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nisha\Class Repo\Excel\"/>
    </mc:Choice>
  </mc:AlternateContent>
  <xr:revisionPtr revIDLastSave="0" documentId="13_ncr:1_{2C6AD5F6-1D3E-4A21-AF42-A64C0C4927DA}" xr6:coauthVersionLast="47" xr6:coauthVersionMax="47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Kickstarter_Challenge.xlsx" sheetId="1" r:id="rId1"/>
    <sheet name="Category Statistics" sheetId="6" r:id="rId2"/>
    <sheet name="Subcateogory Statisics" sheetId="13" r:id="rId3"/>
    <sheet name="Theater Outcomes by Launch Date" sheetId="20" r:id="rId4"/>
    <sheet name="Outcomes Based on Goals" sheetId="21" r:id="rId5"/>
    <sheet name="Outcomes Based on Launch Date" sheetId="10" r:id="rId6"/>
  </sheets>
  <definedNames>
    <definedName name="_xlnm._FilterDatabase" localSheetId="0" hidden="1">Kickstarter_Challenge.xlsx!$A$1:$W$4115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796" i="1" l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549" i="1"/>
  <c r="U3550" i="1"/>
  <c r="U3551" i="1"/>
  <c r="U3552" i="1"/>
  <c r="U3553" i="1"/>
  <c r="U3554" i="1"/>
  <c r="U3555" i="1"/>
  <c r="U3556" i="1"/>
  <c r="U3557" i="1"/>
  <c r="U3558" i="1"/>
  <c r="U355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58" i="1"/>
  <c r="U3159" i="1"/>
  <c r="U3160" i="1"/>
  <c r="U3161" i="1"/>
  <c r="U3162" i="1"/>
  <c r="U3154" i="1"/>
  <c r="U3155" i="1"/>
  <c r="U3156" i="1"/>
  <c r="U3157" i="1"/>
  <c r="U3152" i="1"/>
  <c r="U3153" i="1"/>
  <c r="U3151" i="1"/>
  <c r="U3150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681" i="1"/>
  <c r="U2682" i="1"/>
  <c r="U2683" i="1"/>
  <c r="U2684" i="1"/>
  <c r="U2685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02" i="1"/>
  <c r="U903" i="1"/>
  <c r="U904" i="1"/>
  <c r="U5" i="1"/>
  <c r="U4" i="1"/>
  <c r="U3" i="1"/>
  <c r="U2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D13" i="21"/>
  <c r="D2" i="21"/>
  <c r="D12" i="21"/>
  <c r="D11" i="21"/>
  <c r="D10" i="21"/>
  <c r="D9" i="21"/>
  <c r="D8" i="21"/>
  <c r="D7" i="21"/>
  <c r="D6" i="21"/>
  <c r="D5" i="21"/>
  <c r="D4" i="21"/>
  <c r="D3" i="21"/>
  <c r="C13" i="21"/>
  <c r="C2" i="21"/>
  <c r="C12" i="21"/>
  <c r="C11" i="21"/>
  <c r="C10" i="21"/>
  <c r="C9" i="21"/>
  <c r="C8" i="21"/>
  <c r="C7" i="21"/>
  <c r="C6" i="21"/>
  <c r="C5" i="21"/>
  <c r="C4" i="21"/>
  <c r="C3" i="21"/>
  <c r="B13" i="21"/>
  <c r="E13" i="21" s="1"/>
  <c r="B2" i="21"/>
  <c r="E2" i="21" s="1"/>
  <c r="B12" i="21"/>
  <c r="E12" i="21" s="1"/>
  <c r="B11" i="21"/>
  <c r="E11" i="21" s="1"/>
  <c r="B10" i="21"/>
  <c r="E10" i="21" s="1"/>
  <c r="B9" i="21"/>
  <c r="E9" i="21" s="1"/>
  <c r="B8" i="21"/>
  <c r="E8" i="21" s="1"/>
  <c r="B7" i="21"/>
  <c r="E7" i="21" s="1"/>
  <c r="B6" i="21"/>
  <c r="E6" i="21" s="1"/>
  <c r="B5" i="21"/>
  <c r="E5" i="21" s="1"/>
  <c r="B4" i="21"/>
  <c r="E4" i="21" s="1"/>
  <c r="B3" i="21"/>
  <c r="E3" i="21" s="1"/>
  <c r="F3" i="21" l="1"/>
  <c r="F2" i="21"/>
  <c r="F5" i="21"/>
  <c r="F7" i="21"/>
  <c r="F9" i="21"/>
  <c r="F11" i="21"/>
  <c r="F4" i="21"/>
  <c r="F6" i="21"/>
  <c r="F8" i="21"/>
  <c r="F10" i="21"/>
  <c r="F12" i="21"/>
  <c r="F13" i="21"/>
  <c r="G13" i="21"/>
  <c r="G11" i="21"/>
  <c r="G9" i="21"/>
  <c r="G7" i="21"/>
  <c r="G5" i="21"/>
  <c r="G3" i="21"/>
  <c r="G12" i="21"/>
  <c r="G10" i="21"/>
  <c r="G8" i="21"/>
  <c r="G6" i="21"/>
  <c r="G4" i="21"/>
  <c r="G2" i="21"/>
  <c r="U3122" i="1" l="1"/>
  <c r="U3088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1867" i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2327" i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868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2374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2205" i="1"/>
  <c r="S1103" i="1"/>
  <c r="S1104" i="1"/>
  <c r="S2084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2341" i="1"/>
  <c r="S1125" i="1"/>
  <c r="S1126" i="1"/>
  <c r="S1127" i="1"/>
  <c r="S1128" i="1"/>
  <c r="S1129" i="1"/>
  <c r="S1130" i="1"/>
  <c r="S1131" i="1"/>
  <c r="S1132" i="1"/>
  <c r="S1133" i="1"/>
  <c r="S1134" i="1"/>
  <c r="S1135" i="1"/>
  <c r="S2350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2206" i="1"/>
  <c r="S1155" i="1"/>
  <c r="S1156" i="1"/>
  <c r="S2209" i="1"/>
  <c r="S1158" i="1"/>
  <c r="S1159" i="1"/>
  <c r="S1160" i="1"/>
  <c r="S1161" i="1"/>
  <c r="S1162" i="1"/>
  <c r="S1163" i="1"/>
  <c r="S1164" i="1"/>
  <c r="S1165" i="1"/>
  <c r="S1166" i="1"/>
  <c r="S1167" i="1"/>
  <c r="S1168" i="1"/>
  <c r="S2217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2373" i="1"/>
  <c r="S1195" i="1"/>
  <c r="S1196" i="1"/>
  <c r="S1197" i="1"/>
  <c r="S1198" i="1"/>
  <c r="S1199" i="1"/>
  <c r="S1200" i="1"/>
  <c r="S1201" i="1"/>
  <c r="S1202" i="1"/>
  <c r="S1203" i="1"/>
  <c r="S2317" i="1"/>
  <c r="S2227" i="1"/>
  <c r="S1206" i="1"/>
  <c r="S1207" i="1"/>
  <c r="S1208" i="1"/>
  <c r="S1209" i="1"/>
  <c r="S1210" i="1"/>
  <c r="S1211" i="1"/>
  <c r="S1212" i="1"/>
  <c r="S1213" i="1"/>
  <c r="S1872" i="1"/>
  <c r="S1215" i="1"/>
  <c r="S1216" i="1"/>
  <c r="S1217" i="1"/>
  <c r="S1218" i="1"/>
  <c r="S1219" i="1"/>
  <c r="S1220" i="1"/>
  <c r="S2325" i="1"/>
  <c r="S2361" i="1"/>
  <c r="S1875" i="1"/>
  <c r="S2362" i="1"/>
  <c r="S1225" i="1"/>
  <c r="S2368" i="1"/>
  <c r="S2098" i="1"/>
  <c r="S1228" i="1"/>
  <c r="S1229" i="1"/>
  <c r="S2228" i="1"/>
  <c r="S2232" i="1"/>
  <c r="S1232" i="1"/>
  <c r="S1233" i="1"/>
  <c r="S1234" i="1"/>
  <c r="S1235" i="1"/>
  <c r="S1236" i="1"/>
  <c r="S1237" i="1"/>
  <c r="S2371" i="1"/>
  <c r="S1239" i="1"/>
  <c r="S1240" i="1"/>
  <c r="S2372" i="1"/>
  <c r="S1242" i="1"/>
  <c r="S1243" i="1"/>
  <c r="S2101" i="1"/>
  <c r="S2235" i="1"/>
  <c r="S1852" i="1"/>
  <c r="S1247" i="1"/>
  <c r="S2326" i="1"/>
  <c r="S2243" i="1"/>
  <c r="S1250" i="1"/>
  <c r="S1251" i="1"/>
  <c r="S1252" i="1"/>
  <c r="S1253" i="1"/>
  <c r="S1254" i="1"/>
  <c r="S1878" i="1"/>
  <c r="S1256" i="1"/>
  <c r="S1257" i="1"/>
  <c r="S1258" i="1"/>
  <c r="S2102" i="1"/>
  <c r="S1260" i="1"/>
  <c r="S1261" i="1"/>
  <c r="S1262" i="1"/>
  <c r="S1263" i="1"/>
  <c r="S1264" i="1"/>
  <c r="S1265" i="1"/>
  <c r="S1266" i="1"/>
  <c r="S2248" i="1"/>
  <c r="S1268" i="1"/>
  <c r="S1269" i="1"/>
  <c r="S2103" i="1"/>
  <c r="S1271" i="1"/>
  <c r="S1272" i="1"/>
  <c r="S2255" i="1"/>
  <c r="S1881" i="1"/>
  <c r="S1275" i="1"/>
  <c r="S1276" i="1"/>
  <c r="S1277" i="1"/>
  <c r="S1278" i="1"/>
  <c r="S2263" i="1"/>
  <c r="S1280" i="1"/>
  <c r="S1281" i="1"/>
  <c r="S1282" i="1"/>
  <c r="S1283" i="1"/>
  <c r="S1284" i="1"/>
  <c r="S1285" i="1"/>
  <c r="S1882" i="1"/>
  <c r="S1287" i="1"/>
  <c r="S1288" i="1"/>
  <c r="S1289" i="1"/>
  <c r="S1884" i="1"/>
  <c r="S1886" i="1"/>
  <c r="S1292" i="1"/>
  <c r="S2266" i="1"/>
  <c r="S1294" i="1"/>
  <c r="S1295" i="1"/>
  <c r="S1296" i="1"/>
  <c r="S1297" i="1"/>
  <c r="S1298" i="1"/>
  <c r="S1299" i="1"/>
  <c r="S2268" i="1"/>
  <c r="S1301" i="1"/>
  <c r="S1887" i="1"/>
  <c r="S2269" i="1"/>
  <c r="S1304" i="1"/>
  <c r="S2270" i="1"/>
  <c r="S1306" i="1"/>
  <c r="S1307" i="1"/>
  <c r="S1308" i="1"/>
  <c r="S1309" i="1"/>
  <c r="S2201" i="1"/>
  <c r="S1311" i="1"/>
  <c r="S2089" i="1"/>
  <c r="S1888" i="1"/>
  <c r="S1314" i="1"/>
  <c r="S2273" i="1"/>
  <c r="S1316" i="1"/>
  <c r="S1317" i="1"/>
  <c r="S2279" i="1"/>
  <c r="S2287" i="1"/>
  <c r="S1320" i="1"/>
  <c r="S1321" i="1"/>
  <c r="S1322" i="1"/>
  <c r="S2288" i="1"/>
  <c r="S2289" i="1"/>
  <c r="S1325" i="1"/>
  <c r="S2294" i="1"/>
  <c r="S1891" i="1"/>
  <c r="S2298" i="1"/>
  <c r="S1329" i="1"/>
  <c r="S2202" i="1"/>
  <c r="S2303" i="1"/>
  <c r="S2304" i="1"/>
  <c r="S1333" i="1"/>
  <c r="S1334" i="1"/>
  <c r="S1335" i="1"/>
  <c r="S1336" i="1"/>
  <c r="S1337" i="1"/>
  <c r="S1338" i="1"/>
  <c r="S1339" i="1"/>
  <c r="S1340" i="1"/>
  <c r="S1341" i="1"/>
  <c r="S1342" i="1"/>
  <c r="S1343" i="1"/>
  <c r="S1892" i="1"/>
  <c r="S1345" i="1"/>
  <c r="S1346" i="1"/>
  <c r="S2074" i="1"/>
  <c r="S2106" i="1"/>
  <c r="S2121" i="1"/>
  <c r="S1350" i="1"/>
  <c r="S1351" i="1"/>
  <c r="S1352" i="1"/>
  <c r="S1353" i="1"/>
  <c r="S2133" i="1"/>
  <c r="S2136" i="1"/>
  <c r="S1356" i="1"/>
  <c r="S1357" i="1"/>
  <c r="S1358" i="1"/>
  <c r="S1359" i="1"/>
  <c r="S1360" i="1"/>
  <c r="S1893" i="1"/>
  <c r="S2142" i="1"/>
  <c r="S1363" i="1"/>
  <c r="S1364" i="1"/>
  <c r="S1365" i="1"/>
  <c r="S1366" i="1"/>
  <c r="S1367" i="1"/>
  <c r="S1896" i="1"/>
  <c r="S2167" i="1"/>
  <c r="S2168" i="1"/>
  <c r="S1371" i="1"/>
  <c r="S1372" i="1"/>
  <c r="S1373" i="1"/>
  <c r="S1374" i="1"/>
  <c r="S1375" i="1"/>
  <c r="S2093" i="1"/>
  <c r="S2173" i="1"/>
  <c r="S2175" i="1"/>
  <c r="S2181" i="1"/>
  <c r="S1380" i="1"/>
  <c r="S1381" i="1"/>
  <c r="S1900" i="1"/>
  <c r="S1383" i="1"/>
  <c r="S1384" i="1"/>
  <c r="S1385" i="1"/>
  <c r="S2184" i="1"/>
  <c r="S1387" i="1"/>
  <c r="S1858" i="1"/>
  <c r="S1389" i="1"/>
  <c r="S1390" i="1"/>
  <c r="S1391" i="1"/>
  <c r="S1903" i="1"/>
  <c r="S1393" i="1"/>
  <c r="S2191" i="1"/>
  <c r="S1395" i="1"/>
  <c r="S1396" i="1"/>
  <c r="S2193" i="1"/>
  <c r="S2199" i="1"/>
  <c r="S2200" i="1"/>
  <c r="S1400" i="1"/>
  <c r="S1401" i="1"/>
  <c r="S1904" i="1"/>
  <c r="S1403" i="1"/>
  <c r="S1404" i="1"/>
  <c r="S1405" i="1"/>
  <c r="S1406" i="1"/>
  <c r="S1407" i="1"/>
  <c r="S1906" i="1"/>
  <c r="S1913" i="1"/>
  <c r="S2057" i="1"/>
  <c r="S1411" i="1"/>
  <c r="S1412" i="1"/>
  <c r="S1413" i="1"/>
  <c r="S1914" i="1"/>
  <c r="S1415" i="1"/>
  <c r="S1416" i="1"/>
  <c r="S2076" i="1"/>
  <c r="S1418" i="1"/>
  <c r="S1915" i="1"/>
  <c r="S1420" i="1"/>
  <c r="S1421" i="1"/>
  <c r="S1422" i="1"/>
  <c r="S1423" i="1"/>
  <c r="S1424" i="1"/>
  <c r="S1425" i="1"/>
  <c r="S1916" i="1"/>
  <c r="S1427" i="1"/>
  <c r="S1428" i="1"/>
  <c r="S1725" i="1"/>
  <c r="S1430" i="1"/>
  <c r="S1431" i="1"/>
  <c r="S2056" i="1"/>
  <c r="S1433" i="1"/>
  <c r="S1434" i="1"/>
  <c r="S1917" i="1"/>
  <c r="S1436" i="1"/>
  <c r="S1926" i="1"/>
  <c r="S1438" i="1"/>
  <c r="S1439" i="1"/>
  <c r="S1440" i="1"/>
  <c r="S2078" i="1"/>
  <c r="S1927" i="1"/>
  <c r="S1443" i="1"/>
  <c r="S1444" i="1"/>
  <c r="S2088" i="1"/>
  <c r="S2080" i="1"/>
  <c r="S1447" i="1"/>
  <c r="S1448" i="1"/>
  <c r="S1933" i="1"/>
  <c r="S1450" i="1"/>
  <c r="S1944" i="1"/>
  <c r="S1452" i="1"/>
  <c r="S1946" i="1"/>
  <c r="S1454" i="1"/>
  <c r="S1455" i="1"/>
  <c r="S2082" i="1"/>
  <c r="S1862" i="1"/>
  <c r="S1458" i="1"/>
  <c r="S1459" i="1"/>
  <c r="S1460" i="1"/>
  <c r="S1947" i="1"/>
  <c r="S1462" i="1"/>
  <c r="S1953" i="1"/>
  <c r="S1954" i="1"/>
  <c r="S1957" i="1"/>
  <c r="S1958" i="1"/>
  <c r="S1960" i="1"/>
  <c r="S2061" i="1"/>
  <c r="S1469" i="1"/>
  <c r="S1470" i="1"/>
  <c r="S1962" i="1"/>
  <c r="S1965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2071" i="1"/>
  <c r="S1486" i="1"/>
  <c r="S1487" i="1"/>
  <c r="S1488" i="1"/>
  <c r="S1489" i="1"/>
  <c r="S1967" i="1"/>
  <c r="S1491" i="1"/>
  <c r="S1492" i="1"/>
  <c r="S1971" i="1"/>
  <c r="S1863" i="1"/>
  <c r="S1495" i="1"/>
  <c r="S1496" i="1"/>
  <c r="S1497" i="1"/>
  <c r="S1972" i="1"/>
  <c r="S1499" i="1"/>
  <c r="S1500" i="1"/>
  <c r="S1501" i="1"/>
  <c r="S1984" i="1"/>
  <c r="S1864" i="1"/>
  <c r="S1504" i="1"/>
  <c r="S1996" i="1"/>
  <c r="S1506" i="1"/>
  <c r="S1507" i="1"/>
  <c r="S1508" i="1"/>
  <c r="S1727" i="1"/>
  <c r="S1728" i="1"/>
  <c r="S2000" i="1"/>
  <c r="S1730" i="1"/>
  <c r="S1513" i="1"/>
  <c r="S1514" i="1"/>
  <c r="S2006" i="1"/>
  <c r="S1518" i="1"/>
  <c r="S2007" i="1"/>
  <c r="S2012" i="1"/>
  <c r="S1844" i="1"/>
  <c r="S2013" i="1"/>
  <c r="S2016" i="1"/>
  <c r="S1522" i="1"/>
  <c r="S1523" i="1"/>
  <c r="S2017" i="1"/>
  <c r="S1525" i="1"/>
  <c r="S1526" i="1"/>
  <c r="S2023" i="1"/>
  <c r="S2024" i="1"/>
  <c r="S1529" i="1"/>
  <c r="S2025" i="1"/>
  <c r="S2027" i="1"/>
  <c r="S1532" i="1"/>
  <c r="S2029" i="1"/>
  <c r="S1534" i="1"/>
  <c r="S1535" i="1"/>
  <c r="S1536" i="1"/>
  <c r="S2030" i="1"/>
  <c r="S1538" i="1"/>
  <c r="S1539" i="1"/>
  <c r="S2031" i="1"/>
  <c r="S1541" i="1"/>
  <c r="S2032" i="1"/>
  <c r="S2033" i="1"/>
  <c r="S1544" i="1"/>
  <c r="S1545" i="1"/>
  <c r="S1546" i="1"/>
  <c r="S2037" i="1"/>
  <c r="S1548" i="1"/>
  <c r="S1549" i="1"/>
  <c r="S1550" i="1"/>
  <c r="S1551" i="1"/>
  <c r="S1552" i="1"/>
  <c r="S1553" i="1"/>
  <c r="S1517" i="1"/>
  <c r="S1555" i="1"/>
  <c r="S1556" i="1"/>
  <c r="S1557" i="1"/>
  <c r="S1558" i="1"/>
  <c r="S1559" i="1"/>
  <c r="S1560" i="1"/>
  <c r="S2041" i="1"/>
  <c r="S2043" i="1"/>
  <c r="S2054" i="1"/>
  <c r="S1733" i="1"/>
  <c r="S1565" i="1"/>
  <c r="S1566" i="1"/>
  <c r="S1567" i="1"/>
  <c r="S1568" i="1"/>
  <c r="S1569" i="1"/>
  <c r="S1570" i="1"/>
  <c r="S1571" i="1"/>
  <c r="S1572" i="1"/>
  <c r="S1866" i="1"/>
  <c r="S1740" i="1"/>
  <c r="S1575" i="1"/>
  <c r="S1752" i="1"/>
  <c r="S1577" i="1"/>
  <c r="S1578" i="1"/>
  <c r="S1854" i="1"/>
  <c r="S1580" i="1"/>
  <c r="S1865" i="1"/>
  <c r="S1853" i="1"/>
  <c r="S1583" i="1"/>
  <c r="S1584" i="1"/>
  <c r="S1585" i="1"/>
  <c r="S1586" i="1"/>
  <c r="S1587" i="1"/>
  <c r="S1712" i="1"/>
  <c r="S1589" i="1"/>
  <c r="S719" i="1"/>
  <c r="U719" i="1" s="1"/>
  <c r="S1755" i="1"/>
  <c r="S1592" i="1"/>
  <c r="S1846" i="1"/>
  <c r="S1758" i="1"/>
  <c r="S1595" i="1"/>
  <c r="S1596" i="1"/>
  <c r="S1597" i="1"/>
  <c r="S1598" i="1"/>
  <c r="S1599" i="1"/>
  <c r="S1600" i="1"/>
  <c r="S1601" i="1"/>
  <c r="S1602" i="1"/>
  <c r="S1603" i="1"/>
  <c r="S1760" i="1"/>
  <c r="S1519" i="1"/>
  <c r="S1606" i="1"/>
  <c r="S1607" i="1"/>
  <c r="S1608" i="1"/>
  <c r="S1609" i="1"/>
  <c r="S1766" i="1"/>
  <c r="S1611" i="1"/>
  <c r="S1857" i="1"/>
  <c r="S1613" i="1"/>
  <c r="S1772" i="1"/>
  <c r="S1615" i="1"/>
  <c r="S1616" i="1"/>
  <c r="S1617" i="1"/>
  <c r="S1618" i="1"/>
  <c r="S1619" i="1"/>
  <c r="S1774" i="1"/>
  <c r="S1621" i="1"/>
  <c r="S1622" i="1"/>
  <c r="S1623" i="1"/>
  <c r="S1624" i="1"/>
  <c r="S1780" i="1"/>
  <c r="S1626" i="1"/>
  <c r="S1627" i="1"/>
  <c r="S1628" i="1"/>
  <c r="S1629" i="1"/>
  <c r="S1630" i="1"/>
  <c r="S1781" i="1"/>
  <c r="S1632" i="1"/>
  <c r="S1633" i="1"/>
  <c r="S1634" i="1"/>
  <c r="S1782" i="1"/>
  <c r="S1784" i="1"/>
  <c r="S1789" i="1"/>
  <c r="S1638" i="1"/>
  <c r="S1791" i="1"/>
  <c r="S1793" i="1"/>
  <c r="S1641" i="1"/>
  <c r="S1505" i="1"/>
  <c r="S1643" i="1"/>
  <c r="S1644" i="1"/>
  <c r="S1368" i="1"/>
  <c r="S1796" i="1"/>
  <c r="S1647" i="1"/>
  <c r="S1369" i="1"/>
  <c r="S1649" i="1"/>
  <c r="S1650" i="1"/>
  <c r="S1651" i="1"/>
  <c r="S1652" i="1"/>
  <c r="S1653" i="1"/>
  <c r="S1654" i="1"/>
  <c r="S1797" i="1"/>
  <c r="S1656" i="1"/>
  <c r="S1798" i="1"/>
  <c r="S1801" i="1"/>
  <c r="S1659" i="1"/>
  <c r="S1660" i="1"/>
  <c r="S1804" i="1"/>
  <c r="S1662" i="1"/>
  <c r="S1808" i="1"/>
  <c r="S1664" i="1"/>
  <c r="S1370" i="1"/>
  <c r="S1811" i="1"/>
  <c r="S1667" i="1"/>
  <c r="S1520" i="1"/>
  <c r="S1669" i="1"/>
  <c r="S1813" i="1"/>
  <c r="S1814" i="1"/>
  <c r="S1820" i="1"/>
  <c r="S1821" i="1"/>
  <c r="S1521" i="1"/>
  <c r="S1376" i="1"/>
  <c r="S1676" i="1"/>
  <c r="S1524" i="1"/>
  <c r="S1678" i="1"/>
  <c r="S1679" i="1"/>
  <c r="S1680" i="1"/>
  <c r="S1826" i="1"/>
  <c r="S1682" i="1"/>
  <c r="S1527" i="1"/>
  <c r="S1684" i="1"/>
  <c r="S1685" i="1"/>
  <c r="S1686" i="1"/>
  <c r="S1687" i="1"/>
  <c r="S1688" i="1"/>
  <c r="S1689" i="1"/>
  <c r="S1827" i="1"/>
  <c r="S1691" i="1"/>
  <c r="S1692" i="1"/>
  <c r="S1693" i="1"/>
  <c r="S1829" i="1"/>
  <c r="S1830" i="1"/>
  <c r="S1528" i="1"/>
  <c r="S1697" i="1"/>
  <c r="S1698" i="1"/>
  <c r="S1699" i="1"/>
  <c r="S1700" i="1"/>
  <c r="S1701" i="1"/>
  <c r="S1702" i="1"/>
  <c r="S1703" i="1"/>
  <c r="S1834" i="1"/>
  <c r="S1705" i="1"/>
  <c r="S1706" i="1"/>
  <c r="S1837" i="1"/>
  <c r="S1708" i="1"/>
  <c r="S1709" i="1"/>
  <c r="S1838" i="1"/>
  <c r="S1839" i="1"/>
  <c r="S1840" i="1"/>
  <c r="S1713" i="1"/>
  <c r="S1714" i="1"/>
  <c r="S1715" i="1"/>
  <c r="S1716" i="1"/>
  <c r="S1717" i="1"/>
  <c r="S1718" i="1"/>
  <c r="S1719" i="1"/>
  <c r="S1720" i="1"/>
  <c r="S1721" i="1"/>
  <c r="S1722" i="1"/>
  <c r="S1530" i="1"/>
  <c r="S1724" i="1"/>
  <c r="S1531" i="1"/>
  <c r="S1726" i="1"/>
  <c r="S1533" i="1"/>
  <c r="S1537" i="1"/>
  <c r="S1729" i="1"/>
  <c r="S1723" i="1"/>
  <c r="S1731" i="1"/>
  <c r="S1732" i="1"/>
  <c r="S1540" i="1"/>
  <c r="S1734" i="1"/>
  <c r="S1735" i="1"/>
  <c r="S1736" i="1"/>
  <c r="S1737" i="1"/>
  <c r="S1738" i="1"/>
  <c r="S1739" i="1"/>
  <c r="S1509" i="1"/>
  <c r="S1741" i="1"/>
  <c r="S1742" i="1"/>
  <c r="S1743" i="1"/>
  <c r="S1744" i="1"/>
  <c r="S1745" i="1"/>
  <c r="S1746" i="1"/>
  <c r="S1747" i="1"/>
  <c r="S1748" i="1"/>
  <c r="S1749" i="1"/>
  <c r="S1750" i="1"/>
  <c r="S1751" i="1"/>
  <c r="S1710" i="1"/>
  <c r="S1753" i="1"/>
  <c r="S1754" i="1"/>
  <c r="S1542" i="1"/>
  <c r="S1756" i="1"/>
  <c r="S1757" i="1"/>
  <c r="S1696" i="1"/>
  <c r="S1759" i="1"/>
  <c r="S1543" i="1"/>
  <c r="S1761" i="1"/>
  <c r="S1762" i="1"/>
  <c r="S1763" i="1"/>
  <c r="S1764" i="1"/>
  <c r="S1765" i="1"/>
  <c r="S1547" i="1"/>
  <c r="S1767" i="1"/>
  <c r="S1768" i="1"/>
  <c r="S1769" i="1"/>
  <c r="S1770" i="1"/>
  <c r="S1771" i="1"/>
  <c r="S1554" i="1"/>
  <c r="S1773" i="1"/>
  <c r="S1561" i="1"/>
  <c r="S1775" i="1"/>
  <c r="S1776" i="1"/>
  <c r="S1777" i="1"/>
  <c r="S1778" i="1"/>
  <c r="S1779" i="1"/>
  <c r="S1562" i="1"/>
  <c r="S1711" i="1"/>
  <c r="S1502" i="1"/>
  <c r="S1783" i="1"/>
  <c r="S1563" i="1"/>
  <c r="S1785" i="1"/>
  <c r="S1786" i="1"/>
  <c r="S1787" i="1"/>
  <c r="S1788" i="1"/>
  <c r="S1564" i="1"/>
  <c r="S1790" i="1"/>
  <c r="S1573" i="1"/>
  <c r="S1792" i="1"/>
  <c r="S1516" i="1"/>
  <c r="S1794" i="1"/>
  <c r="S1795" i="1"/>
  <c r="S1574" i="1"/>
  <c r="S1377" i="1"/>
  <c r="S1576" i="1"/>
  <c r="S1799" i="1"/>
  <c r="S1800" i="1"/>
  <c r="S1579" i="1"/>
  <c r="S1802" i="1"/>
  <c r="S1803" i="1"/>
  <c r="S1581" i="1"/>
  <c r="S1805" i="1"/>
  <c r="S1806" i="1"/>
  <c r="S1807" i="1"/>
  <c r="S1582" i="1"/>
  <c r="S1809" i="1"/>
  <c r="S1810" i="1"/>
  <c r="S1588" i="1"/>
  <c r="S1812" i="1"/>
  <c r="S1704" i="1"/>
  <c r="S1378" i="1"/>
  <c r="S1815" i="1"/>
  <c r="S1816" i="1"/>
  <c r="S1817" i="1"/>
  <c r="S1818" i="1"/>
  <c r="S1819" i="1"/>
  <c r="S1590" i="1"/>
  <c r="S1707" i="1"/>
  <c r="S1822" i="1"/>
  <c r="S1823" i="1"/>
  <c r="S1824" i="1"/>
  <c r="S1825" i="1"/>
  <c r="S1591" i="1"/>
  <c r="S1593" i="1"/>
  <c r="S1828" i="1"/>
  <c r="S1594" i="1"/>
  <c r="S1379" i="1"/>
  <c r="S1831" i="1"/>
  <c r="S1832" i="1"/>
  <c r="S1833" i="1"/>
  <c r="S1604" i="1"/>
  <c r="S1835" i="1"/>
  <c r="S1836" i="1"/>
  <c r="S1605" i="1"/>
  <c r="S1610" i="1"/>
  <c r="S1612" i="1"/>
  <c r="S1510" i="1"/>
  <c r="S1841" i="1"/>
  <c r="S1842" i="1"/>
  <c r="S1843" i="1"/>
  <c r="S1511" i="1"/>
  <c r="S1845" i="1"/>
  <c r="S1614" i="1"/>
  <c r="S1847" i="1"/>
  <c r="S1848" i="1"/>
  <c r="S1849" i="1"/>
  <c r="S1850" i="1"/>
  <c r="S1851" i="1"/>
  <c r="S1620" i="1"/>
  <c r="S1625" i="1"/>
  <c r="S1631" i="1"/>
  <c r="S1855" i="1"/>
  <c r="S1856" i="1"/>
  <c r="S1635" i="1"/>
  <c r="S1636" i="1"/>
  <c r="S1859" i="1"/>
  <c r="S1860" i="1"/>
  <c r="S1861" i="1"/>
  <c r="S1637" i="1"/>
  <c r="S1639" i="1"/>
  <c r="S1640" i="1"/>
  <c r="S1642" i="1"/>
  <c r="S1645" i="1"/>
  <c r="S1646" i="1"/>
  <c r="S1648" i="1"/>
  <c r="S1869" i="1"/>
  <c r="S1870" i="1"/>
  <c r="S1871" i="1"/>
  <c r="S1655" i="1"/>
  <c r="S1873" i="1"/>
  <c r="S1874" i="1"/>
  <c r="S1657" i="1"/>
  <c r="S1876" i="1"/>
  <c r="S1877" i="1"/>
  <c r="S1658" i="1"/>
  <c r="S1879" i="1"/>
  <c r="S1880" i="1"/>
  <c r="S1661" i="1"/>
  <c r="S1663" i="1"/>
  <c r="S1883" i="1"/>
  <c r="S1665" i="1"/>
  <c r="S1885" i="1"/>
  <c r="S1666" i="1"/>
  <c r="S1668" i="1"/>
  <c r="S1670" i="1"/>
  <c r="S1889" i="1"/>
  <c r="S1890" i="1"/>
  <c r="S1671" i="1"/>
  <c r="S1672" i="1"/>
  <c r="S1471" i="1"/>
  <c r="S1894" i="1"/>
  <c r="S1895" i="1"/>
  <c r="S1673" i="1"/>
  <c r="S1897" i="1"/>
  <c r="S1898" i="1"/>
  <c r="S1899" i="1"/>
  <c r="S1674" i="1"/>
  <c r="S1901" i="1"/>
  <c r="S1902" i="1"/>
  <c r="S1675" i="1"/>
  <c r="S1382" i="1"/>
  <c r="S1905" i="1"/>
  <c r="S1677" i="1"/>
  <c r="S1907" i="1"/>
  <c r="S1908" i="1"/>
  <c r="S1909" i="1"/>
  <c r="S1910" i="1"/>
  <c r="S1911" i="1"/>
  <c r="S1912" i="1"/>
  <c r="S1681" i="1"/>
  <c r="S1683" i="1"/>
  <c r="S1690" i="1"/>
  <c r="S1694" i="1"/>
  <c r="S1695" i="1"/>
  <c r="S1918" i="1"/>
  <c r="S1919" i="1"/>
  <c r="S1920" i="1"/>
  <c r="S1921" i="1"/>
  <c r="S1922" i="1"/>
  <c r="S1923" i="1"/>
  <c r="S1924" i="1"/>
  <c r="S1925" i="1"/>
  <c r="S1503" i="1"/>
  <c r="S1386" i="1"/>
  <c r="S1928" i="1"/>
  <c r="S1929" i="1"/>
  <c r="S1930" i="1"/>
  <c r="S1931" i="1"/>
  <c r="S1932" i="1"/>
  <c r="S1388" i="1"/>
  <c r="S1934" i="1"/>
  <c r="S1935" i="1"/>
  <c r="S1936" i="1"/>
  <c r="S1937" i="1"/>
  <c r="S1938" i="1"/>
  <c r="S1939" i="1"/>
  <c r="S1940" i="1"/>
  <c r="S1941" i="1"/>
  <c r="S1942" i="1"/>
  <c r="S1943" i="1"/>
  <c r="S1392" i="1"/>
  <c r="S1945" i="1"/>
  <c r="S874" i="1"/>
  <c r="U874" i="1" s="1"/>
  <c r="S1494" i="1"/>
  <c r="S1948" i="1"/>
  <c r="S1949" i="1"/>
  <c r="S1950" i="1"/>
  <c r="S1951" i="1"/>
  <c r="S1952" i="1"/>
  <c r="S1040" i="1"/>
  <c r="S1058" i="1"/>
  <c r="S1955" i="1"/>
  <c r="S1956" i="1"/>
  <c r="S1361" i="1"/>
  <c r="S1394" i="1"/>
  <c r="S1959" i="1"/>
  <c r="S1512" i="1"/>
  <c r="S1961" i="1"/>
  <c r="S1397" i="1"/>
  <c r="S1963" i="1"/>
  <c r="S1964" i="1"/>
  <c r="S1398" i="1"/>
  <c r="S1966" i="1"/>
  <c r="S1515" i="1"/>
  <c r="S1968" i="1"/>
  <c r="S1969" i="1"/>
  <c r="S1970" i="1"/>
  <c r="S1399" i="1"/>
  <c r="S1402" i="1"/>
  <c r="S1973" i="1"/>
  <c r="S1974" i="1"/>
  <c r="S1975" i="1"/>
  <c r="S1976" i="1"/>
  <c r="S1977" i="1"/>
  <c r="S1978" i="1"/>
  <c r="S1979" i="1"/>
  <c r="S1980" i="1"/>
  <c r="S1981" i="1"/>
  <c r="S1982" i="1"/>
  <c r="S1983" i="1"/>
  <c r="S1408" i="1"/>
  <c r="S1985" i="1"/>
  <c r="S1986" i="1"/>
  <c r="S1987" i="1"/>
  <c r="S1988" i="1"/>
  <c r="S1989" i="1"/>
  <c r="S1990" i="1"/>
  <c r="S1991" i="1"/>
  <c r="S1992" i="1"/>
  <c r="S1993" i="1"/>
  <c r="S1994" i="1"/>
  <c r="S1995" i="1"/>
  <c r="S1409" i="1"/>
  <c r="S1997" i="1"/>
  <c r="S1998" i="1"/>
  <c r="S1999" i="1"/>
  <c r="S1498" i="1"/>
  <c r="S2001" i="1"/>
  <c r="S2002" i="1"/>
  <c r="S2003" i="1"/>
  <c r="S2004" i="1"/>
  <c r="S2005" i="1"/>
  <c r="S1485" i="1"/>
  <c r="S1468" i="1"/>
  <c r="S2008" i="1"/>
  <c r="S2009" i="1"/>
  <c r="S2010" i="1"/>
  <c r="S2011" i="1"/>
  <c r="S1490" i="1"/>
  <c r="S1410" i="1"/>
  <c r="S2014" i="1"/>
  <c r="S2015" i="1"/>
  <c r="S1414" i="1"/>
  <c r="S1493" i="1"/>
  <c r="S2018" i="1"/>
  <c r="S2019" i="1"/>
  <c r="S2020" i="1"/>
  <c r="S2021" i="1"/>
  <c r="S2022" i="1"/>
  <c r="S1417" i="1"/>
  <c r="S1419" i="1"/>
  <c r="S1472" i="1"/>
  <c r="S2026" i="1"/>
  <c r="S1426" i="1"/>
  <c r="S2028" i="1"/>
  <c r="S1429" i="1"/>
  <c r="S1102" i="1"/>
  <c r="S1105" i="1"/>
  <c r="S1324" i="1"/>
  <c r="S1432" i="1"/>
  <c r="S2034" i="1"/>
  <c r="S2035" i="1"/>
  <c r="S2036" i="1"/>
  <c r="S1124" i="1"/>
  <c r="S2038" i="1"/>
  <c r="S2039" i="1"/>
  <c r="S2040" i="1"/>
  <c r="S1435" i="1"/>
  <c r="S2042" i="1"/>
  <c r="S1437" i="1"/>
  <c r="S2044" i="1"/>
  <c r="S2045" i="1"/>
  <c r="S2046" i="1"/>
  <c r="S2047" i="1"/>
  <c r="S2048" i="1"/>
  <c r="S2049" i="1"/>
  <c r="S2050" i="1"/>
  <c r="S2051" i="1"/>
  <c r="S2052" i="1"/>
  <c r="S2053" i="1"/>
  <c r="S1441" i="1"/>
  <c r="S2055" i="1"/>
  <c r="S1442" i="1"/>
  <c r="S1326" i="1"/>
  <c r="S2058" i="1"/>
  <c r="S2059" i="1"/>
  <c r="S2060" i="1"/>
  <c r="S1445" i="1"/>
  <c r="S2062" i="1"/>
  <c r="S2063" i="1"/>
  <c r="S2064" i="1"/>
  <c r="S2065" i="1"/>
  <c r="S2066" i="1"/>
  <c r="S2067" i="1"/>
  <c r="S2068" i="1"/>
  <c r="S2069" i="1"/>
  <c r="S2070" i="1"/>
  <c r="S1446" i="1"/>
  <c r="S2072" i="1"/>
  <c r="S2073" i="1"/>
  <c r="S1136" i="1"/>
  <c r="S2075" i="1"/>
  <c r="S1154" i="1"/>
  <c r="S2077" i="1"/>
  <c r="S1449" i="1"/>
  <c r="S2079" i="1"/>
  <c r="S1451" i="1"/>
  <c r="S2081" i="1"/>
  <c r="S1453" i="1"/>
  <c r="S2083" i="1"/>
  <c r="S1456" i="1"/>
  <c r="S2085" i="1"/>
  <c r="S2086" i="1"/>
  <c r="S2087" i="1"/>
  <c r="S1457" i="1"/>
  <c r="S1461" i="1"/>
  <c r="S2090" i="1"/>
  <c r="S2091" i="1"/>
  <c r="S2092" i="1"/>
  <c r="S1463" i="1"/>
  <c r="S2094" i="1"/>
  <c r="S2095" i="1"/>
  <c r="S2096" i="1"/>
  <c r="S2097" i="1"/>
  <c r="S1464" i="1"/>
  <c r="S2099" i="1"/>
  <c r="S2100" i="1"/>
  <c r="S1465" i="1"/>
  <c r="S1466" i="1"/>
  <c r="S1467" i="1"/>
  <c r="S2104" i="1"/>
  <c r="S2105" i="1"/>
  <c r="S1327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1328" i="1"/>
  <c r="S2122" i="1"/>
  <c r="S2123" i="1"/>
  <c r="S2124" i="1"/>
  <c r="S2125" i="1"/>
  <c r="S2126" i="1"/>
  <c r="S2127" i="1"/>
  <c r="S2128" i="1"/>
  <c r="S2129" i="1"/>
  <c r="S2130" i="1"/>
  <c r="S2131" i="1"/>
  <c r="S2132" i="1"/>
  <c r="S1330" i="1"/>
  <c r="S2134" i="1"/>
  <c r="S2135" i="1"/>
  <c r="S1362" i="1"/>
  <c r="S2137" i="1"/>
  <c r="S2138" i="1"/>
  <c r="S2139" i="1"/>
  <c r="S2140" i="1"/>
  <c r="S2141" i="1"/>
  <c r="S1157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1323" i="1"/>
  <c r="S1169" i="1"/>
  <c r="S2169" i="1"/>
  <c r="S2170" i="1"/>
  <c r="S2171" i="1"/>
  <c r="S2172" i="1"/>
  <c r="S1349" i="1"/>
  <c r="S2174" i="1"/>
  <c r="S1194" i="1"/>
  <c r="S2176" i="1"/>
  <c r="S2177" i="1"/>
  <c r="S2178" i="1"/>
  <c r="S2179" i="1"/>
  <c r="S2180" i="1"/>
  <c r="S1354" i="1"/>
  <c r="S2182" i="1"/>
  <c r="S2183" i="1"/>
  <c r="S1313" i="1"/>
  <c r="S2185" i="1"/>
  <c r="S2186" i="1"/>
  <c r="S2187" i="1"/>
  <c r="S2188" i="1"/>
  <c r="S2189" i="1"/>
  <c r="S2190" i="1"/>
  <c r="S1204" i="1"/>
  <c r="S2192" i="1"/>
  <c r="S1205" i="1"/>
  <c r="S2194" i="1"/>
  <c r="S2195" i="1"/>
  <c r="S2196" i="1"/>
  <c r="S2197" i="1"/>
  <c r="S2198" i="1"/>
  <c r="S1331" i="1"/>
  <c r="S1214" i="1"/>
  <c r="S1221" i="1"/>
  <c r="S1332" i="1"/>
  <c r="S2203" i="1"/>
  <c r="S2204" i="1"/>
  <c r="S1355" i="1"/>
  <c r="S1344" i="1"/>
  <c r="S2207" i="1"/>
  <c r="S2208" i="1"/>
  <c r="S1347" i="1"/>
  <c r="S2210" i="1"/>
  <c r="S2211" i="1"/>
  <c r="S2212" i="1"/>
  <c r="S2213" i="1"/>
  <c r="S2214" i="1"/>
  <c r="S2215" i="1"/>
  <c r="S2216" i="1"/>
  <c r="S1222" i="1"/>
  <c r="S2218" i="1"/>
  <c r="S2219" i="1"/>
  <c r="S2220" i="1"/>
  <c r="S2221" i="1"/>
  <c r="S2222" i="1"/>
  <c r="S2223" i="1"/>
  <c r="S2224" i="1"/>
  <c r="S2225" i="1"/>
  <c r="S2226" i="1"/>
  <c r="S1348" i="1"/>
  <c r="S1223" i="1"/>
  <c r="S2229" i="1"/>
  <c r="S2230" i="1"/>
  <c r="S2231" i="1"/>
  <c r="S1224" i="1"/>
  <c r="S2233" i="1"/>
  <c r="S2234" i="1"/>
  <c r="S1318" i="1"/>
  <c r="S2236" i="1"/>
  <c r="S2237" i="1"/>
  <c r="S2238" i="1"/>
  <c r="S2239" i="1"/>
  <c r="S2240" i="1"/>
  <c r="S2241" i="1"/>
  <c r="S2242" i="1"/>
  <c r="S1226" i="1"/>
  <c r="S2244" i="1"/>
  <c r="S2245" i="1"/>
  <c r="S2246" i="1"/>
  <c r="S2247" i="1"/>
  <c r="S1227" i="1"/>
  <c r="S2249" i="1"/>
  <c r="S2250" i="1"/>
  <c r="S2251" i="1"/>
  <c r="S2252" i="1"/>
  <c r="S2253" i="1"/>
  <c r="S2254" i="1"/>
  <c r="S1230" i="1"/>
  <c r="S2256" i="1"/>
  <c r="S2257" i="1"/>
  <c r="S2258" i="1"/>
  <c r="S2259" i="1"/>
  <c r="S2260" i="1"/>
  <c r="S2261" i="1"/>
  <c r="S2262" i="1"/>
  <c r="S1231" i="1"/>
  <c r="S2264" i="1"/>
  <c r="S2265" i="1"/>
  <c r="S1319" i="1"/>
  <c r="S2267" i="1"/>
  <c r="S1238" i="1"/>
  <c r="S1241" i="1"/>
  <c r="S1315" i="1"/>
  <c r="S2271" i="1"/>
  <c r="S2272" i="1"/>
  <c r="S1244" i="1"/>
  <c r="S2274" i="1"/>
  <c r="S2275" i="1"/>
  <c r="S2276" i="1"/>
  <c r="S2277" i="1"/>
  <c r="S2278" i="1"/>
  <c r="S1245" i="1"/>
  <c r="S2280" i="1"/>
  <c r="S2281" i="1"/>
  <c r="S2282" i="1"/>
  <c r="S2283" i="1"/>
  <c r="S2284" i="1"/>
  <c r="S2285" i="1"/>
  <c r="S2286" i="1"/>
  <c r="S1246" i="1"/>
  <c r="S1248" i="1"/>
  <c r="S1249" i="1"/>
  <c r="S2290" i="1"/>
  <c r="S2291" i="1"/>
  <c r="S2292" i="1"/>
  <c r="S2293" i="1"/>
  <c r="S1255" i="1"/>
  <c r="S2295" i="1"/>
  <c r="S2296" i="1"/>
  <c r="S2297" i="1"/>
  <c r="S1259" i="1"/>
  <c r="S2299" i="1"/>
  <c r="S2300" i="1"/>
  <c r="S2301" i="1"/>
  <c r="S2302" i="1"/>
  <c r="S1267" i="1"/>
  <c r="S1270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1273" i="1"/>
  <c r="S2318" i="1"/>
  <c r="S2319" i="1"/>
  <c r="S2320" i="1"/>
  <c r="S2321" i="1"/>
  <c r="S2322" i="1"/>
  <c r="S2323" i="1"/>
  <c r="S2324" i="1"/>
  <c r="S1274" i="1"/>
  <c r="S1279" i="1"/>
  <c r="S1286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1290" i="1"/>
  <c r="S2342" i="1"/>
  <c r="S2343" i="1"/>
  <c r="S2344" i="1"/>
  <c r="S2345" i="1"/>
  <c r="S2346" i="1"/>
  <c r="S2347" i="1"/>
  <c r="S2348" i="1"/>
  <c r="S2349" i="1"/>
  <c r="S1291" i="1"/>
  <c r="S2351" i="1"/>
  <c r="S2352" i="1"/>
  <c r="S2353" i="1"/>
  <c r="S2354" i="1"/>
  <c r="S2355" i="1"/>
  <c r="S2356" i="1"/>
  <c r="S2357" i="1"/>
  <c r="S2358" i="1"/>
  <c r="S2359" i="1"/>
  <c r="S2360" i="1"/>
  <c r="S1293" i="1"/>
  <c r="S1300" i="1"/>
  <c r="S2363" i="1"/>
  <c r="S2364" i="1"/>
  <c r="S2365" i="1"/>
  <c r="S2366" i="1"/>
  <c r="S2367" i="1"/>
  <c r="S1302" i="1"/>
  <c r="S2369" i="1"/>
  <c r="S2370" i="1"/>
  <c r="S1303" i="1"/>
  <c r="S1305" i="1"/>
  <c r="S1310" i="1"/>
  <c r="S1312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U3149" i="1" s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U3529" i="1" s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1867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2327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868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2374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2205" i="1"/>
  <c r="T1103" i="1"/>
  <c r="T1104" i="1"/>
  <c r="T2084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2341" i="1"/>
  <c r="T1125" i="1"/>
  <c r="T1126" i="1"/>
  <c r="T1127" i="1"/>
  <c r="T1128" i="1"/>
  <c r="T1129" i="1"/>
  <c r="T1130" i="1"/>
  <c r="T1131" i="1"/>
  <c r="T1132" i="1"/>
  <c r="T1133" i="1"/>
  <c r="T1134" i="1"/>
  <c r="T1135" i="1"/>
  <c r="T2350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2206" i="1"/>
  <c r="T1155" i="1"/>
  <c r="T1156" i="1"/>
  <c r="T2209" i="1"/>
  <c r="T1158" i="1"/>
  <c r="T1159" i="1"/>
  <c r="T1160" i="1"/>
  <c r="T1161" i="1"/>
  <c r="T1162" i="1"/>
  <c r="T1163" i="1"/>
  <c r="T1164" i="1"/>
  <c r="T1165" i="1"/>
  <c r="T1166" i="1"/>
  <c r="T1167" i="1"/>
  <c r="T1168" i="1"/>
  <c r="T2217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2373" i="1"/>
  <c r="T1195" i="1"/>
  <c r="T1196" i="1"/>
  <c r="T1197" i="1"/>
  <c r="T1198" i="1"/>
  <c r="T1199" i="1"/>
  <c r="T1200" i="1"/>
  <c r="T1201" i="1"/>
  <c r="T1202" i="1"/>
  <c r="T1203" i="1"/>
  <c r="T2317" i="1"/>
  <c r="T2227" i="1"/>
  <c r="T1206" i="1"/>
  <c r="T1207" i="1"/>
  <c r="T1208" i="1"/>
  <c r="T1209" i="1"/>
  <c r="T1210" i="1"/>
  <c r="T1211" i="1"/>
  <c r="T1212" i="1"/>
  <c r="T1213" i="1"/>
  <c r="T1872" i="1"/>
  <c r="T1215" i="1"/>
  <c r="T1216" i="1"/>
  <c r="T1217" i="1"/>
  <c r="T1218" i="1"/>
  <c r="T1219" i="1"/>
  <c r="T1220" i="1"/>
  <c r="T2325" i="1"/>
  <c r="T2361" i="1"/>
  <c r="T1875" i="1"/>
  <c r="T2362" i="1"/>
  <c r="T1225" i="1"/>
  <c r="T2368" i="1"/>
  <c r="T2098" i="1"/>
  <c r="T1228" i="1"/>
  <c r="T1229" i="1"/>
  <c r="T2228" i="1"/>
  <c r="T2232" i="1"/>
  <c r="T1232" i="1"/>
  <c r="T1233" i="1"/>
  <c r="T1234" i="1"/>
  <c r="T1235" i="1"/>
  <c r="T1236" i="1"/>
  <c r="T1237" i="1"/>
  <c r="T2371" i="1"/>
  <c r="T1239" i="1"/>
  <c r="T1240" i="1"/>
  <c r="T2372" i="1"/>
  <c r="T1242" i="1"/>
  <c r="T1243" i="1"/>
  <c r="T2101" i="1"/>
  <c r="T2235" i="1"/>
  <c r="T1852" i="1"/>
  <c r="T1247" i="1"/>
  <c r="T2326" i="1"/>
  <c r="T2243" i="1"/>
  <c r="T1250" i="1"/>
  <c r="T1251" i="1"/>
  <c r="T1252" i="1"/>
  <c r="T1253" i="1"/>
  <c r="T1254" i="1"/>
  <c r="T1878" i="1"/>
  <c r="T1256" i="1"/>
  <c r="T1257" i="1"/>
  <c r="T1258" i="1"/>
  <c r="T2102" i="1"/>
  <c r="T1260" i="1"/>
  <c r="T1261" i="1"/>
  <c r="T1262" i="1"/>
  <c r="T1263" i="1"/>
  <c r="T1264" i="1"/>
  <c r="T1265" i="1"/>
  <c r="T1266" i="1"/>
  <c r="T2248" i="1"/>
  <c r="T1268" i="1"/>
  <c r="T1269" i="1"/>
  <c r="T2103" i="1"/>
  <c r="T1271" i="1"/>
  <c r="T1272" i="1"/>
  <c r="T2255" i="1"/>
  <c r="T1881" i="1"/>
  <c r="T1275" i="1"/>
  <c r="T1276" i="1"/>
  <c r="T1277" i="1"/>
  <c r="T1278" i="1"/>
  <c r="T2263" i="1"/>
  <c r="T1280" i="1"/>
  <c r="T1281" i="1"/>
  <c r="T1282" i="1"/>
  <c r="T1283" i="1"/>
  <c r="T1284" i="1"/>
  <c r="T1285" i="1"/>
  <c r="T1882" i="1"/>
  <c r="T1287" i="1"/>
  <c r="T1288" i="1"/>
  <c r="T1289" i="1"/>
  <c r="T1884" i="1"/>
  <c r="T1886" i="1"/>
  <c r="T1292" i="1"/>
  <c r="T2266" i="1"/>
  <c r="T1294" i="1"/>
  <c r="T1295" i="1"/>
  <c r="T1296" i="1"/>
  <c r="T1297" i="1"/>
  <c r="T1298" i="1"/>
  <c r="T1299" i="1"/>
  <c r="T2268" i="1"/>
  <c r="T1301" i="1"/>
  <c r="T1887" i="1"/>
  <c r="T2269" i="1"/>
  <c r="T1304" i="1"/>
  <c r="T2270" i="1"/>
  <c r="T1306" i="1"/>
  <c r="T1307" i="1"/>
  <c r="T1308" i="1"/>
  <c r="T1309" i="1"/>
  <c r="T2201" i="1"/>
  <c r="T1311" i="1"/>
  <c r="T2089" i="1"/>
  <c r="T1888" i="1"/>
  <c r="T1314" i="1"/>
  <c r="T2273" i="1"/>
  <c r="T1316" i="1"/>
  <c r="T1317" i="1"/>
  <c r="T2279" i="1"/>
  <c r="T2287" i="1"/>
  <c r="T1320" i="1"/>
  <c r="T1321" i="1"/>
  <c r="T1322" i="1"/>
  <c r="T2288" i="1"/>
  <c r="T2289" i="1"/>
  <c r="T1325" i="1"/>
  <c r="T2294" i="1"/>
  <c r="T1891" i="1"/>
  <c r="T2298" i="1"/>
  <c r="T1329" i="1"/>
  <c r="T2202" i="1"/>
  <c r="T2303" i="1"/>
  <c r="T2304" i="1"/>
  <c r="T1333" i="1"/>
  <c r="T1334" i="1"/>
  <c r="T1335" i="1"/>
  <c r="T1336" i="1"/>
  <c r="T1337" i="1"/>
  <c r="T1338" i="1"/>
  <c r="T1339" i="1"/>
  <c r="T1340" i="1"/>
  <c r="T1341" i="1"/>
  <c r="T1342" i="1"/>
  <c r="T1343" i="1"/>
  <c r="T1892" i="1"/>
  <c r="T1345" i="1"/>
  <c r="T1346" i="1"/>
  <c r="T2074" i="1"/>
  <c r="T2106" i="1"/>
  <c r="T2121" i="1"/>
  <c r="T1350" i="1"/>
  <c r="T1351" i="1"/>
  <c r="T1352" i="1"/>
  <c r="T1353" i="1"/>
  <c r="T2133" i="1"/>
  <c r="T2136" i="1"/>
  <c r="T1356" i="1"/>
  <c r="T1357" i="1"/>
  <c r="T1358" i="1"/>
  <c r="T1359" i="1"/>
  <c r="T1360" i="1"/>
  <c r="T1893" i="1"/>
  <c r="T2142" i="1"/>
  <c r="T1363" i="1"/>
  <c r="T1364" i="1"/>
  <c r="T1365" i="1"/>
  <c r="T1366" i="1"/>
  <c r="T1367" i="1"/>
  <c r="T1896" i="1"/>
  <c r="T2167" i="1"/>
  <c r="T2168" i="1"/>
  <c r="T1371" i="1"/>
  <c r="T1372" i="1"/>
  <c r="T1373" i="1"/>
  <c r="T1374" i="1"/>
  <c r="T1375" i="1"/>
  <c r="T2093" i="1"/>
  <c r="T2173" i="1"/>
  <c r="T2175" i="1"/>
  <c r="T2181" i="1"/>
  <c r="T1380" i="1"/>
  <c r="T1381" i="1"/>
  <c r="T1900" i="1"/>
  <c r="T1383" i="1"/>
  <c r="T1384" i="1"/>
  <c r="T1385" i="1"/>
  <c r="T2184" i="1"/>
  <c r="T1387" i="1"/>
  <c r="T1858" i="1"/>
  <c r="T1389" i="1"/>
  <c r="T1390" i="1"/>
  <c r="T1391" i="1"/>
  <c r="T1903" i="1"/>
  <c r="T1393" i="1"/>
  <c r="T2191" i="1"/>
  <c r="T1395" i="1"/>
  <c r="T1396" i="1"/>
  <c r="T2193" i="1"/>
  <c r="T2199" i="1"/>
  <c r="T2200" i="1"/>
  <c r="T1400" i="1"/>
  <c r="T1401" i="1"/>
  <c r="T1904" i="1"/>
  <c r="T1403" i="1"/>
  <c r="T1404" i="1"/>
  <c r="T1405" i="1"/>
  <c r="T1406" i="1"/>
  <c r="T1407" i="1"/>
  <c r="T1906" i="1"/>
  <c r="T1913" i="1"/>
  <c r="T2057" i="1"/>
  <c r="T1411" i="1"/>
  <c r="T1412" i="1"/>
  <c r="T1413" i="1"/>
  <c r="T1914" i="1"/>
  <c r="T1415" i="1"/>
  <c r="T1416" i="1"/>
  <c r="T2076" i="1"/>
  <c r="T1418" i="1"/>
  <c r="T1915" i="1"/>
  <c r="T1420" i="1"/>
  <c r="T1421" i="1"/>
  <c r="T1422" i="1"/>
  <c r="T1423" i="1"/>
  <c r="T1424" i="1"/>
  <c r="T1425" i="1"/>
  <c r="T1916" i="1"/>
  <c r="T1427" i="1"/>
  <c r="T1428" i="1"/>
  <c r="T1725" i="1"/>
  <c r="T1430" i="1"/>
  <c r="T1431" i="1"/>
  <c r="T2056" i="1"/>
  <c r="T1433" i="1"/>
  <c r="T1434" i="1"/>
  <c r="T1917" i="1"/>
  <c r="T1436" i="1"/>
  <c r="T1926" i="1"/>
  <c r="T1438" i="1"/>
  <c r="T1439" i="1"/>
  <c r="T1440" i="1"/>
  <c r="T2078" i="1"/>
  <c r="T1927" i="1"/>
  <c r="T1443" i="1"/>
  <c r="T1444" i="1"/>
  <c r="T2088" i="1"/>
  <c r="T2080" i="1"/>
  <c r="T1447" i="1"/>
  <c r="T1448" i="1"/>
  <c r="T1933" i="1"/>
  <c r="T1450" i="1"/>
  <c r="T1944" i="1"/>
  <c r="T1452" i="1"/>
  <c r="T1946" i="1"/>
  <c r="T1454" i="1"/>
  <c r="T1455" i="1"/>
  <c r="T2082" i="1"/>
  <c r="T1862" i="1"/>
  <c r="T1458" i="1"/>
  <c r="T1459" i="1"/>
  <c r="T1460" i="1"/>
  <c r="T1947" i="1"/>
  <c r="T1462" i="1"/>
  <c r="T1953" i="1"/>
  <c r="T1954" i="1"/>
  <c r="T1957" i="1"/>
  <c r="T1958" i="1"/>
  <c r="T1960" i="1"/>
  <c r="T2061" i="1"/>
  <c r="T1469" i="1"/>
  <c r="T1470" i="1"/>
  <c r="T1962" i="1"/>
  <c r="T1965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2071" i="1"/>
  <c r="T1486" i="1"/>
  <c r="T1487" i="1"/>
  <c r="T1488" i="1"/>
  <c r="T1489" i="1"/>
  <c r="T1967" i="1"/>
  <c r="T1491" i="1"/>
  <c r="T1492" i="1"/>
  <c r="T1971" i="1"/>
  <c r="T1863" i="1"/>
  <c r="T1495" i="1"/>
  <c r="T1496" i="1"/>
  <c r="T1497" i="1"/>
  <c r="T1972" i="1"/>
  <c r="T1499" i="1"/>
  <c r="T1500" i="1"/>
  <c r="T1501" i="1"/>
  <c r="T1984" i="1"/>
  <c r="T1864" i="1"/>
  <c r="T1504" i="1"/>
  <c r="T1996" i="1"/>
  <c r="T1506" i="1"/>
  <c r="T1507" i="1"/>
  <c r="T1508" i="1"/>
  <c r="T1727" i="1"/>
  <c r="T1728" i="1"/>
  <c r="T2000" i="1"/>
  <c r="T1730" i="1"/>
  <c r="T1513" i="1"/>
  <c r="T1514" i="1"/>
  <c r="T2006" i="1"/>
  <c r="T1518" i="1"/>
  <c r="T2007" i="1"/>
  <c r="T2012" i="1"/>
  <c r="T1844" i="1"/>
  <c r="T2013" i="1"/>
  <c r="T2016" i="1"/>
  <c r="T1522" i="1"/>
  <c r="T1523" i="1"/>
  <c r="T2017" i="1"/>
  <c r="T1525" i="1"/>
  <c r="T1526" i="1"/>
  <c r="T2023" i="1"/>
  <c r="T2024" i="1"/>
  <c r="T1529" i="1"/>
  <c r="T2025" i="1"/>
  <c r="T2027" i="1"/>
  <c r="T1532" i="1"/>
  <c r="T2029" i="1"/>
  <c r="T1534" i="1"/>
  <c r="T1535" i="1"/>
  <c r="T1536" i="1"/>
  <c r="T2030" i="1"/>
  <c r="T1538" i="1"/>
  <c r="T1539" i="1"/>
  <c r="T2031" i="1"/>
  <c r="T1541" i="1"/>
  <c r="T2032" i="1"/>
  <c r="T2033" i="1"/>
  <c r="T1544" i="1"/>
  <c r="T1545" i="1"/>
  <c r="T1546" i="1"/>
  <c r="T2037" i="1"/>
  <c r="T1548" i="1"/>
  <c r="T1549" i="1"/>
  <c r="T1550" i="1"/>
  <c r="T1551" i="1"/>
  <c r="T1552" i="1"/>
  <c r="T1553" i="1"/>
  <c r="T1517" i="1"/>
  <c r="T1555" i="1"/>
  <c r="T1556" i="1"/>
  <c r="T1557" i="1"/>
  <c r="T1558" i="1"/>
  <c r="T1559" i="1"/>
  <c r="T1560" i="1"/>
  <c r="T2041" i="1"/>
  <c r="T2043" i="1"/>
  <c r="T2054" i="1"/>
  <c r="T1733" i="1"/>
  <c r="T1565" i="1"/>
  <c r="T1566" i="1"/>
  <c r="T1567" i="1"/>
  <c r="T1568" i="1"/>
  <c r="T1569" i="1"/>
  <c r="T1570" i="1"/>
  <c r="T1571" i="1"/>
  <c r="T1572" i="1"/>
  <c r="T1866" i="1"/>
  <c r="T1740" i="1"/>
  <c r="T1575" i="1"/>
  <c r="T1752" i="1"/>
  <c r="T1577" i="1"/>
  <c r="T1578" i="1"/>
  <c r="T1854" i="1"/>
  <c r="T1580" i="1"/>
  <c r="T1865" i="1"/>
  <c r="T1853" i="1"/>
  <c r="T1583" i="1"/>
  <c r="T1584" i="1"/>
  <c r="T1585" i="1"/>
  <c r="T1586" i="1"/>
  <c r="T1587" i="1"/>
  <c r="T1712" i="1"/>
  <c r="T1589" i="1"/>
  <c r="T719" i="1"/>
  <c r="T1755" i="1"/>
  <c r="T1592" i="1"/>
  <c r="T1846" i="1"/>
  <c r="T1758" i="1"/>
  <c r="T1595" i="1"/>
  <c r="T1596" i="1"/>
  <c r="T1597" i="1"/>
  <c r="T1598" i="1"/>
  <c r="T1599" i="1"/>
  <c r="T1600" i="1"/>
  <c r="T1601" i="1"/>
  <c r="T1602" i="1"/>
  <c r="T1603" i="1"/>
  <c r="T1760" i="1"/>
  <c r="T1519" i="1"/>
  <c r="T1606" i="1"/>
  <c r="T1607" i="1"/>
  <c r="T1608" i="1"/>
  <c r="T1609" i="1"/>
  <c r="T1766" i="1"/>
  <c r="T1611" i="1"/>
  <c r="T1857" i="1"/>
  <c r="T1613" i="1"/>
  <c r="T1772" i="1"/>
  <c r="T1615" i="1"/>
  <c r="T1616" i="1"/>
  <c r="T1617" i="1"/>
  <c r="T1618" i="1"/>
  <c r="T1619" i="1"/>
  <c r="T1774" i="1"/>
  <c r="T1621" i="1"/>
  <c r="T1622" i="1"/>
  <c r="T1623" i="1"/>
  <c r="T1624" i="1"/>
  <c r="T1780" i="1"/>
  <c r="T1626" i="1"/>
  <c r="T1627" i="1"/>
  <c r="T1628" i="1"/>
  <c r="T1629" i="1"/>
  <c r="T1630" i="1"/>
  <c r="T1781" i="1"/>
  <c r="T1632" i="1"/>
  <c r="T1633" i="1"/>
  <c r="T1634" i="1"/>
  <c r="T1782" i="1"/>
  <c r="T1784" i="1"/>
  <c r="T1789" i="1"/>
  <c r="T1638" i="1"/>
  <c r="T1791" i="1"/>
  <c r="T1793" i="1"/>
  <c r="T1641" i="1"/>
  <c r="T1505" i="1"/>
  <c r="T1643" i="1"/>
  <c r="T1644" i="1"/>
  <c r="T1368" i="1"/>
  <c r="T1796" i="1"/>
  <c r="T1647" i="1"/>
  <c r="T1369" i="1"/>
  <c r="T1649" i="1"/>
  <c r="T1650" i="1"/>
  <c r="T1651" i="1"/>
  <c r="T1652" i="1"/>
  <c r="T1653" i="1"/>
  <c r="T1654" i="1"/>
  <c r="T1797" i="1"/>
  <c r="T1656" i="1"/>
  <c r="T1798" i="1"/>
  <c r="T1801" i="1"/>
  <c r="T1659" i="1"/>
  <c r="T1660" i="1"/>
  <c r="T1804" i="1"/>
  <c r="T1662" i="1"/>
  <c r="T1808" i="1"/>
  <c r="T1664" i="1"/>
  <c r="T1370" i="1"/>
  <c r="T1811" i="1"/>
  <c r="T1667" i="1"/>
  <c r="T1520" i="1"/>
  <c r="T1669" i="1"/>
  <c r="T1813" i="1"/>
  <c r="T1814" i="1"/>
  <c r="T1820" i="1"/>
  <c r="T1821" i="1"/>
  <c r="T1521" i="1"/>
  <c r="T1376" i="1"/>
  <c r="T1676" i="1"/>
  <c r="T1524" i="1"/>
  <c r="T1678" i="1"/>
  <c r="T1679" i="1"/>
  <c r="T1680" i="1"/>
  <c r="T1826" i="1"/>
  <c r="T1682" i="1"/>
  <c r="T1527" i="1"/>
  <c r="T1684" i="1"/>
  <c r="T1685" i="1"/>
  <c r="T1686" i="1"/>
  <c r="T1687" i="1"/>
  <c r="T1688" i="1"/>
  <c r="T1689" i="1"/>
  <c r="T1827" i="1"/>
  <c r="T1691" i="1"/>
  <c r="T1692" i="1"/>
  <c r="T1693" i="1"/>
  <c r="T1829" i="1"/>
  <c r="T1830" i="1"/>
  <c r="T1528" i="1"/>
  <c r="T1697" i="1"/>
  <c r="T1698" i="1"/>
  <c r="T1699" i="1"/>
  <c r="T1700" i="1"/>
  <c r="T1701" i="1"/>
  <c r="T1702" i="1"/>
  <c r="T1703" i="1"/>
  <c r="T1834" i="1"/>
  <c r="T1705" i="1"/>
  <c r="T1706" i="1"/>
  <c r="T1837" i="1"/>
  <c r="T1708" i="1"/>
  <c r="T1709" i="1"/>
  <c r="T1838" i="1"/>
  <c r="T1839" i="1"/>
  <c r="T1840" i="1"/>
  <c r="T1713" i="1"/>
  <c r="T1714" i="1"/>
  <c r="T1715" i="1"/>
  <c r="T1716" i="1"/>
  <c r="T1717" i="1"/>
  <c r="T1718" i="1"/>
  <c r="T1719" i="1"/>
  <c r="T1720" i="1"/>
  <c r="T1721" i="1"/>
  <c r="T1722" i="1"/>
  <c r="T1530" i="1"/>
  <c r="T1724" i="1"/>
  <c r="T1531" i="1"/>
  <c r="T1726" i="1"/>
  <c r="T1533" i="1"/>
  <c r="T1537" i="1"/>
  <c r="T1729" i="1"/>
  <c r="T1723" i="1"/>
  <c r="T1731" i="1"/>
  <c r="T1732" i="1"/>
  <c r="T1540" i="1"/>
  <c r="T1734" i="1"/>
  <c r="T1735" i="1"/>
  <c r="T1736" i="1"/>
  <c r="T1737" i="1"/>
  <c r="T1738" i="1"/>
  <c r="T1739" i="1"/>
  <c r="T1509" i="1"/>
  <c r="T1741" i="1"/>
  <c r="T1742" i="1"/>
  <c r="T1743" i="1"/>
  <c r="T1744" i="1"/>
  <c r="T1745" i="1"/>
  <c r="T1746" i="1"/>
  <c r="T1747" i="1"/>
  <c r="T1748" i="1"/>
  <c r="T1749" i="1"/>
  <c r="T1750" i="1"/>
  <c r="T1751" i="1"/>
  <c r="T1710" i="1"/>
  <c r="T1753" i="1"/>
  <c r="T1754" i="1"/>
  <c r="T1542" i="1"/>
  <c r="T1756" i="1"/>
  <c r="T1757" i="1"/>
  <c r="T1696" i="1"/>
  <c r="T1759" i="1"/>
  <c r="T1543" i="1"/>
  <c r="T1761" i="1"/>
  <c r="T1762" i="1"/>
  <c r="T1763" i="1"/>
  <c r="T1764" i="1"/>
  <c r="T1765" i="1"/>
  <c r="T1547" i="1"/>
  <c r="T1767" i="1"/>
  <c r="T1768" i="1"/>
  <c r="T1769" i="1"/>
  <c r="T1770" i="1"/>
  <c r="T1771" i="1"/>
  <c r="T1554" i="1"/>
  <c r="T1773" i="1"/>
  <c r="T1561" i="1"/>
  <c r="T1775" i="1"/>
  <c r="T1776" i="1"/>
  <c r="T1777" i="1"/>
  <c r="T1778" i="1"/>
  <c r="T1779" i="1"/>
  <c r="T1562" i="1"/>
  <c r="T1711" i="1"/>
  <c r="T1502" i="1"/>
  <c r="T1783" i="1"/>
  <c r="T1563" i="1"/>
  <c r="T1785" i="1"/>
  <c r="T1786" i="1"/>
  <c r="T1787" i="1"/>
  <c r="T1788" i="1"/>
  <c r="T1564" i="1"/>
  <c r="T1790" i="1"/>
  <c r="T1573" i="1"/>
  <c r="T1792" i="1"/>
  <c r="T1516" i="1"/>
  <c r="T1794" i="1"/>
  <c r="T1795" i="1"/>
  <c r="T1574" i="1"/>
  <c r="T1377" i="1"/>
  <c r="T1576" i="1"/>
  <c r="T1799" i="1"/>
  <c r="T1800" i="1"/>
  <c r="T1579" i="1"/>
  <c r="T1802" i="1"/>
  <c r="T1803" i="1"/>
  <c r="T1581" i="1"/>
  <c r="T1805" i="1"/>
  <c r="T1806" i="1"/>
  <c r="T1807" i="1"/>
  <c r="T1582" i="1"/>
  <c r="T1809" i="1"/>
  <c r="T1810" i="1"/>
  <c r="T1588" i="1"/>
  <c r="T1812" i="1"/>
  <c r="T1704" i="1"/>
  <c r="T1378" i="1"/>
  <c r="T1815" i="1"/>
  <c r="T1816" i="1"/>
  <c r="T1817" i="1"/>
  <c r="T1818" i="1"/>
  <c r="T1819" i="1"/>
  <c r="T1590" i="1"/>
  <c r="T1707" i="1"/>
  <c r="T1822" i="1"/>
  <c r="T1823" i="1"/>
  <c r="T1824" i="1"/>
  <c r="T1825" i="1"/>
  <c r="T1591" i="1"/>
  <c r="T1593" i="1"/>
  <c r="T1828" i="1"/>
  <c r="T1594" i="1"/>
  <c r="T1379" i="1"/>
  <c r="T1831" i="1"/>
  <c r="T1832" i="1"/>
  <c r="T1833" i="1"/>
  <c r="T1604" i="1"/>
  <c r="T1835" i="1"/>
  <c r="T1836" i="1"/>
  <c r="T1605" i="1"/>
  <c r="T1610" i="1"/>
  <c r="T1612" i="1"/>
  <c r="T1510" i="1"/>
  <c r="T1841" i="1"/>
  <c r="T1842" i="1"/>
  <c r="T1843" i="1"/>
  <c r="T1511" i="1"/>
  <c r="T1845" i="1"/>
  <c r="T1614" i="1"/>
  <c r="T1847" i="1"/>
  <c r="T1848" i="1"/>
  <c r="T1849" i="1"/>
  <c r="T1850" i="1"/>
  <c r="T1851" i="1"/>
  <c r="T1620" i="1"/>
  <c r="T1625" i="1"/>
  <c r="T1631" i="1"/>
  <c r="T1855" i="1"/>
  <c r="T1856" i="1"/>
  <c r="T1635" i="1"/>
  <c r="T1636" i="1"/>
  <c r="T1859" i="1"/>
  <c r="T1860" i="1"/>
  <c r="T1861" i="1"/>
  <c r="T1637" i="1"/>
  <c r="T1639" i="1"/>
  <c r="T1640" i="1"/>
  <c r="T1642" i="1"/>
  <c r="T1645" i="1"/>
  <c r="T1646" i="1"/>
  <c r="T1648" i="1"/>
  <c r="T1869" i="1"/>
  <c r="T1870" i="1"/>
  <c r="T1871" i="1"/>
  <c r="T1655" i="1"/>
  <c r="T1873" i="1"/>
  <c r="T1874" i="1"/>
  <c r="T1657" i="1"/>
  <c r="T1876" i="1"/>
  <c r="T1877" i="1"/>
  <c r="T1658" i="1"/>
  <c r="T1879" i="1"/>
  <c r="T1880" i="1"/>
  <c r="T1661" i="1"/>
  <c r="T1663" i="1"/>
  <c r="T1883" i="1"/>
  <c r="T1665" i="1"/>
  <c r="T1885" i="1"/>
  <c r="T1666" i="1"/>
  <c r="T1668" i="1"/>
  <c r="T1670" i="1"/>
  <c r="T1889" i="1"/>
  <c r="T1890" i="1"/>
  <c r="T1671" i="1"/>
  <c r="T1672" i="1"/>
  <c r="T1471" i="1"/>
  <c r="T1894" i="1"/>
  <c r="T1895" i="1"/>
  <c r="T1673" i="1"/>
  <c r="T1897" i="1"/>
  <c r="T1898" i="1"/>
  <c r="T1899" i="1"/>
  <c r="T1674" i="1"/>
  <c r="T1901" i="1"/>
  <c r="T1902" i="1"/>
  <c r="T1675" i="1"/>
  <c r="T1382" i="1"/>
  <c r="T1905" i="1"/>
  <c r="T1677" i="1"/>
  <c r="T1907" i="1"/>
  <c r="T1908" i="1"/>
  <c r="T1909" i="1"/>
  <c r="T1910" i="1"/>
  <c r="T1911" i="1"/>
  <c r="T1912" i="1"/>
  <c r="T1681" i="1"/>
  <c r="T1683" i="1"/>
  <c r="T1690" i="1"/>
  <c r="T1694" i="1"/>
  <c r="T1695" i="1"/>
  <c r="T1918" i="1"/>
  <c r="T1919" i="1"/>
  <c r="T1920" i="1"/>
  <c r="T1921" i="1"/>
  <c r="T1922" i="1"/>
  <c r="T1923" i="1"/>
  <c r="T1924" i="1"/>
  <c r="T1925" i="1"/>
  <c r="T1503" i="1"/>
  <c r="T1386" i="1"/>
  <c r="T1928" i="1"/>
  <c r="T1929" i="1"/>
  <c r="T1930" i="1"/>
  <c r="T1931" i="1"/>
  <c r="T1932" i="1"/>
  <c r="T1388" i="1"/>
  <c r="T1934" i="1"/>
  <c r="T1935" i="1"/>
  <c r="T1936" i="1"/>
  <c r="T1937" i="1"/>
  <c r="T1938" i="1"/>
  <c r="T1939" i="1"/>
  <c r="T1940" i="1"/>
  <c r="T1941" i="1"/>
  <c r="T1942" i="1"/>
  <c r="T1943" i="1"/>
  <c r="T1392" i="1"/>
  <c r="T1945" i="1"/>
  <c r="T874" i="1"/>
  <c r="T1494" i="1"/>
  <c r="T1948" i="1"/>
  <c r="T1949" i="1"/>
  <c r="T1950" i="1"/>
  <c r="T1951" i="1"/>
  <c r="T1952" i="1"/>
  <c r="T1040" i="1"/>
  <c r="T1058" i="1"/>
  <c r="T1955" i="1"/>
  <c r="T1956" i="1"/>
  <c r="T1361" i="1"/>
  <c r="T1394" i="1"/>
  <c r="T1959" i="1"/>
  <c r="T1512" i="1"/>
  <c r="T1961" i="1"/>
  <c r="T1397" i="1"/>
  <c r="T1963" i="1"/>
  <c r="T1964" i="1"/>
  <c r="T1398" i="1"/>
  <c r="T1966" i="1"/>
  <c r="T1515" i="1"/>
  <c r="T1968" i="1"/>
  <c r="T1969" i="1"/>
  <c r="T1970" i="1"/>
  <c r="T1399" i="1"/>
  <c r="T1402" i="1"/>
  <c r="T1973" i="1"/>
  <c r="T1974" i="1"/>
  <c r="T1975" i="1"/>
  <c r="T1976" i="1"/>
  <c r="T1977" i="1"/>
  <c r="T1978" i="1"/>
  <c r="T1979" i="1"/>
  <c r="T1980" i="1"/>
  <c r="T1981" i="1"/>
  <c r="T1982" i="1"/>
  <c r="T1983" i="1"/>
  <c r="T1408" i="1"/>
  <c r="T1985" i="1"/>
  <c r="T1986" i="1"/>
  <c r="T1987" i="1"/>
  <c r="T1988" i="1"/>
  <c r="T1989" i="1"/>
  <c r="T1990" i="1"/>
  <c r="T1991" i="1"/>
  <c r="T1992" i="1"/>
  <c r="T1993" i="1"/>
  <c r="T1994" i="1"/>
  <c r="T1995" i="1"/>
  <c r="T1409" i="1"/>
  <c r="T1997" i="1"/>
  <c r="T1998" i="1"/>
  <c r="T1999" i="1"/>
  <c r="T1498" i="1"/>
  <c r="T2001" i="1"/>
  <c r="T2002" i="1"/>
  <c r="T2003" i="1"/>
  <c r="T2004" i="1"/>
  <c r="T2005" i="1"/>
  <c r="T1485" i="1"/>
  <c r="T1468" i="1"/>
  <c r="T2008" i="1"/>
  <c r="T2009" i="1"/>
  <c r="T2010" i="1"/>
  <c r="T2011" i="1"/>
  <c r="T1490" i="1"/>
  <c r="T1410" i="1"/>
  <c r="T2014" i="1"/>
  <c r="T2015" i="1"/>
  <c r="T1414" i="1"/>
  <c r="T1493" i="1"/>
  <c r="T2018" i="1"/>
  <c r="T2019" i="1"/>
  <c r="T2020" i="1"/>
  <c r="T2021" i="1"/>
  <c r="T2022" i="1"/>
  <c r="T1417" i="1"/>
  <c r="T1419" i="1"/>
  <c r="T1472" i="1"/>
  <c r="T2026" i="1"/>
  <c r="T1426" i="1"/>
  <c r="T2028" i="1"/>
  <c r="T1429" i="1"/>
  <c r="T1102" i="1"/>
  <c r="T1105" i="1"/>
  <c r="T1324" i="1"/>
  <c r="T1432" i="1"/>
  <c r="T2034" i="1"/>
  <c r="T2035" i="1"/>
  <c r="T2036" i="1"/>
  <c r="T1124" i="1"/>
  <c r="T2038" i="1"/>
  <c r="T2039" i="1"/>
  <c r="T2040" i="1"/>
  <c r="T1435" i="1"/>
  <c r="T2042" i="1"/>
  <c r="T1437" i="1"/>
  <c r="T2044" i="1"/>
  <c r="T2045" i="1"/>
  <c r="T2046" i="1"/>
  <c r="T2047" i="1"/>
  <c r="T2048" i="1"/>
  <c r="T2049" i="1"/>
  <c r="T2050" i="1"/>
  <c r="T2051" i="1"/>
  <c r="T2052" i="1"/>
  <c r="T2053" i="1"/>
  <c r="T1441" i="1"/>
  <c r="T2055" i="1"/>
  <c r="T1442" i="1"/>
  <c r="T1326" i="1"/>
  <c r="T2058" i="1"/>
  <c r="T2059" i="1"/>
  <c r="T2060" i="1"/>
  <c r="T1445" i="1"/>
  <c r="T2062" i="1"/>
  <c r="T2063" i="1"/>
  <c r="T2064" i="1"/>
  <c r="T2065" i="1"/>
  <c r="T2066" i="1"/>
  <c r="T2067" i="1"/>
  <c r="T2068" i="1"/>
  <c r="T2069" i="1"/>
  <c r="T2070" i="1"/>
  <c r="T1446" i="1"/>
  <c r="T2072" i="1"/>
  <c r="T2073" i="1"/>
  <c r="T1136" i="1"/>
  <c r="T2075" i="1"/>
  <c r="T1154" i="1"/>
  <c r="T2077" i="1"/>
  <c r="T1449" i="1"/>
  <c r="T2079" i="1"/>
  <c r="T1451" i="1"/>
  <c r="T2081" i="1"/>
  <c r="T1453" i="1"/>
  <c r="T2083" i="1"/>
  <c r="T1456" i="1"/>
  <c r="T2085" i="1"/>
  <c r="T2086" i="1"/>
  <c r="T2087" i="1"/>
  <c r="T1457" i="1"/>
  <c r="T1461" i="1"/>
  <c r="T2090" i="1"/>
  <c r="T2091" i="1"/>
  <c r="T2092" i="1"/>
  <c r="T1463" i="1"/>
  <c r="T2094" i="1"/>
  <c r="T2095" i="1"/>
  <c r="T2096" i="1"/>
  <c r="T2097" i="1"/>
  <c r="T1464" i="1"/>
  <c r="T2099" i="1"/>
  <c r="T2100" i="1"/>
  <c r="T1465" i="1"/>
  <c r="T1466" i="1"/>
  <c r="T1467" i="1"/>
  <c r="T2104" i="1"/>
  <c r="T2105" i="1"/>
  <c r="T1327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1328" i="1"/>
  <c r="T2122" i="1"/>
  <c r="T2123" i="1"/>
  <c r="T2124" i="1"/>
  <c r="T2125" i="1"/>
  <c r="T2126" i="1"/>
  <c r="T2127" i="1"/>
  <c r="T2128" i="1"/>
  <c r="T2129" i="1"/>
  <c r="T2130" i="1"/>
  <c r="T2131" i="1"/>
  <c r="T2132" i="1"/>
  <c r="T1330" i="1"/>
  <c r="T2134" i="1"/>
  <c r="T2135" i="1"/>
  <c r="T1362" i="1"/>
  <c r="T2137" i="1"/>
  <c r="T2138" i="1"/>
  <c r="T2139" i="1"/>
  <c r="T2140" i="1"/>
  <c r="T2141" i="1"/>
  <c r="T1157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1323" i="1"/>
  <c r="T1169" i="1"/>
  <c r="T2169" i="1"/>
  <c r="T2170" i="1"/>
  <c r="T2171" i="1"/>
  <c r="T2172" i="1"/>
  <c r="T1349" i="1"/>
  <c r="T2174" i="1"/>
  <c r="T1194" i="1"/>
  <c r="T2176" i="1"/>
  <c r="T2177" i="1"/>
  <c r="T2178" i="1"/>
  <c r="T2179" i="1"/>
  <c r="T2180" i="1"/>
  <c r="T1354" i="1"/>
  <c r="T2182" i="1"/>
  <c r="T2183" i="1"/>
  <c r="T1313" i="1"/>
  <c r="T2185" i="1"/>
  <c r="T2186" i="1"/>
  <c r="T2187" i="1"/>
  <c r="T2188" i="1"/>
  <c r="T2189" i="1"/>
  <c r="T2190" i="1"/>
  <c r="T1204" i="1"/>
  <c r="T2192" i="1"/>
  <c r="T1205" i="1"/>
  <c r="T2194" i="1"/>
  <c r="T2195" i="1"/>
  <c r="T2196" i="1"/>
  <c r="T2197" i="1"/>
  <c r="T2198" i="1"/>
  <c r="T1331" i="1"/>
  <c r="T1214" i="1"/>
  <c r="T1221" i="1"/>
  <c r="T1332" i="1"/>
  <c r="T2203" i="1"/>
  <c r="T2204" i="1"/>
  <c r="T1355" i="1"/>
  <c r="T1344" i="1"/>
  <c r="T2207" i="1"/>
  <c r="T2208" i="1"/>
  <c r="T1347" i="1"/>
  <c r="T2210" i="1"/>
  <c r="T2211" i="1"/>
  <c r="T2212" i="1"/>
  <c r="T2213" i="1"/>
  <c r="T2214" i="1"/>
  <c r="T2215" i="1"/>
  <c r="T2216" i="1"/>
  <c r="T1222" i="1"/>
  <c r="T2218" i="1"/>
  <c r="T2219" i="1"/>
  <c r="T2220" i="1"/>
  <c r="T2221" i="1"/>
  <c r="T2222" i="1"/>
  <c r="T2223" i="1"/>
  <c r="T2224" i="1"/>
  <c r="T2225" i="1"/>
  <c r="T2226" i="1"/>
  <c r="T1348" i="1"/>
  <c r="T1223" i="1"/>
  <c r="T2229" i="1"/>
  <c r="T2230" i="1"/>
  <c r="T2231" i="1"/>
  <c r="T1224" i="1"/>
  <c r="T2233" i="1"/>
  <c r="T2234" i="1"/>
  <c r="T1318" i="1"/>
  <c r="T2236" i="1"/>
  <c r="T2237" i="1"/>
  <c r="T2238" i="1"/>
  <c r="T2239" i="1"/>
  <c r="T2240" i="1"/>
  <c r="T2241" i="1"/>
  <c r="T2242" i="1"/>
  <c r="T1226" i="1"/>
  <c r="T2244" i="1"/>
  <c r="T2245" i="1"/>
  <c r="T2246" i="1"/>
  <c r="T2247" i="1"/>
  <c r="T1227" i="1"/>
  <c r="T2249" i="1"/>
  <c r="T2250" i="1"/>
  <c r="T2251" i="1"/>
  <c r="T2252" i="1"/>
  <c r="T2253" i="1"/>
  <c r="T2254" i="1"/>
  <c r="T1230" i="1"/>
  <c r="T2256" i="1"/>
  <c r="T2257" i="1"/>
  <c r="T2258" i="1"/>
  <c r="T2259" i="1"/>
  <c r="T2260" i="1"/>
  <c r="T2261" i="1"/>
  <c r="T2262" i="1"/>
  <c r="T1231" i="1"/>
  <c r="T2264" i="1"/>
  <c r="T2265" i="1"/>
  <c r="T1319" i="1"/>
  <c r="T2267" i="1"/>
  <c r="T1238" i="1"/>
  <c r="T1241" i="1"/>
  <c r="T1315" i="1"/>
  <c r="T2271" i="1"/>
  <c r="T2272" i="1"/>
  <c r="T1244" i="1"/>
  <c r="T2274" i="1"/>
  <c r="T2275" i="1"/>
  <c r="T2276" i="1"/>
  <c r="T2277" i="1"/>
  <c r="T2278" i="1"/>
  <c r="T1245" i="1"/>
  <c r="T2280" i="1"/>
  <c r="T2281" i="1"/>
  <c r="T2282" i="1"/>
  <c r="T2283" i="1"/>
  <c r="T2284" i="1"/>
  <c r="T2285" i="1"/>
  <c r="T2286" i="1"/>
  <c r="T1246" i="1"/>
  <c r="T1248" i="1"/>
  <c r="T1249" i="1"/>
  <c r="T2290" i="1"/>
  <c r="T2291" i="1"/>
  <c r="T2292" i="1"/>
  <c r="T2293" i="1"/>
  <c r="T1255" i="1"/>
  <c r="T2295" i="1"/>
  <c r="T2296" i="1"/>
  <c r="T2297" i="1"/>
  <c r="T1259" i="1"/>
  <c r="T2299" i="1"/>
  <c r="T2300" i="1"/>
  <c r="T2301" i="1"/>
  <c r="T2302" i="1"/>
  <c r="T1267" i="1"/>
  <c r="T1270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73" i="1"/>
  <c r="T2318" i="1"/>
  <c r="T2319" i="1"/>
  <c r="T2320" i="1"/>
  <c r="T2321" i="1"/>
  <c r="T2322" i="1"/>
  <c r="T2323" i="1"/>
  <c r="T2324" i="1"/>
  <c r="T1274" i="1"/>
  <c r="T1279" i="1"/>
  <c r="T1286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1290" i="1"/>
  <c r="T2342" i="1"/>
  <c r="T2343" i="1"/>
  <c r="T2344" i="1"/>
  <c r="T2345" i="1"/>
  <c r="T2346" i="1"/>
  <c r="T2347" i="1"/>
  <c r="T2348" i="1"/>
  <c r="T2349" i="1"/>
  <c r="T1291" i="1"/>
  <c r="T2351" i="1"/>
  <c r="T2352" i="1"/>
  <c r="T2353" i="1"/>
  <c r="T2354" i="1"/>
  <c r="T2355" i="1"/>
  <c r="T2356" i="1"/>
  <c r="T2357" i="1"/>
  <c r="T2358" i="1"/>
  <c r="T2359" i="1"/>
  <c r="T2360" i="1"/>
  <c r="T1293" i="1"/>
  <c r="T1300" i="1"/>
  <c r="T2363" i="1"/>
  <c r="T2364" i="1"/>
  <c r="T2365" i="1"/>
  <c r="T2366" i="1"/>
  <c r="T2367" i="1"/>
  <c r="T1302" i="1"/>
  <c r="T2369" i="1"/>
  <c r="T2370" i="1"/>
  <c r="T1303" i="1"/>
  <c r="T1305" i="1"/>
  <c r="T1310" i="1"/>
  <c r="T1312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07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1867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2327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868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2374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2205" i="1"/>
  <c r="P1103" i="1"/>
  <c r="P1104" i="1"/>
  <c r="P2084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2341" i="1"/>
  <c r="P1125" i="1"/>
  <c r="P1126" i="1"/>
  <c r="P1127" i="1"/>
  <c r="P1128" i="1"/>
  <c r="P1129" i="1"/>
  <c r="P1130" i="1"/>
  <c r="P1131" i="1"/>
  <c r="P1132" i="1"/>
  <c r="P1133" i="1"/>
  <c r="P1134" i="1"/>
  <c r="P1135" i="1"/>
  <c r="P2350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2206" i="1"/>
  <c r="P1155" i="1"/>
  <c r="P1156" i="1"/>
  <c r="P2209" i="1"/>
  <c r="P1158" i="1"/>
  <c r="P1159" i="1"/>
  <c r="P1160" i="1"/>
  <c r="P1161" i="1"/>
  <c r="P1162" i="1"/>
  <c r="P1163" i="1"/>
  <c r="P1164" i="1"/>
  <c r="P1165" i="1"/>
  <c r="P1166" i="1"/>
  <c r="P1167" i="1"/>
  <c r="P1168" i="1"/>
  <c r="P2217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2373" i="1"/>
  <c r="P1195" i="1"/>
  <c r="P1196" i="1"/>
  <c r="P1197" i="1"/>
  <c r="P1198" i="1"/>
  <c r="P1199" i="1"/>
  <c r="P1200" i="1"/>
  <c r="P1201" i="1"/>
  <c r="P1202" i="1"/>
  <c r="P1203" i="1"/>
  <c r="P2317" i="1"/>
  <c r="P2227" i="1"/>
  <c r="P1206" i="1"/>
  <c r="P1207" i="1"/>
  <c r="P1208" i="1"/>
  <c r="P1209" i="1"/>
  <c r="P1210" i="1"/>
  <c r="P1211" i="1"/>
  <c r="P1212" i="1"/>
  <c r="P1213" i="1"/>
  <c r="P1872" i="1"/>
  <c r="P1215" i="1"/>
  <c r="P1216" i="1"/>
  <c r="P1217" i="1"/>
  <c r="P1218" i="1"/>
  <c r="P1219" i="1"/>
  <c r="P1220" i="1"/>
  <c r="P2325" i="1"/>
  <c r="P2361" i="1"/>
  <c r="P1875" i="1"/>
  <c r="P2362" i="1"/>
  <c r="P1225" i="1"/>
  <c r="P2368" i="1"/>
  <c r="P2098" i="1"/>
  <c r="P1228" i="1"/>
  <c r="P1229" i="1"/>
  <c r="P2228" i="1"/>
  <c r="P2232" i="1"/>
  <c r="P1232" i="1"/>
  <c r="P1233" i="1"/>
  <c r="P1234" i="1"/>
  <c r="P1235" i="1"/>
  <c r="P1236" i="1"/>
  <c r="P1237" i="1"/>
  <c r="P2371" i="1"/>
  <c r="P1239" i="1"/>
  <c r="P1240" i="1"/>
  <c r="P2372" i="1"/>
  <c r="P1242" i="1"/>
  <c r="P1243" i="1"/>
  <c r="P2101" i="1"/>
  <c r="P2235" i="1"/>
  <c r="P1852" i="1"/>
  <c r="P1247" i="1"/>
  <c r="P2326" i="1"/>
  <c r="P2243" i="1"/>
  <c r="P1250" i="1"/>
  <c r="P1251" i="1"/>
  <c r="P1252" i="1"/>
  <c r="P1253" i="1"/>
  <c r="P1254" i="1"/>
  <c r="P1878" i="1"/>
  <c r="P1256" i="1"/>
  <c r="P1257" i="1"/>
  <c r="P1258" i="1"/>
  <c r="P2102" i="1"/>
  <c r="P1260" i="1"/>
  <c r="P1261" i="1"/>
  <c r="P1262" i="1"/>
  <c r="P1263" i="1"/>
  <c r="P1264" i="1"/>
  <c r="P1265" i="1"/>
  <c r="P1266" i="1"/>
  <c r="P2248" i="1"/>
  <c r="P1268" i="1"/>
  <c r="P1269" i="1"/>
  <c r="P2103" i="1"/>
  <c r="P1271" i="1"/>
  <c r="P1272" i="1"/>
  <c r="P2255" i="1"/>
  <c r="P1881" i="1"/>
  <c r="P1275" i="1"/>
  <c r="P1276" i="1"/>
  <c r="P1277" i="1"/>
  <c r="P1278" i="1"/>
  <c r="P2263" i="1"/>
  <c r="P1280" i="1"/>
  <c r="P1281" i="1"/>
  <c r="P1282" i="1"/>
  <c r="P1283" i="1"/>
  <c r="P1284" i="1"/>
  <c r="P1285" i="1"/>
  <c r="P1882" i="1"/>
  <c r="P1287" i="1"/>
  <c r="P1288" i="1"/>
  <c r="P1289" i="1"/>
  <c r="P1884" i="1"/>
  <c r="P1886" i="1"/>
  <c r="P1292" i="1"/>
  <c r="P2266" i="1"/>
  <c r="P1294" i="1"/>
  <c r="P1295" i="1"/>
  <c r="P1296" i="1"/>
  <c r="P1297" i="1"/>
  <c r="P1298" i="1"/>
  <c r="P1299" i="1"/>
  <c r="P2268" i="1"/>
  <c r="P1301" i="1"/>
  <c r="P1887" i="1"/>
  <c r="P2269" i="1"/>
  <c r="P1304" i="1"/>
  <c r="P2270" i="1"/>
  <c r="P1306" i="1"/>
  <c r="P1307" i="1"/>
  <c r="P1308" i="1"/>
  <c r="P1309" i="1"/>
  <c r="P2201" i="1"/>
  <c r="P1311" i="1"/>
  <c r="P2089" i="1"/>
  <c r="P1888" i="1"/>
  <c r="P1314" i="1"/>
  <c r="P2273" i="1"/>
  <c r="P1316" i="1"/>
  <c r="P1317" i="1"/>
  <c r="P2279" i="1"/>
  <c r="P2287" i="1"/>
  <c r="P1320" i="1"/>
  <c r="P1321" i="1"/>
  <c r="P1322" i="1"/>
  <c r="P2288" i="1"/>
  <c r="P2289" i="1"/>
  <c r="P1325" i="1"/>
  <c r="P2294" i="1"/>
  <c r="P1891" i="1"/>
  <c r="P2298" i="1"/>
  <c r="P1329" i="1"/>
  <c r="P2202" i="1"/>
  <c r="P2303" i="1"/>
  <c r="P2304" i="1"/>
  <c r="P1333" i="1"/>
  <c r="P1334" i="1"/>
  <c r="P1335" i="1"/>
  <c r="P1336" i="1"/>
  <c r="P1337" i="1"/>
  <c r="P1338" i="1"/>
  <c r="P1339" i="1"/>
  <c r="P1340" i="1"/>
  <c r="P1341" i="1"/>
  <c r="P1342" i="1"/>
  <c r="P1343" i="1"/>
  <c r="P1892" i="1"/>
  <c r="P1345" i="1"/>
  <c r="P1346" i="1"/>
  <c r="P2074" i="1"/>
  <c r="P2106" i="1"/>
  <c r="P2121" i="1"/>
  <c r="P1350" i="1"/>
  <c r="P1351" i="1"/>
  <c r="P1352" i="1"/>
  <c r="P1353" i="1"/>
  <c r="P2133" i="1"/>
  <c r="P2136" i="1"/>
  <c r="P1356" i="1"/>
  <c r="P1357" i="1"/>
  <c r="P1358" i="1"/>
  <c r="P1359" i="1"/>
  <c r="P1360" i="1"/>
  <c r="P1893" i="1"/>
  <c r="P2142" i="1"/>
  <c r="P1363" i="1"/>
  <c r="P1364" i="1"/>
  <c r="P1365" i="1"/>
  <c r="P1366" i="1"/>
  <c r="P1367" i="1"/>
  <c r="P1896" i="1"/>
  <c r="P2167" i="1"/>
  <c r="P2168" i="1"/>
  <c r="P1371" i="1"/>
  <c r="P1372" i="1"/>
  <c r="P1373" i="1"/>
  <c r="P1374" i="1"/>
  <c r="P1375" i="1"/>
  <c r="P2093" i="1"/>
  <c r="P2173" i="1"/>
  <c r="P2175" i="1"/>
  <c r="P2181" i="1"/>
  <c r="P1380" i="1"/>
  <c r="P1381" i="1"/>
  <c r="P1900" i="1"/>
  <c r="P1383" i="1"/>
  <c r="P1384" i="1"/>
  <c r="P1385" i="1"/>
  <c r="P2184" i="1"/>
  <c r="P1387" i="1"/>
  <c r="P1858" i="1"/>
  <c r="P1389" i="1"/>
  <c r="P1390" i="1"/>
  <c r="P1391" i="1"/>
  <c r="P1903" i="1"/>
  <c r="P1393" i="1"/>
  <c r="P2191" i="1"/>
  <c r="P1395" i="1"/>
  <c r="P1396" i="1"/>
  <c r="P2193" i="1"/>
  <c r="P2199" i="1"/>
  <c r="P2200" i="1"/>
  <c r="P1400" i="1"/>
  <c r="P1401" i="1"/>
  <c r="P1904" i="1"/>
  <c r="P1403" i="1"/>
  <c r="P1404" i="1"/>
  <c r="P1405" i="1"/>
  <c r="P1406" i="1"/>
  <c r="P1407" i="1"/>
  <c r="P1906" i="1"/>
  <c r="P1913" i="1"/>
  <c r="P2057" i="1"/>
  <c r="P1411" i="1"/>
  <c r="P1412" i="1"/>
  <c r="P1413" i="1"/>
  <c r="P1914" i="1"/>
  <c r="P1415" i="1"/>
  <c r="P1416" i="1"/>
  <c r="P2076" i="1"/>
  <c r="P1418" i="1"/>
  <c r="P1915" i="1"/>
  <c r="P1420" i="1"/>
  <c r="P1421" i="1"/>
  <c r="P1422" i="1"/>
  <c r="P1423" i="1"/>
  <c r="P1424" i="1"/>
  <c r="P1425" i="1"/>
  <c r="P1916" i="1"/>
  <c r="P1427" i="1"/>
  <c r="P1428" i="1"/>
  <c r="P1725" i="1"/>
  <c r="P1430" i="1"/>
  <c r="P1431" i="1"/>
  <c r="P2056" i="1"/>
  <c r="P1433" i="1"/>
  <c r="P1434" i="1"/>
  <c r="P1917" i="1"/>
  <c r="P1436" i="1"/>
  <c r="P1926" i="1"/>
  <c r="P1438" i="1"/>
  <c r="P1439" i="1"/>
  <c r="P1440" i="1"/>
  <c r="P2078" i="1"/>
  <c r="P1927" i="1"/>
  <c r="P1443" i="1"/>
  <c r="P1444" i="1"/>
  <c r="P2088" i="1"/>
  <c r="P2080" i="1"/>
  <c r="P1447" i="1"/>
  <c r="P1448" i="1"/>
  <c r="P1933" i="1"/>
  <c r="P1450" i="1"/>
  <c r="P1944" i="1"/>
  <c r="P1452" i="1"/>
  <c r="P1946" i="1"/>
  <c r="P1454" i="1"/>
  <c r="P1455" i="1"/>
  <c r="P2082" i="1"/>
  <c r="P1862" i="1"/>
  <c r="P1458" i="1"/>
  <c r="P1459" i="1"/>
  <c r="P1460" i="1"/>
  <c r="P1947" i="1"/>
  <c r="P1462" i="1"/>
  <c r="P1953" i="1"/>
  <c r="P1954" i="1"/>
  <c r="P1957" i="1"/>
  <c r="P1958" i="1"/>
  <c r="P1960" i="1"/>
  <c r="P2061" i="1"/>
  <c r="P1469" i="1"/>
  <c r="P1470" i="1"/>
  <c r="P1962" i="1"/>
  <c r="P1965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2071" i="1"/>
  <c r="P1486" i="1"/>
  <c r="P1487" i="1"/>
  <c r="P1488" i="1"/>
  <c r="P1489" i="1"/>
  <c r="P1967" i="1"/>
  <c r="P1491" i="1"/>
  <c r="P1492" i="1"/>
  <c r="P1971" i="1"/>
  <c r="P1863" i="1"/>
  <c r="P1495" i="1"/>
  <c r="P1496" i="1"/>
  <c r="P1497" i="1"/>
  <c r="P1972" i="1"/>
  <c r="P1499" i="1"/>
  <c r="P1500" i="1"/>
  <c r="P1501" i="1"/>
  <c r="P1984" i="1"/>
  <c r="P1864" i="1"/>
  <c r="P1504" i="1"/>
  <c r="P1996" i="1"/>
  <c r="P1506" i="1"/>
  <c r="P1507" i="1"/>
  <c r="P1508" i="1"/>
  <c r="P1727" i="1"/>
  <c r="P1728" i="1"/>
  <c r="P2000" i="1"/>
  <c r="P1730" i="1"/>
  <c r="P1513" i="1"/>
  <c r="P1514" i="1"/>
  <c r="P2006" i="1"/>
  <c r="P1518" i="1"/>
  <c r="P2007" i="1"/>
  <c r="P2012" i="1"/>
  <c r="P1844" i="1"/>
  <c r="P2013" i="1"/>
  <c r="P2016" i="1"/>
  <c r="P1522" i="1"/>
  <c r="P1523" i="1"/>
  <c r="P2017" i="1"/>
  <c r="P1525" i="1"/>
  <c r="P1526" i="1"/>
  <c r="P2023" i="1"/>
  <c r="P2024" i="1"/>
  <c r="P1529" i="1"/>
  <c r="P2025" i="1"/>
  <c r="P2027" i="1"/>
  <c r="P1532" i="1"/>
  <c r="P2029" i="1"/>
  <c r="P1534" i="1"/>
  <c r="P1535" i="1"/>
  <c r="P1536" i="1"/>
  <c r="P2030" i="1"/>
  <c r="P1538" i="1"/>
  <c r="P1539" i="1"/>
  <c r="P2031" i="1"/>
  <c r="P1541" i="1"/>
  <c r="P2032" i="1"/>
  <c r="P2033" i="1"/>
  <c r="P1544" i="1"/>
  <c r="P1545" i="1"/>
  <c r="P1546" i="1"/>
  <c r="P2037" i="1"/>
  <c r="P1548" i="1"/>
  <c r="P1549" i="1"/>
  <c r="P1550" i="1"/>
  <c r="P1551" i="1"/>
  <c r="P1552" i="1"/>
  <c r="P1553" i="1"/>
  <c r="P1517" i="1"/>
  <c r="P1555" i="1"/>
  <c r="P1556" i="1"/>
  <c r="P1557" i="1"/>
  <c r="P1558" i="1"/>
  <c r="P1559" i="1"/>
  <c r="P1560" i="1"/>
  <c r="P2041" i="1"/>
  <c r="P2043" i="1"/>
  <c r="P2054" i="1"/>
  <c r="P1733" i="1"/>
  <c r="P1565" i="1"/>
  <c r="P1566" i="1"/>
  <c r="P1567" i="1"/>
  <c r="P1568" i="1"/>
  <c r="P1569" i="1"/>
  <c r="P1570" i="1"/>
  <c r="P1571" i="1"/>
  <c r="P1572" i="1"/>
  <c r="P1866" i="1"/>
  <c r="P1740" i="1"/>
  <c r="P1575" i="1"/>
  <c r="P1752" i="1"/>
  <c r="P1577" i="1"/>
  <c r="P1578" i="1"/>
  <c r="P1854" i="1"/>
  <c r="P1580" i="1"/>
  <c r="P1865" i="1"/>
  <c r="P1853" i="1"/>
  <c r="P1583" i="1"/>
  <c r="P1584" i="1"/>
  <c r="P1585" i="1"/>
  <c r="P1586" i="1"/>
  <c r="P1587" i="1"/>
  <c r="P1712" i="1"/>
  <c r="P1589" i="1"/>
  <c r="P719" i="1"/>
  <c r="P1755" i="1"/>
  <c r="P1592" i="1"/>
  <c r="P1846" i="1"/>
  <c r="P1758" i="1"/>
  <c r="P1595" i="1"/>
  <c r="P1596" i="1"/>
  <c r="P1597" i="1"/>
  <c r="P1598" i="1"/>
  <c r="P1599" i="1"/>
  <c r="P1600" i="1"/>
  <c r="P1601" i="1"/>
  <c r="P1602" i="1"/>
  <c r="P1603" i="1"/>
  <c r="P1760" i="1"/>
  <c r="P1519" i="1"/>
  <c r="P1606" i="1"/>
  <c r="P1607" i="1"/>
  <c r="P1608" i="1"/>
  <c r="P1609" i="1"/>
  <c r="P1766" i="1"/>
  <c r="P1611" i="1"/>
  <c r="P1857" i="1"/>
  <c r="P1613" i="1"/>
  <c r="P1772" i="1"/>
  <c r="P1615" i="1"/>
  <c r="P1616" i="1"/>
  <c r="P1617" i="1"/>
  <c r="P1618" i="1"/>
  <c r="P1619" i="1"/>
  <c r="P1774" i="1"/>
  <c r="P1621" i="1"/>
  <c r="P1622" i="1"/>
  <c r="P1623" i="1"/>
  <c r="P1624" i="1"/>
  <c r="P1780" i="1"/>
  <c r="P1626" i="1"/>
  <c r="P1627" i="1"/>
  <c r="P1628" i="1"/>
  <c r="P1629" i="1"/>
  <c r="P1630" i="1"/>
  <c r="P1781" i="1"/>
  <c r="P1632" i="1"/>
  <c r="P1633" i="1"/>
  <c r="P1634" i="1"/>
  <c r="P1782" i="1"/>
  <c r="P1784" i="1"/>
  <c r="P1789" i="1"/>
  <c r="P1638" i="1"/>
  <c r="P1791" i="1"/>
  <c r="P1793" i="1"/>
  <c r="P1641" i="1"/>
  <c r="P1505" i="1"/>
  <c r="P1643" i="1"/>
  <c r="P1644" i="1"/>
  <c r="P1368" i="1"/>
  <c r="P1796" i="1"/>
  <c r="P1647" i="1"/>
  <c r="P1369" i="1"/>
  <c r="P1649" i="1"/>
  <c r="P1650" i="1"/>
  <c r="P1651" i="1"/>
  <c r="P1652" i="1"/>
  <c r="P1653" i="1"/>
  <c r="P1654" i="1"/>
  <c r="P1797" i="1"/>
  <c r="P1656" i="1"/>
  <c r="P1798" i="1"/>
  <c r="P1801" i="1"/>
  <c r="P1659" i="1"/>
  <c r="P1660" i="1"/>
  <c r="P1804" i="1"/>
  <c r="P1662" i="1"/>
  <c r="P1808" i="1"/>
  <c r="P1664" i="1"/>
  <c r="P1370" i="1"/>
  <c r="P1811" i="1"/>
  <c r="P1667" i="1"/>
  <c r="P1520" i="1"/>
  <c r="P1669" i="1"/>
  <c r="P1813" i="1"/>
  <c r="P1814" i="1"/>
  <c r="P1820" i="1"/>
  <c r="P1821" i="1"/>
  <c r="P1521" i="1"/>
  <c r="P1376" i="1"/>
  <c r="P1676" i="1"/>
  <c r="P1524" i="1"/>
  <c r="P1678" i="1"/>
  <c r="P1679" i="1"/>
  <c r="P1680" i="1"/>
  <c r="P1826" i="1"/>
  <c r="P1682" i="1"/>
  <c r="P1527" i="1"/>
  <c r="P1684" i="1"/>
  <c r="P1685" i="1"/>
  <c r="P1686" i="1"/>
  <c r="P1687" i="1"/>
  <c r="P1688" i="1"/>
  <c r="P1689" i="1"/>
  <c r="P1827" i="1"/>
  <c r="P1691" i="1"/>
  <c r="P1692" i="1"/>
  <c r="P1693" i="1"/>
  <c r="P1829" i="1"/>
  <c r="P1830" i="1"/>
  <c r="P1528" i="1"/>
  <c r="P1697" i="1"/>
  <c r="P1698" i="1"/>
  <c r="P1699" i="1"/>
  <c r="P1700" i="1"/>
  <c r="P1701" i="1"/>
  <c r="P1702" i="1"/>
  <c r="P1703" i="1"/>
  <c r="P1834" i="1"/>
  <c r="P1705" i="1"/>
  <c r="P1706" i="1"/>
  <c r="P1837" i="1"/>
  <c r="P1708" i="1"/>
  <c r="P1709" i="1"/>
  <c r="P1838" i="1"/>
  <c r="P1839" i="1"/>
  <c r="P1840" i="1"/>
  <c r="P1713" i="1"/>
  <c r="P1714" i="1"/>
  <c r="P1715" i="1"/>
  <c r="P1716" i="1"/>
  <c r="P1717" i="1"/>
  <c r="P1718" i="1"/>
  <c r="P1719" i="1"/>
  <c r="P1720" i="1"/>
  <c r="P1721" i="1"/>
  <c r="P1722" i="1"/>
  <c r="P1530" i="1"/>
  <c r="P1724" i="1"/>
  <c r="P1531" i="1"/>
  <c r="P1726" i="1"/>
  <c r="P1533" i="1"/>
  <c r="P1537" i="1"/>
  <c r="P1729" i="1"/>
  <c r="P1723" i="1"/>
  <c r="P1731" i="1"/>
  <c r="P1732" i="1"/>
  <c r="P1540" i="1"/>
  <c r="P1734" i="1"/>
  <c r="P1735" i="1"/>
  <c r="P1736" i="1"/>
  <c r="P1737" i="1"/>
  <c r="P1738" i="1"/>
  <c r="P1739" i="1"/>
  <c r="P1509" i="1"/>
  <c r="P1741" i="1"/>
  <c r="P1742" i="1"/>
  <c r="P1743" i="1"/>
  <c r="P1744" i="1"/>
  <c r="P1745" i="1"/>
  <c r="P1746" i="1"/>
  <c r="P1747" i="1"/>
  <c r="P1748" i="1"/>
  <c r="P1749" i="1"/>
  <c r="P1750" i="1"/>
  <c r="P1751" i="1"/>
  <c r="P1710" i="1"/>
  <c r="P1753" i="1"/>
  <c r="P1754" i="1"/>
  <c r="P1542" i="1"/>
  <c r="P1756" i="1"/>
  <c r="P1757" i="1"/>
  <c r="P1696" i="1"/>
  <c r="P1759" i="1"/>
  <c r="P1543" i="1"/>
  <c r="P1761" i="1"/>
  <c r="P1762" i="1"/>
  <c r="P1763" i="1"/>
  <c r="P1764" i="1"/>
  <c r="P1765" i="1"/>
  <c r="P1547" i="1"/>
  <c r="P1767" i="1"/>
  <c r="P1768" i="1"/>
  <c r="P1769" i="1"/>
  <c r="P1770" i="1"/>
  <c r="P1771" i="1"/>
  <c r="P1554" i="1"/>
  <c r="P1773" i="1"/>
  <c r="P1561" i="1"/>
  <c r="P1775" i="1"/>
  <c r="P1776" i="1"/>
  <c r="P1777" i="1"/>
  <c r="P1778" i="1"/>
  <c r="P1779" i="1"/>
  <c r="P1562" i="1"/>
  <c r="P1711" i="1"/>
  <c r="P1502" i="1"/>
  <c r="P1783" i="1"/>
  <c r="P1563" i="1"/>
  <c r="P1785" i="1"/>
  <c r="P1786" i="1"/>
  <c r="P1787" i="1"/>
  <c r="P1788" i="1"/>
  <c r="P1564" i="1"/>
  <c r="P1790" i="1"/>
  <c r="P1573" i="1"/>
  <c r="P1792" i="1"/>
  <c r="P1516" i="1"/>
  <c r="P1794" i="1"/>
  <c r="P1795" i="1"/>
  <c r="P1574" i="1"/>
  <c r="P1377" i="1"/>
  <c r="P1576" i="1"/>
  <c r="P1799" i="1"/>
  <c r="P1800" i="1"/>
  <c r="P1579" i="1"/>
  <c r="P1802" i="1"/>
  <c r="P1803" i="1"/>
  <c r="P1581" i="1"/>
  <c r="P1805" i="1"/>
  <c r="P1806" i="1"/>
  <c r="P1807" i="1"/>
  <c r="P1582" i="1"/>
  <c r="P1809" i="1"/>
  <c r="P1810" i="1"/>
  <c r="P1588" i="1"/>
  <c r="P1812" i="1"/>
  <c r="P1704" i="1"/>
  <c r="P1378" i="1"/>
  <c r="P1815" i="1"/>
  <c r="P1816" i="1"/>
  <c r="P1817" i="1"/>
  <c r="P1818" i="1"/>
  <c r="P1819" i="1"/>
  <c r="P1590" i="1"/>
  <c r="P1707" i="1"/>
  <c r="P1822" i="1"/>
  <c r="P1823" i="1"/>
  <c r="P1824" i="1"/>
  <c r="P1825" i="1"/>
  <c r="P1591" i="1"/>
  <c r="P1593" i="1"/>
  <c r="P1828" i="1"/>
  <c r="P1594" i="1"/>
  <c r="P1379" i="1"/>
  <c r="P1831" i="1"/>
  <c r="P1832" i="1"/>
  <c r="P1833" i="1"/>
  <c r="P1604" i="1"/>
  <c r="P1835" i="1"/>
  <c r="P1836" i="1"/>
  <c r="P1605" i="1"/>
  <c r="P1610" i="1"/>
  <c r="P1612" i="1"/>
  <c r="P1510" i="1"/>
  <c r="P1841" i="1"/>
  <c r="P1842" i="1"/>
  <c r="P1843" i="1"/>
  <c r="P1511" i="1"/>
  <c r="P1845" i="1"/>
  <c r="P1614" i="1"/>
  <c r="P1847" i="1"/>
  <c r="P1848" i="1"/>
  <c r="P1849" i="1"/>
  <c r="P1850" i="1"/>
  <c r="P1851" i="1"/>
  <c r="P1620" i="1"/>
  <c r="P1625" i="1"/>
  <c r="P1631" i="1"/>
  <c r="P1855" i="1"/>
  <c r="P1856" i="1"/>
  <c r="P1635" i="1"/>
  <c r="P1636" i="1"/>
  <c r="P1859" i="1"/>
  <c r="P1860" i="1"/>
  <c r="P1861" i="1"/>
  <c r="P1637" i="1"/>
  <c r="P1639" i="1"/>
  <c r="P1640" i="1"/>
  <c r="P1642" i="1"/>
  <c r="P1645" i="1"/>
  <c r="P1646" i="1"/>
  <c r="P1648" i="1"/>
  <c r="P1869" i="1"/>
  <c r="P1870" i="1"/>
  <c r="P1871" i="1"/>
  <c r="P1655" i="1"/>
  <c r="P1873" i="1"/>
  <c r="P1874" i="1"/>
  <c r="P1657" i="1"/>
  <c r="P1876" i="1"/>
  <c r="P1877" i="1"/>
  <c r="P1658" i="1"/>
  <c r="P1879" i="1"/>
  <c r="P1880" i="1"/>
  <c r="P1661" i="1"/>
  <c r="P1663" i="1"/>
  <c r="P1883" i="1"/>
  <c r="P1665" i="1"/>
  <c r="P1885" i="1"/>
  <c r="P1666" i="1"/>
  <c r="P1668" i="1"/>
  <c r="P1670" i="1"/>
  <c r="P1889" i="1"/>
  <c r="P1890" i="1"/>
  <c r="P1671" i="1"/>
  <c r="P1672" i="1"/>
  <c r="P1471" i="1"/>
  <c r="P1894" i="1"/>
  <c r="P1895" i="1"/>
  <c r="P1673" i="1"/>
  <c r="P1897" i="1"/>
  <c r="P1898" i="1"/>
  <c r="P1899" i="1"/>
  <c r="P1674" i="1"/>
  <c r="P1901" i="1"/>
  <c r="P1902" i="1"/>
  <c r="P1675" i="1"/>
  <c r="P1382" i="1"/>
  <c r="P1905" i="1"/>
  <c r="P1677" i="1"/>
  <c r="P1907" i="1"/>
  <c r="P1908" i="1"/>
  <c r="P1909" i="1"/>
  <c r="P1910" i="1"/>
  <c r="P1911" i="1"/>
  <c r="P1912" i="1"/>
  <c r="P1681" i="1"/>
  <c r="P1683" i="1"/>
  <c r="P1690" i="1"/>
  <c r="P1694" i="1"/>
  <c r="P1695" i="1"/>
  <c r="P1918" i="1"/>
  <c r="P1919" i="1"/>
  <c r="P1920" i="1"/>
  <c r="P1921" i="1"/>
  <c r="P1922" i="1"/>
  <c r="P1923" i="1"/>
  <c r="P1924" i="1"/>
  <c r="P1925" i="1"/>
  <c r="P1503" i="1"/>
  <c r="P1386" i="1"/>
  <c r="P1928" i="1"/>
  <c r="P1929" i="1"/>
  <c r="P1930" i="1"/>
  <c r="P1931" i="1"/>
  <c r="P1932" i="1"/>
  <c r="P1388" i="1"/>
  <c r="P1934" i="1"/>
  <c r="P1935" i="1"/>
  <c r="P1936" i="1"/>
  <c r="P1937" i="1"/>
  <c r="P1938" i="1"/>
  <c r="P1939" i="1"/>
  <c r="P1940" i="1"/>
  <c r="P1941" i="1"/>
  <c r="P1942" i="1"/>
  <c r="P1943" i="1"/>
  <c r="P1392" i="1"/>
  <c r="P1945" i="1"/>
  <c r="P874" i="1"/>
  <c r="P1494" i="1"/>
  <c r="P1948" i="1"/>
  <c r="P1949" i="1"/>
  <c r="P1950" i="1"/>
  <c r="P1951" i="1"/>
  <c r="P1952" i="1"/>
  <c r="P1040" i="1"/>
  <c r="P1058" i="1"/>
  <c r="P1955" i="1"/>
  <c r="P1956" i="1"/>
  <c r="P1361" i="1"/>
  <c r="P1394" i="1"/>
  <c r="P1959" i="1"/>
  <c r="P1512" i="1"/>
  <c r="P1961" i="1"/>
  <c r="P1397" i="1"/>
  <c r="P1963" i="1"/>
  <c r="P1964" i="1"/>
  <c r="P1398" i="1"/>
  <c r="P1966" i="1"/>
  <c r="P1515" i="1"/>
  <c r="P1968" i="1"/>
  <c r="P1969" i="1"/>
  <c r="P1970" i="1"/>
  <c r="P1399" i="1"/>
  <c r="P1402" i="1"/>
  <c r="P1973" i="1"/>
  <c r="P1974" i="1"/>
  <c r="P1975" i="1"/>
  <c r="P1976" i="1"/>
  <c r="P1977" i="1"/>
  <c r="P1978" i="1"/>
  <c r="P1979" i="1"/>
  <c r="P1980" i="1"/>
  <c r="P1981" i="1"/>
  <c r="P1982" i="1"/>
  <c r="P1983" i="1"/>
  <c r="P1408" i="1"/>
  <c r="P1985" i="1"/>
  <c r="P1986" i="1"/>
  <c r="P1987" i="1"/>
  <c r="P1988" i="1"/>
  <c r="P1989" i="1"/>
  <c r="P1990" i="1"/>
  <c r="P1991" i="1"/>
  <c r="P1992" i="1"/>
  <c r="P1993" i="1"/>
  <c r="P1994" i="1"/>
  <c r="P1995" i="1"/>
  <c r="P1409" i="1"/>
  <c r="P1997" i="1"/>
  <c r="P1998" i="1"/>
  <c r="P1999" i="1"/>
  <c r="P1498" i="1"/>
  <c r="P2001" i="1"/>
  <c r="P2002" i="1"/>
  <c r="P2003" i="1"/>
  <c r="P2004" i="1"/>
  <c r="P2005" i="1"/>
  <c r="P1485" i="1"/>
  <c r="P1468" i="1"/>
  <c r="P2008" i="1"/>
  <c r="P2009" i="1"/>
  <c r="P2010" i="1"/>
  <c r="P2011" i="1"/>
  <c r="P1490" i="1"/>
  <c r="P1410" i="1"/>
  <c r="P2014" i="1"/>
  <c r="P2015" i="1"/>
  <c r="P1414" i="1"/>
  <c r="P1493" i="1"/>
  <c r="P2018" i="1"/>
  <c r="P2019" i="1"/>
  <c r="P2020" i="1"/>
  <c r="P2021" i="1"/>
  <c r="P2022" i="1"/>
  <c r="P1417" i="1"/>
  <c r="P1419" i="1"/>
  <c r="P1472" i="1"/>
  <c r="P2026" i="1"/>
  <c r="P1426" i="1"/>
  <c r="P2028" i="1"/>
  <c r="P1429" i="1"/>
  <c r="P1102" i="1"/>
  <c r="P1105" i="1"/>
  <c r="P1324" i="1"/>
  <c r="P1432" i="1"/>
  <c r="P2034" i="1"/>
  <c r="P2035" i="1"/>
  <c r="P2036" i="1"/>
  <c r="P1124" i="1"/>
  <c r="P2038" i="1"/>
  <c r="P2039" i="1"/>
  <c r="P2040" i="1"/>
  <c r="P1435" i="1"/>
  <c r="P2042" i="1"/>
  <c r="P1437" i="1"/>
  <c r="P2044" i="1"/>
  <c r="P2045" i="1"/>
  <c r="P2046" i="1"/>
  <c r="P2047" i="1"/>
  <c r="P2048" i="1"/>
  <c r="P2049" i="1"/>
  <c r="P2050" i="1"/>
  <c r="P2051" i="1"/>
  <c r="P2052" i="1"/>
  <c r="P2053" i="1"/>
  <c r="P1441" i="1"/>
  <c r="P2055" i="1"/>
  <c r="P1442" i="1"/>
  <c r="P1326" i="1"/>
  <c r="P2058" i="1"/>
  <c r="P2059" i="1"/>
  <c r="P2060" i="1"/>
  <c r="P1445" i="1"/>
  <c r="P2062" i="1"/>
  <c r="P2063" i="1"/>
  <c r="P2064" i="1"/>
  <c r="P2065" i="1"/>
  <c r="P2066" i="1"/>
  <c r="P2067" i="1"/>
  <c r="P2068" i="1"/>
  <c r="P2069" i="1"/>
  <c r="P2070" i="1"/>
  <c r="P1446" i="1"/>
  <c r="P2072" i="1"/>
  <c r="P2073" i="1"/>
  <c r="P1136" i="1"/>
  <c r="P2075" i="1"/>
  <c r="P1154" i="1"/>
  <c r="P2077" i="1"/>
  <c r="P1449" i="1"/>
  <c r="P2079" i="1"/>
  <c r="P1451" i="1"/>
  <c r="P2081" i="1"/>
  <c r="P1453" i="1"/>
  <c r="P2083" i="1"/>
  <c r="P1456" i="1"/>
  <c r="P2085" i="1"/>
  <c r="P2086" i="1"/>
  <c r="P2087" i="1"/>
  <c r="P1457" i="1"/>
  <c r="P1461" i="1"/>
  <c r="P2090" i="1"/>
  <c r="P2091" i="1"/>
  <c r="P2092" i="1"/>
  <c r="P1463" i="1"/>
  <c r="P2094" i="1"/>
  <c r="P2095" i="1"/>
  <c r="P2096" i="1"/>
  <c r="P2097" i="1"/>
  <c r="P1464" i="1"/>
  <c r="P2099" i="1"/>
  <c r="P2100" i="1"/>
  <c r="P1465" i="1"/>
  <c r="P1466" i="1"/>
  <c r="P1467" i="1"/>
  <c r="P2104" i="1"/>
  <c r="P2105" i="1"/>
  <c r="P1327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1328" i="1"/>
  <c r="P2122" i="1"/>
  <c r="P2123" i="1"/>
  <c r="P2124" i="1"/>
  <c r="P2125" i="1"/>
  <c r="P2126" i="1"/>
  <c r="P2127" i="1"/>
  <c r="P2128" i="1"/>
  <c r="P2129" i="1"/>
  <c r="P2130" i="1"/>
  <c r="P2131" i="1"/>
  <c r="P2132" i="1"/>
  <c r="P1330" i="1"/>
  <c r="P2134" i="1"/>
  <c r="P2135" i="1"/>
  <c r="P1362" i="1"/>
  <c r="P2137" i="1"/>
  <c r="P2138" i="1"/>
  <c r="P2139" i="1"/>
  <c r="P2140" i="1"/>
  <c r="P2141" i="1"/>
  <c r="P1157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1323" i="1"/>
  <c r="P1169" i="1"/>
  <c r="P2169" i="1"/>
  <c r="P2170" i="1"/>
  <c r="P2171" i="1"/>
  <c r="P2172" i="1"/>
  <c r="P1349" i="1"/>
  <c r="P2174" i="1"/>
  <c r="P1194" i="1"/>
  <c r="P2176" i="1"/>
  <c r="P2177" i="1"/>
  <c r="P2178" i="1"/>
  <c r="P2179" i="1"/>
  <c r="P2180" i="1"/>
  <c r="P1354" i="1"/>
  <c r="P2182" i="1"/>
  <c r="P2183" i="1"/>
  <c r="P1313" i="1"/>
  <c r="P2185" i="1"/>
  <c r="P2186" i="1"/>
  <c r="P2187" i="1"/>
  <c r="P2188" i="1"/>
  <c r="P2189" i="1"/>
  <c r="P2190" i="1"/>
  <c r="P1204" i="1"/>
  <c r="P2192" i="1"/>
  <c r="P1205" i="1"/>
  <c r="P2194" i="1"/>
  <c r="P2195" i="1"/>
  <c r="P2196" i="1"/>
  <c r="P2197" i="1"/>
  <c r="P2198" i="1"/>
  <c r="P1331" i="1"/>
  <c r="P1214" i="1"/>
  <c r="P1221" i="1"/>
  <c r="P1332" i="1"/>
  <c r="P2203" i="1"/>
  <c r="P2204" i="1"/>
  <c r="P1355" i="1"/>
  <c r="P1344" i="1"/>
  <c r="P2207" i="1"/>
  <c r="P2208" i="1"/>
  <c r="P1347" i="1"/>
  <c r="P2210" i="1"/>
  <c r="P2211" i="1"/>
  <c r="P2212" i="1"/>
  <c r="P2213" i="1"/>
  <c r="P2214" i="1"/>
  <c r="P2215" i="1"/>
  <c r="P2216" i="1"/>
  <c r="P1222" i="1"/>
  <c r="P2218" i="1"/>
  <c r="P2219" i="1"/>
  <c r="P2220" i="1"/>
  <c r="P2221" i="1"/>
  <c r="P2222" i="1"/>
  <c r="P2223" i="1"/>
  <c r="P2224" i="1"/>
  <c r="P2225" i="1"/>
  <c r="P2226" i="1"/>
  <c r="P1348" i="1"/>
  <c r="P1223" i="1"/>
  <c r="P2229" i="1"/>
  <c r="P2230" i="1"/>
  <c r="P2231" i="1"/>
  <c r="P1224" i="1"/>
  <c r="P2233" i="1"/>
  <c r="P2234" i="1"/>
  <c r="P1318" i="1"/>
  <c r="P2236" i="1"/>
  <c r="P2237" i="1"/>
  <c r="P2238" i="1"/>
  <c r="P2239" i="1"/>
  <c r="P2240" i="1"/>
  <c r="P2241" i="1"/>
  <c r="P2242" i="1"/>
  <c r="P1226" i="1"/>
  <c r="P2244" i="1"/>
  <c r="P2245" i="1"/>
  <c r="P2246" i="1"/>
  <c r="P2247" i="1"/>
  <c r="P1227" i="1"/>
  <c r="P2249" i="1"/>
  <c r="P2250" i="1"/>
  <c r="P2251" i="1"/>
  <c r="P2252" i="1"/>
  <c r="P2253" i="1"/>
  <c r="P2254" i="1"/>
  <c r="P1230" i="1"/>
  <c r="P2256" i="1"/>
  <c r="P2257" i="1"/>
  <c r="P2258" i="1"/>
  <c r="P2259" i="1"/>
  <c r="P2260" i="1"/>
  <c r="P2261" i="1"/>
  <c r="P2262" i="1"/>
  <c r="P1231" i="1"/>
  <c r="P2264" i="1"/>
  <c r="P2265" i="1"/>
  <c r="P1319" i="1"/>
  <c r="P2267" i="1"/>
  <c r="P1238" i="1"/>
  <c r="P1241" i="1"/>
  <c r="P1315" i="1"/>
  <c r="P2271" i="1"/>
  <c r="P2272" i="1"/>
  <c r="P1244" i="1"/>
  <c r="P2274" i="1"/>
  <c r="P2275" i="1"/>
  <c r="P2276" i="1"/>
  <c r="P2277" i="1"/>
  <c r="P2278" i="1"/>
  <c r="P1245" i="1"/>
  <c r="P2280" i="1"/>
  <c r="P2281" i="1"/>
  <c r="P2282" i="1"/>
  <c r="P2283" i="1"/>
  <c r="P2284" i="1"/>
  <c r="P2285" i="1"/>
  <c r="P2286" i="1"/>
  <c r="P1246" i="1"/>
  <c r="P1248" i="1"/>
  <c r="P1249" i="1"/>
  <c r="P2290" i="1"/>
  <c r="P2291" i="1"/>
  <c r="P2292" i="1"/>
  <c r="P2293" i="1"/>
  <c r="P1255" i="1"/>
  <c r="P2295" i="1"/>
  <c r="P2296" i="1"/>
  <c r="P2297" i="1"/>
  <c r="P1259" i="1"/>
  <c r="P2299" i="1"/>
  <c r="P2300" i="1"/>
  <c r="P2301" i="1"/>
  <c r="P2302" i="1"/>
  <c r="P1267" i="1"/>
  <c r="P1270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73" i="1"/>
  <c r="P2318" i="1"/>
  <c r="P2319" i="1"/>
  <c r="P2320" i="1"/>
  <c r="P2321" i="1"/>
  <c r="P2322" i="1"/>
  <c r="P2323" i="1"/>
  <c r="P2324" i="1"/>
  <c r="P1274" i="1"/>
  <c r="P1279" i="1"/>
  <c r="P1286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1290" i="1"/>
  <c r="P2342" i="1"/>
  <c r="P2343" i="1"/>
  <c r="P2344" i="1"/>
  <c r="P2345" i="1"/>
  <c r="P2346" i="1"/>
  <c r="P2347" i="1"/>
  <c r="P2348" i="1"/>
  <c r="P2349" i="1"/>
  <c r="P1291" i="1"/>
  <c r="P2351" i="1"/>
  <c r="P2352" i="1"/>
  <c r="P2353" i="1"/>
  <c r="P2354" i="1"/>
  <c r="P2355" i="1"/>
  <c r="P2356" i="1"/>
  <c r="P2357" i="1"/>
  <c r="P2358" i="1"/>
  <c r="P2359" i="1"/>
  <c r="P2360" i="1"/>
  <c r="P1293" i="1"/>
  <c r="P1300" i="1"/>
  <c r="P2363" i="1"/>
  <c r="P2364" i="1"/>
  <c r="P2365" i="1"/>
  <c r="P2366" i="1"/>
  <c r="P2367" i="1"/>
  <c r="P1302" i="1"/>
  <c r="P2369" i="1"/>
  <c r="P2370" i="1"/>
  <c r="P1303" i="1"/>
  <c r="P1305" i="1"/>
  <c r="P1310" i="1"/>
  <c r="P1312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1867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2327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868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2374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2205" i="1"/>
  <c r="O1103" i="1"/>
  <c r="O1104" i="1"/>
  <c r="O2084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2341" i="1"/>
  <c r="O1125" i="1"/>
  <c r="O1126" i="1"/>
  <c r="O1127" i="1"/>
  <c r="O1128" i="1"/>
  <c r="O1129" i="1"/>
  <c r="O1130" i="1"/>
  <c r="O1131" i="1"/>
  <c r="O1132" i="1"/>
  <c r="O1133" i="1"/>
  <c r="O1134" i="1"/>
  <c r="O1135" i="1"/>
  <c r="O2350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2206" i="1"/>
  <c r="O1155" i="1"/>
  <c r="O1156" i="1"/>
  <c r="O2209" i="1"/>
  <c r="O1158" i="1"/>
  <c r="O1159" i="1"/>
  <c r="O1160" i="1"/>
  <c r="O1161" i="1"/>
  <c r="O1162" i="1"/>
  <c r="O1163" i="1"/>
  <c r="O1164" i="1"/>
  <c r="O1165" i="1"/>
  <c r="O1166" i="1"/>
  <c r="O1167" i="1"/>
  <c r="O1168" i="1"/>
  <c r="O221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2373" i="1"/>
  <c r="O1195" i="1"/>
  <c r="O1196" i="1"/>
  <c r="O1197" i="1"/>
  <c r="O1198" i="1"/>
  <c r="O1199" i="1"/>
  <c r="O1200" i="1"/>
  <c r="O1201" i="1"/>
  <c r="O1202" i="1"/>
  <c r="O1203" i="1"/>
  <c r="O2317" i="1"/>
  <c r="O2227" i="1"/>
  <c r="O1206" i="1"/>
  <c r="O1207" i="1"/>
  <c r="O1208" i="1"/>
  <c r="O1209" i="1"/>
  <c r="O1210" i="1"/>
  <c r="O1211" i="1"/>
  <c r="O1212" i="1"/>
  <c r="O1213" i="1"/>
  <c r="O1872" i="1"/>
  <c r="O1215" i="1"/>
  <c r="O1216" i="1"/>
  <c r="O1217" i="1"/>
  <c r="O1218" i="1"/>
  <c r="O1219" i="1"/>
  <c r="O1220" i="1"/>
  <c r="O2325" i="1"/>
  <c r="O2361" i="1"/>
  <c r="O1875" i="1"/>
  <c r="O2362" i="1"/>
  <c r="O1225" i="1"/>
  <c r="O2368" i="1"/>
  <c r="O2098" i="1"/>
  <c r="O1228" i="1"/>
  <c r="O1229" i="1"/>
  <c r="O2228" i="1"/>
  <c r="O2232" i="1"/>
  <c r="O1232" i="1"/>
  <c r="O1233" i="1"/>
  <c r="O1234" i="1"/>
  <c r="O1235" i="1"/>
  <c r="O1236" i="1"/>
  <c r="O1237" i="1"/>
  <c r="O2371" i="1"/>
  <c r="O1239" i="1"/>
  <c r="O1240" i="1"/>
  <c r="O2372" i="1"/>
  <c r="O1242" i="1"/>
  <c r="O1243" i="1"/>
  <c r="O2101" i="1"/>
  <c r="O2235" i="1"/>
  <c r="O1852" i="1"/>
  <c r="O1247" i="1"/>
  <c r="O2326" i="1"/>
  <c r="O2243" i="1"/>
  <c r="O1250" i="1"/>
  <c r="O1251" i="1"/>
  <c r="O1252" i="1"/>
  <c r="O1253" i="1"/>
  <c r="O1254" i="1"/>
  <c r="O1878" i="1"/>
  <c r="O1256" i="1"/>
  <c r="O1257" i="1"/>
  <c r="O1258" i="1"/>
  <c r="O2102" i="1"/>
  <c r="O1260" i="1"/>
  <c r="O1261" i="1"/>
  <c r="O1262" i="1"/>
  <c r="O1263" i="1"/>
  <c r="O1264" i="1"/>
  <c r="O1265" i="1"/>
  <c r="O1266" i="1"/>
  <c r="O2248" i="1"/>
  <c r="O1268" i="1"/>
  <c r="O1269" i="1"/>
  <c r="O2103" i="1"/>
  <c r="O1271" i="1"/>
  <c r="O1272" i="1"/>
  <c r="O2255" i="1"/>
  <c r="O1881" i="1"/>
  <c r="O1275" i="1"/>
  <c r="O1276" i="1"/>
  <c r="O1277" i="1"/>
  <c r="O1278" i="1"/>
  <c r="O2263" i="1"/>
  <c r="O1280" i="1"/>
  <c r="O1281" i="1"/>
  <c r="O1282" i="1"/>
  <c r="O1283" i="1"/>
  <c r="O1284" i="1"/>
  <c r="O1285" i="1"/>
  <c r="O1882" i="1"/>
  <c r="O1287" i="1"/>
  <c r="O1288" i="1"/>
  <c r="O1289" i="1"/>
  <c r="O1884" i="1"/>
  <c r="O1886" i="1"/>
  <c r="O1292" i="1"/>
  <c r="O2266" i="1"/>
  <c r="O1294" i="1"/>
  <c r="O1295" i="1"/>
  <c r="O1296" i="1"/>
  <c r="O1297" i="1"/>
  <c r="O1298" i="1"/>
  <c r="O1299" i="1"/>
  <c r="O2268" i="1"/>
  <c r="O1301" i="1"/>
  <c r="O1887" i="1"/>
  <c r="O2269" i="1"/>
  <c r="O1304" i="1"/>
  <c r="O2270" i="1"/>
  <c r="O1306" i="1"/>
  <c r="O1307" i="1"/>
  <c r="O1308" i="1"/>
  <c r="O1309" i="1"/>
  <c r="O2201" i="1"/>
  <c r="O1311" i="1"/>
  <c r="O2089" i="1"/>
  <c r="O1888" i="1"/>
  <c r="O1314" i="1"/>
  <c r="O2273" i="1"/>
  <c r="O1316" i="1"/>
  <c r="O1317" i="1"/>
  <c r="O2279" i="1"/>
  <c r="O2287" i="1"/>
  <c r="O1320" i="1"/>
  <c r="O1321" i="1"/>
  <c r="O1322" i="1"/>
  <c r="O2288" i="1"/>
  <c r="O2289" i="1"/>
  <c r="O1325" i="1"/>
  <c r="O2294" i="1"/>
  <c r="O1891" i="1"/>
  <c r="O2298" i="1"/>
  <c r="O1329" i="1"/>
  <c r="O2202" i="1"/>
  <c r="O2303" i="1"/>
  <c r="O2304" i="1"/>
  <c r="O1333" i="1"/>
  <c r="O1334" i="1"/>
  <c r="O1335" i="1"/>
  <c r="O1336" i="1"/>
  <c r="O1337" i="1"/>
  <c r="O1338" i="1"/>
  <c r="O1339" i="1"/>
  <c r="O1340" i="1"/>
  <c r="O1341" i="1"/>
  <c r="O1342" i="1"/>
  <c r="O1343" i="1"/>
  <c r="O1892" i="1"/>
  <c r="O1345" i="1"/>
  <c r="O1346" i="1"/>
  <c r="O2074" i="1"/>
  <c r="O2106" i="1"/>
  <c r="O2121" i="1"/>
  <c r="O1350" i="1"/>
  <c r="O1351" i="1"/>
  <c r="O1352" i="1"/>
  <c r="O1353" i="1"/>
  <c r="O2133" i="1"/>
  <c r="O2136" i="1"/>
  <c r="O1356" i="1"/>
  <c r="O1357" i="1"/>
  <c r="O1358" i="1"/>
  <c r="O1359" i="1"/>
  <c r="O1360" i="1"/>
  <c r="O1893" i="1"/>
  <c r="O2142" i="1"/>
  <c r="O1363" i="1"/>
  <c r="O1364" i="1"/>
  <c r="O1365" i="1"/>
  <c r="O1366" i="1"/>
  <c r="O1367" i="1"/>
  <c r="O1896" i="1"/>
  <c r="O2167" i="1"/>
  <c r="O2168" i="1"/>
  <c r="O1371" i="1"/>
  <c r="O1372" i="1"/>
  <c r="O1373" i="1"/>
  <c r="O1374" i="1"/>
  <c r="O1375" i="1"/>
  <c r="O2093" i="1"/>
  <c r="O2173" i="1"/>
  <c r="O2175" i="1"/>
  <c r="O2181" i="1"/>
  <c r="O1380" i="1"/>
  <c r="O1381" i="1"/>
  <c r="O1900" i="1"/>
  <c r="O1383" i="1"/>
  <c r="O1384" i="1"/>
  <c r="O1385" i="1"/>
  <c r="O2184" i="1"/>
  <c r="O1387" i="1"/>
  <c r="O1858" i="1"/>
  <c r="O1389" i="1"/>
  <c r="O1390" i="1"/>
  <c r="O1391" i="1"/>
  <c r="O1903" i="1"/>
  <c r="O1393" i="1"/>
  <c r="O2191" i="1"/>
  <c r="O1395" i="1"/>
  <c r="O1396" i="1"/>
  <c r="O2193" i="1"/>
  <c r="O2199" i="1"/>
  <c r="O2200" i="1"/>
  <c r="O1400" i="1"/>
  <c r="O1401" i="1"/>
  <c r="O1904" i="1"/>
  <c r="O1403" i="1"/>
  <c r="O1404" i="1"/>
  <c r="O1405" i="1"/>
  <c r="O1406" i="1"/>
  <c r="O1407" i="1"/>
  <c r="O1906" i="1"/>
  <c r="O1913" i="1"/>
  <c r="O2057" i="1"/>
  <c r="O1411" i="1"/>
  <c r="O1412" i="1"/>
  <c r="O1413" i="1"/>
  <c r="O1914" i="1"/>
  <c r="O1415" i="1"/>
  <c r="O1416" i="1"/>
  <c r="O2076" i="1"/>
  <c r="O1418" i="1"/>
  <c r="O1915" i="1"/>
  <c r="O1420" i="1"/>
  <c r="O1421" i="1"/>
  <c r="O1422" i="1"/>
  <c r="O1423" i="1"/>
  <c r="O1424" i="1"/>
  <c r="O1425" i="1"/>
  <c r="O1916" i="1"/>
  <c r="O1427" i="1"/>
  <c r="O1428" i="1"/>
  <c r="O1725" i="1"/>
  <c r="O1430" i="1"/>
  <c r="O1431" i="1"/>
  <c r="O2056" i="1"/>
  <c r="O1433" i="1"/>
  <c r="O1434" i="1"/>
  <c r="O1917" i="1"/>
  <c r="O1436" i="1"/>
  <c r="O1926" i="1"/>
  <c r="O1438" i="1"/>
  <c r="O1439" i="1"/>
  <c r="O1440" i="1"/>
  <c r="O2078" i="1"/>
  <c r="O1927" i="1"/>
  <c r="O1443" i="1"/>
  <c r="O1444" i="1"/>
  <c r="O2088" i="1"/>
  <c r="O2080" i="1"/>
  <c r="O1447" i="1"/>
  <c r="O1448" i="1"/>
  <c r="O1933" i="1"/>
  <c r="O1450" i="1"/>
  <c r="O1944" i="1"/>
  <c r="O1452" i="1"/>
  <c r="O1946" i="1"/>
  <c r="O1454" i="1"/>
  <c r="O1455" i="1"/>
  <c r="O2082" i="1"/>
  <c r="O1862" i="1"/>
  <c r="O1458" i="1"/>
  <c r="O1459" i="1"/>
  <c r="O1460" i="1"/>
  <c r="O1947" i="1"/>
  <c r="O1462" i="1"/>
  <c r="O1953" i="1"/>
  <c r="O1954" i="1"/>
  <c r="O1957" i="1"/>
  <c r="O1958" i="1"/>
  <c r="O1960" i="1"/>
  <c r="O2061" i="1"/>
  <c r="O1469" i="1"/>
  <c r="O1470" i="1"/>
  <c r="O1962" i="1"/>
  <c r="O1965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2071" i="1"/>
  <c r="O1486" i="1"/>
  <c r="O1487" i="1"/>
  <c r="O1488" i="1"/>
  <c r="O1489" i="1"/>
  <c r="O1967" i="1"/>
  <c r="O1491" i="1"/>
  <c r="O1492" i="1"/>
  <c r="O1971" i="1"/>
  <c r="O1863" i="1"/>
  <c r="O1495" i="1"/>
  <c r="O1496" i="1"/>
  <c r="O1497" i="1"/>
  <c r="O1972" i="1"/>
  <c r="O1499" i="1"/>
  <c r="O1500" i="1"/>
  <c r="O1501" i="1"/>
  <c r="O1984" i="1"/>
  <c r="O1864" i="1"/>
  <c r="O1504" i="1"/>
  <c r="O1996" i="1"/>
  <c r="O1506" i="1"/>
  <c r="O1507" i="1"/>
  <c r="O1508" i="1"/>
  <c r="O1727" i="1"/>
  <c r="O1728" i="1"/>
  <c r="O2000" i="1"/>
  <c r="O1730" i="1"/>
  <c r="O1513" i="1"/>
  <c r="O1514" i="1"/>
  <c r="O2006" i="1"/>
  <c r="O1518" i="1"/>
  <c r="O2007" i="1"/>
  <c r="O2012" i="1"/>
  <c r="O1844" i="1"/>
  <c r="O2013" i="1"/>
  <c r="O2016" i="1"/>
  <c r="O1522" i="1"/>
  <c r="O1523" i="1"/>
  <c r="O2017" i="1"/>
  <c r="O1525" i="1"/>
  <c r="O1526" i="1"/>
  <c r="O2023" i="1"/>
  <c r="O2024" i="1"/>
  <c r="O1529" i="1"/>
  <c r="O2025" i="1"/>
  <c r="O2027" i="1"/>
  <c r="O1532" i="1"/>
  <c r="O2029" i="1"/>
  <c r="O1534" i="1"/>
  <c r="O1535" i="1"/>
  <c r="O1536" i="1"/>
  <c r="O2030" i="1"/>
  <c r="O1538" i="1"/>
  <c r="O1539" i="1"/>
  <c r="O2031" i="1"/>
  <c r="O1541" i="1"/>
  <c r="O2032" i="1"/>
  <c r="O2033" i="1"/>
  <c r="O1544" i="1"/>
  <c r="O1545" i="1"/>
  <c r="O1546" i="1"/>
  <c r="O2037" i="1"/>
  <c r="O1548" i="1"/>
  <c r="O1549" i="1"/>
  <c r="O1550" i="1"/>
  <c r="O1551" i="1"/>
  <c r="O1552" i="1"/>
  <c r="O1553" i="1"/>
  <c r="O1517" i="1"/>
  <c r="O1555" i="1"/>
  <c r="O1556" i="1"/>
  <c r="O1557" i="1"/>
  <c r="O1558" i="1"/>
  <c r="O1559" i="1"/>
  <c r="O1560" i="1"/>
  <c r="O2041" i="1"/>
  <c r="O2043" i="1"/>
  <c r="O2054" i="1"/>
  <c r="O1733" i="1"/>
  <c r="O1565" i="1"/>
  <c r="O1566" i="1"/>
  <c r="O1567" i="1"/>
  <c r="O1568" i="1"/>
  <c r="O1569" i="1"/>
  <c r="O1570" i="1"/>
  <c r="O1571" i="1"/>
  <c r="O1572" i="1"/>
  <c r="O1866" i="1"/>
  <c r="O1740" i="1"/>
  <c r="O1575" i="1"/>
  <c r="O1752" i="1"/>
  <c r="O1577" i="1"/>
  <c r="O1578" i="1"/>
  <c r="O1854" i="1"/>
  <c r="O1580" i="1"/>
  <c r="O1865" i="1"/>
  <c r="O1853" i="1"/>
  <c r="O1583" i="1"/>
  <c r="O1584" i="1"/>
  <c r="O1585" i="1"/>
  <c r="O1586" i="1"/>
  <c r="O1587" i="1"/>
  <c r="O1712" i="1"/>
  <c r="O1589" i="1"/>
  <c r="O719" i="1"/>
  <c r="O1755" i="1"/>
  <c r="O1592" i="1"/>
  <c r="O1846" i="1"/>
  <c r="O1758" i="1"/>
  <c r="O1595" i="1"/>
  <c r="O1596" i="1"/>
  <c r="O1597" i="1"/>
  <c r="O1598" i="1"/>
  <c r="O1599" i="1"/>
  <c r="O1600" i="1"/>
  <c r="O1601" i="1"/>
  <c r="O1602" i="1"/>
  <c r="O1603" i="1"/>
  <c r="O1760" i="1"/>
  <c r="O1519" i="1"/>
  <c r="O1606" i="1"/>
  <c r="O1607" i="1"/>
  <c r="O1608" i="1"/>
  <c r="O1609" i="1"/>
  <c r="O1766" i="1"/>
  <c r="O1611" i="1"/>
  <c r="O1857" i="1"/>
  <c r="O1613" i="1"/>
  <c r="O1772" i="1"/>
  <c r="O1615" i="1"/>
  <c r="O1616" i="1"/>
  <c r="O1617" i="1"/>
  <c r="O1618" i="1"/>
  <c r="O1619" i="1"/>
  <c r="O1774" i="1"/>
  <c r="O1621" i="1"/>
  <c r="O1622" i="1"/>
  <c r="O1623" i="1"/>
  <c r="O1624" i="1"/>
  <c r="O1780" i="1"/>
  <c r="O1626" i="1"/>
  <c r="O1627" i="1"/>
  <c r="O1628" i="1"/>
  <c r="O1629" i="1"/>
  <c r="O1630" i="1"/>
  <c r="O1781" i="1"/>
  <c r="O1632" i="1"/>
  <c r="O1633" i="1"/>
  <c r="O1634" i="1"/>
  <c r="O1782" i="1"/>
  <c r="O1784" i="1"/>
  <c r="O1789" i="1"/>
  <c r="O1638" i="1"/>
  <c r="O1791" i="1"/>
  <c r="O1793" i="1"/>
  <c r="O1641" i="1"/>
  <c r="O1505" i="1"/>
  <c r="O1643" i="1"/>
  <c r="O1644" i="1"/>
  <c r="O1368" i="1"/>
  <c r="O1796" i="1"/>
  <c r="O1647" i="1"/>
  <c r="O1369" i="1"/>
  <c r="O1649" i="1"/>
  <c r="O1650" i="1"/>
  <c r="O1651" i="1"/>
  <c r="O1652" i="1"/>
  <c r="O1653" i="1"/>
  <c r="O1654" i="1"/>
  <c r="O1797" i="1"/>
  <c r="O1656" i="1"/>
  <c r="O1798" i="1"/>
  <c r="O1801" i="1"/>
  <c r="O1659" i="1"/>
  <c r="O1660" i="1"/>
  <c r="O1804" i="1"/>
  <c r="O1662" i="1"/>
  <c r="O1808" i="1"/>
  <c r="O1664" i="1"/>
  <c r="O1370" i="1"/>
  <c r="O1811" i="1"/>
  <c r="O1667" i="1"/>
  <c r="O1520" i="1"/>
  <c r="O1669" i="1"/>
  <c r="O1813" i="1"/>
  <c r="O1814" i="1"/>
  <c r="O1820" i="1"/>
  <c r="O1821" i="1"/>
  <c r="O1521" i="1"/>
  <c r="O1376" i="1"/>
  <c r="O1676" i="1"/>
  <c r="O1524" i="1"/>
  <c r="O1678" i="1"/>
  <c r="O1679" i="1"/>
  <c r="O1680" i="1"/>
  <c r="O1826" i="1"/>
  <c r="O1682" i="1"/>
  <c r="O1527" i="1"/>
  <c r="O1684" i="1"/>
  <c r="O1685" i="1"/>
  <c r="O1686" i="1"/>
  <c r="O1687" i="1"/>
  <c r="O1688" i="1"/>
  <c r="O1689" i="1"/>
  <c r="O1827" i="1"/>
  <c r="O1691" i="1"/>
  <c r="O1692" i="1"/>
  <c r="O1693" i="1"/>
  <c r="O1829" i="1"/>
  <c r="O1830" i="1"/>
  <c r="O1528" i="1"/>
  <c r="O1697" i="1"/>
  <c r="O1698" i="1"/>
  <c r="O1699" i="1"/>
  <c r="O1700" i="1"/>
  <c r="O1701" i="1"/>
  <c r="O1702" i="1"/>
  <c r="O1703" i="1"/>
  <c r="O1834" i="1"/>
  <c r="O1705" i="1"/>
  <c r="O1706" i="1"/>
  <c r="O1837" i="1"/>
  <c r="O1708" i="1"/>
  <c r="O1709" i="1"/>
  <c r="O1838" i="1"/>
  <c r="O1839" i="1"/>
  <c r="O1840" i="1"/>
  <c r="O1713" i="1"/>
  <c r="O1714" i="1"/>
  <c r="O1715" i="1"/>
  <c r="O1716" i="1"/>
  <c r="O1717" i="1"/>
  <c r="O1718" i="1"/>
  <c r="O1719" i="1"/>
  <c r="O1720" i="1"/>
  <c r="O1721" i="1"/>
  <c r="O1722" i="1"/>
  <c r="O1530" i="1"/>
  <c r="O1724" i="1"/>
  <c r="O1531" i="1"/>
  <c r="O1726" i="1"/>
  <c r="O1533" i="1"/>
  <c r="O1537" i="1"/>
  <c r="O1729" i="1"/>
  <c r="O1723" i="1"/>
  <c r="O1731" i="1"/>
  <c r="O1732" i="1"/>
  <c r="O1540" i="1"/>
  <c r="O1734" i="1"/>
  <c r="O1735" i="1"/>
  <c r="O1736" i="1"/>
  <c r="O1737" i="1"/>
  <c r="O1738" i="1"/>
  <c r="O1739" i="1"/>
  <c r="O1509" i="1"/>
  <c r="O1741" i="1"/>
  <c r="O1742" i="1"/>
  <c r="O1743" i="1"/>
  <c r="O1744" i="1"/>
  <c r="O1745" i="1"/>
  <c r="O1746" i="1"/>
  <c r="O1747" i="1"/>
  <c r="O1748" i="1"/>
  <c r="O1749" i="1"/>
  <c r="O1750" i="1"/>
  <c r="O1751" i="1"/>
  <c r="O1710" i="1"/>
  <c r="O1753" i="1"/>
  <c r="O1754" i="1"/>
  <c r="O1542" i="1"/>
  <c r="O1756" i="1"/>
  <c r="O1757" i="1"/>
  <c r="O1696" i="1"/>
  <c r="O1759" i="1"/>
  <c r="O1543" i="1"/>
  <c r="O1761" i="1"/>
  <c r="O1762" i="1"/>
  <c r="O1763" i="1"/>
  <c r="O1764" i="1"/>
  <c r="O1765" i="1"/>
  <c r="O1547" i="1"/>
  <c r="O1767" i="1"/>
  <c r="O1768" i="1"/>
  <c r="O1769" i="1"/>
  <c r="O1770" i="1"/>
  <c r="O1771" i="1"/>
  <c r="O1554" i="1"/>
  <c r="O1773" i="1"/>
  <c r="O1561" i="1"/>
  <c r="O1775" i="1"/>
  <c r="O1776" i="1"/>
  <c r="O1777" i="1"/>
  <c r="O1778" i="1"/>
  <c r="O1779" i="1"/>
  <c r="O1562" i="1"/>
  <c r="O1711" i="1"/>
  <c r="O1502" i="1"/>
  <c r="O1783" i="1"/>
  <c r="O1563" i="1"/>
  <c r="O1785" i="1"/>
  <c r="O1786" i="1"/>
  <c r="O1787" i="1"/>
  <c r="O1788" i="1"/>
  <c r="O1564" i="1"/>
  <c r="O1790" i="1"/>
  <c r="O1573" i="1"/>
  <c r="O1792" i="1"/>
  <c r="O1516" i="1"/>
  <c r="O1794" i="1"/>
  <c r="O1795" i="1"/>
  <c r="O1574" i="1"/>
  <c r="O1377" i="1"/>
  <c r="O1576" i="1"/>
  <c r="O1799" i="1"/>
  <c r="O1800" i="1"/>
  <c r="O1579" i="1"/>
  <c r="O1802" i="1"/>
  <c r="O1803" i="1"/>
  <c r="O1581" i="1"/>
  <c r="O1805" i="1"/>
  <c r="O1806" i="1"/>
  <c r="O1807" i="1"/>
  <c r="O1582" i="1"/>
  <c r="O1809" i="1"/>
  <c r="O1810" i="1"/>
  <c r="O1588" i="1"/>
  <c r="O1812" i="1"/>
  <c r="O1704" i="1"/>
  <c r="O1378" i="1"/>
  <c r="O1815" i="1"/>
  <c r="O1816" i="1"/>
  <c r="O1817" i="1"/>
  <c r="O1818" i="1"/>
  <c r="O1819" i="1"/>
  <c r="O1590" i="1"/>
  <c r="O1707" i="1"/>
  <c r="O1822" i="1"/>
  <c r="O1823" i="1"/>
  <c r="O1824" i="1"/>
  <c r="O1825" i="1"/>
  <c r="O1591" i="1"/>
  <c r="O1593" i="1"/>
  <c r="O1828" i="1"/>
  <c r="O1594" i="1"/>
  <c r="O1379" i="1"/>
  <c r="O1831" i="1"/>
  <c r="O1832" i="1"/>
  <c r="O1833" i="1"/>
  <c r="O1604" i="1"/>
  <c r="O1835" i="1"/>
  <c r="O1836" i="1"/>
  <c r="O1605" i="1"/>
  <c r="O1610" i="1"/>
  <c r="O1612" i="1"/>
  <c r="O1510" i="1"/>
  <c r="O1841" i="1"/>
  <c r="O1842" i="1"/>
  <c r="O1843" i="1"/>
  <c r="O1511" i="1"/>
  <c r="O1845" i="1"/>
  <c r="O1614" i="1"/>
  <c r="O1847" i="1"/>
  <c r="O1848" i="1"/>
  <c r="O1849" i="1"/>
  <c r="O1850" i="1"/>
  <c r="O1851" i="1"/>
  <c r="O1620" i="1"/>
  <c r="O1625" i="1"/>
  <c r="O1631" i="1"/>
  <c r="O1855" i="1"/>
  <c r="O1856" i="1"/>
  <c r="O1635" i="1"/>
  <c r="O1636" i="1"/>
  <c r="O1859" i="1"/>
  <c r="O1860" i="1"/>
  <c r="O1861" i="1"/>
  <c r="O1637" i="1"/>
  <c r="O1639" i="1"/>
  <c r="O1640" i="1"/>
  <c r="O1642" i="1"/>
  <c r="O1645" i="1"/>
  <c r="O1646" i="1"/>
  <c r="O1648" i="1"/>
  <c r="O1869" i="1"/>
  <c r="O1870" i="1"/>
  <c r="O1871" i="1"/>
  <c r="O1655" i="1"/>
  <c r="O1873" i="1"/>
  <c r="O1874" i="1"/>
  <c r="O1657" i="1"/>
  <c r="O1876" i="1"/>
  <c r="O1877" i="1"/>
  <c r="O1658" i="1"/>
  <c r="O1879" i="1"/>
  <c r="O1880" i="1"/>
  <c r="O1661" i="1"/>
  <c r="O1663" i="1"/>
  <c r="O1883" i="1"/>
  <c r="O1665" i="1"/>
  <c r="O1885" i="1"/>
  <c r="O1666" i="1"/>
  <c r="O1668" i="1"/>
  <c r="O1670" i="1"/>
  <c r="O1889" i="1"/>
  <c r="O1890" i="1"/>
  <c r="O1671" i="1"/>
  <c r="O1672" i="1"/>
  <c r="O1471" i="1"/>
  <c r="O1894" i="1"/>
  <c r="O1895" i="1"/>
  <c r="O1673" i="1"/>
  <c r="O1897" i="1"/>
  <c r="O1898" i="1"/>
  <c r="O1899" i="1"/>
  <c r="O1674" i="1"/>
  <c r="O1901" i="1"/>
  <c r="O1902" i="1"/>
  <c r="O1675" i="1"/>
  <c r="O1382" i="1"/>
  <c r="O1905" i="1"/>
  <c r="O1677" i="1"/>
  <c r="O1907" i="1"/>
  <c r="O1908" i="1"/>
  <c r="O1909" i="1"/>
  <c r="O1910" i="1"/>
  <c r="O1911" i="1"/>
  <c r="O1912" i="1"/>
  <c r="O1681" i="1"/>
  <c r="O1683" i="1"/>
  <c r="O1690" i="1"/>
  <c r="O1694" i="1"/>
  <c r="O1695" i="1"/>
  <c r="O1918" i="1"/>
  <c r="O1919" i="1"/>
  <c r="O1920" i="1"/>
  <c r="O1921" i="1"/>
  <c r="O1922" i="1"/>
  <c r="O1923" i="1"/>
  <c r="O1924" i="1"/>
  <c r="O1925" i="1"/>
  <c r="O1503" i="1"/>
  <c r="O1386" i="1"/>
  <c r="O1928" i="1"/>
  <c r="O1929" i="1"/>
  <c r="O1930" i="1"/>
  <c r="O1931" i="1"/>
  <c r="O1932" i="1"/>
  <c r="O1388" i="1"/>
  <c r="O1934" i="1"/>
  <c r="O1935" i="1"/>
  <c r="O1936" i="1"/>
  <c r="O1937" i="1"/>
  <c r="O1938" i="1"/>
  <c r="O1939" i="1"/>
  <c r="O1940" i="1"/>
  <c r="O1941" i="1"/>
  <c r="O1942" i="1"/>
  <c r="O1943" i="1"/>
  <c r="O1392" i="1"/>
  <c r="O1945" i="1"/>
  <c r="O874" i="1"/>
  <c r="O1494" i="1"/>
  <c r="O1948" i="1"/>
  <c r="O1949" i="1"/>
  <c r="O1950" i="1"/>
  <c r="O1951" i="1"/>
  <c r="O1952" i="1"/>
  <c r="O1040" i="1"/>
  <c r="O1058" i="1"/>
  <c r="O1955" i="1"/>
  <c r="O1956" i="1"/>
  <c r="O1361" i="1"/>
  <c r="O1394" i="1"/>
  <c r="O1959" i="1"/>
  <c r="O1512" i="1"/>
  <c r="O1961" i="1"/>
  <c r="O1397" i="1"/>
  <c r="O1963" i="1"/>
  <c r="O1964" i="1"/>
  <c r="O1398" i="1"/>
  <c r="O1966" i="1"/>
  <c r="O1515" i="1"/>
  <c r="O1968" i="1"/>
  <c r="O1969" i="1"/>
  <c r="O1970" i="1"/>
  <c r="O1399" i="1"/>
  <c r="O1402" i="1"/>
  <c r="O1973" i="1"/>
  <c r="O1974" i="1"/>
  <c r="O1975" i="1"/>
  <c r="O1976" i="1"/>
  <c r="O1977" i="1"/>
  <c r="O1978" i="1"/>
  <c r="O1979" i="1"/>
  <c r="O1980" i="1"/>
  <c r="O1981" i="1"/>
  <c r="O1982" i="1"/>
  <c r="O1983" i="1"/>
  <c r="O1408" i="1"/>
  <c r="O1985" i="1"/>
  <c r="O1986" i="1"/>
  <c r="O1987" i="1"/>
  <c r="O1988" i="1"/>
  <c r="O1989" i="1"/>
  <c r="O1990" i="1"/>
  <c r="O1991" i="1"/>
  <c r="O1992" i="1"/>
  <c r="O1993" i="1"/>
  <c r="O1994" i="1"/>
  <c r="O1995" i="1"/>
  <c r="O1409" i="1"/>
  <c r="O1997" i="1"/>
  <c r="O1998" i="1"/>
  <c r="O1999" i="1"/>
  <c r="O1498" i="1"/>
  <c r="O2001" i="1"/>
  <c r="O2002" i="1"/>
  <c r="O2003" i="1"/>
  <c r="O2004" i="1"/>
  <c r="O2005" i="1"/>
  <c r="O1485" i="1"/>
  <c r="O1468" i="1"/>
  <c r="O2008" i="1"/>
  <c r="O2009" i="1"/>
  <c r="O2010" i="1"/>
  <c r="O2011" i="1"/>
  <c r="O1490" i="1"/>
  <c r="O1410" i="1"/>
  <c r="O2014" i="1"/>
  <c r="O2015" i="1"/>
  <c r="O1414" i="1"/>
  <c r="O1493" i="1"/>
  <c r="O2018" i="1"/>
  <c r="O2019" i="1"/>
  <c r="O2020" i="1"/>
  <c r="O2021" i="1"/>
  <c r="O2022" i="1"/>
  <c r="O1417" i="1"/>
  <c r="O1419" i="1"/>
  <c r="O1472" i="1"/>
  <c r="O2026" i="1"/>
  <c r="O1426" i="1"/>
  <c r="O2028" i="1"/>
  <c r="O1429" i="1"/>
  <c r="O1102" i="1"/>
  <c r="O1105" i="1"/>
  <c r="O1324" i="1"/>
  <c r="O1432" i="1"/>
  <c r="O2034" i="1"/>
  <c r="O2035" i="1"/>
  <c r="O2036" i="1"/>
  <c r="O1124" i="1"/>
  <c r="O2038" i="1"/>
  <c r="O2039" i="1"/>
  <c r="O2040" i="1"/>
  <c r="O1435" i="1"/>
  <c r="O2042" i="1"/>
  <c r="O1437" i="1"/>
  <c r="O2044" i="1"/>
  <c r="O2045" i="1"/>
  <c r="O2046" i="1"/>
  <c r="O2047" i="1"/>
  <c r="O2048" i="1"/>
  <c r="O2049" i="1"/>
  <c r="O2050" i="1"/>
  <c r="O2051" i="1"/>
  <c r="O2052" i="1"/>
  <c r="O2053" i="1"/>
  <c r="O1441" i="1"/>
  <c r="O2055" i="1"/>
  <c r="O1442" i="1"/>
  <c r="O1326" i="1"/>
  <c r="O2058" i="1"/>
  <c r="O2059" i="1"/>
  <c r="O2060" i="1"/>
  <c r="O1445" i="1"/>
  <c r="O2062" i="1"/>
  <c r="O2063" i="1"/>
  <c r="O2064" i="1"/>
  <c r="O2065" i="1"/>
  <c r="O2066" i="1"/>
  <c r="O2067" i="1"/>
  <c r="O2068" i="1"/>
  <c r="O2069" i="1"/>
  <c r="O2070" i="1"/>
  <c r="O1446" i="1"/>
  <c r="O2072" i="1"/>
  <c r="O2073" i="1"/>
  <c r="O1136" i="1"/>
  <c r="O2075" i="1"/>
  <c r="O1154" i="1"/>
  <c r="O2077" i="1"/>
  <c r="O1449" i="1"/>
  <c r="O2079" i="1"/>
  <c r="O1451" i="1"/>
  <c r="O2081" i="1"/>
  <c r="O1453" i="1"/>
  <c r="O2083" i="1"/>
  <c r="O1456" i="1"/>
  <c r="O2085" i="1"/>
  <c r="O2086" i="1"/>
  <c r="O2087" i="1"/>
  <c r="O1457" i="1"/>
  <c r="O1461" i="1"/>
  <c r="O2090" i="1"/>
  <c r="O2091" i="1"/>
  <c r="O2092" i="1"/>
  <c r="O1463" i="1"/>
  <c r="O2094" i="1"/>
  <c r="O2095" i="1"/>
  <c r="O2096" i="1"/>
  <c r="O2097" i="1"/>
  <c r="O1464" i="1"/>
  <c r="O2099" i="1"/>
  <c r="O2100" i="1"/>
  <c r="O1465" i="1"/>
  <c r="O1466" i="1"/>
  <c r="O1467" i="1"/>
  <c r="O2104" i="1"/>
  <c r="O2105" i="1"/>
  <c r="O1327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1328" i="1"/>
  <c r="O2122" i="1"/>
  <c r="O2123" i="1"/>
  <c r="O2124" i="1"/>
  <c r="O2125" i="1"/>
  <c r="O2126" i="1"/>
  <c r="O2127" i="1"/>
  <c r="O2128" i="1"/>
  <c r="O2129" i="1"/>
  <c r="O2130" i="1"/>
  <c r="O2131" i="1"/>
  <c r="O2132" i="1"/>
  <c r="O1330" i="1"/>
  <c r="O2134" i="1"/>
  <c r="O2135" i="1"/>
  <c r="O1362" i="1"/>
  <c r="O2137" i="1"/>
  <c r="O2138" i="1"/>
  <c r="O2139" i="1"/>
  <c r="O2140" i="1"/>
  <c r="O2141" i="1"/>
  <c r="O1157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1323" i="1"/>
  <c r="O1169" i="1"/>
  <c r="O2169" i="1"/>
  <c r="O2170" i="1"/>
  <c r="O2171" i="1"/>
  <c r="O2172" i="1"/>
  <c r="O1349" i="1"/>
  <c r="O2174" i="1"/>
  <c r="O1194" i="1"/>
  <c r="O2176" i="1"/>
  <c r="O2177" i="1"/>
  <c r="O2178" i="1"/>
  <c r="O2179" i="1"/>
  <c r="O2180" i="1"/>
  <c r="O1354" i="1"/>
  <c r="O2182" i="1"/>
  <c r="O2183" i="1"/>
  <c r="O1313" i="1"/>
  <c r="O2185" i="1"/>
  <c r="O2186" i="1"/>
  <c r="O2187" i="1"/>
  <c r="O2188" i="1"/>
  <c r="O2189" i="1"/>
  <c r="O2190" i="1"/>
  <c r="O1204" i="1"/>
  <c r="O2192" i="1"/>
  <c r="O1205" i="1"/>
  <c r="O2194" i="1"/>
  <c r="O2195" i="1"/>
  <c r="O2196" i="1"/>
  <c r="O2197" i="1"/>
  <c r="O2198" i="1"/>
  <c r="O1331" i="1"/>
  <c r="O1214" i="1"/>
  <c r="O1221" i="1"/>
  <c r="O1332" i="1"/>
  <c r="O2203" i="1"/>
  <c r="O2204" i="1"/>
  <c r="O1355" i="1"/>
  <c r="O1344" i="1"/>
  <c r="O2207" i="1"/>
  <c r="O2208" i="1"/>
  <c r="O1347" i="1"/>
  <c r="O2210" i="1"/>
  <c r="O2211" i="1"/>
  <c r="O2212" i="1"/>
  <c r="O2213" i="1"/>
  <c r="O2214" i="1"/>
  <c r="O2215" i="1"/>
  <c r="O2216" i="1"/>
  <c r="O1222" i="1"/>
  <c r="O2218" i="1"/>
  <c r="O2219" i="1"/>
  <c r="O2220" i="1"/>
  <c r="O2221" i="1"/>
  <c r="O2222" i="1"/>
  <c r="O2223" i="1"/>
  <c r="O2224" i="1"/>
  <c r="O2225" i="1"/>
  <c r="O2226" i="1"/>
  <c r="O1348" i="1"/>
  <c r="O1223" i="1"/>
  <c r="O2229" i="1"/>
  <c r="O2230" i="1"/>
  <c r="O2231" i="1"/>
  <c r="O1224" i="1"/>
  <c r="O2233" i="1"/>
  <c r="O2234" i="1"/>
  <c r="O1318" i="1"/>
  <c r="O2236" i="1"/>
  <c r="O2237" i="1"/>
  <c r="O2238" i="1"/>
  <c r="O2239" i="1"/>
  <c r="O2240" i="1"/>
  <c r="O2241" i="1"/>
  <c r="O2242" i="1"/>
  <c r="O1226" i="1"/>
  <c r="O2244" i="1"/>
  <c r="O2245" i="1"/>
  <c r="O2246" i="1"/>
  <c r="O2247" i="1"/>
  <c r="O1227" i="1"/>
  <c r="O2249" i="1"/>
  <c r="O2250" i="1"/>
  <c r="O2251" i="1"/>
  <c r="O2252" i="1"/>
  <c r="O2253" i="1"/>
  <c r="O2254" i="1"/>
  <c r="O1230" i="1"/>
  <c r="O2256" i="1"/>
  <c r="O2257" i="1"/>
  <c r="O2258" i="1"/>
  <c r="O2259" i="1"/>
  <c r="O2260" i="1"/>
  <c r="O2261" i="1"/>
  <c r="O2262" i="1"/>
  <c r="O1231" i="1"/>
  <c r="O2264" i="1"/>
  <c r="O2265" i="1"/>
  <c r="O1319" i="1"/>
  <c r="O2267" i="1"/>
  <c r="O1238" i="1"/>
  <c r="O1241" i="1"/>
  <c r="O1315" i="1"/>
  <c r="O2271" i="1"/>
  <c r="O2272" i="1"/>
  <c r="O1244" i="1"/>
  <c r="O2274" i="1"/>
  <c r="O2275" i="1"/>
  <c r="O2276" i="1"/>
  <c r="O2277" i="1"/>
  <c r="O2278" i="1"/>
  <c r="O1245" i="1"/>
  <c r="O2280" i="1"/>
  <c r="O2281" i="1"/>
  <c r="O2282" i="1"/>
  <c r="O2283" i="1"/>
  <c r="O2284" i="1"/>
  <c r="O2285" i="1"/>
  <c r="O2286" i="1"/>
  <c r="O1246" i="1"/>
  <c r="O1248" i="1"/>
  <c r="O1249" i="1"/>
  <c r="O2290" i="1"/>
  <c r="O2291" i="1"/>
  <c r="O2292" i="1"/>
  <c r="O2293" i="1"/>
  <c r="O1255" i="1"/>
  <c r="O2295" i="1"/>
  <c r="O2296" i="1"/>
  <c r="O2297" i="1"/>
  <c r="O1259" i="1"/>
  <c r="O2299" i="1"/>
  <c r="O2300" i="1"/>
  <c r="O2301" i="1"/>
  <c r="O2302" i="1"/>
  <c r="O1267" i="1"/>
  <c r="O1270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73" i="1"/>
  <c r="O2318" i="1"/>
  <c r="O2319" i="1"/>
  <c r="O2320" i="1"/>
  <c r="O2321" i="1"/>
  <c r="O2322" i="1"/>
  <c r="O2323" i="1"/>
  <c r="O2324" i="1"/>
  <c r="O1274" i="1"/>
  <c r="O1279" i="1"/>
  <c r="O1286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1290" i="1"/>
  <c r="O2342" i="1"/>
  <c r="O2343" i="1"/>
  <c r="O2344" i="1"/>
  <c r="O2345" i="1"/>
  <c r="O2346" i="1"/>
  <c r="O2347" i="1"/>
  <c r="O2348" i="1"/>
  <c r="O2349" i="1"/>
  <c r="O1291" i="1"/>
  <c r="O2351" i="1"/>
  <c r="O2352" i="1"/>
  <c r="O2353" i="1"/>
  <c r="O2354" i="1"/>
  <c r="O2355" i="1"/>
  <c r="O2356" i="1"/>
  <c r="O2357" i="1"/>
  <c r="O2358" i="1"/>
  <c r="O2359" i="1"/>
  <c r="O2360" i="1"/>
  <c r="O1293" i="1"/>
  <c r="O1300" i="1"/>
  <c r="O2363" i="1"/>
  <c r="O2364" i="1"/>
  <c r="O2365" i="1"/>
  <c r="O2366" i="1"/>
  <c r="O2367" i="1"/>
  <c r="O1302" i="1"/>
  <c r="O2369" i="1"/>
  <c r="O2370" i="1"/>
  <c r="O1303" i="1"/>
  <c r="O1305" i="1"/>
  <c r="O1310" i="1"/>
  <c r="O1312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21" l="1"/>
  <c r="H13" i="21"/>
  <c r="H4" i="21"/>
  <c r="H10" i="21"/>
  <c r="H11" i="21"/>
  <c r="H7" i="21"/>
  <c r="H6" i="21"/>
  <c r="H9" i="21"/>
  <c r="H5" i="21"/>
  <c r="H3" i="21"/>
  <c r="H8" i="21"/>
  <c r="H2" i="21"/>
</calcChain>
</file>

<file path=xl/sharedStrings.xml><?xml version="1.0" encoding="utf-8"?>
<sst xmlns="http://schemas.openxmlformats.org/spreadsheetml/2006/main" count="33027" uniqueCount="8401">
  <si>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</si>
  <si>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</si>
  <si>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</si>
  <si>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</si>
  <si>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</si>
  <si>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</si>
  <si>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</si>
  <si>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</si>
  <si>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</si>
  <si>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</si>
  <si>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</si>
  <si>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</si>
  <si>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</si>
  <si>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</si>
  <si>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</si>
  <si>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</si>
  <si>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</si>
  <si>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</si>
  <si>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</si>
  <si>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</si>
  <si>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</si>
  <si>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</si>
  <si>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</si>
  <si>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</si>
  <si>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</si>
  <si>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</si>
  <si>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</si>
  <si>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</si>
  <si>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</si>
  <si>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</si>
  <si>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</si>
  <si>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</si>
  <si>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</si>
  <si>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</si>
  <si>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</si>
  <si>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</si>
  <si>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</si>
  <si>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</si>
  <si>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</si>
  <si>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</si>
  <si>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</si>
  <si>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</si>
  <si>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</si>
  <si>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</si>
  <si>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</si>
  <si>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</si>
  <si>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</si>
  <si>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</si>
  <si>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</si>
  <si>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</si>
  <si>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</si>
  <si>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</si>
  <si>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</si>
  <si>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</si>
  <si>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</si>
  <si>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</si>
  <si>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</si>
  <si>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</si>
  <si>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</si>
  <si>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</si>
  <si>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</si>
  <si>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</si>
  <si>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</si>
  <si>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</si>
  <si>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</si>
  <si>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</si>
  <si>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</si>
  <si>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</si>
  <si>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</si>
  <si>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</si>
  <si>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</si>
  <si>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</si>
  <si>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</si>
  <si>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</si>
  <si>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</si>
  <si>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</si>
  <si>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</si>
  <si>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</si>
  <si>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</si>
  <si>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</si>
  <si>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</si>
  <si>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</si>
  <si>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</si>
  <si>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</si>
  <si>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</si>
  <si>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</si>
  <si>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</si>
  <si>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</si>
  <si>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</si>
  <si>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</si>
  <si>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</si>
  <si>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</si>
  <si>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</si>
  <si>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</si>
  <si>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</si>
  <si>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</si>
  <si>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</si>
  <si>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</si>
  <si>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</si>
  <si>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</si>
  <si>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</si>
  <si>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</si>
  <si>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</si>
  <si>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</si>
  <si>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</si>
  <si>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</si>
  <si>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</si>
  <si>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</si>
  <si>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</si>
  <si>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</si>
  <si>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</si>
  <si>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</si>
  <si>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</si>
  <si>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</si>
  <si>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</si>
  <si>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</si>
  <si>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</si>
  <si>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</si>
  <si>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</si>
  <si>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</si>
  <si>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</si>
  <si>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</si>
  <si>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</si>
  <si>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</si>
  <si>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</si>
  <si>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</si>
  <si>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</si>
  <si>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</si>
  <si>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</si>
  <si>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</si>
  <si>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</si>
  <si>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</si>
  <si>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</si>
  <si>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</si>
  <si>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</si>
  <si>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</si>
  <si>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</si>
  <si>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</si>
  <si>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</si>
  <si>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</si>
  <si>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</si>
  <si>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</si>
  <si>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</si>
  <si>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</si>
  <si>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</si>
  <si>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</si>
  <si>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</si>
  <si>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</si>
  <si>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</si>
  <si>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</si>
  <si>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</si>
  <si>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</si>
  <si>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</si>
  <si>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</si>
  <si>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</si>
  <si>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</si>
  <si>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</si>
  <si>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</si>
  <si>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</si>
  <si>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</si>
  <si>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</si>
  <si>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</si>
  <si>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</si>
  <si>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</si>
  <si>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</si>
  <si>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</si>
  <si>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</si>
  <si>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</si>
  <si>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</si>
  <si>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</si>
  <si>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</si>
  <si>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</si>
  <si>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</si>
  <si>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</si>
  <si>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</si>
  <si>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</si>
  <si>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</si>
  <si>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</si>
  <si>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</si>
  <si>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</si>
  <si>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</si>
  <si>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</si>
  <si>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</si>
  <si>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</si>
  <si>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</si>
  <si>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</si>
  <si>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</si>
  <si>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</si>
  <si>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</si>
  <si>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</si>
  <si>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</si>
  <si>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</si>
  <si>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</si>
  <si>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</si>
  <si>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</si>
  <si>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</si>
  <si>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</si>
  <si>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</si>
  <si>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</si>
  <si>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</si>
  <si>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</si>
  <si>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</si>
  <si>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</si>
  <si>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</si>
  <si>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</si>
  <si>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</si>
  <si>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</si>
  <si>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</si>
  <si>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</si>
  <si>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</si>
  <si>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</si>
  <si>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</si>
  <si>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</si>
  <si>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</si>
  <si>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</si>
  <si>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</si>
  <si>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</si>
  <si>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</si>
  <si>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</si>
  <si>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</si>
  <si>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</si>
  <si>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</si>
  <si>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</si>
  <si>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</si>
  <si>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</si>
  <si>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</si>
  <si>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</si>
  <si>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</si>
  <si>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</si>
  <si>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</si>
  <si>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</si>
  <si>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</si>
  <si>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</si>
  <si>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</si>
  <si>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</si>
  <si>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</si>
  <si>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</si>
  <si>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</si>
  <si>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</si>
  <si>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</si>
  <si>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</si>
  <si>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</si>
  <si>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</si>
  <si>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</si>
  <si>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</si>
  <si>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</si>
  <si>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</si>
  <si>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</si>
  <si>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</si>
  <si>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</si>
  <si>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</si>
  <si>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</si>
  <si>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</si>
  <si>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</si>
  <si>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</si>
  <si>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</si>
  <si>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</si>
  <si>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</si>
  <si>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</si>
  <si>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</si>
  <si>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</si>
  <si>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</si>
  <si>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</si>
  <si>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</si>
  <si>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</si>
  <si>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</si>
  <si>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</si>
  <si>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</si>
  <si>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</si>
  <si>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</si>
  <si>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</si>
  <si>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</si>
  <si>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</si>
  <si>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</si>
  <si>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</si>
  <si>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</si>
  <si>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</si>
  <si>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</si>
  <si>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</si>
  <si>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</si>
  <si>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</si>
  <si>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</si>
  <si>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</si>
  <si>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</si>
  <si>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</si>
  <si>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</si>
  <si>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</si>
  <si>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</si>
  <si>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</si>
  <si>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</si>
  <si>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</si>
  <si>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</si>
  <si>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</si>
  <si>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</si>
  <si>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</si>
  <si>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</si>
  <si>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</si>
  <si>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</si>
  <si>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</si>
  <si>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</si>
  <si>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</si>
  <si>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</si>
  <si>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</si>
  <si>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</si>
  <si>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</si>
  <si>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</si>
  <si>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</si>
  <si>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</si>
  <si>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</si>
  <si>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</si>
  <si>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</si>
  <si>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</si>
  <si>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</si>
  <si>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</si>
  <si>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</si>
  <si>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</si>
  <si>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</si>
  <si>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</si>
  <si>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</si>
  <si>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</si>
  <si>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</si>
  <si>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</si>
  <si>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</si>
  <si>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</si>
  <si>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</si>
  <si>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</si>
  <si>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</si>
  <si>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</si>
  <si>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</si>
  <si>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</si>
  <si>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</si>
  <si>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</si>
  <si>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</si>
  <si>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</si>
  <si>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</si>
  <si>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</si>
  <si>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</si>
  <si>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</si>
  <si>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</si>
  <si>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</si>
  <si>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</si>
  <si>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</si>
  <si>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</si>
  <si>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</si>
  <si>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</si>
  <si>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</si>
  <si>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</si>
  <si>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</si>
  <si>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</si>
  <si>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</si>
  <si>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</si>
  <si>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</si>
  <si>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</si>
  <si>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</si>
  <si>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</si>
  <si>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</si>
  <si>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</si>
  <si>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</si>
  <si>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</si>
  <si>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</si>
  <si>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</si>
  <si>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</si>
  <si>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</si>
  <si>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</si>
  <si>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</si>
  <si>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</si>
  <si>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</si>
  <si>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</si>
  <si>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</si>
  <si>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</si>
  <si>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</si>
  <si>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</si>
  <si>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</si>
  <si>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</si>
  <si>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</si>
  <si>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</si>
  <si>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</si>
  <si>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</si>
  <si>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</si>
  <si>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</si>
  <si>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</si>
  <si>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</si>
  <si>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</si>
  <si>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</si>
  <si>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</si>
  <si>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</si>
  <si>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</si>
  <si>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</si>
  <si>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</si>
  <si>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</si>
  <si>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</si>
  <si>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</si>
  <si>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</si>
  <si>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</si>
  <si>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</si>
  <si>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</si>
  <si>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</si>
  <si>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</si>
  <si>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</si>
  <si>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</si>
  <si>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</si>
  <si>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</si>
  <si>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</si>
  <si>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</si>
  <si>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</si>
  <si>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</si>
  <si>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</si>
  <si>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</si>
  <si>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</si>
  <si>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</si>
  <si>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</si>
  <si>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</si>
  <si>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</si>
  <si>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</si>
  <si>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</si>
  <si>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</si>
  <si>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</si>
  <si>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</si>
  <si>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</si>
  <si>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</si>
  <si>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</si>
  <si>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</si>
  <si>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</si>
  <si>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</si>
  <si>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</si>
  <si>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</si>
  <si>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</si>
  <si>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</si>
  <si>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</si>
  <si>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</si>
  <si>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</si>
  <si>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</si>
  <si>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</si>
  <si>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</si>
  <si>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</si>
  <si>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</si>
  <si>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</si>
  <si>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</si>
  <si>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</si>
  <si>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</si>
  <si>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</si>
  <si>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</si>
  <si>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</si>
  <si>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</si>
  <si>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</si>
  <si>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</si>
  <si>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</si>
  <si>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</si>
  <si>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</si>
  <si>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</si>
  <si>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</si>
  <si>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</si>
  <si>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</si>
  <si>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</si>
  <si>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</si>
  <si>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</si>
  <si>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</si>
  <si>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</si>
  <si>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</si>
  <si>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</si>
  <si>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</si>
  <si>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</si>
  <si>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</si>
  <si>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</si>
  <si>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</si>
  <si>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</si>
  <si>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</si>
  <si>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</si>
  <si>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</si>
  <si>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</si>
  <si>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</si>
  <si>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</si>
  <si>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</si>
  <si>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</si>
  <si>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</si>
  <si>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</si>
  <si>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</si>
  <si>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</si>
  <si>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</si>
  <si>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</si>
  <si>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</si>
  <si>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</si>
  <si>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</si>
  <si>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</si>
  <si>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</si>
  <si>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</si>
  <si>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</si>
  <si>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</si>
  <si>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</si>
  <si>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</si>
  <si>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</si>
  <si>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</si>
  <si>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</si>
  <si>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</si>
  <si>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</si>
  <si>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</si>
  <si>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</si>
  <si>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</si>
  <si>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</si>
  <si>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</si>
  <si>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</si>
  <si>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</si>
  <si>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</si>
  <si>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</si>
  <si>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</si>
  <si>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</si>
  <si>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</si>
  <si>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</si>
  <si>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</si>
  <si>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</si>
  <si>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</si>
  <si>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</si>
  <si>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</si>
  <si>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</si>
  <si>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</si>
  <si>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</si>
  <si>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</si>
  <si>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</si>
  <si>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</si>
  <si>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</si>
  <si>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</si>
  <si>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</si>
  <si>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</si>
  <si>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</si>
  <si>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</si>
  <si>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</si>
  <si>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</si>
  <si>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</si>
  <si>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</si>
  <si>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</si>
  <si>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</si>
  <si>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</si>
  <si>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</si>
  <si>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</si>
  <si>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</si>
  <si>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</si>
  <si>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</si>
  <si>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</si>
  <si>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</si>
  <si>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</si>
  <si>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</si>
  <si>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</si>
  <si>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</si>
  <si>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</si>
  <si>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</si>
  <si>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</si>
  <si>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</si>
  <si>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</si>
  <si>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</si>
  <si>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</si>
  <si>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</si>
  <si>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</si>
  <si>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</si>
  <si>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</si>
  <si>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</si>
  <si>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</si>
  <si>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</si>
  <si>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</si>
  <si>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</si>
  <si>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</si>
  <si>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</si>
  <si>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</si>
  <si>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</si>
  <si>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</si>
  <si>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</si>
  <si>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</si>
  <si>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</si>
  <si>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</si>
  <si>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</si>
  <si>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</si>
  <si>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</si>
  <si>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</si>
  <si>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</si>
  <si>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</si>
  <si>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</si>
  <si>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</si>
  <si>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</si>
  <si>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</si>
  <si>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</si>
  <si>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</si>
  <si>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</si>
  <si>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</si>
  <si>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</si>
  <si>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</si>
  <si>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</si>
  <si>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</si>
  <si>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</si>
  <si>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</si>
  <si>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</si>
  <si>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</si>
  <si>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</si>
  <si>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</si>
  <si>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</si>
  <si>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</si>
  <si>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</si>
  <si>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</si>
  <si>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</si>
  <si>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</si>
  <si>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</si>
  <si>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</si>
  <si>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</si>
  <si>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</si>
  <si>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</si>
  <si>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</si>
  <si>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</si>
  <si>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</si>
  <si>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</si>
  <si>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</si>
  <si>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</si>
  <si>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</si>
  <si>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</si>
  <si>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</si>
  <si>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</si>
  <si>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</si>
  <si>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</si>
  <si>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</si>
  <si>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</si>
  <si>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</si>
  <si>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</si>
  <si>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</si>
  <si>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</si>
  <si>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</si>
  <si>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</si>
  <si>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</si>
  <si>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</si>
  <si>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</si>
  <si>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</si>
  <si>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</si>
  <si>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</si>
  <si>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</si>
  <si>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</si>
  <si>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</si>
  <si>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</si>
  <si>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</si>
  <si>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</si>
  <si>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</si>
  <si>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</si>
  <si>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</si>
  <si>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</si>
  <si>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</si>
  <si>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</si>
  <si>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</si>
  <si>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</si>
  <si>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</si>
  <si>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</si>
  <si>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</si>
  <si>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</si>
  <si>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</si>
  <si>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</si>
  <si>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</si>
  <si>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</si>
  <si>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</si>
  <si>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</si>
  <si>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</si>
  <si>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</si>
  <si>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</si>
  <si>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</si>
  <si>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</si>
  <si>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</si>
  <si>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</si>
  <si>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</si>
  <si>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</si>
  <si>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</si>
  <si>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</si>
  <si>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</si>
  <si>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</si>
  <si>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</si>
  <si>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</si>
  <si>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</si>
  <si>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</si>
  <si>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</si>
  <si>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</si>
  <si>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</si>
  <si>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</si>
  <si>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</si>
  <si>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</si>
  <si>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</si>
  <si>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</si>
  <si>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</si>
  <si>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</si>
  <si>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</si>
  <si>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</si>
  <si>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</si>
  <si>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</si>
  <si>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</si>
  <si>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</si>
  <si>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</si>
  <si>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</si>
  <si>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</si>
  <si>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</si>
  <si>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</si>
  <si>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</si>
  <si>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</si>
  <si>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</si>
  <si>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</si>
  <si>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</si>
  <si>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</si>
  <si>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</si>
  <si>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</si>
  <si>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</si>
  <si>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</si>
  <si>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</si>
  <si>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</si>
  <si>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</si>
  <si>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</si>
  <si>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</si>
  <si>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</si>
  <si>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</si>
  <si>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</si>
  <si>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</si>
  <si>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</si>
  <si>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</si>
  <si>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</si>
  <si>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</si>
  <si>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</si>
  <si>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</si>
  <si>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</si>
  <si>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</si>
  <si>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</si>
  <si>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</si>
  <si>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</si>
  <si>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</si>
  <si>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</si>
  <si>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</si>
  <si>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</si>
  <si>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</si>
  <si>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</si>
  <si>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</si>
  <si>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</si>
  <si>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</si>
  <si>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</si>
  <si>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</si>
  <si>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</si>
  <si>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</si>
  <si>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</si>
  <si>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</si>
  <si>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</si>
  <si>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</si>
  <si>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</si>
  <si>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</si>
  <si>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</si>
  <si>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</si>
  <si>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</si>
  <si>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</si>
  <si>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</si>
  <si>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</si>
  <si>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</si>
  <si>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</si>
  <si>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</si>
  <si>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</si>
  <si>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</si>
  <si>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</si>
  <si>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</si>
  <si>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</si>
  <si>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</si>
  <si>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</si>
  <si>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</si>
  <si>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</si>
  <si>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</si>
  <si>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</si>
  <si>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</si>
  <si>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</si>
  <si>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</si>
  <si>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</si>
  <si>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</si>
  <si>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</si>
  <si>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</si>
  <si>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</si>
  <si>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</si>
  <si>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</si>
  <si>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</si>
  <si>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</si>
  <si>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</si>
  <si>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</si>
  <si>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</si>
  <si>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</si>
  <si>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</si>
  <si>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</si>
  <si>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</si>
  <si>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</si>
  <si>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</si>
  <si>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</si>
  <si>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</si>
  <si>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</si>
  <si>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</si>
  <si>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</si>
  <si>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</si>
  <si>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</si>
  <si>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</si>
  <si>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</si>
  <si>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</si>
  <si>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</si>
  <si>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</si>
  <si>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</si>
  <si>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</si>
  <si>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</si>
  <si>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</si>
  <si>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</si>
  <si>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</si>
  <si>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</si>
  <si>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</si>
  <si>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</si>
  <si>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</si>
  <si>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</si>
  <si>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</si>
  <si>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</si>
  <si>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</si>
  <si>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</si>
  <si>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</si>
  <si>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</si>
  <si>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</si>
  <si>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</si>
  <si>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</si>
  <si>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</si>
  <si>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</si>
  <si>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</si>
  <si>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</si>
  <si>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</si>
  <si>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</si>
  <si>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</si>
  <si>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</si>
  <si>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</si>
  <si>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</si>
  <si>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</si>
  <si>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</si>
  <si>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</si>
  <si>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</si>
  <si>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</si>
  <si>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</si>
  <si>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</si>
  <si>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</si>
  <si>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</si>
  <si>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</si>
  <si>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</si>
  <si>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</si>
  <si>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</si>
  <si>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</si>
  <si>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</si>
  <si>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</si>
  <si>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</si>
  <si>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</si>
  <si>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</si>
  <si>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</si>
  <si>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</si>
  <si>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</si>
  <si>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</si>
  <si>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</si>
  <si>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</si>
  <si>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</si>
  <si>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</si>
  <si>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</si>
  <si>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</si>
  <si>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</si>
  <si>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</si>
  <si>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</si>
  <si>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</si>
  <si>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</si>
  <si>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</si>
  <si>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</si>
  <si>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</si>
  <si>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</si>
  <si>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</si>
  <si>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</si>
  <si>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</si>
  <si>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</si>
  <si>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</si>
  <si>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</si>
  <si>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</si>
  <si>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</si>
  <si>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</si>
  <si>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</si>
  <si>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</si>
  <si>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</si>
  <si>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</si>
  <si>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</si>
  <si>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</si>
  <si>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</si>
  <si>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</si>
  <si>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</si>
  <si>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</si>
  <si>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</si>
  <si>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</si>
  <si>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</si>
  <si>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</si>
  <si>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</si>
  <si>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</si>
  <si>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</si>
  <si>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</si>
  <si>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</si>
  <si>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</si>
  <si>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</si>
  <si>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</si>
  <si>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</si>
  <si>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</si>
  <si>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</si>
  <si>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</si>
  <si>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</si>
  <si>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</si>
  <si>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</si>
  <si>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</si>
  <si>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</si>
  <si>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</si>
  <si>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</si>
  <si>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</si>
  <si>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</si>
  <si>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</si>
  <si>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</si>
  <si>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</si>
  <si>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</si>
  <si>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</si>
  <si>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</si>
  <si>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</si>
  <si>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</si>
  <si>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</si>
  <si>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</si>
  <si>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</si>
  <si>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</si>
  <si>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</si>
  <si>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</si>
  <si>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</si>
  <si>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</si>
  <si>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</si>
  <si>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</si>
  <si>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</si>
  <si>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</si>
  <si>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</si>
  <si>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</si>
  <si>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</si>
  <si>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</si>
  <si>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</si>
  <si>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</si>
  <si>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</si>
  <si>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</si>
  <si>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</si>
  <si>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</si>
  <si>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</si>
  <si>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</si>
  <si>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</si>
  <si>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</si>
  <si>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</si>
  <si>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</si>
  <si>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</si>
  <si>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</si>
  <si>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</si>
  <si>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</si>
  <si>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</si>
  <si>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</si>
  <si>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</si>
  <si>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</si>
  <si>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</si>
  <si>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</si>
  <si>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</si>
  <si>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</si>
  <si>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</si>
  <si>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</si>
  <si>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</si>
  <si>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</si>
  <si>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</si>
  <si>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</si>
  <si>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</si>
  <si>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</si>
  <si>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</si>
  <si>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</si>
  <si>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</si>
  <si>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</si>
  <si>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</si>
  <si>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</si>
  <si>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</si>
  <si>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</si>
  <si>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</si>
  <si>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</si>
  <si>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</si>
  <si>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</si>
  <si>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</si>
  <si>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</si>
  <si>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</si>
  <si>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</si>
  <si>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</si>
  <si>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</si>
  <si>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</si>
  <si>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</si>
  <si>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</si>
  <si>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</si>
  <si>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</si>
  <si>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</si>
  <si>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</si>
  <si>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</si>
  <si>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</si>
  <si>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</si>
  <si>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</si>
  <si>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</si>
  <si>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</si>
  <si>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</si>
  <si>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</si>
  <si>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</si>
  <si>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</si>
  <si>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</si>
  <si>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</si>
  <si>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</si>
  <si>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</si>
  <si>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</si>
  <si>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</si>
  <si>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</si>
  <si>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</si>
  <si>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</si>
  <si>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</si>
  <si>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</si>
  <si>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</si>
  <si>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</si>
  <si>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</si>
  <si>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</si>
  <si>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</si>
  <si>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</si>
  <si>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</si>
  <si>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</si>
  <si>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</si>
  <si>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</si>
  <si>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</si>
  <si>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</si>
  <si>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</si>
  <si>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</si>
  <si>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</si>
  <si>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</si>
  <si>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</si>
  <si>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</si>
  <si>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</si>
  <si>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</si>
  <si>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</si>
  <si>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</si>
  <si>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</si>
  <si>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</si>
  <si>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</si>
  <si>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</si>
  <si>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</si>
  <si>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</si>
  <si>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</si>
  <si>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</si>
  <si>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</si>
  <si>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</si>
  <si>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</si>
  <si>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</si>
  <si>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</si>
  <si>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</si>
  <si>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</si>
  <si>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</si>
  <si>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</si>
  <si>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</si>
  <si>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</si>
  <si>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</si>
  <si>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</si>
  <si>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</si>
  <si>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</si>
  <si>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</si>
  <si>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</si>
  <si>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</si>
  <si>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</si>
  <si>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</si>
  <si>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</si>
  <si>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</si>
  <si>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</si>
  <si>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</si>
  <si>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</si>
  <si>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</si>
  <si>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</si>
  <si>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</si>
  <si>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</si>
  <si>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</si>
  <si>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</si>
  <si>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</si>
  <si>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</si>
  <si>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</si>
  <si>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</si>
  <si>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</si>
  <si>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</si>
  <si>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</si>
  <si>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</si>
  <si>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</si>
  <si>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</si>
  <si>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</si>
  <si>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</si>
  <si>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</si>
  <si>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</si>
  <si>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</si>
  <si>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</si>
  <si>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</si>
  <si>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</si>
  <si>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</si>
  <si>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</si>
  <si>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</si>
  <si>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</si>
  <si>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</si>
  <si>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</si>
  <si>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</si>
  <si>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</si>
  <si>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</si>
  <si>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</si>
  <si>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</si>
  <si>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</si>
  <si>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</si>
  <si>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</si>
  <si>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</si>
  <si>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</si>
  <si>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</si>
  <si>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</si>
  <si>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</si>
  <si>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</si>
  <si>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</si>
  <si>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</si>
  <si>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</si>
  <si>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</si>
  <si>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</si>
  <si>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</si>
  <si>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</si>
  <si>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</si>
  <si>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</si>
  <si>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</si>
  <si>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</si>
  <si>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</si>
  <si>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</si>
  <si>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</si>
  <si>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</si>
  <si>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</si>
  <si>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</si>
  <si>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</si>
  <si>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</si>
  <si>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</si>
  <si>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</si>
  <si>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</si>
  <si>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</si>
  <si>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</si>
  <si>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</si>
  <si>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</si>
  <si>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</si>
  <si>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</si>
  <si>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</si>
  <si>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</si>
  <si>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</si>
  <si>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</si>
  <si>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</si>
  <si>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</si>
  <si>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</si>
  <si>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</si>
  <si>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</si>
  <si>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</si>
  <si>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</si>
  <si>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</si>
  <si>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</si>
  <si>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</si>
  <si>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</si>
  <si>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</si>
  <si>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</si>
  <si>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</si>
  <si>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</si>
  <si>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</si>
  <si>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</si>
  <si>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</si>
  <si>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</si>
  <si>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</si>
  <si>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</si>
  <si>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</si>
  <si>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</si>
  <si>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</si>
  <si>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</si>
  <si>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</si>
  <si>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</si>
  <si>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</si>
  <si>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</si>
  <si>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</si>
  <si>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</si>
  <si>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</si>
  <si>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</si>
  <si>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</si>
  <si>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</si>
  <si>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</si>
  <si>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</si>
  <si>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</si>
  <si>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</si>
  <si>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</si>
  <si>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</si>
  <si>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</si>
  <si>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</si>
  <si>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</si>
  <si>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</si>
  <si>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</si>
  <si>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</si>
  <si>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</si>
  <si>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</si>
  <si>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</si>
  <si>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</si>
  <si>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</si>
  <si>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</si>
  <si>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</si>
  <si>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</si>
  <si>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</si>
  <si>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</si>
  <si>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</si>
  <si>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</si>
  <si>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</si>
  <si>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</si>
  <si>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</si>
  <si>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</si>
  <si>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</si>
  <si>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</si>
  <si>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</si>
  <si>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</si>
  <si>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</si>
  <si>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</si>
  <si>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</si>
  <si>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</si>
  <si>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</si>
  <si>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</si>
  <si>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</si>
  <si>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</si>
  <si>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</si>
  <si>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</si>
  <si>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</si>
  <si>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</si>
  <si>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</si>
  <si>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</si>
  <si>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</si>
  <si>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</si>
  <si>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</si>
  <si>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</si>
  <si>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</si>
  <si>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</si>
  <si>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</si>
  <si>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</si>
  <si>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</si>
  <si>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</si>
  <si>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</si>
  <si>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</si>
  <si>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</si>
  <si>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</si>
  <si>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</si>
  <si>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</si>
  <si>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</si>
  <si>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</si>
  <si>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</si>
  <si>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</si>
  <si>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</si>
  <si>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</si>
  <si>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</si>
  <si>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</si>
  <si>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</si>
  <si>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</si>
  <si>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</si>
  <si>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</si>
  <si>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</si>
  <si>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</si>
  <si>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</si>
  <si>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</si>
  <si>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</si>
  <si>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</si>
  <si>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</si>
  <si>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</si>
  <si>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</si>
  <si>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</si>
  <si>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</si>
  <si>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</si>
  <si>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</si>
  <si>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</si>
  <si>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</si>
  <si>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</si>
  <si>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</si>
  <si>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</si>
  <si>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</si>
  <si>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</si>
  <si>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</si>
  <si>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</si>
  <si>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</si>
  <si>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</si>
  <si>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</si>
  <si>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</si>
  <si>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</si>
  <si>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</si>
  <si>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</si>
  <si>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</si>
  <si>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</si>
  <si>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</si>
  <si>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</si>
  <si>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</si>
  <si>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</si>
  <si>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</si>
  <si>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</si>
  <si>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</si>
  <si>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</si>
  <si>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</si>
  <si>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</si>
  <si>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</si>
  <si>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</si>
  <si>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</si>
  <si>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</si>
  <si>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</si>
  <si>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</si>
  <si>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</si>
  <si>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</si>
  <si>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</si>
  <si>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</si>
  <si>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</si>
  <si>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</si>
  <si>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</si>
  <si>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</si>
  <si>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</si>
  <si>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</si>
  <si>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</si>
  <si>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</si>
  <si>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</si>
  <si>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</si>
  <si>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</si>
  <si>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</si>
  <si>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</si>
  <si>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</si>
  <si>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</si>
  <si>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</si>
  <si>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</si>
  <si>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</si>
  <si>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</si>
  <si>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</si>
  <si>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</si>
  <si>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</si>
  <si>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</si>
  <si>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</si>
  <si>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</si>
  <si>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</si>
  <si>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</si>
  <si>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</si>
  <si>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</si>
  <si>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</si>
  <si>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</si>
  <si>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</si>
  <si>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</si>
  <si>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</si>
  <si>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</si>
  <si>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</si>
  <si>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</si>
  <si>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</si>
  <si>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</si>
  <si>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</si>
  <si>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</si>
  <si>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</si>
  <si>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</si>
  <si>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</si>
  <si>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</si>
  <si>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</si>
  <si>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</si>
  <si>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</si>
  <si>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</si>
  <si>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</si>
  <si>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</si>
  <si>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</si>
  <si>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</si>
  <si>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</si>
  <si>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</si>
  <si>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</si>
  <si>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</si>
  <si>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</si>
  <si>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</si>
  <si>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</si>
  <si>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</si>
  <si>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</si>
  <si>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</si>
  <si>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</si>
  <si>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</si>
  <si>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</si>
  <si>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</si>
  <si>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</si>
  <si>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</si>
  <si>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</si>
  <si>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</si>
  <si>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</si>
  <si>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</si>
  <si>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</si>
  <si>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</si>
  <si>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</si>
  <si>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</si>
  <si>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</si>
  <si>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</si>
  <si>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</si>
  <si>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</si>
  <si>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</si>
  <si>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</si>
  <si>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</si>
  <si>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</si>
  <si>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</si>
  <si>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</si>
  <si>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</si>
  <si>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</si>
  <si>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</si>
  <si>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</si>
  <si>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</si>
  <si>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</si>
  <si>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</si>
  <si>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</si>
  <si>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</si>
  <si>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</si>
  <si>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</si>
  <si>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</si>
  <si>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</si>
  <si>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</si>
  <si>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</si>
  <si>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</si>
  <si>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</si>
  <si>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</si>
  <si>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</si>
  <si>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</si>
  <si>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</si>
  <si>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</si>
  <si>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</si>
  <si>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</si>
  <si>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</si>
  <si>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</si>
  <si>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</si>
  <si>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</si>
  <si>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</si>
  <si>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</si>
  <si>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</si>
  <si>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</si>
  <si>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</si>
  <si>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</si>
  <si>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</si>
  <si>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</si>
  <si>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</si>
  <si>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</si>
  <si>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</si>
  <si>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</si>
  <si>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</si>
  <si>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</si>
  <si>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</si>
  <si>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</si>
  <si>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</si>
  <si>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</si>
  <si>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</si>
  <si>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</si>
  <si>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</si>
  <si>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</si>
  <si>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</si>
  <si>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</si>
  <si>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</si>
  <si>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</si>
  <si>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</si>
  <si>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</si>
  <si>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</si>
  <si>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</si>
  <si>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</si>
  <si>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</si>
  <si>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</si>
  <si>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</si>
  <si>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</si>
  <si>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</si>
  <si>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</si>
  <si>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</si>
  <si>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</si>
  <si>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</si>
  <si>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</si>
  <si>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</si>
  <si>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</si>
  <si>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</si>
  <si>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</si>
  <si>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</si>
  <si>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</si>
  <si>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</si>
  <si>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</si>
  <si>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</si>
  <si>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</si>
  <si>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</si>
  <si>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</si>
  <si>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</si>
  <si>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</si>
  <si>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</si>
  <si>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</si>
  <si>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</si>
  <si>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</si>
  <si>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</si>
  <si>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</si>
  <si>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</si>
  <si>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</si>
  <si>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</si>
  <si>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</si>
  <si>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</si>
  <si>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</si>
  <si>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</si>
  <si>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</si>
  <si>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</si>
  <si>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</si>
  <si>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</si>
  <si>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</si>
  <si>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</si>
  <si>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</si>
  <si>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</si>
  <si>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</si>
  <si>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</si>
  <si>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</si>
  <si>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</si>
  <si>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</si>
  <si>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</si>
  <si>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</si>
  <si>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</si>
  <si>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</si>
  <si>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</si>
  <si>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</si>
  <si>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</si>
  <si>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</si>
  <si>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</si>
  <si>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</si>
  <si>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</si>
  <si>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</si>
  <si>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</si>
  <si>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</si>
  <si>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</si>
  <si>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</si>
  <si>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</si>
  <si>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</si>
  <si>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</si>
  <si>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</si>
  <si>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</si>
  <si>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</si>
  <si>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</si>
  <si>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</si>
  <si>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</si>
  <si>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</si>
  <si>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</si>
  <si>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</si>
  <si>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</si>
  <si>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</si>
  <si>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</si>
  <si>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</si>
  <si>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</si>
  <si>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</si>
  <si>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</si>
  <si>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</si>
  <si>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</si>
  <si>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</si>
  <si>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</si>
  <si>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</si>
  <si>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</si>
  <si>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</si>
  <si>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</si>
  <si>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</si>
  <si>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</si>
  <si>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</si>
  <si>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</si>
  <si>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</si>
  <si>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</si>
  <si>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</si>
  <si>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</si>
  <si>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</si>
  <si>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</si>
  <si>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</si>
  <si>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</si>
  <si>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</si>
  <si>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</si>
  <si>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</si>
  <si>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</si>
  <si>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</si>
  <si>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</si>
  <si>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</si>
  <si>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</si>
  <si>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</si>
  <si>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</si>
  <si>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</si>
  <si>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</si>
  <si>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</si>
  <si>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</si>
  <si>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</si>
  <si>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</si>
  <si>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</si>
  <si>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</si>
  <si>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</si>
  <si>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</si>
  <si>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</si>
  <si>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</si>
  <si>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</si>
  <si>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</si>
  <si>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</si>
  <si>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</si>
  <si>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</si>
  <si>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</si>
  <si>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</si>
  <si>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</si>
  <si>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</si>
  <si>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</si>
  <si>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</si>
  <si>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</si>
  <si>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</si>
  <si>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</si>
  <si>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</si>
  <si>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</si>
  <si>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</si>
  <si>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</si>
  <si>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</si>
  <si>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</si>
  <si>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</si>
  <si>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</si>
  <si>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</si>
  <si>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</si>
  <si>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</si>
  <si>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</si>
  <si>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</si>
  <si>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</si>
  <si>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</si>
  <si>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</si>
  <si>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</si>
  <si>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</si>
  <si>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</si>
  <si>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</si>
  <si>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</si>
  <si>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</si>
  <si>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</si>
  <si>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</si>
  <si>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</si>
  <si>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</si>
  <si>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</si>
  <si>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</si>
  <si>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</si>
  <si>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</si>
  <si>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</si>
  <si>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</si>
  <si>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</si>
  <si>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</si>
  <si>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</si>
  <si>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</si>
  <si>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</si>
  <si>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</si>
  <si>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</si>
  <si>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</si>
  <si>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</si>
  <si>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</si>
  <si>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</si>
  <si>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</si>
  <si>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</si>
  <si>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</si>
  <si>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</si>
  <si>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</si>
  <si>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</si>
  <si>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</si>
  <si>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</si>
  <si>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</si>
  <si>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</si>
  <si>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</si>
  <si>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</si>
  <si>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</si>
  <si>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</si>
  <si>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</si>
  <si>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</si>
  <si>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</si>
  <si>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</si>
  <si>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</si>
  <si>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</si>
  <si>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</si>
  <si>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</si>
  <si>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</si>
  <si>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</si>
  <si>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</si>
  <si>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</si>
  <si>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</si>
  <si>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</si>
  <si>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</si>
  <si>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</si>
  <si>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</si>
  <si>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</si>
  <si>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</si>
  <si>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</si>
  <si>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</si>
  <si>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</si>
  <si>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</si>
  <si>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</si>
  <si>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</si>
  <si>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</si>
  <si>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</si>
  <si>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</si>
  <si>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</si>
  <si>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</si>
  <si>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</si>
  <si>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</si>
  <si>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</si>
  <si>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</si>
  <si>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</si>
  <si>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</si>
  <si>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</si>
  <si>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</si>
  <si>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</si>
  <si>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</si>
  <si>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</si>
  <si>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</si>
  <si>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</si>
  <si>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</si>
  <si>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</si>
  <si>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</si>
  <si>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</si>
  <si>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</si>
  <si>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</si>
  <si>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</si>
  <si>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</si>
  <si>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</si>
  <si>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</si>
  <si>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</si>
  <si>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</si>
  <si>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</si>
  <si>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</si>
  <si>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</si>
  <si>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</si>
  <si>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</si>
  <si>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</si>
  <si>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</si>
  <si>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</si>
  <si>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</si>
  <si>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</si>
  <si>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</si>
  <si>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</si>
  <si>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</si>
  <si>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</si>
  <si>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</si>
  <si>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</si>
  <si>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</si>
  <si>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</si>
  <si>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</si>
  <si>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</si>
  <si>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</si>
  <si>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</si>
  <si>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</si>
  <si>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</si>
  <si>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</si>
  <si>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</si>
  <si>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</si>
  <si>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</si>
  <si>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</si>
  <si>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</si>
  <si>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</si>
  <si>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</si>
  <si>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</si>
  <si>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</si>
  <si>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</si>
  <si>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</si>
  <si>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</si>
  <si>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</si>
  <si>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</si>
  <si>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</si>
  <si>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</si>
  <si>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</si>
  <si>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</si>
  <si>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</si>
  <si>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</si>
  <si>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</si>
  <si>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</si>
  <si>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</si>
  <si>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</si>
  <si>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</si>
  <si>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</si>
  <si>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</si>
  <si>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</si>
  <si>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</si>
  <si>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</si>
  <si>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</si>
  <si>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</si>
  <si>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</si>
  <si>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</si>
  <si>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</si>
  <si>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</si>
  <si>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</si>
  <si>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</si>
  <si>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</si>
  <si>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</si>
  <si>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</si>
  <si>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</si>
  <si>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</si>
  <si>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</si>
  <si>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</si>
  <si>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</si>
  <si>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</si>
  <si>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</si>
  <si>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</si>
  <si>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</si>
  <si>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</si>
  <si>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</si>
  <si>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</si>
  <si>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</si>
  <si>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</si>
  <si>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</si>
  <si>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</si>
  <si>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</si>
  <si>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</si>
  <si>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</si>
  <si>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</si>
  <si>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</si>
  <si>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</si>
  <si>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</si>
  <si>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</si>
  <si>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</si>
  <si>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</si>
  <si>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</si>
  <si>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</si>
  <si>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</si>
  <si>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</si>
  <si>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</si>
  <si>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</si>
  <si>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</si>
  <si>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</si>
  <si>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</si>
  <si>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</si>
  <si>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</si>
  <si>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</si>
  <si>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</si>
  <si>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</si>
  <si>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</si>
  <si>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</si>
  <si>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</si>
  <si>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</si>
  <si>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</si>
  <si>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</si>
  <si>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</si>
  <si>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</si>
  <si>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</si>
  <si>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</si>
  <si>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</si>
  <si>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</si>
  <si>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</si>
  <si>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</si>
  <si>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</si>
  <si>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</si>
  <si>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</si>
  <si>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</si>
  <si>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</si>
  <si>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</si>
  <si>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</si>
  <si>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</si>
  <si>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</si>
  <si>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</si>
  <si>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</si>
  <si>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</si>
  <si>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</si>
  <si>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</si>
  <si>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</si>
  <si>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</si>
  <si>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</si>
  <si>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</si>
  <si>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</si>
  <si>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</si>
  <si>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</si>
  <si>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</si>
  <si>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</si>
  <si>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</si>
  <si>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</si>
  <si>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</si>
  <si>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</si>
  <si>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</si>
  <si>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</si>
  <si>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</si>
  <si>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</si>
  <si>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</si>
  <si>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</si>
  <si>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</si>
  <si>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</si>
  <si>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</si>
  <si>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</si>
  <si>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</si>
  <si>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</si>
  <si>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</si>
  <si>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</si>
  <si>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</si>
  <si>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</si>
  <si>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</si>
  <si>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</si>
  <si>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</si>
  <si>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</si>
  <si>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</si>
  <si>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</si>
  <si>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</si>
  <si>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</si>
  <si>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</si>
  <si>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</si>
  <si>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</si>
  <si>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</si>
  <si>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</si>
  <si>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</si>
  <si>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</si>
  <si>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</si>
  <si>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</si>
  <si>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</si>
  <si>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</si>
  <si>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</si>
  <si>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</si>
  <si>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</si>
  <si>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</si>
  <si>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</si>
  <si>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</si>
  <si>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</si>
  <si>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</si>
  <si>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</si>
  <si>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</si>
  <si>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</si>
  <si>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</si>
  <si>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</si>
  <si>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</si>
  <si>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</si>
  <si>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</si>
  <si>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</si>
  <si>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</si>
  <si>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</si>
  <si>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</si>
  <si>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</si>
  <si>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</si>
  <si>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</si>
  <si>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</si>
  <si>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</si>
  <si>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</si>
  <si>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</si>
  <si>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</si>
  <si>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</si>
  <si>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</si>
  <si>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</si>
  <si>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</si>
  <si>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</si>
  <si>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</si>
  <si>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</si>
  <si>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</si>
  <si>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</si>
  <si>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</si>
  <si>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</si>
  <si>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</si>
  <si>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</si>
  <si>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</si>
  <si>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</si>
  <si>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</si>
  <si>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</si>
  <si>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</si>
  <si>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</si>
  <si>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</si>
  <si>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</si>
  <si>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</si>
  <si>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</si>
  <si>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</si>
  <si>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</si>
  <si>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</si>
  <si>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</si>
  <si>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</si>
  <si>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</si>
  <si>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</si>
  <si>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</si>
  <si>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</si>
  <si>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</si>
  <si>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</si>
  <si>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</si>
  <si>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</si>
  <si>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</si>
  <si>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</si>
  <si>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</si>
  <si>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</si>
  <si>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</si>
  <si>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</si>
  <si>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</si>
  <si>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</si>
  <si>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</si>
  <si>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</si>
  <si>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</si>
  <si>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</si>
  <si>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</si>
  <si>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</si>
  <si>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</si>
  <si>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</si>
  <si>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</si>
  <si>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</si>
  <si>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</si>
  <si>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</si>
  <si>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</si>
  <si>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</si>
  <si>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</si>
  <si>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</si>
  <si>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</si>
  <si>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</si>
  <si>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</si>
  <si>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</si>
  <si>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</si>
  <si>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</si>
  <si>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</si>
  <si>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</si>
  <si>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</si>
  <si>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</si>
  <si>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</si>
  <si>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</si>
  <si>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</si>
  <si>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</si>
  <si>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</si>
  <si>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</si>
  <si>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</si>
  <si>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</si>
  <si>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</si>
  <si>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</si>
  <si>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</si>
  <si>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</si>
  <si>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</si>
  <si>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</si>
  <si>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</si>
  <si>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</si>
  <si>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</si>
  <si>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</si>
  <si>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</si>
  <si>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</si>
  <si>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</si>
  <si>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</si>
  <si>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</si>
  <si>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</si>
  <si>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</si>
  <si>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</si>
  <si>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</si>
  <si>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</si>
  <si>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</si>
  <si>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</si>
  <si>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</si>
  <si>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</si>
  <si>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</si>
  <si>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</si>
  <si>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</si>
  <si>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</si>
  <si>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</si>
  <si>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</si>
  <si>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</si>
  <si>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</si>
  <si>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</si>
  <si>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</si>
  <si>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</si>
  <si>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</si>
  <si>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</si>
  <si>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</si>
  <si>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</si>
  <si>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</si>
  <si>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</si>
  <si>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</si>
  <si>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</si>
  <si>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</si>
  <si>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</si>
  <si>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</si>
  <si>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</si>
  <si>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</si>
  <si>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</si>
  <si>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</si>
  <si>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</si>
  <si>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</si>
  <si>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</si>
  <si>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</si>
  <si>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</si>
  <si>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</si>
  <si>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</si>
  <si>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</si>
  <si>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</si>
  <si>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</si>
  <si>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</si>
  <si>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</si>
  <si>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</si>
  <si>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</si>
  <si>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</si>
  <si>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</si>
  <si>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</si>
  <si>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</si>
  <si>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</si>
  <si>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</si>
  <si>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</si>
  <si>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</si>
  <si>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</si>
  <si>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</si>
  <si>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</si>
  <si>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</si>
  <si>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</si>
  <si>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</si>
  <si>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</si>
  <si>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</si>
  <si>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</si>
  <si>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</si>
  <si>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</si>
  <si>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</si>
  <si>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</si>
  <si>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</si>
  <si>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</si>
  <si>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</si>
  <si>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</si>
  <si>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</si>
  <si>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</si>
  <si>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</si>
  <si>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</si>
  <si>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</si>
  <si>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</si>
  <si>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</si>
  <si>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</si>
  <si>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</si>
  <si>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</si>
  <si>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</si>
  <si>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</si>
  <si>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</si>
  <si>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</si>
  <si>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</si>
  <si>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</si>
  <si>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</si>
  <si>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</si>
  <si>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</si>
  <si>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</si>
  <si>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</si>
  <si>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</si>
  <si>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</si>
  <si>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</si>
  <si>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</si>
  <si>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</si>
  <si>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</si>
  <si>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</si>
  <si>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</si>
  <si>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</si>
  <si>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</si>
  <si>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</si>
  <si>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</si>
  <si>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</si>
  <si>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</si>
  <si>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</si>
  <si>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</si>
  <si>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</si>
  <si>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</si>
  <si>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</si>
  <si>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</si>
  <si>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</si>
  <si>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</si>
  <si>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</si>
  <si>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</si>
  <si>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</si>
  <si>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</si>
  <si>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</si>
  <si>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</si>
  <si>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</si>
  <si>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</si>
  <si>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</si>
  <si>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</si>
  <si>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</si>
  <si>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</si>
  <si>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</si>
  <si>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</si>
  <si>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</si>
  <si>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</si>
  <si>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</si>
  <si>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</si>
  <si>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</si>
  <si>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</si>
  <si>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</si>
  <si>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</si>
  <si>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</si>
  <si>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</si>
  <si>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</si>
  <si>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</si>
  <si>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</si>
  <si>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</si>
  <si>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</si>
  <si>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</si>
  <si>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</si>
  <si>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</si>
  <si>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</si>
  <si>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</si>
  <si>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</si>
  <si>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</si>
  <si>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</si>
  <si>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</si>
  <si>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</si>
  <si>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</si>
  <si>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</si>
  <si>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</si>
  <si>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</si>
  <si>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</si>
  <si>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</si>
  <si>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</si>
  <si>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</si>
  <si>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</si>
  <si>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</si>
  <si>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</si>
  <si>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</si>
  <si>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</si>
  <si>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</si>
  <si>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</si>
  <si>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</si>
  <si>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</si>
  <si>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</si>
  <si>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</si>
  <si>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</si>
  <si>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</si>
  <si>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</si>
  <si>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</si>
  <si>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</si>
  <si>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</si>
  <si>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</si>
  <si>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</si>
  <si>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</si>
  <si>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</si>
  <si>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</si>
  <si>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</si>
  <si>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</si>
  <si>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</si>
  <si>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</si>
  <si>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</si>
  <si>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</si>
  <si>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</si>
  <si>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</si>
  <si>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</si>
  <si>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</si>
  <si>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</si>
  <si>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</si>
  <si>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</si>
  <si>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</si>
  <si>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</si>
  <si>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</si>
  <si>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</si>
  <si>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</si>
  <si>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</si>
  <si>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</si>
  <si>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</si>
  <si>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</si>
  <si>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</si>
  <si>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</si>
  <si>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</si>
  <si>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</si>
  <si>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</si>
  <si>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</si>
  <si>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</si>
  <si>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</si>
  <si>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</si>
  <si>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</si>
  <si>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</si>
  <si>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</si>
  <si>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</si>
  <si>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</si>
  <si>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</si>
  <si>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</si>
  <si>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</si>
  <si>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</si>
  <si>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</si>
  <si>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</si>
  <si>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</si>
  <si>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</si>
  <si>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</si>
  <si>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</si>
  <si>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</si>
  <si>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</si>
  <si>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</si>
  <si>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</si>
  <si>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</si>
  <si>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</si>
  <si>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</si>
  <si>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</si>
  <si>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</si>
  <si>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</si>
  <si>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</si>
  <si>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</si>
  <si>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</si>
  <si>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</si>
  <si>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</si>
  <si>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</si>
  <si>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</si>
  <si>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</si>
  <si>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</si>
  <si>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</si>
  <si>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</si>
  <si>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</si>
  <si>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</si>
  <si>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</si>
  <si>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</si>
  <si>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</si>
  <si>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</si>
  <si>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</si>
  <si>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</si>
  <si>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</si>
  <si>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</si>
  <si>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</si>
  <si>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</si>
  <si>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</si>
  <si>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</si>
  <si>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</si>
  <si>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</si>
  <si>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</si>
  <si>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</si>
  <si>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</si>
  <si>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</si>
  <si>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</si>
  <si>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</si>
  <si>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</si>
  <si>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</si>
  <si>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</si>
  <si>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</si>
  <si>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</si>
  <si>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</si>
  <si>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</si>
  <si>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</si>
  <si>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</si>
  <si>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</si>
  <si>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</si>
  <si>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</si>
  <si>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</si>
  <si>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</si>
  <si>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</si>
  <si>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</si>
  <si>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</si>
  <si>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</si>
  <si>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</si>
  <si>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</si>
  <si>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</si>
  <si>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</si>
  <si>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</si>
  <si>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</si>
  <si>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</si>
  <si>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</si>
  <si>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</si>
  <si>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</si>
  <si>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</si>
  <si>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</si>
  <si>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</si>
  <si>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</si>
  <si>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</si>
  <si>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</si>
  <si>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</si>
  <si>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</si>
  <si>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</si>
  <si>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</si>
  <si>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</si>
  <si>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</si>
  <si>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</si>
  <si>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</si>
  <si>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</si>
  <si>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</si>
  <si>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</si>
  <si>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</si>
  <si>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</si>
  <si>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</si>
  <si>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</si>
  <si>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</si>
  <si>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</si>
  <si>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</si>
  <si>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</si>
  <si>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</si>
  <si>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</si>
  <si>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</si>
  <si>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</si>
  <si>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</si>
  <si>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</si>
  <si>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</si>
  <si>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</si>
  <si>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</si>
  <si>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</si>
  <si>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</si>
  <si>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</si>
  <si>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</si>
  <si>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</si>
  <si>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</si>
  <si>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</si>
  <si>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</si>
  <si>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</si>
  <si>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</si>
  <si>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</si>
  <si>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</si>
  <si>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</si>
  <si>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</si>
  <si>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</si>
  <si>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</si>
  <si>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</si>
  <si>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</si>
  <si>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</si>
  <si>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</si>
  <si>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</si>
  <si>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</si>
  <si>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</si>
  <si>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</si>
  <si>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</si>
  <si>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</si>
  <si>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</si>
  <si>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</si>
  <si>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</si>
  <si>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</si>
  <si>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</si>
  <si>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</si>
  <si>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</si>
  <si>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</si>
  <si>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</si>
  <si>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</si>
  <si>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</si>
  <si>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</si>
  <si>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</si>
  <si>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</si>
  <si>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</si>
  <si>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</si>
  <si>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</si>
  <si>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</si>
  <si>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</si>
  <si>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</si>
  <si>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</si>
  <si>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</si>
  <si>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</si>
  <si>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</si>
  <si>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</si>
  <si>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</si>
  <si>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</si>
  <si>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</si>
  <si>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</si>
  <si>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</si>
  <si>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</si>
  <si>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</si>
  <si>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</si>
  <si>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</si>
  <si>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</si>
  <si>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</si>
  <si>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</si>
  <si>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</si>
  <si>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</si>
  <si>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</si>
  <si>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</si>
  <si>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</si>
  <si>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</si>
  <si>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</si>
  <si>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</si>
  <si>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</si>
  <si>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</si>
  <si>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</si>
  <si>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</si>
  <si>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</si>
  <si>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</si>
  <si>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</si>
  <si>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</si>
  <si>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</si>
  <si>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</si>
  <si>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</si>
  <si>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</si>
  <si>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</si>
  <si>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</si>
  <si>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</si>
  <si>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</si>
  <si>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</si>
  <si>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</si>
  <si>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</si>
  <si>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</si>
  <si>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</si>
  <si>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</si>
  <si>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</si>
  <si>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</si>
  <si>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</si>
  <si>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</si>
  <si>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</si>
  <si>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</si>
  <si>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</si>
  <si>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</si>
  <si>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</si>
  <si>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</si>
  <si>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</si>
  <si>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</si>
  <si>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</si>
  <si>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</si>
  <si>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</si>
  <si>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</si>
  <si>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</si>
  <si>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</si>
  <si>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</si>
  <si>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</si>
  <si>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</si>
  <si>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</si>
  <si>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</si>
  <si>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</si>
  <si>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</si>
  <si>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</si>
  <si>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</si>
  <si>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</si>
  <si>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</si>
  <si>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</si>
  <si>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</si>
  <si>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</si>
  <si>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</si>
  <si>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</si>
  <si>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</si>
  <si>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</si>
  <si>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</si>
  <si>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</si>
  <si>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</si>
  <si>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</si>
  <si>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</si>
  <si>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</si>
  <si>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</si>
  <si>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</si>
  <si>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</si>
  <si>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</si>
  <si>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</si>
  <si>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</si>
  <si>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</si>
  <si>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</si>
  <si>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</si>
  <si>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</si>
  <si>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</si>
  <si>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</si>
  <si>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</si>
  <si>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</si>
  <si>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</si>
  <si>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</si>
  <si>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</si>
  <si>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</si>
  <si>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</si>
  <si>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</si>
  <si>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</si>
  <si>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</si>
  <si>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</si>
  <si>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</si>
  <si>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</si>
  <si>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</si>
  <si>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</si>
  <si>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</si>
  <si>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</si>
  <si>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</si>
  <si>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</si>
  <si>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</si>
  <si>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</si>
  <si>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</si>
  <si>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</si>
  <si>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</si>
  <si>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</si>
  <si>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</si>
  <si>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</si>
  <si>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</si>
  <si>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</si>
  <si>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</si>
  <si>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</si>
  <si>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</si>
  <si>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</si>
  <si>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</si>
  <si>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</si>
  <si>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</si>
  <si>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</si>
  <si>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</si>
  <si>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</si>
  <si>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</si>
  <si>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</si>
  <si>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</si>
  <si>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</si>
  <si>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</si>
  <si>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</si>
  <si>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</si>
  <si>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</si>
  <si>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</si>
  <si>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</si>
  <si>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</si>
  <si>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</si>
  <si>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</si>
  <si>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</si>
  <si>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</si>
  <si>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</si>
  <si>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</si>
  <si>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</si>
  <si>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</si>
  <si>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</si>
  <si>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</si>
  <si>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</si>
  <si>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</si>
  <si>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</si>
  <si>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</si>
  <si>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</si>
  <si>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</si>
  <si>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</si>
  <si>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</si>
  <si>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</si>
  <si>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</si>
  <si>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</si>
  <si>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</si>
  <si>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</si>
  <si>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</si>
  <si>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</si>
  <si>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</si>
  <si>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</si>
  <si>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</si>
  <si>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</si>
  <si>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</si>
  <si>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</si>
  <si>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</si>
  <si>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</si>
  <si>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</si>
  <si>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</si>
  <si>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</si>
  <si>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</si>
  <si>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</si>
  <si>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</si>
  <si>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</si>
  <si>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</si>
  <si>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</si>
  <si>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</si>
  <si>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</si>
  <si>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</si>
  <si>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</si>
  <si>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</si>
  <si>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</si>
  <si>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</si>
  <si>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</si>
  <si>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</si>
  <si>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</si>
  <si>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</si>
  <si>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</si>
  <si>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</si>
  <si>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</si>
  <si>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</si>
  <si>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</si>
  <si>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</si>
  <si>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</si>
  <si>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</si>
  <si>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</si>
  <si>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</si>
  <si>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</si>
  <si>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</si>
  <si>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</si>
  <si>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</si>
  <si>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</si>
  <si>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</si>
  <si>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</si>
  <si>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</si>
  <si>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</si>
  <si>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</si>
  <si>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</si>
  <si>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</si>
  <si>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</si>
  <si>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</si>
  <si>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</si>
  <si>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</si>
  <si>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</si>
  <si>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</si>
  <si>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</si>
  <si>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</si>
  <si>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</si>
  <si>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</si>
  <si>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</si>
  <si>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</si>
  <si>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</si>
  <si>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</si>
  <si>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</si>
  <si>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</si>
  <si>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</si>
  <si>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</si>
  <si>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</si>
  <si>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</si>
  <si>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</si>
  <si>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</si>
  <si>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</si>
  <si>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</si>
  <si>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</si>
  <si>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</si>
  <si>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</si>
  <si>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</si>
  <si>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</si>
  <si>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</si>
  <si>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</si>
  <si>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</si>
  <si>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</si>
  <si>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</si>
  <si>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</si>
  <si>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</si>
  <si>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</si>
  <si>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</si>
  <si>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</si>
  <si>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</si>
  <si>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</si>
  <si>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</si>
  <si>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</si>
  <si>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</si>
  <si>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</si>
  <si>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</si>
  <si>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</si>
  <si>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</si>
  <si>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</si>
  <si>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</si>
  <si>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</si>
  <si>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</si>
  <si>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</si>
  <si>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</si>
  <si>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</si>
  <si>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</si>
  <si>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</si>
  <si>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</si>
  <si>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</si>
  <si>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</si>
  <si>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</si>
  <si>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</si>
  <si>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</si>
  <si>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</si>
  <si>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</si>
  <si>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</si>
  <si>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</si>
  <si>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</si>
  <si>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</si>
  <si>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</si>
  <si>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</si>
  <si>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</si>
  <si>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</si>
  <si>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</si>
  <si>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</si>
  <si>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</si>
  <si>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</si>
  <si>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</si>
  <si>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</si>
  <si>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</si>
  <si>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</si>
  <si>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</si>
  <si>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</si>
  <si>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</si>
  <si>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</si>
  <si>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</si>
  <si>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</si>
  <si>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</si>
  <si>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</si>
  <si>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</si>
  <si>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</si>
  <si>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</si>
  <si>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</si>
  <si>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</si>
  <si>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</si>
  <si>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</si>
  <si>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</si>
  <si>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</si>
  <si>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</si>
  <si>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</si>
  <si>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</si>
  <si>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</si>
  <si>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</si>
  <si>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</si>
  <si>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</si>
  <si>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</si>
  <si>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</si>
  <si>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</si>
  <si>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</si>
  <si>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</si>
  <si>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</si>
  <si>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</si>
  <si>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</si>
  <si>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</si>
  <si>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</si>
  <si>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</si>
  <si>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</si>
  <si>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</si>
  <si>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</si>
  <si>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</si>
  <si>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</si>
  <si>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</si>
  <si>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</si>
  <si>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</si>
  <si>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</si>
  <si>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</si>
  <si>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</si>
  <si>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</si>
  <si>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</si>
  <si>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</si>
  <si>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</si>
  <si>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</si>
  <si>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</si>
  <si>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</si>
  <si>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</si>
  <si>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</si>
  <si>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</si>
  <si>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</si>
  <si>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</si>
  <si>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</si>
  <si>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</si>
  <si>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</si>
  <si>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</si>
  <si>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</si>
  <si>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</si>
  <si>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</si>
  <si>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</si>
  <si>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</si>
  <si>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</si>
  <si>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</si>
  <si>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</si>
  <si>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</si>
  <si>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</si>
  <si>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</si>
  <si>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</si>
  <si>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</si>
  <si>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</si>
  <si>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</si>
  <si>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</si>
  <si>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</si>
  <si>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</si>
  <si>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</si>
  <si>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</si>
  <si>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</si>
  <si>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</si>
  <si>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</si>
  <si>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</si>
  <si>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</si>
  <si>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</si>
  <si>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</si>
  <si>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</si>
  <si>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</si>
  <si>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</si>
  <si>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</si>
  <si>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</si>
  <si>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</si>
  <si>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</si>
  <si>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</si>
  <si>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</si>
  <si>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</si>
  <si>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</si>
  <si>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</si>
  <si>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</si>
  <si>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</si>
  <si>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</si>
  <si>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</si>
  <si>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</si>
  <si>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</si>
  <si>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</si>
  <si>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</si>
  <si>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</si>
  <si>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</si>
  <si>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</si>
  <si>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</si>
  <si>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</si>
  <si>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</si>
  <si>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</si>
  <si>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</si>
  <si>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</si>
  <si>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</si>
  <si>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</si>
  <si>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</si>
  <si>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</si>
  <si>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</si>
  <si>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</si>
  <si>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</si>
  <si>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</si>
  <si>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</si>
  <si>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</si>
  <si>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</si>
  <si>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</si>
  <si>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</si>
  <si>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</si>
  <si>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</si>
  <si>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</si>
  <si>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</si>
  <si>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</si>
  <si>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</si>
  <si>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</si>
  <si>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</si>
  <si>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</si>
  <si>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</si>
  <si>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</si>
  <si>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</si>
  <si>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</si>
  <si>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</si>
  <si>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</si>
  <si>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</si>
  <si>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</si>
  <si>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</si>
  <si>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</si>
  <si>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</si>
  <si>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</si>
  <si>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</si>
  <si>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</si>
  <si>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</si>
  <si>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</si>
  <si>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</si>
  <si>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</si>
  <si>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</si>
  <si>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</si>
  <si>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</si>
  <si>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</si>
  <si>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</si>
  <si>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</si>
  <si>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</si>
  <si>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</si>
  <si>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</si>
  <si>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</si>
  <si>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</si>
  <si>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</si>
  <si>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</si>
  <si>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</si>
  <si>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</si>
  <si>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</si>
  <si>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</si>
  <si>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</si>
  <si>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</si>
  <si>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</si>
  <si>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</si>
  <si>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</si>
  <si>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</si>
  <si>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</si>
  <si>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</si>
  <si>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</si>
  <si>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</si>
  <si>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</si>
  <si>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</si>
  <si>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</si>
  <si>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</si>
  <si>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</si>
  <si>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</si>
  <si>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</si>
  <si>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</si>
  <si>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</si>
  <si>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</si>
  <si>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</si>
  <si>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</si>
  <si>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</si>
  <si>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</si>
  <si>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</si>
  <si>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</si>
  <si>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</si>
  <si>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</si>
  <si>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</si>
  <si>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</si>
  <si>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</si>
  <si>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</si>
  <si>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</si>
  <si>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</si>
  <si>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</si>
  <si>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</si>
  <si>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</si>
  <si>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</si>
  <si>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</si>
  <si>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</si>
  <si>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</si>
  <si>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</si>
  <si>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</si>
  <si>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</si>
  <si>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</si>
  <si>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</si>
  <si>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</si>
  <si>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</si>
  <si>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</si>
  <si>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</si>
  <si>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</si>
  <si>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</si>
  <si>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</si>
  <si>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</si>
  <si>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</si>
  <si>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</si>
  <si>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</si>
  <si>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</si>
  <si>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</si>
  <si>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</si>
  <si>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</si>
  <si>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</si>
  <si>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</si>
  <si>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</si>
  <si>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</si>
  <si>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</si>
  <si>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</si>
  <si>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</si>
  <si>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</si>
  <si>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</si>
  <si>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</si>
  <si>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</si>
  <si>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</si>
  <si>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</si>
  <si>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</si>
  <si>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</si>
  <si>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</si>
  <si>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</si>
  <si>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</si>
  <si>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</si>
  <si>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</si>
  <si>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</si>
  <si>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</si>
  <si>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</si>
  <si>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</si>
  <si>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</si>
  <si>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</si>
  <si>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</si>
  <si>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</si>
  <si>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</si>
  <si>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</si>
  <si>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</si>
  <si>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</si>
  <si>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</si>
  <si>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</si>
  <si>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</si>
  <si>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</si>
  <si>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</si>
  <si>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</si>
  <si>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</si>
  <si>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</si>
  <si>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</si>
  <si>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</si>
  <si>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</si>
  <si>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</si>
  <si>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</si>
  <si>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</si>
  <si>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</si>
  <si>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</si>
  <si>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</si>
  <si>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</si>
  <si>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</si>
  <si>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</si>
  <si>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</si>
  <si>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</si>
  <si>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</si>
  <si>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</si>
  <si>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</si>
  <si>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</si>
  <si>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</si>
  <si>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</si>
  <si>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</si>
  <si>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</si>
  <si>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</si>
  <si>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</si>
  <si>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</si>
  <si>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</si>
  <si>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</si>
  <si>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</si>
  <si>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</si>
  <si>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</si>
  <si>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</si>
  <si>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</si>
  <si>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</si>
  <si>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</si>
  <si>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</si>
  <si>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</si>
  <si>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</si>
  <si>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</si>
  <si>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</si>
  <si>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</si>
  <si>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</si>
  <si>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</si>
  <si>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</si>
  <si>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</si>
  <si>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</si>
  <si>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</si>
  <si>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</si>
  <si>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</si>
  <si>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</si>
  <si>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</si>
  <si>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</si>
  <si>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</si>
  <si>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</si>
  <si>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</si>
  <si>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</si>
  <si>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</si>
  <si>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</si>
  <si>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</si>
  <si>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</si>
  <si>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</si>
  <si>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</si>
  <si>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</si>
  <si>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</si>
  <si>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</si>
  <si>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</si>
  <si>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</si>
  <si>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</si>
  <si>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</si>
  <si>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</si>
  <si>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</si>
  <si>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</si>
  <si>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</si>
  <si>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</si>
  <si>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</si>
  <si>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</si>
  <si>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</si>
  <si>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</si>
  <si>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</si>
  <si>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</si>
  <si>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</si>
  <si>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</si>
  <si>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</si>
  <si>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</si>
  <si>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</si>
  <si>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</si>
  <si>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</si>
  <si>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</si>
  <si>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</si>
  <si>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</si>
  <si>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</si>
  <si>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</si>
  <si>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</si>
  <si>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</si>
  <si>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</si>
  <si>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</si>
  <si>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</si>
  <si>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</si>
  <si>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</si>
  <si>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</si>
  <si>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</si>
  <si>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</si>
  <si>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</si>
  <si>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</si>
  <si>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</si>
  <si>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</si>
  <si>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</si>
  <si>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</si>
  <si>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</si>
  <si>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</si>
  <si>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</si>
  <si>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</si>
  <si>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</si>
  <si>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</si>
  <si>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</si>
  <si>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</si>
  <si>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</si>
  <si>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</si>
  <si>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</si>
  <si>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</si>
  <si>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</si>
  <si>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</si>
  <si>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</si>
  <si>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</si>
  <si>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</si>
  <si>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</si>
  <si>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</si>
  <si>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</si>
  <si>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</si>
  <si>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</si>
  <si>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</si>
  <si>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</si>
  <si>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</si>
  <si>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</si>
  <si>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</si>
  <si>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</si>
  <si>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</si>
  <si>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</si>
  <si>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</si>
  <si>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</si>
  <si>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</si>
  <si>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</si>
  <si>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</si>
  <si>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</si>
  <si>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</si>
  <si>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</si>
  <si>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</si>
  <si>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</si>
  <si>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</si>
  <si>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</si>
  <si>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</si>
  <si>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</si>
  <si>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</si>
  <si>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</si>
  <si>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</si>
  <si>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</si>
  <si>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</si>
  <si>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</si>
  <si>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</si>
  <si>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</si>
  <si>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</si>
  <si>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</si>
  <si>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</si>
  <si>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</si>
  <si>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</si>
  <si>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</si>
  <si>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</si>
  <si>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</si>
  <si>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</si>
  <si>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</si>
  <si>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</si>
  <si>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</si>
  <si>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</si>
  <si>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</si>
  <si>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</si>
  <si>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</si>
  <si>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</si>
  <si>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</si>
  <si>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</si>
  <si>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</si>
  <si>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</si>
  <si>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</si>
  <si>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</si>
  <si>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</si>
  <si>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</si>
  <si>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</si>
  <si>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</si>
  <si>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</si>
  <si>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</si>
  <si>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</si>
  <si>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</si>
  <si>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</si>
  <si>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</si>
  <si>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</si>
  <si>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</si>
  <si>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</si>
  <si>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</si>
  <si>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</si>
  <si>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</si>
  <si>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</si>
  <si>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</si>
  <si>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</si>
  <si>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</si>
  <si>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</si>
  <si>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</si>
  <si>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</si>
  <si>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</si>
  <si>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</si>
  <si>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</si>
  <si>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</si>
  <si>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</si>
  <si>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</si>
  <si>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</si>
  <si>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</si>
  <si>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</si>
  <si>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</si>
  <si>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</si>
  <si>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</si>
  <si>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</si>
  <si>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</si>
  <si>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</si>
  <si>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</si>
  <si>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</si>
  <si>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</si>
  <si>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</si>
  <si>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</si>
  <si>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</si>
  <si>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</si>
  <si>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</si>
  <si>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</si>
  <si>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</si>
  <si>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</si>
  <si>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</si>
  <si>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</si>
  <si>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</si>
  <si>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</si>
  <si>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</si>
  <si>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</si>
  <si>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</si>
  <si>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</si>
  <si>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</si>
  <si>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</si>
  <si>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</si>
  <si>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</si>
  <si>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</si>
  <si>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</si>
  <si>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</si>
  <si>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</si>
  <si>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</si>
  <si>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</si>
  <si>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</si>
  <si>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</si>
  <si>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</si>
  <si>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</si>
  <si>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</si>
  <si>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</si>
  <si>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</si>
  <si>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</si>
  <si>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</si>
  <si>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</si>
  <si>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</si>
  <si>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</si>
  <si>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</si>
  <si>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</si>
  <si>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</si>
  <si>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</si>
  <si>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</si>
  <si>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</si>
  <si>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</si>
  <si>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</si>
  <si>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</si>
  <si>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</si>
  <si>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</si>
  <si>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</si>
  <si>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</si>
  <si>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</si>
  <si>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</si>
  <si>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</si>
  <si>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</si>
  <si>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</si>
  <si>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</si>
  <si>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</si>
  <si>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</si>
  <si>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</si>
  <si>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</si>
  <si>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</si>
  <si>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</si>
  <si>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</si>
  <si>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</si>
  <si>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</si>
  <si>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</si>
  <si>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</si>
  <si>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</si>
  <si>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</si>
  <si>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</si>
  <si>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</si>
  <si>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</si>
  <si>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</si>
  <si>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</si>
  <si>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</si>
  <si>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</si>
  <si>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</si>
  <si>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</si>
  <si>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</si>
  <si>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</si>
  <si>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</si>
  <si>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</si>
  <si>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</si>
  <si>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</si>
  <si>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</si>
  <si>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</si>
  <si>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</si>
  <si>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</si>
  <si>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</si>
  <si>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</si>
  <si>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</si>
  <si>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</si>
  <si>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</si>
  <si>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</si>
  <si>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</si>
  <si>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</si>
  <si>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</si>
  <si>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</si>
  <si>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</si>
  <si>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</si>
  <si>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</si>
  <si>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</si>
  <si>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</si>
  <si>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</si>
  <si>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</si>
  <si>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</si>
  <si>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</si>
  <si>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</si>
  <si>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</si>
  <si>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</si>
  <si>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</si>
  <si>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</si>
  <si>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</si>
  <si>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</si>
  <si>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</si>
  <si>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</si>
  <si>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</si>
  <si>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</si>
  <si>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</si>
  <si>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</si>
  <si>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</si>
  <si>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</si>
  <si>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</si>
  <si>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</si>
  <si>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</si>
  <si>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</si>
  <si>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</si>
  <si>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</si>
  <si>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</si>
  <si>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</si>
  <si>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</si>
  <si>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</si>
  <si>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</si>
  <si>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</si>
  <si>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</si>
  <si>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</si>
  <si>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</si>
  <si>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</si>
  <si>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</si>
  <si>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</si>
  <si>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</si>
  <si>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</si>
  <si>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</si>
  <si>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</si>
  <si>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</si>
  <si>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</si>
  <si>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</si>
  <si>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</si>
  <si>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</si>
  <si>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</si>
  <si>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</si>
  <si>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</si>
  <si>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</si>
  <si>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</si>
  <si>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</si>
  <si>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</si>
  <si>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</si>
  <si>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</si>
  <si>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</si>
  <si>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</si>
  <si>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</si>
  <si>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</si>
  <si>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</si>
  <si>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</si>
  <si>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</si>
  <si>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</si>
  <si>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</si>
  <si>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</si>
  <si>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</si>
  <si>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</si>
  <si>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</si>
  <si>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</si>
  <si>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</si>
  <si>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</si>
  <si>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</si>
  <si>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</si>
  <si>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</si>
  <si>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</si>
  <si>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</si>
  <si>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</si>
  <si>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</si>
  <si>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</si>
  <si>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</si>
  <si>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</si>
  <si>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</si>
  <si>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</si>
  <si>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</si>
  <si>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</si>
  <si>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</si>
  <si>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</si>
  <si>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</si>
  <si>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</si>
  <si>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</si>
  <si>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</si>
  <si>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</si>
  <si>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</si>
  <si>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</si>
  <si>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</si>
  <si>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</si>
  <si>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</si>
  <si>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</si>
  <si>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</si>
  <si>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</si>
  <si>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</si>
  <si>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</si>
  <si>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</si>
  <si>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</si>
  <si>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</si>
  <si>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</si>
  <si>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</si>
  <si>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</si>
  <si>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</si>
  <si>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</si>
  <si>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</si>
  <si>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</si>
  <si>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</si>
  <si>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</si>
  <si>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</si>
  <si>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</si>
  <si>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</si>
  <si>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</si>
  <si>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</si>
  <si>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</si>
  <si>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</si>
  <si>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</si>
  <si>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</si>
  <si>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</si>
  <si>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</si>
  <si>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</si>
  <si>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</si>
  <si>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</si>
  <si>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</si>
  <si>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</si>
  <si>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</si>
  <si>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</si>
  <si>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</si>
  <si>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</si>
  <si>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</si>
  <si>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</si>
  <si>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</si>
  <si>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</si>
  <si>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</si>
  <si>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</si>
  <si>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</si>
  <si>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</si>
  <si>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</si>
  <si>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</si>
  <si>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</si>
  <si>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</si>
  <si>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</si>
  <si>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</si>
  <si>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</si>
  <si>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</si>
  <si>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</si>
  <si>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</si>
  <si>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</si>
  <si>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</si>
  <si>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</si>
  <si>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</si>
  <si>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</si>
  <si>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</si>
  <si>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</si>
  <si>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</si>
  <si>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</si>
  <si>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</si>
  <si>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</si>
  <si>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</si>
  <si>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</si>
  <si>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</si>
  <si>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</si>
  <si>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</si>
  <si>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</si>
  <si>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</si>
  <si>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</si>
  <si>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</si>
  <si>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</si>
  <si>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</si>
  <si>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</si>
  <si>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</si>
  <si>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</si>
  <si>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</si>
  <si>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</si>
  <si>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</si>
  <si>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</si>
  <si>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</si>
  <si>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</si>
  <si>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</si>
  <si>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</si>
  <si>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</si>
  <si>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</si>
  <si>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</si>
  <si>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</si>
  <si>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</si>
  <si>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</si>
  <si>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</si>
  <si>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</si>
  <si>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</si>
  <si>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</si>
  <si>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</si>
  <si>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</si>
  <si>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</si>
  <si>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</si>
  <si>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</si>
  <si>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</si>
  <si>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</si>
  <si>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</si>
  <si>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</si>
  <si>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</si>
  <si>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</si>
  <si>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</si>
  <si>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</si>
  <si>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</si>
  <si>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</si>
  <si>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</si>
  <si>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</si>
  <si>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</si>
  <si>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</si>
  <si>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</si>
  <si>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</si>
  <si>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</si>
  <si>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</si>
  <si>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</si>
  <si>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</si>
  <si>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</si>
  <si>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</si>
  <si>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</si>
  <si>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</si>
  <si>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</si>
  <si>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</si>
  <si>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</si>
  <si>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</si>
  <si>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</si>
  <si>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</si>
  <si>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</si>
  <si>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</si>
  <si>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</si>
  <si>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</si>
  <si>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</si>
  <si>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</si>
  <si>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</si>
  <si>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</si>
  <si>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</si>
  <si>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</si>
  <si>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</si>
  <si>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</si>
  <si>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</si>
  <si>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</si>
  <si>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</si>
  <si>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</si>
  <si>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</si>
  <si>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</si>
  <si>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</si>
  <si>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</si>
  <si>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</si>
  <si>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</si>
  <si>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</si>
  <si>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</si>
  <si>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</si>
  <si>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</si>
  <si>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</si>
  <si>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</si>
  <si>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</si>
  <si>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</si>
  <si>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</si>
  <si>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</si>
  <si>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</si>
  <si>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</si>
  <si>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</si>
  <si>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</si>
  <si>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</si>
  <si>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</si>
  <si>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</si>
  <si>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</si>
  <si>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</si>
  <si>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</si>
  <si>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</si>
  <si>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</si>
  <si>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</si>
  <si>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</si>
  <si>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</si>
  <si>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</si>
  <si>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</si>
  <si>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</si>
  <si>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</si>
  <si>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</si>
  <si>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</si>
  <si>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</si>
  <si>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</si>
  <si>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</si>
  <si>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</si>
  <si>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</si>
  <si>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</si>
  <si>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</si>
  <si>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</si>
  <si>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</si>
  <si>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</si>
  <si>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</si>
  <si>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</si>
  <si>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</si>
  <si>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</si>
  <si>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</si>
  <si>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</si>
  <si>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</si>
  <si>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</si>
  <si>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</si>
  <si>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</si>
  <si>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</si>
  <si>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</si>
  <si>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</si>
  <si>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</si>
  <si>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</si>
  <si>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</si>
  <si>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</si>
  <si>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</si>
  <si>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</si>
  <si>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</si>
  <si>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</si>
  <si>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</si>
  <si>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</si>
  <si>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</si>
  <si>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</si>
  <si>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</si>
  <si>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</si>
  <si>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</si>
  <si>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</si>
  <si>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</si>
  <si>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</si>
  <si>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</si>
  <si>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</si>
  <si>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</si>
  <si>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</si>
  <si>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</si>
  <si>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</si>
  <si>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</si>
  <si>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</si>
  <si>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</si>
  <si>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</si>
  <si>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</si>
  <si>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</si>
  <si>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</si>
  <si>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</si>
  <si>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</si>
  <si>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</si>
  <si>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</si>
  <si>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</si>
  <si>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</si>
  <si>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</si>
  <si>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</si>
  <si>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</si>
  <si>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</si>
  <si>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</si>
  <si>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</si>
  <si>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</si>
  <si>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</si>
  <si>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</si>
  <si>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</si>
  <si>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</si>
  <si>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</si>
  <si>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</si>
  <si>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</si>
  <si>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</si>
  <si>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</si>
  <si>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</si>
  <si>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</si>
  <si>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</si>
  <si>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</si>
  <si>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</si>
  <si>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</si>
  <si>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</si>
  <si>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</si>
  <si>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</si>
  <si>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</si>
  <si>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</si>
  <si>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</si>
  <si>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</si>
  <si>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</si>
  <si>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</si>
  <si>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</si>
  <si>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</si>
  <si>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</si>
  <si>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</si>
  <si>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</si>
  <si>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</si>
  <si>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</si>
  <si>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</si>
  <si>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</si>
  <si>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</si>
  <si>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</si>
  <si>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</si>
  <si>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</si>
  <si>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</si>
  <si>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</si>
  <si>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</si>
  <si>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</si>
  <si>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</si>
  <si>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</si>
  <si>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</si>
  <si>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</si>
  <si>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</si>
  <si>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</si>
  <si>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</si>
  <si>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</si>
  <si>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</si>
  <si>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</si>
  <si>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</si>
  <si>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</si>
  <si>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</si>
  <si>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</si>
  <si>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</si>
  <si>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</si>
  <si>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</si>
  <si>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</si>
  <si>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</si>
  <si>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</si>
  <si>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</si>
  <si>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</si>
  <si>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</si>
  <si>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</si>
  <si>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</si>
  <si>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</si>
  <si>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</si>
  <si>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</si>
  <si>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</si>
  <si>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</si>
  <si>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</si>
  <si>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</si>
  <si>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</si>
  <si>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</si>
  <si>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</si>
  <si>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</si>
  <si>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</si>
  <si>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</si>
  <si>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</si>
  <si>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</si>
  <si>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</si>
  <si>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</si>
  <si>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</si>
  <si>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</si>
  <si>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</si>
  <si>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</si>
  <si>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</si>
  <si>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</si>
  <si>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</si>
  <si>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</si>
  <si>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</si>
  <si>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</si>
  <si>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</si>
  <si>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</si>
  <si>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</si>
  <si>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</si>
  <si>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</si>
  <si>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</si>
  <si>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</si>
  <si>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</si>
  <si>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</si>
  <si>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</si>
  <si>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</si>
  <si>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</si>
  <si>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</si>
  <si>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</si>
  <si>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</si>
  <si>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</si>
  <si>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</si>
  <si>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</si>
  <si>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</si>
  <si>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</si>
  <si>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</si>
  <si>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</si>
  <si>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</si>
  <si>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</si>
  <si>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</si>
  <si>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</si>
  <si>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</si>
  <si>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</si>
  <si>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</si>
  <si>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</si>
  <si>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</si>
  <si>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</si>
  <si>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</si>
  <si>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</si>
  <si>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</si>
  <si>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</si>
  <si>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</si>
  <si>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</si>
  <si>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</si>
  <si>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</si>
  <si>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</si>
  <si>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</si>
  <si>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</si>
  <si>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</si>
  <si>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</si>
  <si>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</si>
  <si>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</si>
  <si>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</si>
  <si>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</si>
  <si>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</si>
  <si>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</si>
  <si>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</si>
  <si>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</si>
  <si>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</si>
  <si>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</si>
  <si>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</si>
  <si>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</si>
  <si>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</si>
  <si>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</si>
  <si>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</si>
  <si>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</si>
  <si>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</si>
  <si>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</si>
  <si>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</si>
  <si>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</si>
  <si>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</si>
  <si>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</si>
  <si>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</si>
  <si>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</si>
  <si>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</si>
  <si>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</si>
  <si>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</si>
  <si>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</si>
  <si>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</si>
  <si>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</si>
  <si>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</si>
  <si>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</si>
  <si>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</si>
  <si>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</si>
  <si>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</si>
  <si>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</si>
  <si>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</si>
  <si>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</si>
  <si>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</si>
  <si>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</si>
  <si>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</si>
  <si>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</si>
  <si>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</si>
  <si>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</si>
  <si>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</si>
  <si>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</si>
  <si>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</si>
  <si>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</si>
  <si>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</si>
  <si>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</si>
  <si>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</si>
  <si>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</si>
  <si>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</si>
  <si>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</si>
  <si>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</si>
  <si>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</si>
  <si>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</si>
  <si>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</si>
  <si>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</si>
  <si>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</si>
  <si>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</si>
  <si>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</si>
  <si>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</si>
  <si>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</si>
  <si>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</si>
  <si>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</si>
  <si>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</si>
  <si>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</si>
  <si>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</si>
  <si>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</si>
  <si>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</si>
  <si>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</si>
  <si>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</si>
  <si>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</si>
  <si>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</si>
  <si>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</si>
  <si>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</si>
  <si>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</si>
  <si>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</si>
  <si>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</si>
  <si>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</si>
  <si>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</si>
  <si>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</si>
  <si>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</si>
  <si>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</si>
  <si>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</si>
  <si>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</si>
  <si>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</si>
  <si>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</si>
  <si>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</si>
  <si>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</si>
  <si>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</si>
  <si>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</si>
  <si>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</si>
  <si>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</si>
  <si>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</si>
  <si>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</si>
  <si>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</si>
  <si>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</si>
  <si>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</si>
  <si>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</si>
  <si>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</si>
  <si>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</si>
  <si>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</si>
  <si>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</si>
  <si>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</si>
  <si>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</si>
  <si>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</si>
  <si>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</si>
  <si>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</si>
  <si>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</si>
  <si>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</si>
  <si>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</si>
  <si>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</si>
  <si>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</si>
  <si>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</si>
  <si>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</si>
  <si>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</si>
  <si>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</si>
  <si>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</si>
  <si>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</si>
  <si>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</si>
  <si>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</si>
  <si>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</si>
  <si>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</si>
  <si>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</si>
  <si>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</si>
  <si>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</si>
  <si>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</si>
  <si>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</si>
  <si>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</si>
  <si>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</si>
  <si>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</si>
  <si>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</si>
  <si>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</si>
  <si>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</si>
  <si>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</si>
  <si>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</si>
  <si>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</si>
  <si>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</si>
  <si>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</si>
  <si>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</si>
  <si>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</si>
  <si>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</si>
  <si>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</si>
  <si>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</si>
  <si>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</si>
  <si>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</si>
  <si>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</si>
  <si>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</si>
  <si>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</si>
  <si>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</si>
  <si>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</si>
  <si>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</si>
  <si>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</si>
  <si>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</si>
  <si>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</si>
  <si>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</si>
  <si>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</si>
  <si>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</si>
  <si>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</si>
  <si>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</si>
  <si>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</si>
  <si>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</si>
  <si>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</si>
  <si>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</si>
  <si>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</si>
  <si>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</si>
  <si>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</si>
  <si>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</si>
  <si>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</si>
  <si>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</si>
  <si>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</si>
  <si>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</si>
  <si>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</si>
  <si>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</si>
  <si>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</si>
  <si>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</si>
  <si>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</si>
  <si>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</si>
  <si>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</si>
  <si>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</si>
  <si>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</si>
  <si>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</si>
  <si>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</si>
  <si>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</si>
  <si>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</si>
  <si>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</si>
  <si>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</si>
  <si>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</si>
  <si>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</si>
  <si>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</si>
  <si>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</si>
  <si>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</si>
  <si>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</si>
  <si>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</si>
  <si>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</si>
  <si>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</si>
  <si>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</si>
  <si>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</si>
  <si>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</si>
  <si>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</si>
  <si>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</si>
  <si>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</si>
  <si>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</si>
  <si>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</si>
  <si>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</si>
  <si>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</si>
  <si>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</si>
  <si>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</si>
  <si>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</si>
  <si>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</si>
  <si>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</si>
  <si>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</si>
  <si>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</si>
  <si>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</si>
  <si>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</si>
  <si>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</si>
  <si>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</si>
  <si>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</si>
  <si>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</si>
  <si>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</si>
  <si>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</si>
  <si>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</si>
  <si>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</si>
  <si>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</si>
  <si>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</si>
  <si>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</si>
  <si>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</si>
  <si>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</si>
  <si>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</si>
  <si>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</si>
  <si>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</si>
  <si>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</si>
  <si>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</si>
  <si>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</si>
  <si>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</si>
  <si>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</si>
  <si>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</si>
  <si>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</si>
  <si>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</si>
  <si>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</si>
  <si>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</si>
  <si>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</si>
  <si>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</si>
  <si>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</si>
  <si>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</si>
  <si>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</si>
  <si>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</si>
  <si>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</si>
  <si>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</si>
  <si>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</si>
  <si>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</si>
  <si>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</si>
  <si>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</si>
  <si>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</si>
  <si>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</si>
  <si>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</si>
  <si>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</si>
  <si>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</si>
  <si>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</si>
  <si>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</si>
  <si>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</si>
  <si>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</si>
  <si>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</si>
  <si>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</si>
  <si>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</si>
  <si>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</si>
  <si>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</si>
  <si>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</si>
  <si>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</si>
  <si>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</si>
  <si>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</si>
  <si>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</si>
  <si>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</si>
  <si>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</si>
  <si>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</si>
  <si>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</si>
  <si>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</si>
  <si>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</si>
  <si>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</si>
  <si>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</si>
  <si>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</si>
  <si>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</si>
  <si>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</si>
  <si>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</si>
  <si>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</si>
  <si>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</si>
  <si>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</si>
  <si>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</si>
  <si>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</si>
  <si>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</si>
  <si>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</si>
  <si>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</si>
  <si>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</si>
  <si>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</si>
  <si>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</si>
  <si>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</si>
  <si>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</si>
  <si>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</si>
  <si>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</si>
  <si>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</si>
  <si>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</si>
  <si>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</si>
  <si>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</si>
  <si>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</si>
  <si>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</si>
  <si>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</si>
  <si>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</si>
  <si>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</si>
  <si>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</si>
  <si>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</si>
  <si>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</si>
  <si>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</si>
  <si>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</si>
  <si>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</si>
  <si>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</si>
  <si>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</si>
  <si>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</si>
  <si>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</si>
  <si>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</si>
  <si>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</si>
  <si>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</si>
  <si>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</si>
  <si>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</si>
  <si>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</si>
  <si>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</si>
  <si>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</si>
  <si>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</si>
  <si>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</si>
  <si>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</si>
  <si>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</si>
  <si>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</si>
  <si>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</si>
  <si>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</si>
  <si>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</si>
  <si>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</si>
  <si>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</si>
  <si>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</si>
  <si>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</si>
  <si>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</si>
  <si>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</si>
  <si>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</si>
  <si>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</si>
  <si>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</si>
  <si>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</si>
  <si>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</si>
  <si>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</si>
  <si>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</si>
  <si>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</si>
  <si>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</si>
  <si>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</si>
  <si>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</si>
  <si>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</si>
  <si>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</si>
  <si>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</si>
  <si>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</si>
  <si>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</si>
  <si>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</si>
  <si>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</si>
  <si>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</si>
  <si>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</si>
  <si>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</si>
  <si>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</si>
  <si>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</si>
  <si>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</si>
  <si>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</si>
  <si>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</si>
  <si>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</si>
  <si>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</si>
  <si>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</si>
  <si>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</si>
  <si>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</si>
  <si>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</si>
  <si>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</si>
  <si>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</si>
  <si>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</si>
  <si>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</si>
  <si>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</si>
  <si>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</si>
  <si>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</si>
  <si>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</si>
  <si>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</si>
  <si>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</si>
  <si>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</si>
  <si>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</si>
  <si>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</si>
  <si>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</si>
  <si>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</si>
  <si>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</si>
  <si>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</si>
  <si>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</si>
  <si>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</si>
  <si>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</si>
  <si>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</si>
  <si>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</si>
  <si>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</si>
  <si>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</si>
  <si>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</si>
  <si>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</si>
  <si>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</si>
  <si>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</si>
  <si>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</si>
  <si>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</si>
  <si>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</si>
  <si>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</si>
  <si>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</si>
  <si>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</si>
  <si>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</si>
  <si>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</si>
  <si>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</si>
  <si>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</si>
  <si>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</si>
  <si>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</si>
  <si>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</si>
  <si>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</si>
  <si>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</si>
  <si>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</si>
  <si>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</si>
  <si>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</si>
  <si>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</si>
  <si>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</si>
  <si>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</si>
  <si>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</si>
  <si>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</si>
  <si>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</si>
  <si>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</si>
  <si>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</si>
  <si>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</si>
  <si>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</si>
  <si>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</si>
  <si>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</si>
  <si>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</si>
  <si>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</si>
  <si>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</si>
  <si>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</si>
  <si>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</si>
  <si>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</si>
  <si>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</si>
  <si>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</si>
  <si>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</si>
  <si>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</si>
  <si>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</si>
  <si>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</si>
  <si>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</si>
  <si>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</si>
  <si>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</si>
  <si>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</si>
  <si>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</si>
  <si>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</si>
  <si>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</si>
  <si>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</si>
  <si>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</si>
  <si>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</si>
  <si>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</si>
  <si>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</si>
  <si>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</si>
  <si>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</si>
  <si>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</si>
  <si>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</si>
  <si>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</si>
  <si>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</si>
  <si>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</si>
  <si>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</si>
  <si>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</si>
  <si>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</si>
  <si>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</si>
  <si>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</si>
  <si>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</si>
  <si>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</si>
  <si>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</si>
  <si>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</si>
  <si>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</si>
  <si>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</si>
  <si>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</si>
  <si>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</si>
  <si>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</si>
  <si>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</si>
  <si>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</si>
  <si>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</si>
  <si>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</si>
  <si>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</si>
  <si>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</si>
  <si>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</si>
  <si>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</si>
  <si>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</si>
  <si>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</si>
  <si>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</si>
  <si>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</si>
  <si>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</si>
  <si>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</si>
  <si>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</si>
  <si>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</si>
  <si>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</si>
  <si>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</si>
  <si>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</si>
  <si>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</si>
  <si>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</si>
  <si>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</si>
  <si>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</si>
  <si>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</si>
  <si>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</si>
  <si>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</si>
  <si>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</si>
  <si>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</si>
  <si>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</si>
  <si>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</si>
  <si>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</si>
  <si>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</si>
  <si>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</si>
  <si>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</si>
  <si>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</si>
  <si>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</si>
  <si>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</si>
  <si>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</si>
  <si>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</si>
  <si>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</si>
  <si>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</si>
  <si>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</si>
  <si>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</si>
  <si>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</si>
  <si>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</si>
  <si>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</si>
  <si>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</si>
  <si>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</si>
  <si>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</si>
  <si>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</si>
  <si>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</si>
  <si>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</si>
  <si>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</si>
  <si>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</si>
  <si>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</si>
  <si>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</si>
  <si>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</si>
  <si>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</si>
  <si>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</si>
  <si>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</si>
  <si>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</si>
  <si>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</si>
  <si>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</si>
  <si>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</si>
  <si>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</si>
  <si>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</si>
  <si>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</si>
  <si>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</si>
  <si>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</si>
  <si>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</si>
  <si>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</si>
  <si>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</si>
  <si>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</si>
  <si>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</si>
  <si>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</si>
  <si>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</si>
  <si>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</si>
  <si>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</si>
  <si>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</si>
  <si>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</si>
  <si>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</si>
  <si>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</si>
  <si>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</si>
  <si>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</si>
  <si>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</si>
  <si>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</si>
  <si>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</si>
  <si>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</si>
  <si>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</si>
  <si>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</si>
  <si>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</si>
  <si>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</si>
  <si>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</si>
  <si>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</si>
  <si>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</si>
  <si>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</si>
  <si>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</si>
  <si>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</si>
  <si>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</si>
  <si>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</si>
  <si>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</si>
  <si>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</si>
  <si>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</si>
  <si>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</si>
  <si>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</si>
  <si>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</si>
  <si>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</si>
  <si>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</si>
  <si>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</si>
  <si>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</si>
  <si>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</si>
  <si>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</si>
  <si>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</si>
  <si>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</si>
  <si>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</si>
  <si>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</si>
  <si>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</si>
  <si>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</si>
  <si>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</si>
  <si>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</si>
  <si>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</si>
  <si>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</si>
  <si>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</si>
  <si>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</si>
  <si>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</si>
  <si>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</si>
  <si>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</si>
  <si>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</si>
  <si>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</si>
  <si>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</si>
  <si>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</si>
  <si>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</si>
  <si>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</si>
  <si>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</si>
  <si>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</si>
  <si>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</si>
  <si>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</si>
  <si>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</si>
  <si>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</si>
  <si>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</si>
  <si>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</si>
  <si>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</si>
  <si>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</si>
  <si>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</si>
  <si>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</si>
  <si>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</si>
  <si>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</si>
  <si>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</si>
  <si>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</si>
  <si>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</si>
  <si>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</si>
  <si>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</si>
  <si>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</si>
  <si>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</si>
  <si>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</si>
  <si>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</si>
  <si>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</si>
  <si>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</si>
  <si>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</si>
  <si>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</si>
  <si>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</si>
  <si>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</si>
  <si>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</si>
  <si>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</si>
  <si>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</si>
  <si>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</si>
  <si>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</si>
  <si>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</si>
  <si>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</si>
  <si>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</si>
  <si>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</si>
  <si>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</si>
  <si>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</si>
  <si>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</si>
  <si>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</si>
  <si>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</si>
  <si>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</si>
  <si>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</si>
  <si>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</si>
  <si>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</si>
  <si>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</si>
  <si>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</si>
  <si>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</si>
  <si>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</si>
  <si>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</si>
  <si>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</si>
  <si>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</si>
  <si>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</si>
  <si>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</si>
  <si>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</si>
  <si>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</si>
  <si>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</si>
  <si>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</si>
  <si>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</si>
  <si>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</si>
  <si>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</si>
  <si>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</si>
  <si>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</si>
  <si>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</si>
  <si>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</si>
  <si>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</si>
  <si>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</si>
  <si>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</si>
  <si>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</si>
  <si>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</si>
  <si>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</si>
  <si>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</si>
  <si>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</si>
  <si>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</si>
  <si>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</si>
  <si>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</si>
  <si>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</si>
  <si>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</si>
  <si>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</si>
  <si>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</si>
  <si>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</si>
  <si>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</si>
  <si>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</si>
  <si>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</si>
  <si>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</si>
  <si>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</si>
  <si>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</si>
  <si>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</si>
  <si>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</si>
  <si>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</si>
  <si>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</si>
  <si>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</si>
  <si>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</si>
  <si>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</si>
  <si>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</si>
  <si>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</si>
  <si>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</si>
  <si>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</si>
  <si>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</si>
  <si>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</si>
  <si>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</si>
  <si>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</si>
  <si>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</si>
  <si>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</si>
  <si>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</si>
  <si>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</si>
  <si>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</si>
  <si>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</si>
  <si>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</si>
  <si>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</si>
  <si>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</si>
  <si>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</si>
  <si>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</si>
  <si>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</si>
  <si>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</si>
  <si>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</si>
  <si>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</si>
  <si>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</si>
  <si>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</si>
  <si>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</si>
  <si>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</si>
  <si>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</si>
  <si>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</si>
  <si>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</si>
  <si>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</si>
  <si>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</si>
  <si>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</si>
  <si>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</si>
  <si>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</si>
  <si>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</si>
  <si>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</si>
  <si>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</si>
  <si>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</si>
  <si>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</si>
  <si>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</si>
  <si>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</si>
  <si>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</si>
  <si>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</si>
  <si>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</si>
  <si>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</si>
  <si>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</si>
  <si>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</si>
  <si>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</si>
  <si>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</si>
  <si>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</si>
  <si>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</si>
  <si>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</si>
  <si>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</si>
  <si>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</si>
  <si>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</si>
  <si>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</si>
  <si>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</si>
  <si>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</si>
  <si>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</si>
  <si>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</si>
  <si>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</si>
  <si>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</si>
  <si>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</si>
  <si>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</si>
  <si>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</si>
  <si>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</si>
  <si>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</si>
  <si>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</si>
  <si>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</si>
  <si>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</si>
  <si>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</si>
  <si>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</si>
  <si>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</si>
  <si>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</si>
  <si>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</si>
  <si>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</si>
  <si>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</si>
  <si>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</si>
  <si>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</si>
  <si>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</si>
  <si>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</si>
  <si>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</si>
  <si>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</si>
  <si>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</si>
  <si>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</si>
  <si>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</si>
  <si>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</si>
  <si>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</si>
  <si>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</si>
  <si>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</si>
  <si>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</si>
  <si>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</si>
  <si>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</si>
  <si>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</si>
  <si>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</si>
  <si>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</si>
  <si>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</si>
  <si>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</si>
  <si>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</si>
  <si>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</si>
  <si>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</si>
  <si>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</si>
  <si>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</si>
  <si>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</si>
  <si>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</si>
  <si>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</si>
  <si>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</si>
  <si>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</si>
  <si>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</si>
  <si>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</si>
  <si>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</si>
  <si>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</si>
  <si>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</si>
  <si>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</si>
  <si>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</si>
  <si>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</si>
  <si>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</si>
  <si>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</si>
  <si>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</si>
  <si>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</si>
  <si>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</si>
  <si>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</si>
  <si>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</si>
  <si>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</si>
  <si>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</si>
  <si>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</si>
  <si>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</si>
  <si>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</si>
  <si>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</si>
  <si>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</si>
  <si>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</si>
  <si>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</si>
  <si>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</si>
  <si>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</si>
  <si>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</si>
  <si>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</si>
  <si>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</si>
  <si>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</si>
  <si>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</si>
  <si>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</si>
  <si>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</si>
  <si>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</si>
  <si>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</si>
  <si>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</si>
  <si>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</si>
  <si>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</si>
  <si>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</si>
  <si>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</si>
  <si>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</si>
  <si>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</si>
  <si>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</si>
  <si>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</si>
  <si>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</si>
  <si>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</si>
  <si>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</si>
  <si>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</si>
  <si>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</si>
  <si>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</si>
  <si>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</si>
  <si>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</si>
  <si>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</si>
  <si>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</si>
  <si>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</si>
  <si>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</si>
  <si>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</si>
  <si>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</si>
  <si>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</si>
  <si>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</si>
  <si>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</si>
  <si>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</si>
  <si>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</si>
  <si>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</si>
  <si>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</si>
  <si>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</si>
  <si>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</si>
  <si>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</si>
  <si>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</si>
  <si>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</si>
  <si>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</si>
  <si>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</si>
  <si>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</si>
  <si>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</si>
  <si>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</si>
  <si>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</si>
  <si>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</si>
  <si>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</si>
  <si>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</si>
  <si>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</si>
  <si>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</si>
  <si>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</si>
  <si>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</si>
  <si>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</si>
  <si>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</si>
  <si>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</si>
  <si>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</si>
  <si>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</si>
  <si>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</si>
  <si>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</si>
  <si>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</si>
  <si>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</si>
  <si>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</si>
  <si>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</si>
  <si>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</si>
  <si>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</si>
  <si>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</si>
  <si>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</si>
  <si>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</si>
  <si>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</si>
  <si>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</si>
  <si>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</si>
  <si>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</si>
  <si>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</si>
  <si>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</si>
  <si>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</si>
  <si>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</si>
  <si>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</si>
  <si>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</si>
  <si>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</si>
  <si>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</si>
  <si>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</si>
  <si>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</si>
  <si>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</si>
  <si>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</si>
  <si>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</si>
  <si>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</si>
  <si>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</si>
  <si>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</si>
  <si>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</si>
  <si>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</si>
  <si>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</si>
  <si>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</si>
  <si>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</si>
  <si>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</si>
  <si>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</si>
  <si>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</si>
  <si>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</si>
  <si>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</si>
  <si>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</si>
  <si>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</si>
  <si>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</si>
  <si>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</si>
  <si>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</si>
  <si>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</si>
  <si>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</si>
  <si>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</si>
  <si>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</si>
  <si>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</si>
  <si>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</si>
  <si>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</si>
  <si>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</si>
  <si>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</si>
  <si>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</si>
  <si>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</si>
  <si>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</si>
  <si>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</si>
  <si>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</si>
  <si>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</si>
  <si>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</si>
  <si>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</si>
  <si>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</si>
  <si>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</si>
  <si>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</si>
  <si>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</si>
  <si>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</si>
  <si>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</si>
  <si>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</si>
  <si>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</si>
  <si>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</si>
  <si>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</si>
  <si>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</si>
  <si>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</si>
  <si>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</si>
  <si>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</si>
  <si>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</si>
  <si>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</si>
  <si>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</si>
  <si>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</si>
  <si>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</si>
  <si>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</si>
  <si>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</si>
  <si>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</si>
  <si>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</si>
  <si>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</si>
  <si>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</si>
  <si>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</si>
  <si>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</si>
  <si>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</si>
  <si>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</si>
  <si>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</si>
  <si>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</si>
  <si>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</si>
  <si>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</si>
  <si>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</si>
  <si>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</si>
  <si>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</si>
  <si>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</si>
  <si>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</si>
  <si>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</si>
  <si>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</si>
  <si>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</si>
  <si>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</si>
  <si>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</si>
  <si>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</si>
  <si>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</si>
  <si>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</si>
  <si>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</si>
  <si>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</si>
  <si>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</si>
  <si>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</si>
  <si>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</si>
  <si>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</si>
  <si>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</si>
  <si>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</si>
  <si>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</si>
  <si>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</si>
  <si>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</si>
  <si>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</si>
  <si>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</si>
  <si>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</si>
  <si>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</si>
  <si>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</si>
  <si>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</si>
  <si>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</si>
  <si>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</si>
  <si>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</si>
  <si>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</si>
  <si>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</si>
  <si>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</si>
  <si>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</si>
  <si>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</si>
  <si>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</si>
  <si>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</si>
  <si>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</si>
  <si>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</si>
  <si>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</si>
  <si>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</si>
  <si>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</si>
  <si>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</si>
  <si>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</si>
  <si>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</si>
  <si>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</si>
  <si>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</si>
  <si>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</si>
  <si>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</si>
  <si>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</si>
  <si>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</si>
  <si>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</si>
  <si>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</si>
  <si>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</si>
  <si>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</si>
  <si>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</si>
  <si>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</si>
  <si>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</si>
  <si>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</si>
  <si>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</si>
  <si>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</si>
  <si>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</si>
  <si>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</si>
  <si>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</si>
  <si>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</si>
  <si>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</si>
  <si>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</si>
  <si>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</si>
  <si>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</si>
  <si>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</si>
  <si>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</si>
  <si>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</si>
  <si>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</si>
  <si>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</si>
  <si>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</si>
  <si>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</si>
  <si>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</si>
  <si>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</si>
  <si>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</si>
  <si>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</si>
  <si>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</si>
  <si>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</si>
  <si>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</si>
  <si>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</si>
  <si>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</si>
  <si>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</si>
  <si>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</si>
  <si>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</si>
  <si>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</si>
  <si>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</si>
  <si>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</si>
  <si>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</si>
  <si>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</si>
  <si>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</si>
  <si>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</si>
  <si>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</si>
  <si>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</si>
  <si>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</si>
  <si>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</si>
  <si>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</si>
  <si>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</si>
  <si>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</si>
  <si>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</si>
  <si>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</si>
  <si>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</si>
  <si>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</si>
  <si>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</si>
  <si>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</si>
  <si>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</si>
  <si>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</si>
  <si>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</si>
  <si>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</si>
  <si>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</si>
  <si>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</si>
  <si>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</si>
  <si>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</si>
  <si>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</si>
  <si>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</si>
  <si>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</si>
  <si>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</si>
  <si>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</si>
  <si>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</si>
  <si>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</si>
  <si>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</si>
  <si>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</si>
  <si>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</si>
  <si>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</si>
  <si>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</si>
  <si>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</si>
  <si>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</si>
  <si>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</si>
  <si>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</si>
  <si>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</si>
  <si>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</si>
  <si>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</si>
  <si>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</si>
  <si>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</si>
  <si>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</si>
  <si>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</si>
  <si>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</si>
  <si>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</si>
  <si>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</si>
  <si>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</si>
  <si>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</si>
  <si>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</si>
  <si>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</si>
  <si>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</si>
  <si>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</si>
  <si>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</si>
  <si>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</si>
  <si>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</si>
  <si>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</si>
  <si>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</si>
  <si>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</si>
  <si>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</si>
  <si>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</si>
  <si>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</si>
  <si>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</si>
  <si>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</si>
  <si>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</si>
  <si>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</si>
  <si>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</si>
  <si>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</si>
  <si>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</si>
  <si>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</si>
  <si>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</si>
  <si>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</si>
  <si>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</si>
  <si>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</si>
  <si>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</si>
  <si>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</si>
  <si>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</si>
  <si>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</si>
  <si>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</si>
  <si>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</si>
  <si>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</si>
  <si>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</si>
  <si>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</si>
  <si>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</si>
  <si>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</si>
  <si>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</si>
  <si>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</si>
  <si>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</si>
  <si>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</si>
  <si>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</si>
  <si>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</si>
  <si>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</si>
  <si>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</si>
  <si>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</si>
  <si>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</si>
  <si>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</si>
  <si>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</si>
  <si>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</si>
  <si>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</si>
  <si>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</si>
  <si>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</si>
  <si>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</si>
  <si>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</si>
  <si>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</si>
  <si>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</si>
  <si>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</si>
  <si>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</si>
  <si>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</si>
  <si>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</si>
  <si>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</si>
  <si>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</si>
  <si>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</si>
  <si>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</si>
  <si>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</si>
  <si>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</si>
  <si>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</si>
  <si>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</si>
  <si>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</si>
  <si>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</si>
  <si>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</si>
  <si>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</si>
  <si>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</si>
  <si>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</si>
  <si>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</si>
  <si>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</si>
  <si>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</si>
  <si>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</si>
  <si>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</si>
  <si>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</si>
  <si>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</si>
  <si>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</si>
  <si>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</si>
  <si>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</si>
  <si>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</si>
  <si>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</si>
  <si>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</si>
  <si>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</si>
  <si>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</si>
  <si>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</si>
  <si>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</si>
  <si>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</si>
  <si>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</si>
  <si>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</si>
  <si>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</si>
  <si>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</si>
  <si>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</si>
  <si>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</si>
  <si>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</si>
  <si>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</si>
  <si>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</si>
  <si>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</si>
  <si>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</si>
  <si>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</si>
  <si>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</si>
  <si>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</si>
  <si>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</si>
  <si>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</si>
  <si>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</si>
  <si>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</si>
  <si>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</si>
  <si>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</si>
  <si>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</si>
  <si>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</si>
  <si>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</si>
  <si>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</si>
  <si>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</si>
  <si>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</si>
  <si>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</si>
  <si>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</si>
  <si>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</si>
  <si>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</si>
  <si>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</si>
  <si>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</si>
  <si>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</si>
  <si>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</si>
  <si>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</si>
  <si>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</si>
  <si>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</si>
  <si>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</si>
  <si>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</si>
  <si>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</si>
  <si>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</si>
  <si>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</si>
  <si>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</si>
  <si>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</si>
  <si>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</si>
  <si>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</si>
  <si>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</si>
  <si>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</si>
  <si>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</si>
  <si>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</si>
  <si>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</si>
  <si>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</si>
  <si>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</si>
  <si>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</si>
  <si>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</si>
  <si>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</si>
  <si>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</si>
  <si>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</si>
  <si>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</si>
  <si>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</si>
  <si>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</si>
  <si>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</si>
  <si>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</si>
  <si>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</si>
  <si>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</si>
  <si>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</si>
  <si>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</si>
  <si>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</si>
  <si>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</si>
  <si>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</si>
  <si>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</si>
  <si>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</si>
  <si>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</si>
  <si>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</si>
  <si>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</si>
  <si>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</si>
  <si>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</si>
  <si>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</si>
  <si>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</si>
  <si>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</si>
  <si>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</si>
  <si>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</si>
  <si>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</si>
  <si>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</si>
  <si>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</si>
  <si>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</si>
  <si>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</si>
  <si>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</si>
  <si>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</si>
  <si>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</si>
  <si>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</si>
  <si>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</si>
  <si>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</si>
  <si>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</si>
  <si>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</si>
  <si>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</si>
  <si>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</si>
  <si>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</si>
  <si>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</si>
  <si>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</si>
  <si>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</si>
  <si>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</si>
  <si>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</si>
  <si>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</si>
  <si>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</si>
  <si>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</si>
  <si>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</si>
  <si>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</si>
  <si>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</si>
  <si>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</si>
  <si>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</si>
  <si>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</si>
  <si>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</si>
  <si>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</si>
  <si>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</si>
  <si>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</si>
  <si>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</si>
  <si>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</si>
  <si>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</si>
  <si>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</si>
  <si>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</si>
  <si>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</si>
  <si>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</si>
  <si>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</si>
  <si>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</si>
  <si>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</si>
  <si>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</si>
  <si>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</si>
  <si>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</si>
  <si>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</si>
  <si>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</si>
  <si>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</si>
  <si>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</si>
  <si>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</si>
  <si>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</si>
  <si>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</si>
  <si>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</si>
  <si>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</si>
  <si>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</si>
  <si>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</si>
  <si>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</si>
  <si>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</si>
  <si>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</si>
  <si>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</si>
  <si>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</si>
  <si>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</si>
  <si>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</si>
  <si>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</si>
  <si>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</si>
  <si>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</si>
  <si>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</si>
  <si>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</si>
  <si>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</si>
  <si>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</si>
  <si>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</si>
  <si>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</si>
  <si>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</si>
  <si>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</si>
  <si>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</si>
  <si>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</si>
  <si>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</si>
  <si>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</si>
  <si>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</si>
  <si>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</si>
  <si>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</si>
  <si>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</si>
  <si>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</si>
  <si>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</si>
  <si>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</si>
  <si>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</si>
  <si>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</si>
  <si>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</si>
  <si>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</si>
  <si>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</si>
  <si>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</si>
  <si>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</si>
  <si>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</si>
  <si>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</si>
  <si>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</si>
  <si>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</si>
  <si>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</si>
  <si>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</si>
  <si>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</si>
  <si>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</si>
  <si>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</si>
  <si>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</si>
  <si>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</si>
  <si>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</si>
  <si>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</si>
  <si>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</si>
  <si>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</si>
  <si>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</si>
  <si>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</si>
  <si>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</si>
  <si>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</si>
  <si>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</si>
  <si>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</si>
  <si>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</si>
  <si>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</si>
  <si>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</si>
  <si>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</si>
  <si>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</si>
  <si>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</si>
  <si>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</si>
  <si>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</si>
  <si>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</si>
  <si>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</si>
  <si>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</si>
  <si>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</si>
  <si>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</si>
  <si>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</si>
  <si>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</si>
  <si>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</si>
  <si>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</si>
  <si>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</si>
  <si>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</si>
  <si>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</si>
  <si>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</si>
  <si>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</si>
  <si>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</si>
  <si>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</si>
  <si>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</si>
  <si>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</si>
  <si>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</si>
  <si>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</si>
  <si>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</si>
  <si>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</si>
  <si>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</si>
  <si>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</si>
  <si>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</si>
  <si>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</si>
  <si>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</si>
  <si>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</si>
  <si>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</si>
  <si>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</si>
  <si>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</si>
  <si>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</si>
  <si>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</si>
  <si>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</si>
  <si>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</si>
  <si>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</si>
  <si>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</si>
  <si>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</si>
  <si>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</si>
  <si>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</si>
  <si>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</si>
  <si>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</si>
  <si>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</si>
  <si>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</si>
  <si>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</si>
  <si>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</si>
  <si>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</si>
  <si>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</si>
  <si>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</si>
  <si>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</si>
  <si>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</si>
  <si>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</si>
  <si>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</si>
  <si>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</si>
  <si>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</si>
  <si>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</si>
  <si>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</si>
  <si>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</si>
  <si>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</si>
  <si>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</si>
  <si>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</si>
  <si>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</si>
  <si>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</si>
  <si>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</si>
  <si>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</si>
  <si>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</si>
  <si>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</si>
  <si>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</si>
  <si>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</si>
  <si>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</si>
  <si>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</si>
  <si>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</si>
  <si>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</si>
  <si>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</si>
  <si>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</si>
  <si>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</si>
  <si>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</si>
  <si>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</si>
  <si>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</si>
  <si>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</si>
  <si>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</si>
  <si>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</si>
  <si>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</si>
  <si>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</si>
  <si>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</si>
  <si>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</si>
  <si>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</si>
  <si>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</si>
  <si>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</si>
  <si>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</si>
  <si>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</si>
  <si>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</si>
  <si>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</si>
  <si>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</si>
  <si>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</si>
  <si>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</si>
  <si>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</si>
  <si>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</si>
  <si>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</si>
  <si>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</si>
  <si>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</si>
  <si>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</si>
  <si>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</si>
  <si>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</si>
  <si>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</si>
  <si>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</si>
  <si>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</si>
  <si>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</si>
  <si>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</si>
  <si>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</si>
  <si>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</si>
  <si>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</si>
  <si>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</si>
  <si>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</si>
  <si>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</si>
  <si>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</si>
  <si>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</si>
  <si>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</si>
  <si>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</si>
  <si>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</si>
  <si>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</si>
  <si>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</si>
  <si>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</si>
  <si>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</si>
  <si>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</si>
  <si>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</si>
  <si>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</si>
  <si>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</si>
  <si>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</si>
  <si>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</si>
  <si>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</si>
  <si>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</si>
  <si>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</si>
  <si>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</si>
  <si>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</si>
  <si>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</si>
  <si>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</si>
  <si>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</si>
  <si>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</si>
  <si>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</si>
  <si>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</si>
  <si>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</si>
  <si>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</si>
  <si>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</si>
  <si>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</si>
  <si>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</si>
  <si>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</si>
  <si>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</si>
  <si>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</si>
  <si>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</si>
  <si>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</si>
  <si>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</si>
  <si>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</si>
  <si>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</si>
  <si>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</si>
  <si>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</si>
  <si>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</si>
  <si>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</si>
  <si>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</si>
  <si>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</si>
  <si>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</si>
  <si>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</si>
  <si>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</si>
  <si>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</si>
  <si>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</si>
  <si>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</si>
  <si>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</si>
  <si>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</si>
  <si>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</si>
  <si>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</si>
  <si>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</si>
  <si>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</si>
  <si>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</si>
  <si>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</si>
  <si>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</si>
  <si>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</si>
  <si>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</si>
  <si>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</si>
  <si>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</si>
  <si>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</si>
  <si>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</si>
  <si>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</si>
  <si>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</si>
  <si>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</si>
  <si>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</si>
  <si>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</si>
  <si>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</si>
  <si>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</si>
  <si>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</si>
  <si>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</si>
  <si>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</si>
  <si>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</si>
  <si>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</si>
  <si>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</si>
  <si>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</si>
  <si>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</si>
  <si>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</si>
  <si>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</si>
  <si>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</si>
  <si>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</si>
  <si>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</si>
  <si>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</si>
  <si>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</si>
  <si>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</si>
  <si>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</si>
  <si>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</si>
  <si>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</si>
  <si>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</si>
  <si>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</si>
  <si>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</si>
  <si>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</si>
  <si>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</si>
  <si>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</si>
  <si>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</si>
  <si>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</si>
  <si>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</si>
  <si>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</si>
  <si>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</si>
  <si>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</si>
  <si>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</si>
  <si>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</si>
  <si>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</si>
  <si>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</si>
  <si>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</si>
  <si>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</si>
  <si>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</si>
  <si>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</si>
  <si>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</si>
  <si>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</si>
  <si>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</si>
  <si>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</si>
  <si>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</si>
  <si>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</si>
  <si>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</si>
  <si>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</si>
  <si>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</si>
  <si>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</si>
  <si>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</si>
  <si>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</si>
  <si>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</si>
  <si>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</si>
  <si>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</si>
  <si>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</si>
  <si>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</si>
  <si>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</si>
  <si>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</si>
  <si>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</si>
  <si>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</si>
  <si>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</si>
  <si>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</si>
  <si>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</si>
  <si>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</si>
  <si>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</si>
  <si>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</si>
  <si>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</si>
  <si>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</si>
  <si>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</si>
  <si>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</si>
  <si>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</si>
  <si>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</si>
  <si>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</si>
  <si>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</si>
  <si>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</si>
  <si>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</si>
  <si>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</si>
  <si>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</si>
  <si>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</si>
  <si>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</si>
  <si>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</si>
  <si>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</si>
  <si>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</si>
  <si>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</si>
  <si>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</si>
  <si>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</si>
  <si>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</si>
  <si>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</si>
  <si>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</si>
  <si>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</si>
  <si>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</si>
  <si>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</si>
  <si>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</si>
  <si>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</si>
  <si>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</si>
  <si>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</si>
  <si>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</si>
  <si>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</si>
  <si>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</si>
  <si>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</si>
  <si>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</si>
  <si>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</si>
  <si>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</si>
  <si>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</si>
  <si>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</si>
  <si>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</si>
  <si>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</si>
  <si>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</si>
  <si>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</si>
  <si>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</si>
  <si>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</si>
  <si>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</si>
  <si>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</si>
  <si>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</si>
  <si>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</si>
  <si>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</si>
  <si>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</si>
  <si>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</si>
  <si>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</si>
  <si>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</si>
  <si>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</si>
  <si>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</si>
  <si>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</si>
  <si>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</si>
  <si>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</si>
  <si>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</si>
  <si>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</si>
  <si>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</si>
  <si>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</si>
  <si>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</si>
  <si>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</si>
  <si>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</si>
  <si>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</si>
  <si>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</si>
  <si>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</si>
  <si>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</si>
  <si>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</si>
  <si>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</si>
  <si>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</si>
  <si>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</si>
  <si>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</si>
  <si>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</si>
  <si>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</si>
  <si>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</si>
  <si>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</si>
  <si>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</si>
  <si>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</si>
  <si>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</si>
  <si>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</si>
  <si>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</si>
  <si>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</si>
  <si>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</si>
  <si>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</si>
  <si>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</si>
  <si>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</si>
  <si>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</si>
  <si>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</si>
  <si>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</si>
  <si>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</si>
  <si>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</si>
  <si>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</si>
  <si>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</si>
  <si>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</si>
  <si>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</si>
  <si>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</si>
  <si>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</si>
  <si>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</si>
  <si>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</si>
  <si>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</si>
  <si>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</si>
  <si>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</si>
  <si>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</si>
  <si>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</si>
  <si>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</si>
  <si>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</si>
  <si>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</si>
  <si>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</si>
  <si>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</si>
  <si>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</si>
  <si>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</si>
  <si>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</si>
  <si>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</si>
  <si>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</si>
  <si>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</si>
  <si>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</si>
  <si>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</si>
  <si>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</si>
  <si>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</si>
  <si>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</si>
  <si>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</si>
  <si>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</si>
  <si>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</si>
  <si>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</si>
  <si>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</si>
  <si>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</si>
  <si>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</si>
  <si>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</si>
  <si>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</si>
  <si>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</si>
  <si>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</si>
  <si>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</si>
  <si>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</si>
  <si>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</si>
  <si>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</si>
  <si>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</si>
  <si>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</si>
  <si>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</si>
  <si>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</si>
  <si>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</si>
  <si>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</si>
  <si>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</si>
  <si>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</si>
  <si>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</si>
  <si>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</si>
  <si>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</si>
  <si>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</si>
  <si>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</si>
  <si>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</si>
  <si>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</si>
  <si>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</si>
  <si>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</si>
  <si>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</si>
  <si>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</si>
  <si>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</si>
  <si>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</si>
  <si>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</si>
  <si>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</si>
  <si>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</si>
  <si>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</si>
  <si>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</si>
  <si>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</si>
  <si>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</si>
  <si>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</si>
  <si>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</si>
  <si>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</si>
  <si>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</si>
  <si>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</si>
  <si>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</si>
  <si>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</si>
  <si>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</si>
  <si>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</si>
  <si>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</si>
  <si>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</si>
  <si>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</si>
  <si>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</si>
  <si>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</si>
  <si>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</si>
  <si>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</si>
  <si>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</si>
  <si>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</si>
  <si>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</si>
  <si>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</si>
  <si>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</si>
  <si>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</si>
  <si>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</si>
  <si>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</si>
  <si>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</si>
  <si>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</si>
  <si>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</si>
  <si>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</si>
  <si>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</si>
  <si>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</si>
  <si>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</si>
  <si>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</si>
  <si>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</si>
  <si>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</si>
  <si>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</si>
  <si>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</si>
  <si>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</si>
  <si>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</si>
  <si>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</si>
  <si>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</si>
  <si>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</si>
  <si>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</si>
  <si>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</si>
  <si>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</si>
  <si>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</si>
  <si>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</si>
  <si>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</si>
  <si>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</si>
  <si>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</si>
  <si>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</si>
  <si>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</si>
  <si>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</si>
  <si>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</si>
  <si>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</si>
  <si>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</si>
  <si>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</si>
  <si>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</si>
  <si>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</si>
  <si>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</si>
  <si>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</si>
  <si>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</si>
  <si>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</si>
  <si>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</si>
  <si>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</si>
  <si>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</si>
  <si>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</si>
  <si>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</si>
  <si>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</si>
  <si>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</si>
  <si>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</si>
  <si>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</si>
  <si>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</si>
  <si>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</si>
  <si>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</si>
  <si>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</si>
  <si>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</si>
  <si>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</si>
  <si>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</si>
  <si>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</si>
  <si>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</si>
  <si>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</si>
  <si>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</si>
  <si>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</si>
  <si>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</si>
  <si>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</si>
  <si>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</si>
  <si>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</si>
  <si>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</si>
  <si>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</si>
  <si>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</si>
  <si>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</si>
  <si>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</si>
  <si>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</si>
  <si>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</si>
  <si>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</si>
  <si>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</si>
  <si>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</si>
  <si>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</si>
  <si>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</si>
  <si>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</si>
  <si>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</si>
  <si>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</si>
  <si>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</si>
  <si>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</si>
  <si>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</si>
  <si>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</si>
  <si>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</si>
  <si>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</si>
  <si>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</si>
  <si>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</si>
  <si>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</si>
  <si>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</si>
  <si>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</si>
  <si>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</si>
  <si>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</si>
  <si>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</si>
  <si>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</si>
  <si>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</si>
  <si>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</si>
  <si>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</si>
  <si>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</si>
  <si>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</si>
  <si>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</si>
  <si>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</si>
  <si>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</si>
  <si>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</si>
  <si>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</si>
  <si>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</si>
  <si>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</si>
  <si>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</si>
  <si>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</si>
  <si>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</si>
  <si>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</si>
  <si>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</si>
  <si>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</si>
  <si>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</si>
  <si>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</si>
  <si>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</si>
  <si>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</si>
  <si>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</si>
  <si>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</si>
  <si>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</si>
  <si>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</si>
  <si>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</si>
  <si>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</si>
  <si>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</si>
  <si>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</si>
  <si>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</si>
  <si>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</si>
  <si>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</si>
  <si>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</si>
  <si>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</si>
  <si>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</si>
  <si>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</si>
  <si>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</si>
  <si>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</si>
  <si>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</si>
  <si>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</si>
  <si>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</si>
  <si>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</si>
  <si>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</si>
  <si>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</si>
  <si>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</si>
  <si>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</si>
  <si>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</si>
  <si>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</si>
  <si>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</si>
  <si>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</si>
  <si>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</si>
  <si>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</si>
  <si>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</si>
  <si>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</si>
  <si>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</si>
  <si>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</si>
  <si>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</si>
  <si>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</si>
  <si>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</si>
  <si>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</si>
  <si>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</si>
  <si>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</si>
  <si>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</si>
  <si>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</si>
  <si>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</si>
  <si>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</si>
  <si>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</si>
  <si>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</si>
  <si>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</si>
  <si>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</si>
  <si>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</si>
  <si>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</si>
  <si>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</si>
  <si>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</si>
  <si>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</si>
  <si>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</si>
  <si>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</si>
  <si>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</si>
  <si>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</si>
  <si>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</si>
  <si>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</si>
  <si>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</si>
  <si>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</si>
  <si>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</si>
  <si>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</si>
  <si>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</si>
  <si>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</si>
  <si>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</si>
  <si>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</si>
  <si>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</si>
  <si>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</si>
  <si>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</si>
  <si>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</si>
  <si>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</si>
  <si>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</si>
  <si>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</si>
  <si>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</si>
  <si>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</si>
  <si>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</si>
  <si>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</si>
  <si>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</si>
  <si>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</si>
  <si>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</si>
  <si>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</si>
  <si>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</si>
  <si>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</si>
  <si>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</si>
  <si>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</si>
  <si>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</si>
  <si>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</si>
  <si>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</si>
  <si>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</si>
  <si>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</si>
  <si>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</si>
  <si>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</si>
  <si>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</si>
  <si>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</si>
  <si>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</si>
  <si>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</si>
  <si>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</si>
  <si>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</si>
  <si>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</si>
  <si>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</si>
  <si>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</si>
  <si>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</si>
  <si>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</si>
  <si>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</si>
  <si>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</si>
  <si>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</si>
  <si>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</si>
  <si>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</si>
  <si>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</si>
  <si>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</si>
  <si>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</si>
  <si>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</si>
  <si>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</si>
  <si>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</si>
  <si>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</si>
  <si>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</si>
  <si>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</si>
  <si>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</si>
  <si>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</si>
  <si>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</si>
  <si>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</si>
  <si>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</si>
  <si>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</si>
  <si>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</si>
  <si>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</si>
  <si>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</si>
  <si>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</si>
  <si>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</si>
  <si>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</si>
  <si>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</si>
  <si>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</si>
  <si>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</si>
  <si>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</si>
  <si>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</si>
  <si>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</si>
  <si>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</si>
  <si>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</si>
  <si>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</si>
  <si>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</si>
  <si>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</si>
  <si>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</si>
  <si>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</si>
  <si>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</si>
  <si>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</si>
  <si>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</si>
  <si>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</si>
  <si>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</si>
  <si>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</si>
  <si>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</si>
  <si>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</si>
  <si>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</si>
  <si>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</si>
  <si>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</si>
  <si>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</si>
  <si>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</si>
  <si>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</si>
  <si>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</si>
  <si>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</si>
  <si>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</si>
  <si>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</si>
  <si>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</si>
  <si>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</si>
  <si>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</si>
  <si>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</si>
  <si>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</si>
  <si>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</si>
  <si>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</si>
  <si>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</si>
  <si>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</si>
  <si>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</si>
  <si>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</si>
  <si>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</si>
  <si>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</si>
  <si>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</si>
  <si>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</si>
  <si>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</si>
  <si>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</si>
  <si>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</si>
  <si>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</si>
  <si>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</si>
  <si>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</si>
  <si>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</si>
  <si>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</si>
  <si>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</si>
  <si>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</si>
  <si>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</si>
  <si>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</si>
  <si>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</si>
  <si>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</si>
  <si>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</si>
  <si>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</si>
  <si>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</si>
  <si>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</si>
  <si>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</si>
  <si>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</si>
  <si>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</si>
  <si>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</si>
  <si>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</si>
  <si>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</si>
  <si>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</si>
  <si>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</si>
  <si>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</si>
  <si>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</si>
  <si>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</si>
  <si>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</si>
  <si>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</si>
  <si>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</si>
  <si>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</si>
  <si>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</si>
  <si>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</si>
  <si>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</si>
  <si>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</si>
  <si>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</si>
  <si>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</si>
  <si>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</si>
  <si>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</si>
  <si>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</si>
  <si>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</si>
  <si>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</si>
  <si>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</si>
  <si>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</si>
  <si>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</si>
  <si>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</si>
  <si>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</si>
  <si>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</si>
  <si>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</si>
  <si>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</si>
  <si>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</si>
  <si>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</si>
  <si>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</si>
  <si>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</si>
  <si>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</si>
  <si>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</si>
  <si>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</si>
  <si>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</si>
  <si>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</si>
  <si>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</si>
  <si>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</si>
  <si>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</si>
  <si>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</si>
  <si>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</si>
  <si>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</si>
  <si>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</si>
  <si>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</si>
  <si>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</si>
  <si>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</si>
  <si>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</si>
  <si>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</si>
  <si>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</si>
  <si>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</si>
  <si>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</si>
  <si>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</si>
  <si>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</si>
  <si>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</si>
  <si>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</si>
  <si>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</si>
  <si>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</si>
  <si>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</si>
  <si>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</si>
  <si>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</si>
  <si>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</si>
  <si>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</si>
  <si>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</si>
  <si>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</si>
  <si>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</si>
  <si>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</si>
  <si>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</si>
  <si>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</si>
  <si>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</si>
  <si>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</si>
  <si>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</si>
  <si>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</si>
  <si>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</si>
  <si>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</si>
  <si>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</si>
  <si>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</si>
  <si>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</si>
  <si>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</si>
  <si>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</si>
  <si>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</si>
  <si>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</si>
  <si>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</si>
  <si>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</si>
  <si>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</si>
  <si>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</si>
  <si>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</si>
  <si>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</si>
  <si>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</si>
  <si>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</si>
  <si>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</si>
  <si>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</si>
  <si>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</si>
  <si>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</si>
  <si>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</si>
  <si>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</si>
  <si>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</si>
  <si>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</si>
  <si>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</si>
  <si>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</si>
  <si>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</si>
  <si>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</si>
  <si>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</si>
  <si>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</si>
  <si>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</si>
  <si>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</si>
  <si>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</si>
  <si>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</si>
  <si>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</si>
  <si>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</si>
  <si>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</si>
  <si>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</si>
  <si>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</si>
  <si>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</si>
  <si>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</si>
  <si>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</si>
  <si>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</si>
  <si>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</si>
  <si>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</si>
  <si>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</si>
  <si>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</si>
  <si>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</si>
  <si>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</si>
  <si>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</si>
  <si>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</si>
  <si>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</si>
  <si>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</si>
  <si>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</si>
  <si>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</si>
  <si>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</si>
  <si>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</si>
  <si>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</si>
  <si>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</si>
  <si>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</si>
  <si>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</si>
  <si>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</si>
  <si>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</si>
  <si>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</si>
  <si>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</si>
  <si>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</si>
  <si>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</si>
  <si>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</si>
  <si>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</si>
  <si>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</si>
  <si>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</si>
  <si>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</si>
  <si>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</si>
  <si>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</si>
  <si>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</si>
  <si>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</si>
  <si>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</si>
  <si>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</si>
  <si>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</si>
  <si>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</si>
  <si>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</si>
  <si>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</si>
  <si>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</si>
  <si>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</si>
  <si>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</si>
  <si>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</si>
  <si>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</si>
  <si>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</si>
  <si>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</si>
  <si>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</si>
  <si>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</si>
  <si>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</si>
  <si>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</si>
  <si>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</si>
  <si>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</si>
  <si>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</si>
  <si>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</si>
  <si>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</si>
  <si>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</si>
  <si>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</si>
  <si>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</si>
  <si>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</si>
  <si>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</si>
  <si>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</si>
  <si>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</si>
  <si>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</si>
  <si>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</si>
  <si>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</si>
  <si>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</si>
  <si>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</si>
  <si>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</si>
  <si>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</si>
  <si>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</si>
  <si>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</si>
  <si>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</si>
  <si>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</si>
  <si>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</si>
  <si>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</si>
  <si>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</si>
  <si>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</si>
  <si>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</si>
  <si>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</si>
  <si>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</si>
  <si>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</si>
  <si>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</si>
  <si>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</si>
  <si>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</si>
  <si>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</si>
  <si>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</si>
  <si>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</si>
  <si>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</si>
  <si>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</si>
  <si>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</si>
  <si>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</si>
  <si>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</si>
  <si>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</si>
  <si>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</si>
  <si>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</si>
  <si>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</si>
  <si>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</si>
  <si>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</si>
  <si>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</si>
  <si>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</si>
  <si>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</si>
  <si>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</si>
  <si>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</si>
  <si>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</si>
  <si>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</si>
  <si>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</si>
  <si>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</si>
  <si>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</si>
  <si>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</si>
  <si>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</si>
  <si>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</si>
  <si>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</si>
  <si>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</si>
  <si>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</si>
  <si>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</si>
  <si>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</si>
  <si>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</si>
  <si>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</si>
  <si>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</si>
  <si>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</si>
  <si>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</si>
  <si>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</si>
  <si>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</si>
  <si>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</si>
  <si>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</si>
  <si>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</si>
  <si>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</si>
  <si>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</si>
  <si>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</si>
  <si>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</si>
  <si>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</si>
  <si>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</si>
  <si>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</si>
  <si>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</si>
  <si>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</si>
  <si>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</si>
  <si>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</si>
  <si>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</si>
  <si>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</si>
  <si>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</si>
  <si>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</si>
  <si>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</si>
  <si>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</si>
  <si>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</si>
  <si>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</si>
  <si>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</si>
  <si>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</si>
  <si>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</si>
  <si>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</si>
  <si>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</si>
  <si>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</si>
  <si>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</si>
  <si>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</si>
  <si>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</si>
  <si>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</si>
  <si>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</si>
  <si>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</si>
  <si>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</si>
  <si>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</si>
  <si>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</si>
  <si>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</si>
  <si>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</si>
  <si>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</si>
  <si>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</si>
  <si>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</si>
  <si>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</si>
  <si>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</si>
  <si>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</si>
  <si>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</si>
  <si>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</si>
  <si>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</si>
  <si>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</si>
  <si>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</si>
  <si>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</si>
  <si>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</si>
  <si>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</si>
  <si>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</si>
  <si>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</si>
  <si>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</si>
  <si>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</si>
  <si>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</si>
  <si>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</si>
  <si>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</si>
  <si>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</si>
  <si>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</si>
  <si>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</si>
  <si>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</si>
  <si>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</si>
  <si>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</si>
  <si>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</si>
  <si>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</si>
  <si>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</si>
  <si>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</si>
  <si>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</si>
  <si>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</si>
  <si>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</si>
  <si>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</si>
  <si>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</si>
  <si>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</si>
  <si>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</si>
  <si>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</si>
  <si>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</si>
  <si>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</si>
  <si>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</si>
  <si>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</si>
  <si>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</si>
  <si>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</si>
  <si>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</si>
  <si>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</si>
  <si>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</si>
  <si>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</si>
  <si>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</si>
  <si>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</si>
  <si>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</si>
  <si>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</si>
  <si>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</si>
  <si>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</si>
  <si>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</si>
  <si>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</si>
  <si>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</si>
  <si>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</si>
  <si>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</si>
  <si>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</si>
  <si>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</si>
  <si>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</si>
  <si>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</si>
  <si>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</si>
  <si>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</si>
  <si>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</si>
  <si>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</si>
  <si>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</si>
  <si>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</si>
  <si>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</si>
  <si>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</si>
  <si>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</si>
  <si>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</si>
  <si>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</si>
  <si>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</si>
  <si>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</si>
  <si>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</si>
  <si>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</si>
  <si>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</si>
  <si>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</si>
  <si>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</si>
  <si>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</si>
  <si>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</si>
  <si>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</si>
  <si>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</si>
  <si>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</si>
  <si>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</si>
  <si>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</si>
  <si>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</si>
  <si>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</si>
  <si>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</si>
  <si>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</si>
  <si>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</si>
  <si>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</si>
  <si>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</si>
  <si>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</si>
  <si>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</si>
  <si>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</si>
  <si>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</si>
  <si>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</si>
  <si>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</si>
  <si>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</si>
  <si>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</si>
  <si>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</si>
  <si>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</si>
  <si>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</si>
  <si>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</si>
  <si>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</si>
  <si>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</si>
  <si>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</si>
  <si>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</si>
  <si>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</si>
  <si>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</si>
  <si>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</si>
  <si>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</si>
  <si>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</si>
  <si>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</si>
  <si>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</si>
  <si>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</si>
  <si>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</si>
  <si>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</si>
  <si>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</si>
  <si>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</si>
  <si>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</si>
  <si>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</si>
  <si>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</si>
  <si>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</si>
  <si>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</si>
  <si>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</si>
  <si>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</si>
  <si>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</si>
  <si>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</si>
  <si>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</si>
  <si>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</si>
  <si>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</si>
  <si>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</si>
  <si>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</si>
  <si>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</si>
  <si>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</si>
  <si>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</si>
  <si>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</si>
  <si>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</si>
  <si>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</si>
  <si>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</si>
  <si>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</si>
  <si>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</si>
  <si>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</si>
  <si>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</si>
  <si>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</si>
  <si>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</si>
  <si>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</si>
  <si>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</si>
  <si>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</si>
  <si>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</si>
  <si>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</si>
  <si>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</si>
  <si>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</si>
  <si>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</si>
  <si>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</si>
  <si>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</si>
  <si>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</si>
  <si>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</si>
  <si>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</si>
  <si>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</si>
  <si>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</si>
  <si>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</si>
  <si>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</si>
  <si>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</si>
  <si>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</si>
  <si>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</si>
  <si>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</si>
  <si>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</si>
  <si>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</si>
  <si>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</si>
  <si>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</si>
  <si>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</si>
  <si>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</si>
  <si>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</si>
  <si>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</si>
  <si>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</si>
  <si>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</si>
  <si>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</si>
  <si>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</si>
  <si>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</si>
  <si>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</si>
  <si>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</si>
  <si>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</si>
  <si>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</si>
  <si>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</si>
  <si>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</si>
  <si>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</si>
  <si>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</si>
  <si>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</si>
  <si>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</si>
  <si>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</si>
  <si>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</si>
  <si>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</si>
  <si>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</si>
  <si>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</si>
  <si>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</si>
  <si>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</si>
  <si>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</si>
  <si>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</si>
  <si>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</si>
  <si>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</si>
  <si>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</si>
  <si>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</si>
  <si>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</si>
  <si>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</si>
  <si>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</si>
  <si>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</si>
  <si>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</si>
  <si>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</si>
  <si>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</si>
  <si>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</si>
  <si>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</si>
  <si>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</si>
  <si>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</si>
  <si>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</si>
  <si>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</si>
  <si>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</si>
  <si>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</si>
  <si>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</si>
  <si>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</si>
  <si>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</si>
  <si>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</si>
  <si>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</si>
  <si>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</si>
  <si>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</si>
  <si>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</si>
  <si>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</si>
  <si>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</si>
  <si>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</si>
  <si>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</si>
  <si>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</si>
  <si>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</si>
  <si>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</si>
  <si>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</si>
  <si>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</si>
  <si>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</si>
  <si>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</si>
  <si>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</si>
  <si>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</si>
  <si>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</si>
  <si>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</si>
  <si>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</si>
  <si>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</si>
  <si>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</si>
  <si>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</si>
  <si>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</si>
  <si>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</si>
  <si>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</si>
  <si>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</si>
  <si>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</si>
  <si>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</si>
  <si>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</si>
  <si>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</si>
  <si>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</si>
  <si>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</si>
  <si>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</si>
  <si>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</si>
  <si>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</si>
  <si>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</si>
  <si>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</si>
  <si>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</si>
  <si>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</si>
  <si>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</si>
  <si>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</si>
  <si>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</si>
  <si>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</si>
  <si>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</si>
  <si>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</si>
  <si>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</si>
  <si>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</si>
  <si>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</si>
  <si>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</si>
  <si>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</si>
  <si>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</si>
  <si>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</si>
  <si>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</si>
  <si>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</si>
  <si>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</si>
  <si>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</si>
  <si>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</si>
  <si>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</si>
  <si>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</si>
  <si>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</si>
  <si>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</si>
  <si>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</si>
  <si>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</si>
  <si>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</si>
  <si>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</si>
  <si>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</si>
  <si>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</si>
  <si>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</si>
  <si>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</si>
  <si>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</si>
  <si>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</si>
  <si>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</si>
  <si>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</si>
  <si>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</si>
  <si>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</si>
  <si>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</si>
  <si>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</si>
  <si>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</si>
  <si>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</si>
  <si>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</si>
  <si>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</si>
  <si>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</si>
  <si>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</si>
  <si>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</si>
  <si>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</si>
  <si>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</si>
  <si>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</si>
  <si>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</si>
  <si>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</si>
  <si>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</si>
  <si>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</si>
  <si>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</si>
  <si>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</si>
  <si>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</si>
  <si>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</si>
  <si>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</si>
  <si>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</si>
  <si>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</si>
  <si>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</si>
  <si>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</si>
  <si>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</si>
  <si>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</si>
  <si>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</si>
  <si>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</si>
  <si>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</si>
  <si>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</si>
  <si>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</si>
  <si>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</si>
  <si>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</si>
  <si>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</si>
  <si>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</si>
  <si>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</si>
  <si>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</si>
  <si>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</si>
  <si>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</si>
  <si>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</si>
  <si>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</si>
  <si>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</si>
  <si>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</si>
  <si>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</si>
  <si>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</si>
  <si>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</si>
  <si>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</si>
  <si>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</si>
  <si>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</si>
  <si>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</si>
  <si>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</si>
  <si>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</si>
  <si>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</si>
  <si>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</si>
  <si>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</si>
  <si>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</si>
  <si>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</si>
  <si>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</si>
  <si>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</si>
  <si>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</si>
  <si>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</si>
  <si>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</si>
  <si>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</si>
  <si>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</si>
  <si>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</si>
  <si>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</si>
  <si>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</si>
  <si>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</si>
  <si>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</si>
  <si>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</si>
  <si>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</si>
  <si>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</si>
  <si>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</si>
  <si>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</si>
  <si>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</si>
  <si>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</si>
  <si>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</si>
  <si>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</si>
  <si>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</si>
  <si>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</si>
  <si>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</si>
  <si>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</si>
  <si>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</si>
  <si>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</si>
  <si>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</si>
  <si>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</si>
  <si>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</si>
  <si>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</si>
  <si>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</si>
  <si>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</si>
  <si>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</si>
  <si>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</si>
  <si>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</si>
  <si>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</si>
  <si>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</si>
  <si>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</si>
  <si>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</si>
  <si>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</si>
  <si>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</si>
  <si>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</si>
  <si>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</si>
  <si>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</si>
  <si>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</si>
  <si>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</si>
  <si>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</si>
  <si>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</si>
  <si>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</si>
  <si>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</si>
  <si>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</si>
  <si>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</si>
  <si>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</si>
  <si>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</si>
  <si>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</si>
  <si>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</si>
  <si>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</si>
  <si>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</si>
  <si>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</si>
  <si>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</si>
  <si>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</si>
  <si>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</si>
  <si>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</si>
  <si>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</si>
  <si>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</si>
  <si>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</si>
  <si>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</si>
  <si>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</si>
  <si>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</si>
  <si>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</si>
  <si>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</si>
  <si>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</si>
  <si>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</si>
  <si>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</si>
  <si>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</si>
  <si>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</si>
  <si>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</si>
  <si>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</si>
  <si>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</si>
  <si>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</si>
  <si>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</si>
  <si>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</si>
  <si>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</si>
  <si>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</si>
  <si>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</si>
  <si>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</si>
  <si>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</si>
  <si>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</si>
  <si>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</si>
  <si>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</si>
  <si>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</si>
  <si>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</si>
  <si>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</si>
  <si>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</si>
  <si>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</si>
  <si>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</si>
  <si>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</si>
  <si>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</si>
  <si>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</si>
  <si>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</si>
  <si>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</si>
  <si>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</si>
  <si>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</si>
  <si>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</si>
  <si>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</si>
  <si>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</si>
  <si>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</si>
  <si>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</si>
  <si>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</si>
  <si>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</si>
  <si>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</si>
  <si>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</si>
  <si>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</si>
  <si>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</si>
  <si>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</si>
  <si>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</si>
  <si>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</si>
  <si>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</si>
  <si>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</si>
  <si>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</si>
  <si>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</si>
  <si>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</si>
  <si>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</si>
  <si>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</si>
  <si>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</si>
  <si>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</si>
  <si>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</si>
  <si>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</si>
  <si>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</si>
  <si>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</si>
  <si>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</si>
  <si>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</si>
  <si>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</si>
  <si>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</si>
  <si>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</si>
  <si>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</si>
  <si>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</si>
  <si>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</si>
  <si>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</si>
  <si>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</si>
  <si>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</si>
  <si>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</si>
  <si>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</si>
  <si>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</si>
  <si>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</si>
  <si>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</si>
  <si>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</si>
  <si>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</si>
  <si>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</si>
  <si>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</si>
  <si>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</si>
  <si>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</si>
  <si>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</si>
  <si>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</si>
  <si>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</si>
  <si>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</si>
  <si>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</si>
  <si>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</si>
  <si>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</si>
  <si>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</si>
  <si>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</si>
  <si>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</si>
  <si>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</si>
  <si>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</si>
  <si>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</si>
  <si>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</si>
  <si>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</si>
  <si>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</si>
  <si>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</si>
  <si>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</si>
  <si>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</si>
  <si>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</si>
  <si>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</si>
  <si>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</si>
  <si>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</si>
  <si>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</si>
  <si>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</si>
  <si>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</si>
  <si>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</si>
  <si>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</si>
  <si>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</si>
  <si>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</si>
  <si>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</si>
  <si>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</si>
  <si>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</si>
  <si>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</si>
  <si>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</si>
  <si>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</si>
  <si>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</si>
  <si>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</si>
  <si>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</si>
  <si>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</si>
  <si>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</si>
  <si>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</si>
  <si>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</si>
  <si>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</si>
  <si>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</si>
  <si>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</si>
  <si>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</si>
  <si>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</si>
  <si>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</si>
  <si>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</si>
  <si>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</si>
  <si>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</si>
  <si>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</si>
  <si>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</si>
  <si>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</si>
  <si>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</si>
  <si>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</si>
  <si>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</si>
  <si>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</si>
  <si>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</si>
  <si>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</si>
  <si>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</si>
  <si>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</si>
  <si>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</si>
  <si>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</si>
  <si>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</si>
  <si>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</si>
  <si>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</si>
  <si>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</si>
  <si>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</si>
  <si>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</si>
  <si>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</si>
  <si>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</si>
  <si>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</si>
  <si>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</si>
  <si>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</si>
  <si>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</si>
  <si>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</si>
  <si>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</si>
  <si>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</si>
  <si>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</si>
  <si>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</si>
  <si>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</si>
  <si>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</si>
  <si>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</si>
  <si>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</si>
  <si>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</si>
  <si>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</si>
  <si>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</si>
  <si>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</si>
  <si>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</si>
  <si>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</si>
  <si>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</si>
  <si>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</si>
  <si>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</si>
  <si>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</si>
  <si>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</si>
  <si>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</si>
  <si>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</si>
  <si>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</si>
  <si>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</si>
  <si>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</si>
  <si>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</si>
  <si>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</si>
  <si>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</si>
  <si>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</si>
  <si>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</si>
  <si>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</si>
  <si>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</si>
  <si>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</si>
  <si>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</si>
  <si>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</si>
  <si>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</si>
  <si>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</si>
  <si>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</si>
  <si>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</si>
  <si>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</si>
  <si>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</si>
  <si>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</si>
  <si>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</si>
  <si>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</si>
  <si>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</si>
  <si>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</si>
  <si>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</si>
  <si>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</si>
  <si>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</si>
  <si>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</si>
  <si>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</si>
  <si>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</si>
  <si>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</si>
  <si>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</si>
  <si>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</si>
  <si>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</si>
  <si>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</si>
  <si>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</si>
  <si>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</si>
  <si>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</si>
  <si>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</si>
  <si>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</si>
  <si>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</si>
  <si>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</si>
  <si>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</si>
  <si>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</si>
  <si>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</si>
  <si>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</si>
  <si>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</si>
  <si>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</si>
  <si>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</si>
  <si>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</si>
  <si>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</si>
  <si>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</si>
  <si>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</si>
  <si>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</si>
  <si>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</si>
  <si>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</si>
  <si>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</si>
  <si>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</si>
  <si>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</si>
  <si>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</si>
  <si>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</si>
  <si>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</si>
  <si>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</si>
  <si>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</si>
  <si>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</si>
  <si>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</si>
  <si>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</si>
  <si>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</si>
  <si>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</si>
  <si>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</si>
  <si>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</si>
  <si>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</si>
  <si>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</si>
  <si>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</si>
  <si>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</si>
  <si>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</si>
  <si>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</si>
  <si>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</si>
  <si>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</si>
  <si>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</si>
  <si>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</si>
  <si>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</si>
  <si>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</si>
  <si>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</si>
  <si>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</si>
  <si>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</si>
  <si>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</si>
  <si>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</si>
  <si>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</si>
  <si>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</si>
  <si>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</si>
  <si>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</si>
  <si>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</si>
  <si>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</si>
  <si>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</si>
  <si>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</si>
  <si>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</si>
  <si>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</si>
  <si>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</si>
  <si>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</si>
  <si>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</si>
  <si>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</si>
  <si>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</si>
  <si>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</si>
  <si>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</si>
  <si>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</si>
  <si>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</si>
  <si>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</si>
  <si>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</si>
  <si>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</si>
  <si>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</si>
  <si>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</si>
  <si>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</si>
  <si>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</si>
  <si>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</si>
  <si>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</si>
  <si>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</si>
  <si>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</si>
  <si>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</si>
  <si>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</si>
  <si>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</si>
  <si>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</si>
  <si>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</si>
  <si>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</si>
  <si>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</si>
  <si>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</si>
  <si>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</si>
  <si>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</si>
  <si>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</si>
  <si>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</si>
  <si>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</si>
  <si>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</si>
  <si>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</si>
  <si>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</si>
  <si>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</si>
  <si>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</si>
  <si>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</si>
  <si>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</si>
  <si>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</si>
  <si>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</si>
  <si>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</si>
  <si>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</si>
  <si>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</si>
  <si>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</si>
  <si>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</si>
  <si>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</si>
  <si>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</si>
  <si>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</si>
  <si>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</si>
  <si>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</si>
  <si>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</si>
  <si>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</si>
  <si>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</si>
  <si>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</si>
  <si>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</si>
  <si>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</si>
  <si>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</si>
  <si>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</si>
  <si>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</si>
  <si>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</si>
  <si>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</si>
  <si>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</si>
  <si>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</si>
  <si>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</si>
  <si>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</si>
  <si>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</si>
  <si>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</si>
  <si>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</si>
  <si>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</si>
  <si>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</si>
  <si>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</si>
  <si>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</si>
  <si>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</si>
  <si>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</si>
  <si>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</si>
  <si>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</si>
  <si>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</si>
  <si>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</si>
  <si>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</si>
  <si>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</si>
  <si>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</si>
  <si>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</si>
  <si>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</si>
  <si>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</si>
  <si>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</si>
  <si>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</si>
  <si>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</si>
  <si>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</si>
  <si>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</si>
  <si>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</si>
  <si>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</si>
  <si>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</si>
  <si>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</si>
  <si>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</si>
  <si>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</si>
  <si>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</si>
  <si>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</si>
  <si>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</si>
  <si>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</si>
  <si>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</si>
  <si>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</si>
  <si>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</si>
  <si>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</si>
  <si>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</si>
  <si>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</si>
  <si>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</si>
  <si>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</si>
  <si>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</si>
  <si>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</si>
  <si>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</si>
  <si>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</si>
  <si>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</si>
  <si>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</si>
  <si>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</si>
  <si>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</si>
  <si>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</si>
  <si>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</si>
  <si>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</si>
  <si>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</si>
  <si>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</si>
  <si>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</si>
  <si>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</si>
  <si>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</si>
  <si>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</si>
  <si>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</si>
  <si>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</si>
  <si>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</si>
  <si>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</si>
  <si>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</si>
  <si>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</si>
  <si>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</si>
  <si>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</si>
  <si>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</si>
  <si>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</si>
  <si>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</si>
  <si>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</si>
  <si>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</si>
  <si>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</si>
  <si>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</si>
  <si>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</si>
  <si>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</si>
  <si>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</si>
  <si>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</si>
  <si>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</si>
  <si>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</si>
  <si>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</si>
  <si>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</si>
  <si>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</si>
  <si>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</si>
  <si>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</si>
  <si>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</si>
  <si>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</si>
  <si>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</si>
  <si>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</si>
  <si>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</si>
  <si>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</si>
  <si>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</si>
  <si>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</si>
  <si>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</si>
  <si>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</si>
  <si>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</si>
  <si>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</si>
  <si>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</si>
  <si>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</si>
  <si>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</si>
  <si>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</si>
  <si>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</si>
  <si>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</si>
  <si>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</si>
  <si>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</si>
  <si>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</si>
  <si>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</si>
  <si>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</si>
  <si>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</si>
  <si>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</si>
  <si>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</si>
  <si>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</si>
  <si>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</si>
  <si>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</si>
  <si>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</si>
  <si>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</si>
  <si>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</si>
  <si>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</si>
  <si>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</si>
  <si>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</si>
  <si>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</si>
  <si>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</si>
  <si>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</si>
  <si>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</si>
  <si>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</si>
  <si>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</si>
  <si>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</si>
  <si>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</si>
  <si>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</si>
  <si>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</si>
  <si>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</si>
  <si>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</si>
  <si>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</si>
  <si>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</si>
  <si>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</si>
  <si>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</si>
  <si>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</si>
  <si>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</si>
  <si>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</si>
  <si>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</si>
  <si>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</si>
  <si>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</si>
  <si>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</si>
  <si>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</si>
  <si>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</si>
  <si>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</si>
  <si>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</si>
  <si>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</si>
  <si>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</si>
  <si>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</si>
  <si>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</si>
  <si>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</si>
  <si>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</si>
  <si>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</si>
  <si>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</si>
  <si>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</si>
  <si>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</si>
  <si>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</si>
  <si>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</si>
  <si>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</si>
  <si>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</si>
  <si>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</si>
  <si>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</si>
  <si>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</si>
  <si>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</si>
  <si>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</si>
  <si>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</si>
  <si>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</si>
  <si>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</si>
  <si>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</si>
  <si>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</si>
  <si>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</si>
  <si>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</si>
  <si>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</si>
  <si>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</si>
  <si>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</si>
  <si>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</si>
  <si>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</si>
  <si>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</si>
  <si>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</si>
  <si>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</si>
  <si>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</si>
  <si>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</si>
  <si>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</si>
  <si>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</si>
  <si>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</si>
  <si>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</si>
  <si>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</si>
  <si>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</si>
  <si>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</si>
  <si>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</si>
  <si>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</si>
  <si>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</si>
  <si>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</si>
  <si>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</si>
  <si>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</si>
  <si>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</si>
  <si>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</si>
  <si>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</si>
  <si>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</si>
  <si>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</si>
  <si>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</si>
  <si>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</si>
  <si>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</si>
  <si>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</si>
  <si>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</si>
  <si>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</si>
  <si>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</si>
  <si>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</si>
  <si>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</si>
  <si>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</si>
  <si>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</si>
  <si>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</si>
  <si>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</si>
  <si>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</si>
  <si>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</si>
  <si>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</si>
  <si>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</si>
  <si>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</si>
  <si>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</si>
  <si>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</si>
  <si>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</si>
  <si>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</si>
  <si>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</si>
  <si>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</si>
  <si>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</si>
  <si>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</si>
  <si>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</si>
  <si>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</si>
  <si>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</si>
  <si>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</si>
  <si>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</si>
  <si>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</si>
  <si>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</si>
  <si>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</si>
  <si>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</si>
  <si>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</si>
  <si>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</si>
  <si>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</si>
  <si>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</si>
  <si>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</si>
  <si>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</si>
  <si>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</si>
  <si>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</si>
  <si>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</si>
  <si>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</si>
  <si>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</si>
  <si>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</si>
  <si>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</si>
  <si>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</si>
  <si>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</si>
  <si>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</si>
  <si>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</si>
  <si>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</si>
  <si>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</si>
  <si>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</si>
  <si>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</si>
  <si>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</si>
  <si>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</si>
  <si>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</si>
  <si>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</si>
  <si>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</si>
  <si>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</si>
  <si>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</si>
  <si>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</si>
  <si>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</si>
  <si>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</si>
  <si>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</si>
  <si>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</si>
  <si>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</si>
  <si>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</si>
  <si>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</si>
  <si>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</si>
  <si>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</si>
  <si>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</si>
  <si>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</si>
  <si>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</si>
  <si>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</si>
  <si>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</si>
  <si>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</si>
  <si>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</si>
  <si>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</si>
  <si>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</si>
  <si>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</si>
  <si>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</si>
  <si>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</si>
  <si>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</si>
  <si>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</si>
  <si>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</si>
  <si>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</si>
  <si>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</si>
  <si>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</si>
  <si>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</si>
  <si>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</si>
  <si>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</si>
  <si>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</si>
  <si>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</si>
  <si>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</si>
  <si>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</si>
  <si>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</si>
  <si>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</si>
  <si>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</si>
  <si>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</si>
  <si>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</si>
  <si>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</si>
  <si>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</si>
  <si>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</si>
  <si>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</si>
  <si>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</si>
  <si>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</si>
  <si>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</si>
  <si>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</si>
  <si>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</si>
  <si>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</si>
  <si>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</si>
  <si>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</si>
  <si>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</si>
  <si>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</si>
  <si>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</si>
  <si>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</si>
  <si>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</si>
  <si>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</si>
  <si>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</si>
  <si>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</si>
  <si>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</si>
  <si>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</si>
  <si>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</si>
  <si>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</si>
  <si>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</si>
  <si>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</si>
  <si>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</si>
  <si>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</si>
  <si>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</si>
  <si>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</si>
  <si>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</si>
  <si>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</si>
  <si>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</si>
  <si>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</si>
  <si>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</si>
  <si>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</si>
  <si>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</si>
  <si>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</si>
  <si>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</si>
  <si>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</si>
  <si>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</si>
  <si>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</si>
  <si>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</si>
  <si>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</si>
  <si>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</si>
  <si>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</si>
  <si>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</si>
  <si>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</si>
  <si>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</si>
  <si>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</si>
  <si>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</si>
  <si>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</si>
  <si>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</si>
  <si>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</si>
  <si>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</si>
  <si>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</si>
  <si>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</si>
  <si>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</si>
  <si>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</si>
  <si>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</si>
  <si>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</si>
  <si>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</si>
  <si>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</si>
  <si>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</si>
  <si>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</si>
  <si>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</si>
  <si>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</si>
  <si>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</si>
  <si>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</si>
  <si>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</si>
  <si>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</si>
  <si>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</si>
  <si>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</si>
  <si>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</si>
  <si>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</si>
  <si>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</si>
  <si>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</si>
  <si>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</si>
  <si>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</si>
  <si>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</si>
  <si>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</si>
  <si>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</si>
  <si>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</si>
  <si>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</si>
  <si>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</si>
  <si>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</si>
  <si>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</si>
  <si>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</si>
  <si>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</si>
  <si>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</si>
  <si>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</si>
  <si>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</si>
  <si>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</si>
  <si>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</si>
  <si>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</si>
  <si>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</si>
  <si>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</si>
  <si>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</si>
  <si>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</si>
  <si>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</si>
  <si>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</si>
  <si>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</si>
  <si>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</si>
  <si>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</si>
  <si>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</si>
  <si>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</si>
  <si>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</si>
  <si>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</si>
  <si>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</si>
  <si>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</si>
  <si>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</si>
  <si>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</si>
  <si>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</si>
  <si>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</si>
  <si>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</si>
  <si>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</si>
  <si>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</si>
  <si>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</si>
  <si>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</si>
  <si>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</si>
  <si>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</si>
  <si>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</si>
  <si>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</si>
  <si>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</si>
  <si>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</si>
  <si>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</si>
  <si>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</si>
  <si>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</si>
  <si>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</si>
  <si>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</si>
  <si>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</si>
  <si>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</si>
  <si>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</si>
  <si>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</si>
  <si>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</si>
  <si>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</si>
  <si>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</si>
  <si>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</si>
  <si>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</si>
  <si>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</si>
  <si>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</si>
  <si>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</si>
  <si>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</si>
  <si>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</si>
  <si>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</si>
  <si>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</si>
  <si>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</si>
  <si>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</si>
  <si>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</si>
  <si>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</si>
  <si>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</si>
  <si>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</si>
  <si>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</si>
  <si>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</si>
  <si>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</si>
  <si>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</si>
  <si>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</si>
  <si>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</si>
  <si>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</si>
  <si>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</si>
  <si>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</si>
  <si>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</si>
  <si>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</si>
  <si>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</si>
  <si>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</si>
  <si>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</si>
  <si>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</si>
  <si>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</si>
  <si>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</si>
  <si>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</si>
  <si>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</si>
  <si>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</si>
  <si>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</si>
  <si>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</si>
  <si>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</si>
  <si>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</si>
  <si>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</si>
  <si>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</si>
  <si>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</si>
  <si>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</si>
  <si>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</si>
  <si>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</si>
  <si>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</si>
  <si>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</si>
  <si>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</si>
  <si>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</si>
  <si>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</si>
  <si>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</si>
  <si>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</si>
  <si>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</si>
  <si>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</si>
  <si>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</si>
  <si>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</si>
  <si>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</si>
  <si>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</si>
  <si>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</si>
  <si>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</si>
  <si>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</si>
  <si>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</si>
  <si>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</si>
  <si>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</si>
  <si>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</si>
  <si>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</si>
  <si>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</si>
  <si>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</si>
  <si>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</si>
  <si>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</si>
  <si>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</si>
  <si>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</si>
  <si>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</si>
  <si>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</si>
  <si>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</si>
  <si>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</si>
  <si>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</si>
  <si>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</si>
  <si>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</si>
  <si>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</si>
  <si>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</si>
  <si>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</si>
  <si>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</si>
  <si>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</si>
  <si>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</si>
  <si>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</si>
  <si>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</si>
  <si>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</si>
  <si>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</si>
  <si>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</si>
  <si>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</si>
  <si>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</si>
  <si>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</si>
  <si>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</si>
  <si>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</si>
  <si>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</si>
  <si>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</si>
  <si>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</si>
  <si>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</si>
  <si>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</si>
  <si>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</si>
  <si>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</si>
  <si>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</si>
  <si>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</si>
  <si>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</si>
  <si>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</si>
  <si>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</si>
  <si>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</si>
  <si>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</si>
  <si>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</si>
  <si>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</si>
  <si>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</si>
  <si>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</si>
  <si>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</si>
  <si>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</si>
  <si>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</si>
  <si>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</si>
  <si>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</si>
  <si>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</si>
  <si>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</si>
  <si>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</si>
  <si>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</si>
  <si>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</si>
  <si>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</si>
  <si>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</si>
  <si>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</si>
  <si>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</si>
  <si>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</si>
  <si>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</si>
  <si>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</si>
  <si>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</si>
  <si>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</si>
  <si>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</si>
  <si>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</si>
  <si>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</si>
  <si>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</si>
  <si>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</si>
  <si>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</si>
  <si>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</si>
  <si>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</si>
  <si>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</si>
  <si>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</si>
  <si>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</si>
  <si>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</si>
  <si>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</si>
  <si>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</si>
  <si>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</si>
  <si>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</si>
  <si>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</si>
  <si>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</si>
  <si>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</si>
  <si>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</si>
  <si>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</si>
  <si>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</si>
  <si>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</si>
  <si>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</si>
  <si>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</si>
  <si>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</si>
  <si>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</si>
  <si>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</si>
  <si>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</si>
  <si>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</si>
  <si>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</si>
  <si>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</si>
  <si>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</si>
  <si>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</si>
  <si>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</si>
  <si>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</si>
  <si>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</si>
  <si>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</si>
  <si>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</si>
  <si>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</si>
  <si>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</si>
  <si>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</si>
  <si>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</si>
  <si>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</si>
  <si>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</si>
  <si>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</si>
  <si>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</si>
  <si>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</si>
  <si>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</si>
  <si>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</si>
  <si>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</si>
  <si>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</si>
  <si>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</si>
  <si>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</si>
  <si>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</si>
  <si>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</si>
  <si>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</si>
  <si>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</si>
  <si>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</si>
  <si>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</si>
  <si>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</si>
  <si>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</si>
  <si>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</si>
  <si>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</si>
  <si>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</si>
  <si>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</si>
  <si>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</si>
  <si>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</si>
  <si>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</si>
  <si>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</si>
  <si>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</si>
  <si>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</si>
  <si>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</si>
  <si>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</si>
  <si>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</si>
  <si>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</si>
  <si>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</si>
  <si>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</si>
  <si>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</si>
  <si>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</si>
  <si>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</si>
  <si>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</si>
  <si>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</si>
  <si>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</si>
  <si>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</si>
  <si>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</si>
  <si>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</si>
  <si>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</si>
  <si>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</si>
  <si>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</si>
  <si>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</si>
  <si>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</si>
  <si>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</si>
  <si>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</si>
  <si>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</si>
  <si>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</si>
  <si>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</si>
  <si>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</si>
  <si>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</si>
  <si>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</si>
  <si>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</si>
  <si>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</si>
  <si>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</si>
  <si>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</si>
  <si>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</si>
  <si>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</si>
  <si>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</si>
  <si>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</si>
  <si>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</si>
  <si>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</si>
  <si>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</si>
  <si>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</si>
  <si>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</si>
  <si>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</si>
  <si>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</si>
  <si>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</si>
  <si>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</si>
  <si>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</si>
  <si>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</si>
  <si>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</si>
  <si>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</si>
  <si>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</si>
  <si>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</si>
  <si>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</si>
  <si>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</si>
  <si>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</si>
  <si>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</si>
  <si>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</si>
  <si>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</si>
  <si>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</si>
  <si>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</si>
  <si>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</si>
  <si>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</si>
  <si>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</si>
  <si>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</si>
  <si>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</si>
  <si>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</si>
  <si>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</si>
  <si>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</si>
  <si>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</si>
  <si>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</si>
  <si>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</si>
  <si>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</si>
  <si>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</si>
  <si>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</si>
  <si>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</si>
  <si>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</si>
  <si>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</si>
  <si>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</si>
  <si>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</si>
  <si>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</si>
  <si>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</si>
  <si>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</si>
  <si>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</si>
  <si>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</si>
  <si>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</si>
  <si>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</si>
  <si>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</si>
  <si>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</si>
  <si>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</si>
  <si>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</si>
  <si>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</si>
  <si>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</si>
  <si>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</si>
  <si>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</si>
  <si>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</si>
  <si>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</si>
  <si>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</si>
  <si>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</si>
  <si>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</si>
  <si>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</si>
  <si>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</si>
  <si>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</si>
  <si>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</si>
  <si>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</si>
  <si>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</si>
  <si>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</si>
  <si>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</si>
  <si>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</si>
  <si>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</si>
  <si>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</si>
  <si>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</si>
  <si>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</si>
  <si>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</si>
  <si>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</si>
  <si>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</si>
  <si>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</si>
  <si>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</si>
  <si>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</si>
  <si>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</si>
  <si>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</si>
  <si>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</si>
  <si>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</si>
  <si>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</si>
  <si>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</si>
  <si>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</si>
  <si>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</si>
  <si>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</si>
  <si>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</si>
  <si>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</si>
  <si>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</si>
  <si>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</si>
  <si>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</si>
  <si>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</si>
  <si>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</si>
  <si>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</si>
  <si>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</si>
  <si>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</si>
  <si>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</si>
  <si>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</si>
  <si>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</si>
  <si>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</si>
  <si>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</si>
  <si>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</si>
  <si>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</si>
  <si>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</si>
  <si>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</si>
  <si>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</si>
  <si>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</si>
  <si>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</si>
  <si>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</si>
  <si>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</si>
  <si>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</si>
  <si>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</si>
  <si>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</si>
  <si>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</si>
  <si>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</si>
  <si>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</si>
  <si>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</si>
  <si>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</si>
  <si>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</si>
  <si>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</si>
  <si>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</si>
  <si>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</si>
  <si>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</si>
  <si>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</si>
  <si>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</si>
  <si>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</si>
  <si>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</si>
  <si>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</si>
  <si>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</si>
  <si>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</si>
  <si>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</si>
  <si>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</si>
  <si>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</si>
  <si>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</si>
  <si>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</si>
  <si>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</si>
  <si>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</si>
  <si>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</si>
  <si>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</si>
  <si>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</si>
  <si>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</si>
  <si>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</si>
  <si>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</si>
  <si>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</si>
  <si>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</si>
  <si>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</si>
  <si>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</si>
  <si>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</si>
  <si>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</si>
  <si>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</si>
  <si>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</si>
  <si>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</si>
  <si>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</si>
  <si>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</si>
  <si>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</si>
  <si>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</si>
  <si>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</si>
  <si>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</si>
  <si>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</si>
  <si>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</si>
  <si>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</si>
  <si>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</si>
  <si>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</si>
  <si>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</si>
  <si>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</si>
  <si>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</si>
  <si>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</si>
  <si>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</si>
  <si>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</si>
  <si>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</si>
  <si>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</si>
  <si>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</si>
  <si>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</si>
  <si>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</si>
  <si>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</si>
  <si>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</si>
  <si>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</si>
  <si>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</si>
  <si>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</si>
  <si>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</si>
  <si>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</si>
  <si>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</si>
  <si>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</si>
  <si>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</si>
  <si>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</si>
  <si>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</si>
  <si>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</si>
  <si>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</si>
  <si>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</si>
  <si>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</si>
  <si>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</si>
  <si>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</si>
  <si>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</si>
  <si>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</si>
  <si>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</si>
  <si>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</si>
  <si>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</si>
  <si>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</si>
  <si>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</si>
  <si>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</si>
  <si>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</si>
  <si>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</si>
  <si>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</si>
  <si>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</si>
  <si>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</si>
  <si>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</si>
  <si>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</si>
  <si>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</si>
  <si>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</si>
  <si>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</si>
  <si>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</si>
  <si>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</si>
  <si>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</si>
  <si>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</si>
  <si>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</si>
  <si>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</si>
  <si>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</si>
  <si>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</si>
  <si>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</si>
  <si>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</si>
  <si>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</si>
  <si>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</si>
  <si>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</si>
  <si>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</si>
  <si>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</si>
  <si>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</si>
  <si>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</si>
  <si>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</si>
  <si>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</si>
  <si>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</si>
  <si>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</si>
  <si>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</si>
  <si>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</si>
  <si>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</si>
  <si>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</si>
  <si>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</si>
  <si>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</si>
  <si>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</si>
  <si>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</si>
  <si>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</si>
  <si>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</si>
  <si>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</si>
  <si>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</si>
  <si>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</si>
  <si>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</si>
  <si>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</si>
  <si>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</si>
  <si>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</si>
  <si>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</si>
  <si>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</si>
  <si>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</si>
  <si>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</si>
  <si>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</si>
  <si>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</si>
  <si>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</si>
  <si>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</si>
  <si>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</si>
  <si>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</si>
  <si>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</si>
  <si>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</si>
  <si>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</si>
  <si>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</si>
  <si>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</si>
  <si>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</si>
  <si>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</si>
  <si>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</si>
  <si>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</si>
  <si>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</si>
  <si>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</si>
  <si>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</si>
  <si>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</si>
  <si>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</si>
  <si>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</si>
  <si>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</si>
  <si>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</si>
  <si>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</si>
  <si>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</si>
  <si>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</si>
  <si>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</si>
  <si>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</si>
  <si>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</si>
  <si>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</si>
  <si>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</si>
  <si>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</si>
  <si>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</si>
  <si>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</si>
  <si>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</si>
  <si>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</si>
  <si>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</si>
  <si>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</si>
  <si>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</si>
  <si>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</si>
  <si>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</si>
  <si>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</si>
  <si>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</si>
  <si>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</si>
  <si>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</si>
  <si>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</si>
  <si>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</si>
  <si>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</si>
  <si>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</si>
  <si>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</si>
  <si>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</si>
  <si>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</si>
  <si>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</si>
  <si>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</si>
  <si>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</si>
  <si>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</si>
  <si>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</si>
  <si>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</si>
  <si>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</si>
  <si>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</si>
  <si>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</si>
  <si>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</si>
  <si>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</si>
  <si>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</si>
  <si>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</si>
  <si>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</si>
  <si>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</si>
  <si>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</si>
  <si>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</si>
  <si>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</si>
  <si>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</si>
  <si>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</si>
  <si>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</si>
  <si>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</si>
  <si>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</si>
  <si>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</si>
  <si>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</si>
  <si>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</si>
  <si>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</si>
  <si>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</si>
  <si>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</si>
  <si>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</si>
  <si>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</si>
  <si>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</si>
  <si>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</si>
  <si>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</si>
  <si>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</si>
  <si>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</si>
  <si>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</si>
  <si>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</si>
  <si>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</si>
  <si>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</si>
  <si>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</si>
  <si>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</si>
  <si>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</si>
  <si>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</si>
  <si>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</si>
  <si>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</si>
  <si>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</si>
  <si>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</si>
  <si>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</si>
  <si>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</si>
  <si>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</si>
  <si>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</si>
  <si>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</si>
  <si>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</si>
  <si>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</si>
  <si>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</si>
  <si>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</si>
  <si>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</si>
  <si>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</si>
  <si>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</si>
  <si>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</si>
  <si>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</si>
  <si>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</si>
  <si>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</si>
  <si>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</si>
  <si>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</si>
  <si>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</si>
  <si>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</si>
  <si>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</si>
  <si>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</si>
  <si>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</si>
  <si>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</si>
  <si>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</si>
  <si>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</si>
  <si>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</si>
  <si>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</si>
  <si>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</si>
  <si>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</si>
  <si>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</si>
  <si>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</si>
  <si>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</si>
  <si>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</si>
  <si>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</si>
  <si>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</si>
  <si>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</si>
  <si>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</si>
  <si>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</si>
  <si>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</si>
  <si>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</si>
  <si>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</si>
  <si>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</si>
  <si>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</si>
  <si>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</si>
  <si>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</si>
  <si>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</si>
  <si>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</si>
  <si>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</si>
  <si>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</si>
  <si>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</si>
  <si>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</si>
  <si>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</si>
  <si>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</si>
  <si>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</si>
  <si>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</si>
  <si>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</si>
  <si>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</si>
  <si>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</si>
  <si>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</si>
  <si>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</si>
  <si>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</si>
  <si>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</si>
  <si>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</si>
  <si>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</si>
  <si>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</si>
  <si>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</si>
  <si>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</si>
  <si>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</si>
  <si>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</si>
  <si>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</si>
  <si>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</si>
  <si>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</si>
  <si>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</si>
  <si>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</si>
  <si>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</si>
  <si>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</si>
  <si>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</si>
  <si>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</si>
  <si>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</si>
  <si>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</si>
  <si>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</si>
  <si>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</si>
  <si>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</si>
  <si>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</si>
  <si>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</si>
  <si>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</si>
  <si>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</si>
  <si>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</si>
  <si>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</si>
  <si>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</si>
  <si>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</si>
  <si>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</si>
  <si>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</si>
  <si>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</si>
  <si>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</si>
  <si>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</si>
  <si>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</si>
  <si>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</si>
  <si>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</si>
  <si>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</si>
  <si>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</si>
  <si>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</si>
  <si>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</si>
  <si>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</si>
  <si>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</si>
  <si>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</si>
  <si>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</si>
  <si>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</si>
  <si>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</si>
  <si>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</si>
  <si>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</si>
  <si>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</si>
  <si>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</si>
  <si>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</si>
  <si>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</si>
  <si>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</si>
  <si>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</si>
  <si>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</si>
  <si>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</si>
  <si>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</si>
  <si>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</si>
  <si>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</si>
  <si>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</si>
  <si>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</si>
  <si>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</si>
  <si>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</si>
  <si>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</si>
  <si>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</si>
  <si>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</si>
  <si>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</si>
  <si>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</si>
  <si>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</si>
  <si>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</si>
  <si>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</si>
  <si>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</si>
  <si>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</si>
  <si>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</si>
  <si>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</si>
  <si>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</si>
  <si>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</si>
  <si>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</si>
  <si>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</si>
  <si>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</si>
  <si>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</si>
  <si>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</si>
  <si>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</si>
  <si>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</si>
  <si>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</si>
  <si>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</si>
  <si>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</si>
  <si>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</si>
  <si>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</si>
  <si>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</si>
  <si>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</si>
  <si>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</si>
  <si>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</si>
  <si>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</si>
  <si>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</si>
  <si>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</si>
  <si>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</si>
  <si>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</si>
  <si>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</si>
  <si>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</si>
  <si>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</si>
  <si>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</si>
  <si>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</si>
  <si>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</si>
  <si>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</si>
  <si>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</si>
  <si>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</si>
  <si>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</si>
  <si>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</si>
  <si>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</si>
  <si>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</si>
  <si>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</si>
  <si>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</si>
  <si>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</si>
  <si>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</si>
  <si>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</si>
  <si>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</si>
  <si>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</si>
  <si>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</si>
  <si>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</si>
  <si>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</si>
  <si>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</si>
  <si>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</si>
  <si>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</si>
  <si>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</si>
  <si>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</si>
  <si>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</si>
  <si>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</si>
  <si>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</si>
  <si>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</si>
  <si>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</si>
  <si>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</si>
  <si>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</si>
  <si>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</si>
  <si>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</si>
  <si>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</si>
  <si>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</si>
  <si>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</si>
  <si>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</si>
  <si>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</si>
  <si>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</si>
  <si>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</si>
  <si>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</si>
  <si>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</si>
  <si>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</si>
  <si>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</si>
  <si>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</si>
  <si>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</si>
  <si>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</si>
  <si>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</si>
  <si>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</si>
  <si>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</si>
  <si>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</si>
  <si>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</si>
  <si>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</si>
  <si>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</si>
  <si>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</si>
  <si>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</si>
  <si>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</si>
  <si>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</si>
  <si>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</si>
  <si>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</si>
  <si>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</si>
  <si>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</si>
  <si>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</si>
  <si>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</si>
  <si>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</si>
  <si>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</si>
  <si>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</si>
  <si>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</si>
  <si>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</si>
  <si>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</si>
  <si>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</si>
  <si>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</si>
  <si>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</si>
  <si>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</si>
  <si>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</si>
  <si>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</si>
  <si>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</si>
  <si>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</si>
  <si>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</si>
  <si>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</si>
  <si>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</si>
  <si>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</si>
  <si>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</si>
  <si>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</si>
  <si>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</si>
  <si>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</si>
  <si>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</si>
  <si>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</si>
  <si>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</si>
  <si>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</si>
  <si>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</si>
  <si>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</si>
  <si>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</si>
  <si>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</si>
  <si>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</si>
  <si>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</si>
  <si>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</si>
  <si>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</si>
  <si>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</si>
  <si>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</si>
  <si>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</si>
  <si>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</si>
  <si>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</si>
  <si>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</si>
  <si>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</si>
  <si>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</si>
  <si>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</si>
  <si>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</si>
  <si>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</si>
  <si>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</si>
  <si>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</si>
  <si>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</si>
  <si>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</si>
  <si>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</si>
  <si>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</si>
  <si>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</si>
  <si>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</si>
  <si>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</si>
  <si>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</si>
  <si>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</si>
  <si>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</si>
  <si>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</si>
  <si>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 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</si>
  <si>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</si>
  <si>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</si>
  <si>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</si>
  <si>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</si>
  <si>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</si>
  <si>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</si>
  <si>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</si>
  <si>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</si>
  <si>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</si>
  <si>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</si>
  <si>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</si>
  <si>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</si>
  <si>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</si>
  <si>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Years </t>
  </si>
  <si>
    <t>Goal</t>
  </si>
  <si>
    <t xml:space="preserve">Total Projects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</si>
  <si>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</si>
  <si>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</si>
  <si>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</si>
  <si>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</si>
  <si>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</si>
  <si>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</si>
  <si>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</si>
  <si>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</si>
  <si>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</si>
  <si>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</si>
  <si>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</si>
  <si>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</si>
  <si>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</si>
  <si>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Cancelled</t>
  </si>
  <si>
    <t>Percentage Failed</t>
  </si>
  <si>
    <t>Percentage Successful</t>
  </si>
  <si>
    <t>Percentage Cancelled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</si>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</sst>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10" fontId="0" fillId="0" borderId="0" xfId="0" applyNumberFormat="1"/>
    <xf numFmtId="10" fontId="1" fillId="0" borderId="0" xfId="0" applyNumberFormat="1" applyFon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6661047115945952"/>
          <c:y val="8.982000558659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1">
                  <c:v>11</c:v>
                </c:pt>
                <c:pt idx="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A-417F-9462-3A16B738065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37</c:v>
                </c:pt>
                <c:pt idx="1">
                  <c:v>40</c:v>
                </c:pt>
                <c:pt idx="2">
                  <c:v>250</c:v>
                </c:pt>
                <c:pt idx="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B-49C0-8DA8-4AB22A4D06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0">
                  <c:v>17</c:v>
                </c:pt>
                <c:pt idx="2">
                  <c:v>9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B-49C0-8DA8-4AB22A4D06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music/faith</c:v>
                </c:pt>
                <c:pt idx="1">
                  <c:v>theater/musical</c:v>
                </c:pt>
                <c:pt idx="2">
                  <c:v>theater/plays</c:v>
                </c:pt>
                <c:pt idx="3">
                  <c:v>theater/spaces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1">
                  <c:v>45</c:v>
                </c:pt>
                <c:pt idx="2">
                  <c:v>412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1B-49C0-8DA8-4AB22A4D0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3501520"/>
        <c:axId val="2033499856"/>
      </c:barChart>
      <c:catAx>
        <c:axId val="203350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499856"/>
        <c:crosses val="autoZero"/>
        <c:auto val="1"/>
        <c:lblAlgn val="ctr"/>
        <c:lblOffset val="100"/>
        <c:noMultiLvlLbl val="0"/>
      </c:catAx>
      <c:valAx>
        <c:axId val="20334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50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[Kickstarter_Challenge.xlsx]Subcateogory Statisics!PivotTable2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'Subcateogory Statisics'!$B$4:$B$5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2-43BF-B047-4EF9637B3976}"/>
            </c:ext>
          </c:extLst>
        </c:ser>
        <c:ser>
          <c:idx val="1"/>
          <c:order val="1"/>
          <c:tx>
            <c:strRef>
              <c:f>'Subcateogory Statisics'!$C$4:$C$5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2-43BF-B047-4EF9637B3976}"/>
            </c:ext>
          </c:extLst>
        </c:ser>
        <c:ser>
          <c:idx val="2"/>
          <c:order val="2"/>
          <c:tx>
            <c:strRef>
              <c:f>'Subcateogory Statisics'!$D$4:$D$5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2-43BF-B047-4EF963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768879"/>
        <c:axId val="785775119"/>
      </c:barChart>
      <c:catAx>
        <c:axId val="78576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75119"/>
        <c:crosses val="autoZero"/>
        <c:auto val="1"/>
        <c:lblAlgn val="ctr"/>
        <c:lblOffset val="100"/>
        <c:noMultiLvlLbl val="0"/>
      </c:catAx>
      <c:valAx>
        <c:axId val="7857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6-4B3C-B5B7-522342880D8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56-4B3C-B5B7-522342880D8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56-4B3C-B5B7-52234288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736656"/>
        <c:axId val="234732000"/>
      </c:lineChart>
      <c:catAx>
        <c:axId val="21327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732000"/>
        <c:crosses val="autoZero"/>
        <c:auto val="1"/>
        <c:lblAlgn val="ctr"/>
        <c:lblOffset val="100"/>
        <c:noMultiLvlLbl val="0"/>
      </c:catAx>
      <c:valAx>
        <c:axId val="2347320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0-4425-A560-212D226A84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0-4425-A560-212D226A84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0-4425-A560-212D226A8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531104"/>
        <c:axId val="1848522784"/>
      </c:lineChart>
      <c:catAx>
        <c:axId val="18485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22784"/>
        <c:crosses val="autoZero"/>
        <c:auto val="1"/>
        <c:lblAlgn val="ctr"/>
        <c:lblOffset val="100"/>
        <c:noMultiLvlLbl val="0"/>
      </c:catAx>
      <c:valAx>
        <c:axId val="184852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53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9524</xdr:rowOff>
    </xdr:from>
    <xdr:to>
      <xdr:col>11</xdr:col>
      <xdr:colOff>361950</xdr:colOff>
      <xdr:row>22</xdr:row>
      <xdr:rowOff>157161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3E7CC-26D9-411C-BEA9-90CA56467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5</xdr:row>
      <xdr:rowOff>23812</xdr:rowOff>
    </xdr:from>
    <xdr:to>
      <xdr:col>13</xdr:col>
      <xdr:colOff>314325</xdr:colOff>
      <xdr:row>19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569F4-4372-4CC0-A93F-CCB243D46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4</xdr:row>
      <xdr:rowOff>38100</xdr:rowOff>
    </xdr:from>
    <xdr:to>
      <xdr:col>12</xdr:col>
      <xdr:colOff>276224</xdr:colOff>
      <xdr:row>20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A31FD-4912-48B4-9F99-63407FA12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1085850</xdr:colOff>
      <xdr:row>14</xdr:row>
      <xdr:rowOff>28576</xdr:rowOff>
    </xdr:from>
    <xdr:to>
      <xdr:col>7</xdr:col>
      <xdr:colOff>676275</xdr:colOff>
      <xdr:row>29</xdr:row>
      <xdr:rowOff>159860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063CF9-07AE-4CEA-A024-B2693FA43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350" y="2695576"/>
          <a:ext cx="7572375" cy="2988784"/>
        </a:xfrm>
        <a:prstGeom prst="rect">
          <a:avLst/>
        </a:prstGeom>
        <a:ln>
          <a:noFill/>
        </a:ln>
        <a:effectLst>
          <a:glow rad="127000">
            <a:schemeClr val="bg1"/>
          </a:glo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152400</xdr:rowOff>
    </xdr:from>
    <xdr:to>
      <xdr:col>13</xdr:col>
      <xdr:colOff>304800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1DAB0-8197-4EF0-BB4E-CAD8DA943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isha" refreshedDate="44375.700586574072" createdVersion="7" refreshedVersion="7" minRefreshableVersion="3" recordCount="4115" xr:uid="{78461F28-D516-41AD-A6D7-E3D5421A3ECB}">
  <cacheSource type="worksheet">
    <worksheetSource ref="A1:R1048576" sheet="Kickstarter_Challenge.xlsx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isha" refreshedDate="44375.720768749998" createdVersion="7" refreshedVersion="7" minRefreshableVersion="3" recordCount="4114" xr:uid="{D8EE4D5B-174E-4683-B402-ECC4FC2A8519}">
  <cacheSource type="worksheet">
    <worksheetSource ref="A1:T4115" sheet="Kickstarter_Challenge.xlsx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 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isha" refreshedDate="44382.770518055557" createdVersion="7" refreshedVersion="7" minRefreshableVersion="3" recordCount="4115" xr:uid="{DFB47EA8-9B99-48F6-8F25-68F175AAC387}">
  <cacheSource type="worksheet">
    <worksheetSource ref="A1:T1048576" sheet="Kickstarter_Challenge.xlsx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 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FB6E0-CF97-44C9-B0EE-4D1A0807657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3"/>
  </rowFields>
  <rowItems count="5">
    <i>
      <x v="15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785418-29D0-4152-B6B6-3CE10258DA1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6C803-3B05-4CF3-BEA2-42092B91AA6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08AA8-D064-4955-A7CE-194C92C433E7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54"/>
  <sheetViews>
    <sheetView zoomScale="110" zoomScaleNormal="11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W4130" sqref="W413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style="9" customWidth="1"/>
    <col min="13" max="13" width="36.42578125" customWidth="1"/>
    <col min="14" max="14" width="29.42578125" customWidth="1"/>
    <col min="15" max="15" width="19.28515625" customWidth="1"/>
    <col min="16" max="16" width="18.5703125" customWidth="1"/>
    <col min="17" max="17" width="29.42578125" customWidth="1"/>
    <col min="18" max="18" width="19.28515625" customWidth="1"/>
    <col min="19" max="19" width="23.140625" customWidth="1"/>
    <col min="20" max="20" width="24.7109375" customWidth="1"/>
    <col min="21" max="22" width="17.5703125" customWidth="1"/>
    <col min="23" max="23" width="19.28515625" customWidth="1"/>
    <col min="24" max="24" width="20.5703125" customWidth="1"/>
    <col min="25" max="25" width="17.42578125" customWidth="1"/>
    <col min="26" max="26" width="18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8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7" t="s">
        <v>8380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 s="9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0">
        <f>(((J2/60)/60)/24)+DATE(1970,1,1)</f>
        <v>41324.214571759258</v>
      </c>
      <c r="T2" s="10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 s="9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0">
        <f t="shared" ref="S3:S66" si="2">(((J3/60)/60)/24)+DATE(1970,1,1)</f>
        <v>42714.440416666665</v>
      </c>
      <c r="T3" s="10">
        <f t="shared" ref="T3:T66" si="3">(((I3/60)/60)/24)+DATE(1970,1,1)</f>
        <v>42759.440416666665</v>
      </c>
      <c r="U3">
        <f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 s="9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0">
        <f t="shared" si="2"/>
        <v>41561.500706018516</v>
      </c>
      <c r="T4" s="10">
        <f t="shared" si="3"/>
        <v>41593.166666666664</v>
      </c>
      <c r="U4">
        <f>YEAR(S4)</f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 s="9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0">
        <f t="shared" si="2"/>
        <v>41803.880659722221</v>
      </c>
      <c r="T5" s="10">
        <f t="shared" si="3"/>
        <v>41843.880659722221</v>
      </c>
      <c r="U5">
        <f>YEAR(S5)</f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 s="9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0">
        <f t="shared" si="2"/>
        <v>42473.604270833333</v>
      </c>
      <c r="T6" s="10">
        <f t="shared" si="3"/>
        <v>42527.709722222222</v>
      </c>
      <c r="U6">
        <f t="shared" ref="U6:U68" si="4">YEAR(S2)</f>
        <v>2013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 s="9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0">
        <f t="shared" si="2"/>
        <v>42499.960810185185</v>
      </c>
      <c r="T7" s="10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 s="9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0">
        <f t="shared" si="2"/>
        <v>41394.871678240743</v>
      </c>
      <c r="T8" s="10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 s="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0">
        <f t="shared" si="2"/>
        <v>41039.225601851853</v>
      </c>
      <c r="T9" s="10">
        <f t="shared" si="3"/>
        <v>41072.291666666664</v>
      </c>
      <c r="U9">
        <f t="shared" si="4"/>
        <v>2014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 s="9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0">
        <f t="shared" si="2"/>
        <v>42549.722962962958</v>
      </c>
      <c r="T10" s="10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 s="9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0">
        <f t="shared" si="2"/>
        <v>41389.364849537036</v>
      </c>
      <c r="T11" s="10">
        <f t="shared" si="3"/>
        <v>41425.5</v>
      </c>
      <c r="U11">
        <f t="shared" si="4"/>
        <v>2016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 s="9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0">
        <f t="shared" si="2"/>
        <v>42415.253437499996</v>
      </c>
      <c r="T12" s="10">
        <f t="shared" si="3"/>
        <v>42445.211770833332</v>
      </c>
      <c r="U12">
        <f t="shared" si="4"/>
        <v>2013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 s="9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0">
        <f t="shared" si="2"/>
        <v>42347.358483796299</v>
      </c>
      <c r="T13" s="10">
        <f t="shared" si="3"/>
        <v>42380.958333333328</v>
      </c>
      <c r="U13">
        <f t="shared" si="4"/>
        <v>2012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 s="9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0">
        <f t="shared" si="2"/>
        <v>42519.6565162037</v>
      </c>
      <c r="T14" s="10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 s="9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0">
        <f t="shared" si="2"/>
        <v>42394.580740740741</v>
      </c>
      <c r="T15" s="10">
        <f t="shared" si="3"/>
        <v>42441.208333333328</v>
      </c>
      <c r="U15">
        <f t="shared" si="4"/>
        <v>2013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 s="9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0">
        <f t="shared" si="2"/>
        <v>42157.251828703709</v>
      </c>
      <c r="T16" s="10">
        <f t="shared" si="3"/>
        <v>42197.251828703709</v>
      </c>
      <c r="U16">
        <f t="shared" si="4"/>
        <v>2016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 s="9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0">
        <f t="shared" si="2"/>
        <v>42689.582349537035</v>
      </c>
      <c r="T17" s="10">
        <f t="shared" si="3"/>
        <v>42725.332638888889</v>
      </c>
      <c r="U17">
        <f t="shared" si="4"/>
        <v>2015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 s="9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0">
        <f t="shared" si="2"/>
        <v>41744.290868055556</v>
      </c>
      <c r="T18" s="10">
        <f t="shared" si="3"/>
        <v>41774.290868055556</v>
      </c>
      <c r="U18">
        <f t="shared" si="4"/>
        <v>2016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 s="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0">
        <f t="shared" si="2"/>
        <v>41730.584374999999</v>
      </c>
      <c r="T19" s="10">
        <f t="shared" si="3"/>
        <v>41760.584374999999</v>
      </c>
      <c r="U19">
        <f t="shared" si="4"/>
        <v>2016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 s="9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0">
        <f t="shared" si="2"/>
        <v>42704.335810185185</v>
      </c>
      <c r="T20" s="10">
        <f t="shared" si="3"/>
        <v>42737.957638888889</v>
      </c>
      <c r="U20">
        <f t="shared" si="4"/>
        <v>2015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 s="9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0">
        <f t="shared" si="2"/>
        <v>42076.130011574074</v>
      </c>
      <c r="T21" s="10">
        <f t="shared" si="3"/>
        <v>42131.290277777778</v>
      </c>
      <c r="U21">
        <f t="shared" si="4"/>
        <v>2016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 s="9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0">
        <f t="shared" si="2"/>
        <v>42199.651319444441</v>
      </c>
      <c r="T22" s="10">
        <f t="shared" si="3"/>
        <v>42235.651319444441</v>
      </c>
      <c r="U22">
        <f t="shared" si="4"/>
        <v>2014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 s="9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0">
        <f t="shared" si="2"/>
        <v>42033.584016203706</v>
      </c>
      <c r="T23" s="10">
        <f t="shared" si="3"/>
        <v>42063.584016203706</v>
      </c>
      <c r="U23">
        <f t="shared" si="4"/>
        <v>2014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 s="9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0">
        <f t="shared" si="2"/>
        <v>42677.005474537036</v>
      </c>
      <c r="T24" s="10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 s="9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0">
        <f t="shared" si="2"/>
        <v>42452.272824074069</v>
      </c>
      <c r="T25" s="10">
        <f t="shared" si="3"/>
        <v>42482.272824074069</v>
      </c>
      <c r="U25">
        <f t="shared" si="4"/>
        <v>2015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 s="9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0">
        <f t="shared" si="2"/>
        <v>42290.460023148145</v>
      </c>
      <c r="T26" s="10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 s="9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0">
        <f t="shared" si="2"/>
        <v>42136.209675925929</v>
      </c>
      <c r="T27" s="10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 s="9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0">
        <f t="shared" si="2"/>
        <v>41835.540486111109</v>
      </c>
      <c r="T28" s="10">
        <f t="shared" si="3"/>
        <v>41865.540486111109</v>
      </c>
      <c r="U28">
        <f t="shared" si="4"/>
        <v>2016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 s="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0">
        <f t="shared" si="2"/>
        <v>42746.270057870366</v>
      </c>
      <c r="T29" s="10">
        <f t="shared" si="3"/>
        <v>42776.270057870366</v>
      </c>
      <c r="U29">
        <f t="shared" si="4"/>
        <v>2016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 s="9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0">
        <f t="shared" si="2"/>
        <v>42068.209097222221</v>
      </c>
      <c r="T30" s="10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 s="9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0">
        <f t="shared" si="2"/>
        <v>42311.216898148152</v>
      </c>
      <c r="T31" s="10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 s="9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0">
        <f t="shared" si="2"/>
        <v>41873.79184027778</v>
      </c>
      <c r="T32" s="10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 s="9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0">
        <f t="shared" si="2"/>
        <v>42605.70857638889</v>
      </c>
      <c r="T33" s="10">
        <f t="shared" si="3"/>
        <v>42635.70857638889</v>
      </c>
      <c r="U33">
        <f t="shared" si="4"/>
        <v>2017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 s="9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0">
        <f t="shared" si="2"/>
        <v>41842.917129629634</v>
      </c>
      <c r="T34" s="10">
        <f t="shared" si="3"/>
        <v>41877.917129629634</v>
      </c>
      <c r="U34">
        <f t="shared" si="4"/>
        <v>2015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 s="9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0">
        <f t="shared" si="2"/>
        <v>42725.869363425925</v>
      </c>
      <c r="T35" s="10">
        <f t="shared" si="3"/>
        <v>42745.915972222225</v>
      </c>
      <c r="U35">
        <f t="shared" si="4"/>
        <v>2015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 s="9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0">
        <f t="shared" si="2"/>
        <v>42423.542384259257</v>
      </c>
      <c r="T36" s="10">
        <f t="shared" si="3"/>
        <v>42463.500717592593</v>
      </c>
      <c r="U36">
        <f t="shared" si="4"/>
        <v>2014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 s="9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0">
        <f t="shared" si="2"/>
        <v>42375.08394675926</v>
      </c>
      <c r="T37" s="10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 s="9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0">
        <f t="shared" si="2"/>
        <v>42067.923668981486</v>
      </c>
      <c r="T38" s="10">
        <f t="shared" si="3"/>
        <v>42112.882002314815</v>
      </c>
      <c r="U38">
        <f t="shared" si="4"/>
        <v>2014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 s="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0">
        <f t="shared" si="2"/>
        <v>41261.767812500002</v>
      </c>
      <c r="T39" s="10">
        <f t="shared" si="3"/>
        <v>41306.767812500002</v>
      </c>
      <c r="U39">
        <f t="shared" si="4"/>
        <v>2016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 s="9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0">
        <f t="shared" si="2"/>
        <v>42548.269861111112</v>
      </c>
      <c r="T40" s="10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 s="9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0">
        <f t="shared" si="2"/>
        <v>42675.438946759255</v>
      </c>
      <c r="T41" s="10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 s="9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0">
        <f t="shared" si="2"/>
        <v>41894.632361111115</v>
      </c>
      <c r="T42" s="10">
        <f t="shared" si="3"/>
        <v>41954.674027777779</v>
      </c>
      <c r="U42">
        <f t="shared" si="4"/>
        <v>2015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 s="9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0">
        <f t="shared" si="2"/>
        <v>42775.314884259264</v>
      </c>
      <c r="T43" s="10">
        <f t="shared" si="3"/>
        <v>42808.956250000003</v>
      </c>
      <c r="U43">
        <f t="shared" si="4"/>
        <v>2012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 s="9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0">
        <f t="shared" si="2"/>
        <v>42311.625081018516</v>
      </c>
      <c r="T44" s="10">
        <f t="shared" si="3"/>
        <v>42357.041666666672</v>
      </c>
      <c r="U44">
        <f t="shared" si="4"/>
        <v>2016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 s="9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0">
        <f t="shared" si="2"/>
        <v>41450.681574074071</v>
      </c>
      <c r="T45" s="10">
        <f t="shared" si="3"/>
        <v>41480.681574074071</v>
      </c>
      <c r="U45">
        <f t="shared" si="4"/>
        <v>2016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 s="9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0">
        <f t="shared" si="2"/>
        <v>41020.271770833337</v>
      </c>
      <c r="T46" s="10">
        <f t="shared" si="3"/>
        <v>41052.791666666664</v>
      </c>
      <c r="U46">
        <f t="shared" si="4"/>
        <v>2014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 s="9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0">
        <f t="shared" si="2"/>
        <v>42136.420752314814</v>
      </c>
      <c r="T47" s="10">
        <f t="shared" si="3"/>
        <v>42166.420752314814</v>
      </c>
      <c r="U47">
        <f t="shared" si="4"/>
        <v>2017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 s="9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0">
        <f t="shared" si="2"/>
        <v>42136.184560185182</v>
      </c>
      <c r="T48" s="10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 s="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0">
        <f t="shared" si="2"/>
        <v>42322.653749999998</v>
      </c>
      <c r="T49" s="10">
        <f t="shared" si="3"/>
        <v>42362.653749999998</v>
      </c>
      <c r="U49">
        <f t="shared" si="4"/>
        <v>2013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 s="9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0">
        <f t="shared" si="2"/>
        <v>42087.668032407411</v>
      </c>
      <c r="T50" s="10">
        <f t="shared" si="3"/>
        <v>42132.668032407411</v>
      </c>
      <c r="U50">
        <f t="shared" si="4"/>
        <v>2012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 s="9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0">
        <f t="shared" si="2"/>
        <v>42661.323414351849</v>
      </c>
      <c r="T51" s="10">
        <f t="shared" si="3"/>
        <v>42697.365081018521</v>
      </c>
      <c r="U51">
        <f t="shared" si="4"/>
        <v>2015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 s="9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0">
        <f t="shared" si="2"/>
        <v>42556.583368055552</v>
      </c>
      <c r="T52" s="10">
        <f t="shared" si="3"/>
        <v>42586.583368055552</v>
      </c>
      <c r="U52">
        <f t="shared" si="4"/>
        <v>2015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 s="9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0">
        <f t="shared" si="2"/>
        <v>42276.624803240738</v>
      </c>
      <c r="T53" s="10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 s="9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0">
        <f t="shared" si="2"/>
        <v>42758.197013888886</v>
      </c>
      <c r="T54" s="10">
        <f t="shared" si="3"/>
        <v>42788.197013888886</v>
      </c>
      <c r="U54">
        <f t="shared" si="4"/>
        <v>2015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 s="9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0">
        <f t="shared" si="2"/>
        <v>42676.586979166663</v>
      </c>
      <c r="T55" s="10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 s="9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0">
        <f t="shared" si="2"/>
        <v>41709.463518518518</v>
      </c>
      <c r="T56" s="10">
        <f t="shared" si="3"/>
        <v>41768.875</v>
      </c>
      <c r="U56">
        <f t="shared" si="4"/>
        <v>2016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 s="9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0">
        <f t="shared" si="2"/>
        <v>40959.734398148146</v>
      </c>
      <c r="T57" s="10">
        <f t="shared" si="3"/>
        <v>40990.125</v>
      </c>
      <c r="U57">
        <f t="shared" si="4"/>
        <v>2015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 s="9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0">
        <f t="shared" si="2"/>
        <v>41569.575613425928</v>
      </c>
      <c r="T58" s="10">
        <f t="shared" si="3"/>
        <v>41605.126388888886</v>
      </c>
      <c r="U58">
        <f t="shared" si="4"/>
        <v>2017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 s="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0">
        <f t="shared" si="2"/>
        <v>42691.8512037037</v>
      </c>
      <c r="T59" s="10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 s="9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0">
        <f t="shared" si="2"/>
        <v>41387.651516203703</v>
      </c>
      <c r="T60" s="10">
        <f t="shared" si="3"/>
        <v>41417.651516203703</v>
      </c>
      <c r="U60">
        <f t="shared" si="4"/>
        <v>2014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 s="9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0">
        <f t="shared" si="2"/>
        <v>42502.569120370375</v>
      </c>
      <c r="T61" s="10">
        <f t="shared" si="3"/>
        <v>42532.569120370375</v>
      </c>
      <c r="U61">
        <f t="shared" si="4"/>
        <v>2012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 s="9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0">
        <f t="shared" si="2"/>
        <v>41941.500520833331</v>
      </c>
      <c r="T62" s="10">
        <f t="shared" si="3"/>
        <v>41976.542187500003</v>
      </c>
      <c r="U62">
        <f t="shared" si="4"/>
        <v>2013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 s="9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0">
        <f t="shared" si="2"/>
        <v>41674.063078703701</v>
      </c>
      <c r="T63" s="10">
        <f t="shared" si="3"/>
        <v>41705.957638888889</v>
      </c>
      <c r="U63">
        <f t="shared" si="4"/>
        <v>2016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 s="9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0">
        <f t="shared" si="2"/>
        <v>42048.813877314817</v>
      </c>
      <c r="T64" s="10">
        <f t="shared" si="3"/>
        <v>42093.772210648152</v>
      </c>
      <c r="U64">
        <f t="shared" si="4"/>
        <v>2013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 s="9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0">
        <f t="shared" si="2"/>
        <v>41800.604895833334</v>
      </c>
      <c r="T65" s="10">
        <f t="shared" si="3"/>
        <v>41830.604895833334</v>
      </c>
      <c r="U65">
        <f t="shared" si="4"/>
        <v>2016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 s="9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0">
        <f t="shared" si="2"/>
        <v>41744.590682870366</v>
      </c>
      <c r="T66" s="10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 s="9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3" t="s">
        <v>8308</v>
      </c>
      <c r="R67" t="s">
        <v>8309</v>
      </c>
      <c r="S67" s="10">
        <f t="shared" ref="S67:S130" si="7">(((J67/60)/60)/24)+DATE(1970,1,1)</f>
        <v>42557.792453703703</v>
      </c>
      <c r="T67" s="10">
        <f t="shared" ref="T67:T130" si="8">(((I67/60)/60)/24)+DATE(1970,1,1)</f>
        <v>42587.792453703703</v>
      </c>
      <c r="U67">
        <f t="shared" si="4"/>
        <v>2014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 s="9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3" t="s">
        <v>8308</v>
      </c>
      <c r="R68" t="s">
        <v>8310</v>
      </c>
      <c r="S68" s="10">
        <f t="shared" si="7"/>
        <v>42675.66778935185</v>
      </c>
      <c r="T68" s="10">
        <f t="shared" si="8"/>
        <v>42712.207638888889</v>
      </c>
      <c r="U68">
        <f t="shared" si="4"/>
        <v>2015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 s="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3" t="s">
        <v>8308</v>
      </c>
      <c r="R69" t="s">
        <v>8309</v>
      </c>
      <c r="S69" s="10">
        <f t="shared" si="7"/>
        <v>42423.3830787037</v>
      </c>
      <c r="T69" s="10">
        <f t="shared" si="8"/>
        <v>42453.341412037036</v>
      </c>
      <c r="U69">
        <f t="shared" ref="U69:U132" si="9">YEAR(S65)</f>
        <v>2014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 s="9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3" t="s">
        <v>8321</v>
      </c>
      <c r="R70" t="s">
        <v>8322</v>
      </c>
      <c r="S70" s="10">
        <f t="shared" si="7"/>
        <v>42263.680289351847</v>
      </c>
      <c r="T70" s="10">
        <f t="shared" si="8"/>
        <v>42305.333333333328</v>
      </c>
      <c r="U70">
        <f t="shared" si="9"/>
        <v>2014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 s="9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3" t="s">
        <v>8323</v>
      </c>
      <c r="R71" t="s">
        <v>8324</v>
      </c>
      <c r="S71" s="10">
        <f t="shared" si="7"/>
        <v>42644.535358796296</v>
      </c>
      <c r="T71" s="10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 s="9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3" t="s">
        <v>8308</v>
      </c>
      <c r="R72" t="s">
        <v>8309</v>
      </c>
      <c r="S72" s="10">
        <f t="shared" si="7"/>
        <v>41148.194641203707</v>
      </c>
      <c r="T72" s="10">
        <f t="shared" si="8"/>
        <v>41188.165972222225</v>
      </c>
      <c r="U72">
        <f t="shared" si="9"/>
        <v>2016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 s="9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3" t="s">
        <v>8308</v>
      </c>
      <c r="R73" t="s">
        <v>8315</v>
      </c>
      <c r="S73" s="10">
        <f t="shared" si="7"/>
        <v>41144.42155092593</v>
      </c>
      <c r="T73" s="10">
        <f t="shared" si="8"/>
        <v>41165.42155092593</v>
      </c>
      <c r="U73">
        <f t="shared" si="9"/>
        <v>2016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 s="9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3" t="s">
        <v>8308</v>
      </c>
      <c r="R74" t="s">
        <v>8309</v>
      </c>
      <c r="S74" s="10">
        <f t="shared" si="7"/>
        <v>42728.71230324074</v>
      </c>
      <c r="T74" s="10">
        <f t="shared" si="8"/>
        <v>42758.71230324074</v>
      </c>
      <c r="U74">
        <f t="shared" si="9"/>
        <v>2015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 s="9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3" t="s">
        <v>8308</v>
      </c>
      <c r="R75" t="s">
        <v>8315</v>
      </c>
      <c r="S75" s="10">
        <f t="shared" si="7"/>
        <v>42508.541550925926</v>
      </c>
      <c r="T75" s="10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 s="9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3" t="s">
        <v>8308</v>
      </c>
      <c r="R76" t="s">
        <v>8310</v>
      </c>
      <c r="S76" s="10">
        <f t="shared" si="7"/>
        <v>41563.485509259262</v>
      </c>
      <c r="T76" s="10">
        <f t="shared" si="8"/>
        <v>41600.666666666664</v>
      </c>
      <c r="U76">
        <f t="shared" si="9"/>
        <v>2012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 s="9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3" t="s">
        <v>8308</v>
      </c>
      <c r="R77" t="s">
        <v>8315</v>
      </c>
      <c r="S77" s="10">
        <f t="shared" si="7"/>
        <v>41075.237858796296</v>
      </c>
      <c r="T77" s="10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 s="9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3" t="s">
        <v>8308</v>
      </c>
      <c r="R78" t="s">
        <v>8309</v>
      </c>
      <c r="S78" s="10">
        <f t="shared" si="7"/>
        <v>42651.420567129629</v>
      </c>
      <c r="T78" s="10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 s="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3" t="s">
        <v>8308</v>
      </c>
      <c r="R79" t="s">
        <v>8310</v>
      </c>
      <c r="S79" s="10">
        <f t="shared" si="7"/>
        <v>42199.618518518517</v>
      </c>
      <c r="T79" s="10">
        <f t="shared" si="8"/>
        <v>42236.618518518517</v>
      </c>
      <c r="U79">
        <f t="shared" si="9"/>
        <v>2016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 s="9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3" t="s">
        <v>8316</v>
      </c>
      <c r="R80" t="s">
        <v>8317</v>
      </c>
      <c r="S80" s="10">
        <f t="shared" si="7"/>
        <v>41660.708530092597</v>
      </c>
      <c r="T80" s="10">
        <f t="shared" si="8"/>
        <v>41691.75</v>
      </c>
      <c r="U80">
        <f t="shared" si="9"/>
        <v>2013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 s="9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3" t="s">
        <v>8308</v>
      </c>
      <c r="R81" t="s">
        <v>8309</v>
      </c>
      <c r="S81" s="10">
        <f t="shared" si="7"/>
        <v>42452.579988425925</v>
      </c>
      <c r="T81" s="10">
        <f t="shared" si="8"/>
        <v>42482.579988425925</v>
      </c>
      <c r="U81">
        <f t="shared" si="9"/>
        <v>2012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 s="9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3" t="s">
        <v>8319</v>
      </c>
      <c r="R82" t="s">
        <v>8320</v>
      </c>
      <c r="S82" s="10">
        <f t="shared" si="7"/>
        <v>41666.924710648149</v>
      </c>
      <c r="T82" s="10">
        <f t="shared" si="8"/>
        <v>41706.924710648149</v>
      </c>
      <c r="U82">
        <f t="shared" si="9"/>
        <v>2016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 s="9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3" t="s">
        <v>8308</v>
      </c>
      <c r="R83" t="s">
        <v>8309</v>
      </c>
      <c r="S83" s="10">
        <f t="shared" si="7"/>
        <v>42081.903587962966</v>
      </c>
      <c r="T83" s="10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 s="9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3" t="s">
        <v>8323</v>
      </c>
      <c r="R84" t="s">
        <v>8326</v>
      </c>
      <c r="S84" s="10">
        <f t="shared" si="7"/>
        <v>42116.710752314815</v>
      </c>
      <c r="T84" s="10">
        <f t="shared" si="8"/>
        <v>42146.710752314815</v>
      </c>
      <c r="U84">
        <f t="shared" si="9"/>
        <v>2014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 s="9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3" t="s">
        <v>8308</v>
      </c>
      <c r="R85" t="s">
        <v>8309</v>
      </c>
      <c r="S85" s="10">
        <f t="shared" si="7"/>
        <v>41326.987974537034</v>
      </c>
      <c r="T85" s="10">
        <f t="shared" si="8"/>
        <v>41356.94630787037</v>
      </c>
      <c r="U85">
        <f t="shared" si="9"/>
        <v>2016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 s="9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3" t="s">
        <v>8323</v>
      </c>
      <c r="R86" t="s">
        <v>8326</v>
      </c>
      <c r="S86" s="10">
        <f t="shared" si="7"/>
        <v>41730.276747685188</v>
      </c>
      <c r="T86" s="10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 s="9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3" t="s">
        <v>8321</v>
      </c>
      <c r="R87" t="s">
        <v>8322</v>
      </c>
      <c r="S87" s="10">
        <f t="shared" si="7"/>
        <v>42072.738067129627</v>
      </c>
      <c r="T87" s="10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 s="9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3" t="s">
        <v>8308</v>
      </c>
      <c r="R88" t="s">
        <v>8310</v>
      </c>
      <c r="S88" s="10">
        <f t="shared" si="7"/>
        <v>42395.309039351851</v>
      </c>
      <c r="T88" s="10">
        <f t="shared" si="8"/>
        <v>42425.309039351851</v>
      </c>
      <c r="U88">
        <f t="shared" si="9"/>
        <v>2015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 s="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3" t="s">
        <v>8308</v>
      </c>
      <c r="R89" t="s">
        <v>8309</v>
      </c>
      <c r="S89" s="10">
        <f t="shared" si="7"/>
        <v>40624.181400462963</v>
      </c>
      <c r="T89" s="10">
        <f t="shared" si="8"/>
        <v>40655.181400462963</v>
      </c>
      <c r="U89">
        <f t="shared" si="9"/>
        <v>2013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 s="9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3" t="s">
        <v>8308</v>
      </c>
      <c r="R90" t="s">
        <v>8309</v>
      </c>
      <c r="S90" s="10">
        <f t="shared" si="7"/>
        <v>42570.996423611112</v>
      </c>
      <c r="T90" s="10">
        <f t="shared" si="8"/>
        <v>42600.996423611112</v>
      </c>
      <c r="U90">
        <f t="shared" si="9"/>
        <v>2014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 s="9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3" t="s">
        <v>8308</v>
      </c>
      <c r="R91" t="s">
        <v>8315</v>
      </c>
      <c r="S91" s="10">
        <f t="shared" si="7"/>
        <v>42251.16715277778</v>
      </c>
      <c r="T91" s="10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 s="9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3" t="s">
        <v>8316</v>
      </c>
      <c r="R92" t="s">
        <v>8317</v>
      </c>
      <c r="S92" s="10">
        <f t="shared" si="7"/>
        <v>41319.349988425929</v>
      </c>
      <c r="T92" s="10">
        <f t="shared" si="8"/>
        <v>41359.349988425929</v>
      </c>
      <c r="U92">
        <f t="shared" si="9"/>
        <v>2016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 s="9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3" t="s">
        <v>8323</v>
      </c>
      <c r="R93" t="s">
        <v>8324</v>
      </c>
      <c r="S93" s="10">
        <f t="shared" si="7"/>
        <v>41828.229490740741</v>
      </c>
      <c r="T93" s="10">
        <f t="shared" si="8"/>
        <v>41860.083333333336</v>
      </c>
      <c r="U93">
        <f t="shared" si="9"/>
        <v>2011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 s="9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3" t="s">
        <v>8308</v>
      </c>
      <c r="R94" t="s">
        <v>8309</v>
      </c>
      <c r="S94" s="10">
        <f t="shared" si="7"/>
        <v>41312.88077546296</v>
      </c>
      <c r="T94" s="10">
        <f t="shared" si="8"/>
        <v>41342.88077546296</v>
      </c>
      <c r="U94">
        <f t="shared" si="9"/>
        <v>2016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 s="9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3" t="s">
        <v>8313</v>
      </c>
      <c r="R95" t="s">
        <v>8314</v>
      </c>
      <c r="S95" s="10">
        <f t="shared" si="7"/>
        <v>42163.583599537036</v>
      </c>
      <c r="T95" s="10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 s="9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3" t="s">
        <v>8321</v>
      </c>
      <c r="R96" t="s">
        <v>8322</v>
      </c>
      <c r="S96" s="10">
        <f t="shared" si="7"/>
        <v>40870.774409722224</v>
      </c>
      <c r="T96" s="10">
        <f t="shared" si="8"/>
        <v>40915.774409722224</v>
      </c>
      <c r="U96">
        <f t="shared" si="9"/>
        <v>2013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 s="9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3" t="s">
        <v>8323</v>
      </c>
      <c r="R97" t="s">
        <v>8324</v>
      </c>
      <c r="S97" s="10">
        <f t="shared" si="7"/>
        <v>42530.993032407408</v>
      </c>
      <c r="T97" s="10">
        <f t="shared" si="8"/>
        <v>42560.993032407408</v>
      </c>
      <c r="U97">
        <f t="shared" si="9"/>
        <v>2014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 s="9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3" t="s">
        <v>8308</v>
      </c>
      <c r="R98" t="s">
        <v>8310</v>
      </c>
      <c r="S98" s="10">
        <f t="shared" si="7"/>
        <v>41955.863750000004</v>
      </c>
      <c r="T98" s="10">
        <f t="shared" si="8"/>
        <v>41990.863750000004</v>
      </c>
      <c r="U98">
        <f t="shared" si="9"/>
        <v>2013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 s="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3" t="s">
        <v>8308</v>
      </c>
      <c r="R99" t="s">
        <v>8309</v>
      </c>
      <c r="S99" s="10">
        <f t="shared" si="7"/>
        <v>41964.362743055557</v>
      </c>
      <c r="T99" s="10">
        <f t="shared" si="8"/>
        <v>41994.362743055557</v>
      </c>
      <c r="U99">
        <f t="shared" si="9"/>
        <v>2015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 s="9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3" t="s">
        <v>8321</v>
      </c>
      <c r="R100" t="s">
        <v>8322</v>
      </c>
      <c r="S100" s="10">
        <f t="shared" si="7"/>
        <v>42200.67659722222</v>
      </c>
      <c r="T100" s="10">
        <f t="shared" si="8"/>
        <v>42231.25</v>
      </c>
      <c r="U100">
        <f t="shared" si="9"/>
        <v>2011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 s="9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3" t="s">
        <v>8308</v>
      </c>
      <c r="R101" t="s">
        <v>8310</v>
      </c>
      <c r="S101" s="10">
        <f t="shared" si="7"/>
        <v>42669.802303240736</v>
      </c>
      <c r="T101" s="10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 s="9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3" t="s">
        <v>8308</v>
      </c>
      <c r="R102" t="s">
        <v>8309</v>
      </c>
      <c r="S102" s="10">
        <f t="shared" si="7"/>
        <v>41603.333668981482</v>
      </c>
      <c r="T102" s="10">
        <f t="shared" si="8"/>
        <v>41633.333668981482</v>
      </c>
      <c r="U102">
        <f t="shared" si="9"/>
        <v>2014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 s="9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3" t="s">
        <v>8327</v>
      </c>
      <c r="R103" t="s">
        <v>8328</v>
      </c>
      <c r="S103" s="10">
        <f t="shared" si="7"/>
        <v>41324.79415509259</v>
      </c>
      <c r="T103" s="10">
        <f t="shared" si="8"/>
        <v>41354.752488425926</v>
      </c>
      <c r="U103">
        <f t="shared" si="9"/>
        <v>2014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 s="9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3" t="s">
        <v>8308</v>
      </c>
      <c r="R104" t="s">
        <v>8309</v>
      </c>
      <c r="S104" s="10">
        <f t="shared" si="7"/>
        <v>42467.581388888888</v>
      </c>
      <c r="T104" s="10">
        <f t="shared" si="8"/>
        <v>42497.581388888888</v>
      </c>
      <c r="U104">
        <f t="shared" si="9"/>
        <v>2015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 s="9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3" t="s">
        <v>8321</v>
      </c>
      <c r="R105" t="s">
        <v>8322</v>
      </c>
      <c r="S105" s="10">
        <f t="shared" si="7"/>
        <v>42278.946620370371</v>
      </c>
      <c r="T105" s="10">
        <f t="shared" si="8"/>
        <v>42309.166666666672</v>
      </c>
      <c r="U105">
        <f t="shared" si="9"/>
        <v>2016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 s="9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3" t="s">
        <v>8327</v>
      </c>
      <c r="R106" t="s">
        <v>8329</v>
      </c>
      <c r="S106" s="10">
        <f t="shared" si="7"/>
        <v>42049.833761574075</v>
      </c>
      <c r="T106" s="10">
        <f t="shared" si="8"/>
        <v>42079.792094907403</v>
      </c>
      <c r="U106">
        <f t="shared" si="9"/>
        <v>2013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 s="9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3" t="s">
        <v>8308</v>
      </c>
      <c r="R107" t="s">
        <v>8309</v>
      </c>
      <c r="S107" s="10">
        <f t="shared" si="7"/>
        <v>41351.76090277778</v>
      </c>
      <c r="T107" s="10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 s="9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3" t="s">
        <v>8321</v>
      </c>
      <c r="R108" t="s">
        <v>8322</v>
      </c>
      <c r="S108" s="10">
        <f t="shared" si="7"/>
        <v>40812.803229166668</v>
      </c>
      <c r="T108" s="10">
        <f t="shared" si="8"/>
        <v>40845.165972222225</v>
      </c>
      <c r="U108">
        <f t="shared" si="9"/>
        <v>2016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 s="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3" t="s">
        <v>8316</v>
      </c>
      <c r="R109" t="s">
        <v>8317</v>
      </c>
      <c r="S109" s="10">
        <f t="shared" si="7"/>
        <v>41968.829826388886</v>
      </c>
      <c r="T109" s="10">
        <f t="shared" si="8"/>
        <v>41994.041666666672</v>
      </c>
      <c r="U109">
        <f t="shared" si="9"/>
        <v>2015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 s="9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3" t="s">
        <v>8308</v>
      </c>
      <c r="R110" t="s">
        <v>8309</v>
      </c>
      <c r="S110" s="10">
        <f t="shared" si="7"/>
        <v>42689.565671296295</v>
      </c>
      <c r="T110" s="10">
        <f t="shared" si="8"/>
        <v>42719.208333333328</v>
      </c>
      <c r="U110">
        <f t="shared" si="9"/>
        <v>2015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 s="9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3" t="s">
        <v>8308</v>
      </c>
      <c r="R111" t="s">
        <v>8309</v>
      </c>
      <c r="S111" s="10">
        <f t="shared" si="7"/>
        <v>41445.334131944444</v>
      </c>
      <c r="T111" s="10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 s="9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3" t="s">
        <v>8308</v>
      </c>
      <c r="R112" t="s">
        <v>8310</v>
      </c>
      <c r="S112" s="10">
        <f t="shared" si="7"/>
        <v>41898.665960648148</v>
      </c>
      <c r="T112" s="10">
        <f t="shared" si="8"/>
        <v>41941.041666666664</v>
      </c>
      <c r="U112">
        <f t="shared" si="9"/>
        <v>2011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 s="9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3" t="s">
        <v>8308</v>
      </c>
      <c r="R113" t="s">
        <v>8309</v>
      </c>
      <c r="S113" s="10">
        <f t="shared" si="7"/>
        <v>41212.996481481481</v>
      </c>
      <c r="T113" s="10">
        <f t="shared" si="8"/>
        <v>41242.996481481481</v>
      </c>
      <c r="U113">
        <f t="shared" si="9"/>
        <v>2014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 s="9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3" t="s">
        <v>8308</v>
      </c>
      <c r="R114" t="s">
        <v>8309</v>
      </c>
      <c r="S114" s="10">
        <f t="shared" si="7"/>
        <v>41730.663530092592</v>
      </c>
      <c r="T114" s="10">
        <f t="shared" si="8"/>
        <v>41760.663530092592</v>
      </c>
      <c r="U114">
        <f t="shared" si="9"/>
        <v>2016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 s="9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3" t="s">
        <v>8308</v>
      </c>
      <c r="R115" t="s">
        <v>8309</v>
      </c>
      <c r="S115" s="10">
        <f t="shared" si="7"/>
        <v>41611.917673611111</v>
      </c>
      <c r="T115" s="10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 s="9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3" t="s">
        <v>8319</v>
      </c>
      <c r="R116" t="s">
        <v>8320</v>
      </c>
      <c r="S116" s="10">
        <f t="shared" si="7"/>
        <v>42692.79987268518</v>
      </c>
      <c r="T116" s="10">
        <f t="shared" si="8"/>
        <v>42723.332638888889</v>
      </c>
      <c r="U116">
        <f t="shared" si="9"/>
        <v>2014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 s="9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3" t="s">
        <v>8308</v>
      </c>
      <c r="R117" t="s">
        <v>8310</v>
      </c>
      <c r="S117" s="10">
        <f t="shared" si="7"/>
        <v>41947.457569444443</v>
      </c>
      <c r="T117" s="10">
        <f t="shared" si="8"/>
        <v>41977.457569444443</v>
      </c>
      <c r="U117">
        <f t="shared" si="9"/>
        <v>2012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 s="9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3" t="s">
        <v>8321</v>
      </c>
      <c r="R118" t="s">
        <v>8322</v>
      </c>
      <c r="S118" s="10">
        <f t="shared" si="7"/>
        <v>42117.891423611116</v>
      </c>
      <c r="T118" s="10">
        <f t="shared" si="8"/>
        <v>42147.891423611116</v>
      </c>
      <c r="U118">
        <f t="shared" si="9"/>
        <v>2014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 s="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3" t="s">
        <v>8308</v>
      </c>
      <c r="R119" t="s">
        <v>8309</v>
      </c>
      <c r="S119" s="10">
        <f t="shared" si="7"/>
        <v>41526.60665509259</v>
      </c>
      <c r="T119" s="10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 s="9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3" t="s">
        <v>8316</v>
      </c>
      <c r="R120" t="s">
        <v>8317</v>
      </c>
      <c r="S120" s="10">
        <f t="shared" si="7"/>
        <v>42664.405925925923</v>
      </c>
      <c r="T120" s="10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 s="9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3" t="s">
        <v>8321</v>
      </c>
      <c r="R121" t="s">
        <v>8322</v>
      </c>
      <c r="S121" s="10">
        <f t="shared" si="7"/>
        <v>41519.004733796297</v>
      </c>
      <c r="T121" s="10">
        <f t="shared" si="8"/>
        <v>41579</v>
      </c>
      <c r="U121">
        <f t="shared" si="9"/>
        <v>2014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 s="9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3" t="s">
        <v>8308</v>
      </c>
      <c r="R122" t="s">
        <v>8309</v>
      </c>
      <c r="S122" s="10">
        <f t="shared" si="7"/>
        <v>42199.365844907406</v>
      </c>
      <c r="T122" s="10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 s="9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3" t="s">
        <v>8327</v>
      </c>
      <c r="R123" t="s">
        <v>8330</v>
      </c>
      <c r="S123" s="10">
        <f t="shared" si="7"/>
        <v>42774.121342592596</v>
      </c>
      <c r="T123" s="10">
        <f t="shared" si="8"/>
        <v>42823.083333333328</v>
      </c>
      <c r="U123">
        <f t="shared" si="9"/>
        <v>2013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 s="9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3" t="s">
        <v>8313</v>
      </c>
      <c r="R124" t="s">
        <v>8314</v>
      </c>
      <c r="S124" s="10">
        <f t="shared" si="7"/>
        <v>42443.00204861111</v>
      </c>
      <c r="T124" s="10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 s="9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3" t="s">
        <v>8313</v>
      </c>
      <c r="R125" t="s">
        <v>8314</v>
      </c>
      <c r="S125" s="10">
        <f t="shared" si="7"/>
        <v>42219.950729166667</v>
      </c>
      <c r="T125" s="10">
        <f t="shared" si="8"/>
        <v>42249.950729166667</v>
      </c>
      <c r="U125">
        <f t="shared" si="9"/>
        <v>2013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 s="9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3" t="s">
        <v>8308</v>
      </c>
      <c r="R126" t="s">
        <v>8309</v>
      </c>
      <c r="S126" s="10">
        <f t="shared" si="7"/>
        <v>42340.972118055557</v>
      </c>
      <c r="T126" s="10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 s="9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3" t="s">
        <v>8316</v>
      </c>
      <c r="R127" t="s">
        <v>8317</v>
      </c>
      <c r="S127" s="10">
        <f t="shared" si="7"/>
        <v>41915.003275462965</v>
      </c>
      <c r="T127" s="10">
        <f t="shared" si="8"/>
        <v>41955.332638888889</v>
      </c>
      <c r="U127">
        <f t="shared" si="9"/>
        <v>2017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 s="9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3" t="s">
        <v>8321</v>
      </c>
      <c r="R128" t="s">
        <v>8322</v>
      </c>
      <c r="S128" s="10">
        <f t="shared" si="7"/>
        <v>42297.791886574079</v>
      </c>
      <c r="T128" s="10">
        <f t="shared" si="8"/>
        <v>42327.833553240736</v>
      </c>
      <c r="U128">
        <f t="shared" si="9"/>
        <v>2016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 s="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3" t="s">
        <v>8313</v>
      </c>
      <c r="R129" t="s">
        <v>8314</v>
      </c>
      <c r="S129" s="10">
        <f t="shared" si="7"/>
        <v>41899.830312500002</v>
      </c>
      <c r="T129" s="10">
        <f t="shared" si="8"/>
        <v>41929.830312500002</v>
      </c>
      <c r="U129">
        <f t="shared" si="9"/>
        <v>2015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 s="9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3" t="s">
        <v>8323</v>
      </c>
      <c r="R130" t="s">
        <v>8324</v>
      </c>
      <c r="S130" s="10">
        <f t="shared" si="7"/>
        <v>42090.912500000006</v>
      </c>
      <c r="T130" s="10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 s="9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3" t="s">
        <v>8308</v>
      </c>
      <c r="R131" t="s">
        <v>8309</v>
      </c>
      <c r="S131" s="10">
        <f t="shared" ref="S131:S194" si="12">(((J131/60)/60)/24)+DATE(1970,1,1)</f>
        <v>41975.329317129625</v>
      </c>
      <c r="T131" s="10">
        <f t="shared" ref="T131:T194" si="13">(((I131/60)/60)/24)+DATE(1970,1,1)</f>
        <v>42013.041666666672</v>
      </c>
      <c r="U131">
        <f t="shared" si="9"/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 s="9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3" t="s">
        <v>8308</v>
      </c>
      <c r="R132" t="s">
        <v>8309</v>
      </c>
      <c r="S132" s="10">
        <f t="shared" si="12"/>
        <v>41575.527349537035</v>
      </c>
      <c r="T132" s="10">
        <f t="shared" si="13"/>
        <v>41610.957638888889</v>
      </c>
      <c r="U132">
        <f t="shared" si="9"/>
        <v>2015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 s="9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3" t="s">
        <v>8327</v>
      </c>
      <c r="R133" t="s">
        <v>8331</v>
      </c>
      <c r="S133" s="10">
        <f t="shared" si="12"/>
        <v>41843.64271990741</v>
      </c>
      <c r="T133" s="10">
        <f t="shared" si="13"/>
        <v>41888.64271990741</v>
      </c>
      <c r="U133">
        <f t="shared" ref="U133:U141" si="14">YEAR(S129)</f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 s="9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3" t="s">
        <v>8311</v>
      </c>
      <c r="R134" t="s">
        <v>8312</v>
      </c>
      <c r="S134" s="10">
        <f t="shared" si="12"/>
        <v>41464.934016203704</v>
      </c>
      <c r="T134" s="10">
        <f t="shared" si="13"/>
        <v>41481.708333333336</v>
      </c>
      <c r="U134">
        <f t="shared" si="14"/>
        <v>2015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 s="9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3" t="s">
        <v>8308</v>
      </c>
      <c r="R135" t="s">
        <v>8309</v>
      </c>
      <c r="S135" s="10">
        <f t="shared" si="12"/>
        <v>42745.744618055556</v>
      </c>
      <c r="T135" s="10">
        <f t="shared" si="13"/>
        <v>42795.744618055556</v>
      </c>
      <c r="U135">
        <f t="shared" si="14"/>
        <v>2014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 s="9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3" t="s">
        <v>8308</v>
      </c>
      <c r="R136" t="s">
        <v>8309</v>
      </c>
      <c r="S136" s="10">
        <f t="shared" si="12"/>
        <v>42103.042546296296</v>
      </c>
      <c r="T136" s="10">
        <f t="shared" si="13"/>
        <v>42160.875</v>
      </c>
      <c r="U136">
        <f t="shared" si="14"/>
        <v>2013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 s="9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3" t="s">
        <v>8321</v>
      </c>
      <c r="R137" t="s">
        <v>8322</v>
      </c>
      <c r="S137" s="10">
        <f t="shared" si="12"/>
        <v>40682.051689814813</v>
      </c>
      <c r="T137" s="10">
        <f t="shared" si="13"/>
        <v>40712.051689814813</v>
      </c>
      <c r="U137">
        <f t="shared" si="14"/>
        <v>2014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 s="9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3" t="s">
        <v>8308</v>
      </c>
      <c r="R138" t="s">
        <v>8310</v>
      </c>
      <c r="S138" s="10">
        <f t="shared" si="12"/>
        <v>42289.675173611111</v>
      </c>
      <c r="T138" s="10">
        <f t="shared" si="13"/>
        <v>42329.716840277775</v>
      </c>
      <c r="U138">
        <f t="shared" si="14"/>
        <v>2013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 s="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3" t="s">
        <v>8316</v>
      </c>
      <c r="R139" t="s">
        <v>8317</v>
      </c>
      <c r="S139" s="10">
        <f t="shared" si="12"/>
        <v>42684.000046296293</v>
      </c>
      <c r="T139" s="10">
        <f t="shared" si="13"/>
        <v>42714.000046296293</v>
      </c>
      <c r="U139">
        <f t="shared" si="14"/>
        <v>2017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 s="9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3" t="s">
        <v>8308</v>
      </c>
      <c r="R140" t="s">
        <v>8309</v>
      </c>
      <c r="S140" s="10">
        <f t="shared" si="12"/>
        <v>41324.193298611113</v>
      </c>
      <c r="T140" s="10">
        <f t="shared" si="13"/>
        <v>41384.151631944449</v>
      </c>
      <c r="U140">
        <f t="shared" si="14"/>
        <v>2015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 s="9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3" t="s">
        <v>8308</v>
      </c>
      <c r="R141" t="s">
        <v>8309</v>
      </c>
      <c r="S141" s="10">
        <f t="shared" si="12"/>
        <v>42600.278749999998</v>
      </c>
      <c r="T141" s="10">
        <f t="shared" si="13"/>
        <v>42645.278749999998</v>
      </c>
      <c r="U141">
        <f t="shared" si="14"/>
        <v>2011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 s="9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3" t="s">
        <v>8323</v>
      </c>
      <c r="R142" t="s">
        <v>8326</v>
      </c>
      <c r="S142" s="10">
        <f t="shared" si="12"/>
        <v>41940.69158564815</v>
      </c>
      <c r="T142" s="10">
        <f t="shared" si="13"/>
        <v>41969.332638888889</v>
      </c>
      <c r="U142">
        <f>YEAR(S138)</f>
        <v>2015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 s="9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3" t="s">
        <v>8321</v>
      </c>
      <c r="R143" t="s">
        <v>8322</v>
      </c>
      <c r="S143" s="10">
        <f t="shared" si="12"/>
        <v>41526.708935185183</v>
      </c>
      <c r="T143" s="10">
        <f t="shared" si="13"/>
        <v>41557.708935185183</v>
      </c>
      <c r="U143">
        <f>YEAR(S139)</f>
        <v>2016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 s="9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3" t="s">
        <v>8321</v>
      </c>
      <c r="R144" t="s">
        <v>8322</v>
      </c>
      <c r="S144" s="10">
        <f t="shared" si="12"/>
        <v>42459.780844907407</v>
      </c>
      <c r="T144" s="10">
        <f t="shared" si="13"/>
        <v>42489.780844907407</v>
      </c>
      <c r="U144">
        <f>YEAR(S140)</f>
        <v>2013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 s="9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3" t="s">
        <v>8321</v>
      </c>
      <c r="R145" t="s">
        <v>8332</v>
      </c>
      <c r="S145" s="10">
        <f t="shared" si="12"/>
        <v>42327.834247685183</v>
      </c>
      <c r="T145" s="10">
        <f t="shared" si="13"/>
        <v>42357.834247685183</v>
      </c>
      <c r="U145">
        <f>YEAR(S141)</f>
        <v>2016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 s="9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3" t="s">
        <v>8311</v>
      </c>
      <c r="R146" t="s">
        <v>8333</v>
      </c>
      <c r="S146" s="10">
        <f t="shared" si="12"/>
        <v>41946.029467592591</v>
      </c>
      <c r="T146" s="10">
        <f t="shared" si="13"/>
        <v>41977.027083333334</v>
      </c>
      <c r="U146">
        <f>YEAR(S142)</f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 s="9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3" t="s">
        <v>8308</v>
      </c>
      <c r="R147" t="s">
        <v>8309</v>
      </c>
      <c r="S147" s="10">
        <f t="shared" si="12"/>
        <v>42044.272847222222</v>
      </c>
      <c r="T147" s="10">
        <f t="shared" si="13"/>
        <v>42104.231180555551</v>
      </c>
      <c r="U147">
        <f t="shared" ref="U147:U194" si="15">YEAR(S147)</f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 s="9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3" t="s">
        <v>8316</v>
      </c>
      <c r="R148" t="s">
        <v>8317</v>
      </c>
      <c r="S148" s="10">
        <f t="shared" si="12"/>
        <v>42425.757986111115</v>
      </c>
      <c r="T148" s="10">
        <f t="shared" si="13"/>
        <v>42455.716319444444</v>
      </c>
      <c r="U148">
        <f t="shared" si="15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 s="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3" t="s">
        <v>8308</v>
      </c>
      <c r="R149" t="s">
        <v>8310</v>
      </c>
      <c r="S149" s="10">
        <f t="shared" si="12"/>
        <v>42696.663506944446</v>
      </c>
      <c r="T149" s="10">
        <f t="shared" si="13"/>
        <v>42736.663506944446</v>
      </c>
      <c r="U149">
        <f t="shared" si="15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 s="9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3" t="s">
        <v>8316</v>
      </c>
      <c r="R150" t="s">
        <v>8317</v>
      </c>
      <c r="S150" s="10">
        <f t="shared" si="12"/>
        <v>42292.513888888891</v>
      </c>
      <c r="T150" s="10">
        <f t="shared" si="13"/>
        <v>42322.555555555555</v>
      </c>
      <c r="U150">
        <f t="shared" si="15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 s="9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3" t="s">
        <v>8308</v>
      </c>
      <c r="R151" t="s">
        <v>8309</v>
      </c>
      <c r="S151" s="10">
        <f t="shared" si="12"/>
        <v>41800.423043981478</v>
      </c>
      <c r="T151" s="10">
        <f t="shared" si="13"/>
        <v>41830.423043981478</v>
      </c>
      <c r="U151">
        <f t="shared" si="15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 s="9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3" t="s">
        <v>8323</v>
      </c>
      <c r="R152" t="s">
        <v>8324</v>
      </c>
      <c r="S152" s="10">
        <f t="shared" si="12"/>
        <v>42053.704293981486</v>
      </c>
      <c r="T152" s="10">
        <f t="shared" si="13"/>
        <v>42083.662627314814</v>
      </c>
      <c r="U152">
        <f t="shared" si="15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 s="9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3" t="s">
        <v>8321</v>
      </c>
      <c r="R153" t="s">
        <v>8322</v>
      </c>
      <c r="S153" s="10">
        <f t="shared" si="12"/>
        <v>42689.187881944439</v>
      </c>
      <c r="T153" s="10">
        <f t="shared" si="13"/>
        <v>42724.187881944439</v>
      </c>
      <c r="U153">
        <f t="shared" si="15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 s="9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3" t="s">
        <v>8321</v>
      </c>
      <c r="R154" t="s">
        <v>8322</v>
      </c>
      <c r="S154" s="10">
        <f t="shared" si="12"/>
        <v>40732.842245370368</v>
      </c>
      <c r="T154" s="10">
        <f t="shared" si="13"/>
        <v>40762.842245370368</v>
      </c>
      <c r="U154">
        <f t="shared" si="15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 s="9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3" t="s">
        <v>8321</v>
      </c>
      <c r="R155" t="s">
        <v>8322</v>
      </c>
      <c r="S155" s="10">
        <f t="shared" si="12"/>
        <v>41051.168900462959</v>
      </c>
      <c r="T155" s="10">
        <f t="shared" si="13"/>
        <v>41086.168900462959</v>
      </c>
      <c r="U155">
        <f t="shared" si="15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 s="9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3" t="s">
        <v>8321</v>
      </c>
      <c r="R156" t="s">
        <v>8322</v>
      </c>
      <c r="S156" s="10">
        <f t="shared" si="12"/>
        <v>42507.860196759255</v>
      </c>
      <c r="T156" s="10">
        <f t="shared" si="13"/>
        <v>42536.625</v>
      </c>
      <c r="U156">
        <f t="shared" si="15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 s="9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3" t="s">
        <v>8323</v>
      </c>
      <c r="R157" t="s">
        <v>8324</v>
      </c>
      <c r="S157" s="10">
        <f t="shared" si="12"/>
        <v>41778.193622685183</v>
      </c>
      <c r="T157" s="10">
        <f t="shared" si="13"/>
        <v>41806.184027777781</v>
      </c>
      <c r="U157">
        <f t="shared" si="15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 s="9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3" t="s">
        <v>8323</v>
      </c>
      <c r="R158" t="s">
        <v>8326</v>
      </c>
      <c r="S158" s="10">
        <f t="shared" si="12"/>
        <v>42020.700567129628</v>
      </c>
      <c r="T158" s="10">
        <f t="shared" si="13"/>
        <v>42065.207638888889</v>
      </c>
      <c r="U158">
        <f t="shared" si="15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 s="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3" t="s">
        <v>8308</v>
      </c>
      <c r="R159" t="s">
        <v>8310</v>
      </c>
      <c r="S159" s="10">
        <f t="shared" si="12"/>
        <v>42542.526423611111</v>
      </c>
      <c r="T159" s="10">
        <f t="shared" si="13"/>
        <v>42601.165972222225</v>
      </c>
      <c r="U159">
        <f t="shared" si="15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 s="9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3" t="s">
        <v>8313</v>
      </c>
      <c r="R160" t="s">
        <v>8314</v>
      </c>
      <c r="S160" s="10">
        <f t="shared" si="12"/>
        <v>42132.941805555558</v>
      </c>
      <c r="T160" s="10">
        <f t="shared" si="13"/>
        <v>42155.875</v>
      </c>
      <c r="U160">
        <f t="shared" si="15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 s="9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3" t="s">
        <v>8323</v>
      </c>
      <c r="R161" t="s">
        <v>8324</v>
      </c>
      <c r="S161" s="10">
        <f t="shared" si="12"/>
        <v>42612.149780092594</v>
      </c>
      <c r="T161" s="10">
        <f t="shared" si="13"/>
        <v>42647.165972222225</v>
      </c>
      <c r="U161">
        <f t="shared" si="15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 s="9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3" t="s">
        <v>8327</v>
      </c>
      <c r="R162" t="s">
        <v>8328</v>
      </c>
      <c r="S162" s="10">
        <f t="shared" si="12"/>
        <v>41851.962916666671</v>
      </c>
      <c r="T162" s="10">
        <f t="shared" si="13"/>
        <v>41880.041666666664</v>
      </c>
      <c r="U162">
        <f t="shared" si="15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 s="9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3" t="s">
        <v>8308</v>
      </c>
      <c r="R163" t="s">
        <v>8309</v>
      </c>
      <c r="S163" s="10">
        <f t="shared" si="12"/>
        <v>41179.098530092589</v>
      </c>
      <c r="T163" s="10">
        <f t="shared" si="13"/>
        <v>41209.098530092589</v>
      </c>
      <c r="U163">
        <f t="shared" si="15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 s="9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3" t="s">
        <v>8321</v>
      </c>
      <c r="R164" t="s">
        <v>8322</v>
      </c>
      <c r="S164" s="10">
        <f t="shared" si="12"/>
        <v>42437.636469907404</v>
      </c>
      <c r="T164" s="10">
        <f t="shared" si="13"/>
        <v>42467.59480324074</v>
      </c>
      <c r="U164">
        <f t="shared" si="15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 s="9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3" t="s">
        <v>8327</v>
      </c>
      <c r="R165" t="s">
        <v>8331</v>
      </c>
      <c r="S165" s="10">
        <f t="shared" si="12"/>
        <v>41951.695671296293</v>
      </c>
      <c r="T165" s="10">
        <f t="shared" si="13"/>
        <v>42011.6956712963</v>
      </c>
      <c r="U165">
        <f t="shared" si="15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 s="9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3" t="s">
        <v>8313</v>
      </c>
      <c r="R166" t="s">
        <v>8314</v>
      </c>
      <c r="S166" s="10">
        <f t="shared" si="12"/>
        <v>42152.288819444439</v>
      </c>
      <c r="T166" s="10">
        <f t="shared" si="13"/>
        <v>42182.288819444439</v>
      </c>
      <c r="U166">
        <f t="shared" si="15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 s="9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3" t="s">
        <v>8321</v>
      </c>
      <c r="R167" t="s">
        <v>8332</v>
      </c>
      <c r="S167" s="10">
        <f t="shared" si="12"/>
        <v>41791.713252314818</v>
      </c>
      <c r="T167" s="10">
        <f t="shared" si="13"/>
        <v>41836.125</v>
      </c>
      <c r="U167">
        <f t="shared" si="15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 s="9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3" t="s">
        <v>8308</v>
      </c>
      <c r="R168" t="s">
        <v>8309</v>
      </c>
      <c r="S168" s="10">
        <f t="shared" si="12"/>
        <v>42198.676655092597</v>
      </c>
      <c r="T168" s="10">
        <f t="shared" si="13"/>
        <v>42223.676655092597</v>
      </c>
      <c r="U168">
        <f t="shared" si="15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 s="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3" t="s">
        <v>8308</v>
      </c>
      <c r="R169" t="s">
        <v>8309</v>
      </c>
      <c r="S169" s="10">
        <f t="shared" si="12"/>
        <v>41783.642939814818</v>
      </c>
      <c r="T169" s="10">
        <f t="shared" si="13"/>
        <v>41843.642939814818</v>
      </c>
      <c r="U169">
        <f t="shared" si="15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 s="9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3" t="s">
        <v>8327</v>
      </c>
      <c r="R170" t="s">
        <v>8328</v>
      </c>
      <c r="S170" s="10">
        <f t="shared" si="12"/>
        <v>41136.777812500004</v>
      </c>
      <c r="T170" s="10">
        <f t="shared" si="13"/>
        <v>41184.777812500004</v>
      </c>
      <c r="U170">
        <f t="shared" si="15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 s="9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3" t="s">
        <v>8311</v>
      </c>
      <c r="R171" t="s">
        <v>8312</v>
      </c>
      <c r="S171" s="10">
        <f t="shared" si="12"/>
        <v>41290.598483796297</v>
      </c>
      <c r="T171" s="10">
        <f t="shared" si="13"/>
        <v>41320.598483796297</v>
      </c>
      <c r="U171">
        <f t="shared" si="15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 s="9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3" t="s">
        <v>8308</v>
      </c>
      <c r="R172" t="s">
        <v>8310</v>
      </c>
      <c r="S172" s="10">
        <f t="shared" si="12"/>
        <v>42199.57</v>
      </c>
      <c r="T172" s="10">
        <f t="shared" si="13"/>
        <v>42229.57</v>
      </c>
      <c r="U172">
        <f t="shared" si="15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 s="9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3" t="s">
        <v>8308</v>
      </c>
      <c r="R173" t="s">
        <v>8309</v>
      </c>
      <c r="S173" s="10">
        <f t="shared" si="12"/>
        <v>42115.071504629625</v>
      </c>
      <c r="T173" s="10">
        <f t="shared" si="13"/>
        <v>42155.071504629625</v>
      </c>
      <c r="U173">
        <f t="shared" si="15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 s="9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3" t="s">
        <v>8313</v>
      </c>
      <c r="R174" t="s">
        <v>8314</v>
      </c>
      <c r="S174" s="10">
        <f t="shared" si="12"/>
        <v>42275.767303240747</v>
      </c>
      <c r="T174" s="10">
        <f t="shared" si="13"/>
        <v>42300.767303240747</v>
      </c>
      <c r="U174">
        <f t="shared" si="15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 s="9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3" t="s">
        <v>8316</v>
      </c>
      <c r="R175" t="s">
        <v>8334</v>
      </c>
      <c r="S175" s="10">
        <f t="shared" si="12"/>
        <v>41838.377893518518</v>
      </c>
      <c r="T175" s="10">
        <f t="shared" si="13"/>
        <v>41893.377893518518</v>
      </c>
      <c r="U175">
        <f t="shared" si="15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 s="9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3" t="s">
        <v>8323</v>
      </c>
      <c r="R176" t="s">
        <v>8324</v>
      </c>
      <c r="S176" s="10">
        <f t="shared" si="12"/>
        <v>42512.698217592595</v>
      </c>
      <c r="T176" s="10">
        <f t="shared" si="13"/>
        <v>42572.698217592595</v>
      </c>
      <c r="U176">
        <f t="shared" si="15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 s="9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3" t="s">
        <v>8323</v>
      </c>
      <c r="R177" t="s">
        <v>8335</v>
      </c>
      <c r="S177" s="10">
        <f t="shared" si="12"/>
        <v>41863.584120370368</v>
      </c>
      <c r="T177" s="10">
        <f t="shared" si="13"/>
        <v>41893.584120370368</v>
      </c>
      <c r="U177">
        <f t="shared" si="15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 s="9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3" t="s">
        <v>8311</v>
      </c>
      <c r="R178" t="s">
        <v>8312</v>
      </c>
      <c r="S178" s="10">
        <f t="shared" si="12"/>
        <v>40933.80190972222</v>
      </c>
      <c r="T178" s="10">
        <f t="shared" si="13"/>
        <v>40993.760243055556</v>
      </c>
      <c r="U178">
        <f t="shared" si="15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 s="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3" t="s">
        <v>8308</v>
      </c>
      <c r="R179" t="s">
        <v>8309</v>
      </c>
      <c r="S179" s="10">
        <f t="shared" si="12"/>
        <v>41351.541377314818</v>
      </c>
      <c r="T179" s="10">
        <f t="shared" si="13"/>
        <v>41386.541377314818</v>
      </c>
      <c r="U179">
        <f t="shared" si="15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 s="9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3" t="s">
        <v>8321</v>
      </c>
      <c r="R180" t="s">
        <v>8322</v>
      </c>
      <c r="S180" s="10">
        <f t="shared" si="12"/>
        <v>40194.920046296298</v>
      </c>
      <c r="T180" s="10">
        <f t="shared" si="13"/>
        <v>40231.916666666664</v>
      </c>
      <c r="U180">
        <f t="shared" si="15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 s="9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3" t="s">
        <v>8323</v>
      </c>
      <c r="R181" t="s">
        <v>8324</v>
      </c>
      <c r="S181" s="10">
        <f t="shared" si="12"/>
        <v>41928.881064814814</v>
      </c>
      <c r="T181" s="10">
        <f t="shared" si="13"/>
        <v>41958.922731481478</v>
      </c>
      <c r="U181">
        <f t="shared" si="15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 s="9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3" t="s">
        <v>8316</v>
      </c>
      <c r="R182" t="s">
        <v>8317</v>
      </c>
      <c r="S182" s="10">
        <f t="shared" si="12"/>
        <v>42776.704432870371</v>
      </c>
      <c r="T182" s="10">
        <f t="shared" si="13"/>
        <v>42801.208333333328</v>
      </c>
      <c r="U182">
        <f t="shared" si="15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 s="9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3" t="s">
        <v>8308</v>
      </c>
      <c r="R183" t="s">
        <v>8309</v>
      </c>
      <c r="S183" s="10">
        <f t="shared" si="12"/>
        <v>41725.082384259258</v>
      </c>
      <c r="T183" s="10">
        <f t="shared" si="13"/>
        <v>41755.082384259258</v>
      </c>
      <c r="U183">
        <f t="shared" si="15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 s="9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3" t="s">
        <v>8321</v>
      </c>
      <c r="R184" t="s">
        <v>8322</v>
      </c>
      <c r="S184" s="10">
        <f t="shared" si="12"/>
        <v>42292.495474537034</v>
      </c>
      <c r="T184" s="10">
        <f t="shared" si="13"/>
        <v>42322.537141203706</v>
      </c>
      <c r="U184">
        <f t="shared" si="15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 s="9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3" t="s">
        <v>8308</v>
      </c>
      <c r="R185" t="s">
        <v>8310</v>
      </c>
      <c r="S185" s="10">
        <f t="shared" si="12"/>
        <v>41891.693379629629</v>
      </c>
      <c r="T185" s="10">
        <f t="shared" si="13"/>
        <v>41926.693379629629</v>
      </c>
      <c r="U185">
        <f t="shared" si="15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 s="9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3" t="s">
        <v>8321</v>
      </c>
      <c r="R186" t="s">
        <v>8322</v>
      </c>
      <c r="S186" s="10">
        <f t="shared" si="12"/>
        <v>42772.669062500005</v>
      </c>
      <c r="T186" s="10">
        <f t="shared" si="13"/>
        <v>42802.875</v>
      </c>
      <c r="U186">
        <f t="shared" si="15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 s="9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3" t="s">
        <v>8321</v>
      </c>
      <c r="R187" t="s">
        <v>8322</v>
      </c>
      <c r="S187" s="10">
        <f t="shared" si="12"/>
        <v>42427.964745370366</v>
      </c>
      <c r="T187" s="10">
        <f t="shared" si="13"/>
        <v>42467.923078703709</v>
      </c>
      <c r="U187">
        <f t="shared" si="15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 s="9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3" t="s">
        <v>8308</v>
      </c>
      <c r="R188" t="s">
        <v>8309</v>
      </c>
      <c r="S188" s="10">
        <f t="shared" si="12"/>
        <v>42361.602476851855</v>
      </c>
      <c r="T188" s="10">
        <f t="shared" si="13"/>
        <v>42400.915972222225</v>
      </c>
      <c r="U188">
        <f t="shared" si="15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 s="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3" t="s">
        <v>8308</v>
      </c>
      <c r="R189" t="s">
        <v>8310</v>
      </c>
      <c r="S189" s="10">
        <f t="shared" si="12"/>
        <v>42527.625671296293</v>
      </c>
      <c r="T189" s="10">
        <f t="shared" si="13"/>
        <v>42557.625671296293</v>
      </c>
      <c r="U189">
        <f t="shared" si="15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 s="9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3" t="s">
        <v>8321</v>
      </c>
      <c r="R190" t="s">
        <v>8322</v>
      </c>
      <c r="S190" s="10">
        <f t="shared" si="12"/>
        <v>42507.581412037034</v>
      </c>
      <c r="T190" s="10">
        <f t="shared" si="13"/>
        <v>42538.581412037034</v>
      </c>
      <c r="U190">
        <f t="shared" si="15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 s="9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3" t="s">
        <v>8319</v>
      </c>
      <c r="R191" t="s">
        <v>8320</v>
      </c>
      <c r="S191" s="10">
        <f t="shared" si="12"/>
        <v>42643.642800925925</v>
      </c>
      <c r="T191" s="10">
        <f t="shared" si="13"/>
        <v>42673.642800925925</v>
      </c>
      <c r="U191">
        <f t="shared" si="15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 s="9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3" t="s">
        <v>8308</v>
      </c>
      <c r="R192" t="s">
        <v>8315</v>
      </c>
      <c r="S192" s="10">
        <f t="shared" si="12"/>
        <v>42226.313298611116</v>
      </c>
      <c r="T192" s="10">
        <f t="shared" si="13"/>
        <v>42256.313298611116</v>
      </c>
      <c r="U192">
        <f t="shared" si="15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 s="9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3" t="s">
        <v>8323</v>
      </c>
      <c r="R193" t="s">
        <v>8324</v>
      </c>
      <c r="S193" s="10">
        <f t="shared" si="12"/>
        <v>42531.228437500002</v>
      </c>
      <c r="T193" s="10">
        <f t="shared" si="13"/>
        <v>42561.228437500002</v>
      </c>
      <c r="U193">
        <f t="shared" si="15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 s="9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3" t="s">
        <v>8321</v>
      </c>
      <c r="R194" t="s">
        <v>8322</v>
      </c>
      <c r="S194" s="10">
        <f t="shared" si="12"/>
        <v>40904.738194444442</v>
      </c>
      <c r="T194" s="10">
        <f t="shared" si="13"/>
        <v>40929.738194444442</v>
      </c>
      <c r="U194">
        <f t="shared" si="15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 s="9">
        <v>45</v>
      </c>
      <c r="M195" t="b">
        <v>0</v>
      </c>
      <c r="N195" t="s">
        <v>8301</v>
      </c>
      <c r="O195">
        <f t="shared" ref="O195:O258" si="16">ROUND(E195/D195*100,0)</f>
        <v>104</v>
      </c>
      <c r="P195">
        <f t="shared" ref="P195:P258" si="17">IFERROR(ROUND(E195/L195,2),0)</f>
        <v>922.22</v>
      </c>
      <c r="Q195" s="13" t="s">
        <v>8323</v>
      </c>
      <c r="R195" t="s">
        <v>8324</v>
      </c>
      <c r="S195" s="10">
        <f t="shared" ref="S195:S258" si="18">(((J195/60)/60)/24)+DATE(1970,1,1)</f>
        <v>42756.690162037034</v>
      </c>
      <c r="T195" s="10">
        <f t="shared" ref="T195:T258" si="19">(((I195/60)/60)/24)+DATE(1970,1,1)</f>
        <v>42816.648495370369</v>
      </c>
      <c r="U195">
        <f t="shared" ref="U195:U258" si="20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 s="9">
        <v>376</v>
      </c>
      <c r="M196" t="b">
        <v>1</v>
      </c>
      <c r="N196" t="s">
        <v>8267</v>
      </c>
      <c r="O196">
        <f t="shared" si="16"/>
        <v>113</v>
      </c>
      <c r="P196">
        <f t="shared" si="17"/>
        <v>109.04</v>
      </c>
      <c r="Q196" s="13" t="s">
        <v>8321</v>
      </c>
      <c r="R196" t="s">
        <v>8322</v>
      </c>
      <c r="S196" s="10">
        <f t="shared" si="18"/>
        <v>41949.697962962964</v>
      </c>
      <c r="T196" s="10">
        <f t="shared" si="19"/>
        <v>41994.697962962964</v>
      </c>
      <c r="U196">
        <f t="shared" si="20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 s="9">
        <v>202</v>
      </c>
      <c r="M197" t="b">
        <v>0</v>
      </c>
      <c r="N197" t="s">
        <v>8301</v>
      </c>
      <c r="O197">
        <f t="shared" si="16"/>
        <v>20</v>
      </c>
      <c r="P197">
        <f t="shared" si="17"/>
        <v>202.23</v>
      </c>
      <c r="Q197" s="13" t="s">
        <v>8323</v>
      </c>
      <c r="R197" t="s">
        <v>8324</v>
      </c>
      <c r="S197" s="10">
        <f t="shared" si="18"/>
        <v>42334.803923611107</v>
      </c>
      <c r="T197" s="10">
        <f t="shared" si="19"/>
        <v>42354.845833333333</v>
      </c>
      <c r="U197">
        <f t="shared" si="20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 s="9">
        <v>165</v>
      </c>
      <c r="M198" t="b">
        <v>1</v>
      </c>
      <c r="N198" t="s">
        <v>8267</v>
      </c>
      <c r="O198">
        <f t="shared" si="16"/>
        <v>116</v>
      </c>
      <c r="P198">
        <f t="shared" si="17"/>
        <v>246.61</v>
      </c>
      <c r="Q198" s="13" t="s">
        <v>8321</v>
      </c>
      <c r="R198" t="s">
        <v>8322</v>
      </c>
      <c r="S198" s="10">
        <f t="shared" si="18"/>
        <v>41943.293912037036</v>
      </c>
      <c r="T198" s="10">
        <f t="shared" si="19"/>
        <v>41974.3355787037</v>
      </c>
      <c r="U198">
        <f t="shared" si="20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 s="9">
        <v>415</v>
      </c>
      <c r="M199" t="b">
        <v>1</v>
      </c>
      <c r="N199" t="s">
        <v>8267</v>
      </c>
      <c r="O199">
        <f t="shared" si="16"/>
        <v>150</v>
      </c>
      <c r="P199">
        <f t="shared" si="17"/>
        <v>97.82</v>
      </c>
      <c r="Q199" s="13" t="s">
        <v>8321</v>
      </c>
      <c r="R199" t="s">
        <v>8322</v>
      </c>
      <c r="S199" s="10">
        <f t="shared" si="18"/>
        <v>41164.040960648148</v>
      </c>
      <c r="T199" s="10">
        <f t="shared" si="19"/>
        <v>41194.040960648148</v>
      </c>
      <c r="U199">
        <f t="shared" si="20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 s="9">
        <v>311</v>
      </c>
      <c r="M200" t="b">
        <v>1</v>
      </c>
      <c r="N200" t="s">
        <v>8296</v>
      </c>
      <c r="O200">
        <f t="shared" si="16"/>
        <v>203</v>
      </c>
      <c r="P200">
        <f t="shared" si="17"/>
        <v>130.22999999999999</v>
      </c>
      <c r="Q200" s="13" t="s">
        <v>8319</v>
      </c>
      <c r="R200" t="s">
        <v>8320</v>
      </c>
      <c r="S200" s="10">
        <f t="shared" si="18"/>
        <v>41836.625254629631</v>
      </c>
      <c r="T200" s="10">
        <f t="shared" si="19"/>
        <v>41866.625254629631</v>
      </c>
      <c r="U200">
        <f t="shared" si="20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 s="9">
        <v>248</v>
      </c>
      <c r="M201" t="b">
        <v>0</v>
      </c>
      <c r="N201" t="s">
        <v>8271</v>
      </c>
      <c r="O201">
        <f t="shared" si="16"/>
        <v>40</v>
      </c>
      <c r="P201">
        <f t="shared" si="17"/>
        <v>162.91999999999999</v>
      </c>
      <c r="Q201" s="13" t="s">
        <v>8308</v>
      </c>
      <c r="R201" t="s">
        <v>8310</v>
      </c>
      <c r="S201" s="10">
        <f t="shared" si="18"/>
        <v>42278.498240740737</v>
      </c>
      <c r="T201" s="10">
        <f t="shared" si="19"/>
        <v>42314.041666666672</v>
      </c>
      <c r="U201">
        <f t="shared" si="20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 s="9">
        <v>253</v>
      </c>
      <c r="M202" t="b">
        <v>1</v>
      </c>
      <c r="N202" t="s">
        <v>8263</v>
      </c>
      <c r="O202">
        <f t="shared" si="16"/>
        <v>183</v>
      </c>
      <c r="P202">
        <f t="shared" si="17"/>
        <v>159.51</v>
      </c>
      <c r="Q202" s="13" t="s">
        <v>8321</v>
      </c>
      <c r="R202" t="s">
        <v>8332</v>
      </c>
      <c r="S202" s="10">
        <f t="shared" si="18"/>
        <v>42032.693043981482</v>
      </c>
      <c r="T202" s="10">
        <f t="shared" si="19"/>
        <v>42062.693043981482</v>
      </c>
      <c r="U202">
        <f t="shared" si="20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 s="9">
        <v>714</v>
      </c>
      <c r="M203" t="b">
        <v>1</v>
      </c>
      <c r="N203" t="s">
        <v>8283</v>
      </c>
      <c r="O203">
        <f t="shared" si="16"/>
        <v>322</v>
      </c>
      <c r="P203">
        <f t="shared" si="17"/>
        <v>56.41</v>
      </c>
      <c r="Q203" s="13" t="s">
        <v>8313</v>
      </c>
      <c r="R203" t="s">
        <v>8314</v>
      </c>
      <c r="S203" s="10">
        <f t="shared" si="18"/>
        <v>42072.488182870366</v>
      </c>
      <c r="T203" s="10">
        <f t="shared" si="19"/>
        <v>42102.488182870366</v>
      </c>
      <c r="U203">
        <f t="shared" si="20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 s="9">
        <v>73</v>
      </c>
      <c r="M204" t="b">
        <v>1</v>
      </c>
      <c r="N204" t="s">
        <v>8269</v>
      </c>
      <c r="O204">
        <f t="shared" si="16"/>
        <v>100</v>
      </c>
      <c r="P204">
        <f t="shared" si="17"/>
        <v>550.04</v>
      </c>
      <c r="Q204" s="13" t="s">
        <v>8323</v>
      </c>
      <c r="R204" t="s">
        <v>8326</v>
      </c>
      <c r="S204" s="10">
        <f t="shared" si="18"/>
        <v>41887.292187500003</v>
      </c>
      <c r="T204" s="10">
        <f t="shared" si="19"/>
        <v>41917.292187500003</v>
      </c>
      <c r="U204">
        <f t="shared" si="20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 s="9">
        <v>263</v>
      </c>
      <c r="M205" t="b">
        <v>1</v>
      </c>
      <c r="N205" t="s">
        <v>8293</v>
      </c>
      <c r="O205">
        <f t="shared" si="16"/>
        <v>819</v>
      </c>
      <c r="P205">
        <f t="shared" si="17"/>
        <v>152.62</v>
      </c>
      <c r="Q205" s="13" t="s">
        <v>8308</v>
      </c>
      <c r="R205" t="s">
        <v>8309</v>
      </c>
      <c r="S205" s="10">
        <f t="shared" si="18"/>
        <v>41069.088506944441</v>
      </c>
      <c r="T205" s="10">
        <f t="shared" si="19"/>
        <v>41099.088506944441</v>
      </c>
      <c r="U205">
        <f t="shared" si="20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 s="9">
        <v>110</v>
      </c>
      <c r="M206" t="b">
        <v>0</v>
      </c>
      <c r="N206" t="s">
        <v>8271</v>
      </c>
      <c r="O206">
        <f t="shared" si="16"/>
        <v>42</v>
      </c>
      <c r="P206">
        <f t="shared" si="17"/>
        <v>364.35</v>
      </c>
      <c r="Q206" s="13" t="s">
        <v>8308</v>
      </c>
      <c r="R206" t="s">
        <v>8310</v>
      </c>
      <c r="S206" s="10">
        <f t="shared" si="18"/>
        <v>42740.693692129629</v>
      </c>
      <c r="T206" s="10">
        <f t="shared" si="19"/>
        <v>42786.791666666672</v>
      </c>
      <c r="U206">
        <f t="shared" si="20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 s="9">
        <v>235</v>
      </c>
      <c r="M207" t="b">
        <v>1</v>
      </c>
      <c r="N207" t="s">
        <v>8283</v>
      </c>
      <c r="O207">
        <f t="shared" si="16"/>
        <v>107</v>
      </c>
      <c r="P207">
        <f t="shared" si="17"/>
        <v>170.45</v>
      </c>
      <c r="Q207" s="13" t="s">
        <v>8313</v>
      </c>
      <c r="R207" t="s">
        <v>8314</v>
      </c>
      <c r="S207" s="10">
        <f t="shared" si="18"/>
        <v>42493.167719907404</v>
      </c>
      <c r="T207" s="10">
        <f t="shared" si="19"/>
        <v>42528.167719907404</v>
      </c>
      <c r="U207">
        <f t="shared" si="20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 s="9">
        <v>336</v>
      </c>
      <c r="M208" t="b">
        <v>1</v>
      </c>
      <c r="N208" t="s">
        <v>8269</v>
      </c>
      <c r="O208">
        <f t="shared" si="16"/>
        <v>114</v>
      </c>
      <c r="P208">
        <f t="shared" si="17"/>
        <v>119.18</v>
      </c>
      <c r="Q208" s="13" t="s">
        <v>8323</v>
      </c>
      <c r="R208" t="s">
        <v>8326</v>
      </c>
      <c r="S208" s="10">
        <f t="shared" si="18"/>
        <v>42480.078715277778</v>
      </c>
      <c r="T208" s="10">
        <f t="shared" si="19"/>
        <v>42504.165972222225</v>
      </c>
      <c r="U208">
        <f t="shared" si="20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 s="9">
        <v>621</v>
      </c>
      <c r="M209" t="b">
        <v>1</v>
      </c>
      <c r="N209" t="s">
        <v>8293</v>
      </c>
      <c r="O209">
        <f t="shared" si="16"/>
        <v>114</v>
      </c>
      <c r="P209">
        <f t="shared" si="17"/>
        <v>64.02</v>
      </c>
      <c r="Q209" s="13" t="s">
        <v>8308</v>
      </c>
      <c r="R209" t="s">
        <v>8309</v>
      </c>
      <c r="S209" s="10">
        <f t="shared" si="18"/>
        <v>41731.520949074074</v>
      </c>
      <c r="T209" s="10">
        <f t="shared" si="19"/>
        <v>41761.520949074074</v>
      </c>
      <c r="U209">
        <f t="shared" si="20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 s="9">
        <v>916</v>
      </c>
      <c r="M210" t="b">
        <v>1</v>
      </c>
      <c r="N210" t="s">
        <v>8286</v>
      </c>
      <c r="O210">
        <f t="shared" si="16"/>
        <v>662</v>
      </c>
      <c r="P210">
        <f t="shared" si="17"/>
        <v>43.33</v>
      </c>
      <c r="Q210" s="13" t="s">
        <v>8311</v>
      </c>
      <c r="R210" t="s">
        <v>8312</v>
      </c>
      <c r="S210" s="10">
        <f t="shared" si="18"/>
        <v>40766.041921296295</v>
      </c>
      <c r="T210" s="10">
        <f t="shared" si="19"/>
        <v>40796.041921296295</v>
      </c>
      <c r="U210">
        <f t="shared" si="20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 s="9">
        <v>480</v>
      </c>
      <c r="M211" t="b">
        <v>1</v>
      </c>
      <c r="N211" t="s">
        <v>8295</v>
      </c>
      <c r="O211">
        <f t="shared" si="16"/>
        <v>404</v>
      </c>
      <c r="P211">
        <f t="shared" si="17"/>
        <v>82.4</v>
      </c>
      <c r="Q211" s="13" t="s">
        <v>8316</v>
      </c>
      <c r="R211" t="s">
        <v>8317</v>
      </c>
      <c r="S211" s="10">
        <f t="shared" si="18"/>
        <v>42234.624895833331</v>
      </c>
      <c r="T211" s="10">
        <f t="shared" si="19"/>
        <v>42264.624895833331</v>
      </c>
      <c r="U211">
        <f t="shared" si="20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 s="9">
        <v>848</v>
      </c>
      <c r="M212" t="b">
        <v>1</v>
      </c>
      <c r="N212" t="s">
        <v>8293</v>
      </c>
      <c r="O212">
        <f t="shared" si="16"/>
        <v>132</v>
      </c>
      <c r="P212">
        <f t="shared" si="17"/>
        <v>46.58</v>
      </c>
      <c r="Q212" s="13" t="s">
        <v>8308</v>
      </c>
      <c r="R212" t="s">
        <v>8309</v>
      </c>
      <c r="S212" s="10">
        <f t="shared" si="18"/>
        <v>41738.864803240744</v>
      </c>
      <c r="T212" s="10">
        <f t="shared" si="19"/>
        <v>41768.864803240744</v>
      </c>
      <c r="U212">
        <f t="shared" si="20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 s="9">
        <v>549</v>
      </c>
      <c r="M213" t="b">
        <v>1</v>
      </c>
      <c r="N213" t="s">
        <v>8283</v>
      </c>
      <c r="O213">
        <f t="shared" si="16"/>
        <v>786</v>
      </c>
      <c r="P213">
        <f t="shared" si="17"/>
        <v>71.59</v>
      </c>
      <c r="Q213" s="13" t="s">
        <v>8313</v>
      </c>
      <c r="R213" t="s">
        <v>8314</v>
      </c>
      <c r="S213" s="10">
        <f t="shared" si="18"/>
        <v>41759.923101851848</v>
      </c>
      <c r="T213" s="10">
        <f t="shared" si="19"/>
        <v>41789.923101851848</v>
      </c>
      <c r="U213">
        <f t="shared" si="20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 s="9">
        <v>263</v>
      </c>
      <c r="M214" t="b">
        <v>1</v>
      </c>
      <c r="N214" t="s">
        <v>8301</v>
      </c>
      <c r="O214">
        <f t="shared" si="16"/>
        <v>112</v>
      </c>
      <c r="P214">
        <f t="shared" si="17"/>
        <v>149.44</v>
      </c>
      <c r="Q214" s="13" t="s">
        <v>8323</v>
      </c>
      <c r="R214" t="s">
        <v>8324</v>
      </c>
      <c r="S214" s="10">
        <f t="shared" si="18"/>
        <v>41899.294942129629</v>
      </c>
      <c r="T214" s="10">
        <f t="shared" si="19"/>
        <v>41928.290972222225</v>
      </c>
      <c r="U214">
        <f t="shared" si="20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 s="9">
        <v>512</v>
      </c>
      <c r="M215" t="b">
        <v>1</v>
      </c>
      <c r="N215" t="s">
        <v>8283</v>
      </c>
      <c r="O215">
        <f t="shared" si="16"/>
        <v>270</v>
      </c>
      <c r="P215">
        <f t="shared" si="17"/>
        <v>76.44</v>
      </c>
      <c r="Q215" s="13" t="s">
        <v>8313</v>
      </c>
      <c r="R215" t="s">
        <v>8314</v>
      </c>
      <c r="S215" s="10">
        <f t="shared" si="18"/>
        <v>42326.818738425922</v>
      </c>
      <c r="T215" s="10">
        <f t="shared" si="19"/>
        <v>42356.818738425922</v>
      </c>
      <c r="U215">
        <f t="shared" si="20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 s="9">
        <v>489</v>
      </c>
      <c r="M216" t="b">
        <v>1</v>
      </c>
      <c r="N216" t="s">
        <v>8299</v>
      </c>
      <c r="O216">
        <f t="shared" si="16"/>
        <v>326</v>
      </c>
      <c r="P216">
        <f t="shared" si="17"/>
        <v>80.02</v>
      </c>
      <c r="Q216" s="13" t="s">
        <v>8308</v>
      </c>
      <c r="R216" t="s">
        <v>8315</v>
      </c>
      <c r="S216" s="10">
        <f t="shared" si="18"/>
        <v>41915.747314814813</v>
      </c>
      <c r="T216" s="10">
        <f t="shared" si="19"/>
        <v>41955.888888888891</v>
      </c>
      <c r="U216">
        <f t="shared" si="20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 s="9">
        <v>354</v>
      </c>
      <c r="M217" t="b">
        <v>1</v>
      </c>
      <c r="N217" t="s">
        <v>8267</v>
      </c>
      <c r="O217">
        <f t="shared" si="16"/>
        <v>111</v>
      </c>
      <c r="P217">
        <f t="shared" si="17"/>
        <v>109.82</v>
      </c>
      <c r="Q217" s="13" t="s">
        <v>8321</v>
      </c>
      <c r="R217" t="s">
        <v>8322</v>
      </c>
      <c r="S217" s="10">
        <f t="shared" si="18"/>
        <v>41936.001226851848</v>
      </c>
      <c r="T217" s="10">
        <f t="shared" si="19"/>
        <v>41966.042893518519</v>
      </c>
      <c r="U217">
        <f t="shared" si="20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 s="9">
        <v>467</v>
      </c>
      <c r="M218" t="b">
        <v>1</v>
      </c>
      <c r="N218" t="s">
        <v>8274</v>
      </c>
      <c r="O218">
        <f t="shared" si="16"/>
        <v>155</v>
      </c>
      <c r="P218">
        <f t="shared" si="17"/>
        <v>82.96</v>
      </c>
      <c r="Q218" s="13" t="s">
        <v>8327</v>
      </c>
      <c r="R218" t="s">
        <v>8331</v>
      </c>
      <c r="S218" s="10">
        <f t="shared" si="18"/>
        <v>41116.690104166664</v>
      </c>
      <c r="T218" s="10">
        <f t="shared" si="19"/>
        <v>41151.690104166664</v>
      </c>
      <c r="U218">
        <f t="shared" si="20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 s="9">
        <v>134</v>
      </c>
      <c r="M219" t="b">
        <v>1</v>
      </c>
      <c r="N219" t="s">
        <v>8267</v>
      </c>
      <c r="O219">
        <f t="shared" si="16"/>
        <v>101</v>
      </c>
      <c r="P219">
        <f t="shared" si="17"/>
        <v>287.31</v>
      </c>
      <c r="Q219" s="13" t="s">
        <v>8321</v>
      </c>
      <c r="R219" t="s">
        <v>8322</v>
      </c>
      <c r="S219" s="10">
        <f t="shared" si="18"/>
        <v>41019.793032407404</v>
      </c>
      <c r="T219" s="10">
        <f t="shared" si="19"/>
        <v>41049.793032407404</v>
      </c>
      <c r="U219">
        <f t="shared" si="20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 s="9">
        <v>574</v>
      </c>
      <c r="M220" t="b">
        <v>1</v>
      </c>
      <c r="N220" t="s">
        <v>8263</v>
      </c>
      <c r="O220">
        <f t="shared" si="16"/>
        <v>109</v>
      </c>
      <c r="P220">
        <f t="shared" si="17"/>
        <v>66.349999999999994</v>
      </c>
      <c r="Q220" s="13" t="s">
        <v>8321</v>
      </c>
      <c r="R220" t="s">
        <v>8332</v>
      </c>
      <c r="S220" s="10">
        <f t="shared" si="18"/>
        <v>42229.820173611108</v>
      </c>
      <c r="T220" s="10">
        <f t="shared" si="19"/>
        <v>42262.818750000006</v>
      </c>
      <c r="U220">
        <f t="shared" si="20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 s="9">
        <v>314</v>
      </c>
      <c r="M221" t="b">
        <v>1</v>
      </c>
      <c r="N221" t="s">
        <v>8283</v>
      </c>
      <c r="O221">
        <f t="shared" si="16"/>
        <v>253</v>
      </c>
      <c r="P221">
        <f t="shared" si="17"/>
        <v>121</v>
      </c>
      <c r="Q221" s="13" t="s">
        <v>8313</v>
      </c>
      <c r="R221" t="s">
        <v>8314</v>
      </c>
      <c r="S221" s="10">
        <f t="shared" si="18"/>
        <v>42503.66474537037</v>
      </c>
      <c r="T221" s="10">
        <f t="shared" si="19"/>
        <v>42534.249305555553</v>
      </c>
      <c r="U221">
        <f t="shared" si="20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 s="9">
        <v>560</v>
      </c>
      <c r="M222" t="b">
        <v>1</v>
      </c>
      <c r="N222" t="s">
        <v>8267</v>
      </c>
      <c r="O222">
        <f t="shared" si="16"/>
        <v>107</v>
      </c>
      <c r="P222">
        <f t="shared" si="17"/>
        <v>66.7</v>
      </c>
      <c r="Q222" s="13" t="s">
        <v>8321</v>
      </c>
      <c r="R222" t="s">
        <v>8322</v>
      </c>
      <c r="S222" s="10">
        <f t="shared" si="18"/>
        <v>42479.626875000002</v>
      </c>
      <c r="T222" s="10">
        <f t="shared" si="19"/>
        <v>42509.626875000002</v>
      </c>
      <c r="U222">
        <f t="shared" si="20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 s="9">
        <v>191</v>
      </c>
      <c r="M223" t="b">
        <v>1</v>
      </c>
      <c r="N223" t="s">
        <v>8293</v>
      </c>
      <c r="O223">
        <f t="shared" si="16"/>
        <v>124</v>
      </c>
      <c r="P223">
        <f t="shared" si="17"/>
        <v>194.26</v>
      </c>
      <c r="Q223" s="13" t="s">
        <v>8308</v>
      </c>
      <c r="R223" t="s">
        <v>8309</v>
      </c>
      <c r="S223" s="10">
        <f t="shared" si="18"/>
        <v>41535.812708333331</v>
      </c>
      <c r="T223" s="10">
        <f t="shared" si="19"/>
        <v>41563.165972222225</v>
      </c>
      <c r="U223">
        <f t="shared" si="20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 s="9">
        <v>271</v>
      </c>
      <c r="M224" t="b">
        <v>1</v>
      </c>
      <c r="N224" t="s">
        <v>8267</v>
      </c>
      <c r="O224">
        <f t="shared" si="16"/>
        <v>103</v>
      </c>
      <c r="P224">
        <f t="shared" si="17"/>
        <v>133.13999999999999</v>
      </c>
      <c r="Q224" s="13" t="s">
        <v>8321</v>
      </c>
      <c r="R224" t="s">
        <v>8322</v>
      </c>
      <c r="S224" s="10">
        <f t="shared" si="18"/>
        <v>41646.628032407411</v>
      </c>
      <c r="T224" s="10">
        <f t="shared" si="19"/>
        <v>41675.961111111108</v>
      </c>
      <c r="U224">
        <f t="shared" si="20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 s="9">
        <v>337</v>
      </c>
      <c r="M225" t="b">
        <v>1</v>
      </c>
      <c r="N225" t="s">
        <v>8267</v>
      </c>
      <c r="O225">
        <f t="shared" si="16"/>
        <v>103</v>
      </c>
      <c r="P225">
        <f t="shared" si="17"/>
        <v>106.62</v>
      </c>
      <c r="Q225" s="13" t="s">
        <v>8321</v>
      </c>
      <c r="R225" t="s">
        <v>8322</v>
      </c>
      <c r="S225" s="10">
        <f t="shared" si="18"/>
        <v>42647.446597222224</v>
      </c>
      <c r="T225" s="10">
        <f t="shared" si="19"/>
        <v>42682.488263888896</v>
      </c>
      <c r="U225">
        <f t="shared" si="20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 s="9">
        <v>163</v>
      </c>
      <c r="M226" t="b">
        <v>1</v>
      </c>
      <c r="N226" t="s">
        <v>8296</v>
      </c>
      <c r="O226">
        <f t="shared" si="16"/>
        <v>102</v>
      </c>
      <c r="P226">
        <f t="shared" si="17"/>
        <v>219.93</v>
      </c>
      <c r="Q226" s="13" t="s">
        <v>8319</v>
      </c>
      <c r="R226" t="s">
        <v>8320</v>
      </c>
      <c r="S226" s="10">
        <f t="shared" si="18"/>
        <v>42332.89980324074</v>
      </c>
      <c r="T226" s="10">
        <f t="shared" si="19"/>
        <v>42363</v>
      </c>
      <c r="U226">
        <f t="shared" si="20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 s="9">
        <v>340</v>
      </c>
      <c r="M227" t="b">
        <v>1</v>
      </c>
      <c r="N227" t="s">
        <v>8267</v>
      </c>
      <c r="O227">
        <f t="shared" si="16"/>
        <v>102</v>
      </c>
      <c r="P227">
        <f t="shared" si="17"/>
        <v>104.82</v>
      </c>
      <c r="Q227" s="13" t="s">
        <v>8321</v>
      </c>
      <c r="R227" t="s">
        <v>8322</v>
      </c>
      <c r="S227" s="10">
        <f t="shared" si="18"/>
        <v>41379.515775462962</v>
      </c>
      <c r="T227" s="10">
        <f t="shared" si="19"/>
        <v>41411.165972222225</v>
      </c>
      <c r="U227">
        <f t="shared" si="20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 s="9">
        <v>361</v>
      </c>
      <c r="M228" t="b">
        <v>1</v>
      </c>
      <c r="N228" t="s">
        <v>8274</v>
      </c>
      <c r="O228">
        <f t="shared" si="16"/>
        <v>118</v>
      </c>
      <c r="P228">
        <f t="shared" si="17"/>
        <v>98.03</v>
      </c>
      <c r="Q228" s="13" t="s">
        <v>8327</v>
      </c>
      <c r="R228" t="s">
        <v>8331</v>
      </c>
      <c r="S228" s="10">
        <f t="shared" si="18"/>
        <v>40921.919340277782</v>
      </c>
      <c r="T228" s="10">
        <f t="shared" si="19"/>
        <v>40951.919340277782</v>
      </c>
      <c r="U228">
        <f t="shared" si="20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 s="9">
        <v>296</v>
      </c>
      <c r="M229" t="b">
        <v>0</v>
      </c>
      <c r="N229" t="s">
        <v>8271</v>
      </c>
      <c r="O229">
        <f t="shared" si="16"/>
        <v>35</v>
      </c>
      <c r="P229">
        <f t="shared" si="17"/>
        <v>119.39</v>
      </c>
      <c r="Q229" s="13" t="s">
        <v>8308</v>
      </c>
      <c r="R229" t="s">
        <v>8310</v>
      </c>
      <c r="S229" s="10">
        <f t="shared" si="18"/>
        <v>42094.808182870373</v>
      </c>
      <c r="T229" s="10">
        <f t="shared" si="19"/>
        <v>42124.808182870373</v>
      </c>
      <c r="U229">
        <f t="shared" si="20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 s="9">
        <v>364</v>
      </c>
      <c r="M230" t="b">
        <v>1</v>
      </c>
      <c r="N230" t="s">
        <v>8301</v>
      </c>
      <c r="O230">
        <f t="shared" si="16"/>
        <v>177</v>
      </c>
      <c r="P230">
        <f t="shared" si="17"/>
        <v>97</v>
      </c>
      <c r="Q230" s="13" t="s">
        <v>8323</v>
      </c>
      <c r="R230" t="s">
        <v>8324</v>
      </c>
      <c r="S230" s="10">
        <f t="shared" si="18"/>
        <v>42337.02039351852</v>
      </c>
      <c r="T230" s="10">
        <f t="shared" si="19"/>
        <v>42359.207638888889</v>
      </c>
      <c r="U230">
        <f t="shared" si="20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 s="9">
        <v>130</v>
      </c>
      <c r="M231" t="b">
        <v>1</v>
      </c>
      <c r="N231" t="s">
        <v>8296</v>
      </c>
      <c r="O231">
        <f t="shared" si="16"/>
        <v>101</v>
      </c>
      <c r="P231">
        <f t="shared" si="17"/>
        <v>271.51</v>
      </c>
      <c r="Q231" s="13" t="s">
        <v>8319</v>
      </c>
      <c r="R231" t="s">
        <v>8320</v>
      </c>
      <c r="S231" s="10">
        <f t="shared" si="18"/>
        <v>42770.201481481476</v>
      </c>
      <c r="T231" s="10">
        <f t="shared" si="19"/>
        <v>42805.201481481476</v>
      </c>
      <c r="U231">
        <f t="shared" si="20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 s="9">
        <v>269</v>
      </c>
      <c r="M232" t="b">
        <v>1</v>
      </c>
      <c r="N232" t="s">
        <v>8269</v>
      </c>
      <c r="O232">
        <f t="shared" si="16"/>
        <v>101</v>
      </c>
      <c r="P232">
        <f t="shared" si="17"/>
        <v>131.13999999999999</v>
      </c>
      <c r="Q232" s="13" t="s">
        <v>8323</v>
      </c>
      <c r="R232" t="s">
        <v>8326</v>
      </c>
      <c r="S232" s="10">
        <f t="shared" si="18"/>
        <v>42252.474351851852</v>
      </c>
      <c r="T232" s="10">
        <f t="shared" si="19"/>
        <v>42276.165972222225</v>
      </c>
      <c r="U232">
        <f t="shared" si="20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 s="9">
        <v>229</v>
      </c>
      <c r="M233" t="b">
        <v>0</v>
      </c>
      <c r="N233" t="s">
        <v>8271</v>
      </c>
      <c r="O233">
        <f t="shared" si="16"/>
        <v>59</v>
      </c>
      <c r="P233">
        <f t="shared" si="17"/>
        <v>153.43</v>
      </c>
      <c r="Q233" s="13" t="s">
        <v>8308</v>
      </c>
      <c r="R233" t="s">
        <v>8310</v>
      </c>
      <c r="S233" s="10">
        <f t="shared" si="18"/>
        <v>42282.168993055559</v>
      </c>
      <c r="T233" s="10">
        <f t="shared" si="19"/>
        <v>42327.210659722223</v>
      </c>
      <c r="U233">
        <f t="shared" si="20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 s="9">
        <v>134</v>
      </c>
      <c r="M234" t="b">
        <v>1</v>
      </c>
      <c r="N234" t="s">
        <v>8269</v>
      </c>
      <c r="O234">
        <f t="shared" si="16"/>
        <v>100</v>
      </c>
      <c r="P234">
        <f t="shared" si="17"/>
        <v>262.11</v>
      </c>
      <c r="Q234" s="13" t="s">
        <v>8323</v>
      </c>
      <c r="R234" t="s">
        <v>8326</v>
      </c>
      <c r="S234" s="10">
        <f t="shared" si="18"/>
        <v>42219.665173611109</v>
      </c>
      <c r="T234" s="10">
        <f t="shared" si="19"/>
        <v>42257.165972222225</v>
      </c>
      <c r="U234">
        <f t="shared" si="20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 s="9">
        <v>537</v>
      </c>
      <c r="M235" t="b">
        <v>1</v>
      </c>
      <c r="N235" t="s">
        <v>8295</v>
      </c>
      <c r="O235">
        <f t="shared" si="16"/>
        <v>185</v>
      </c>
      <c r="P235">
        <f t="shared" si="17"/>
        <v>65.319999999999993</v>
      </c>
      <c r="Q235" s="13" t="s">
        <v>8316</v>
      </c>
      <c r="R235" t="s">
        <v>8317</v>
      </c>
      <c r="S235" s="10">
        <f t="shared" si="18"/>
        <v>42417.625046296293</v>
      </c>
      <c r="T235" s="10">
        <f t="shared" si="19"/>
        <v>42452.290972222225</v>
      </c>
      <c r="U235">
        <f t="shared" si="20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 s="9">
        <v>336</v>
      </c>
      <c r="M236" t="b">
        <v>1</v>
      </c>
      <c r="N236" t="s">
        <v>8286</v>
      </c>
      <c r="O236">
        <f t="shared" si="16"/>
        <v>139</v>
      </c>
      <c r="P236">
        <f t="shared" si="17"/>
        <v>103.2</v>
      </c>
      <c r="Q236" s="13" t="s">
        <v>8311</v>
      </c>
      <c r="R236" t="s">
        <v>8312</v>
      </c>
      <c r="S236" s="10">
        <f t="shared" si="18"/>
        <v>41533.542858796296</v>
      </c>
      <c r="T236" s="10">
        <f t="shared" si="19"/>
        <v>41563.542858796296</v>
      </c>
      <c r="U236">
        <f t="shared" si="20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 s="9">
        <v>859</v>
      </c>
      <c r="M237" t="b">
        <v>1</v>
      </c>
      <c r="N237" t="s">
        <v>8274</v>
      </c>
      <c r="O237">
        <f t="shared" si="16"/>
        <v>139</v>
      </c>
      <c r="P237">
        <f t="shared" si="17"/>
        <v>40.35</v>
      </c>
      <c r="Q237" s="13" t="s">
        <v>8327</v>
      </c>
      <c r="R237" t="s">
        <v>8331</v>
      </c>
      <c r="S237" s="10">
        <f t="shared" si="18"/>
        <v>42723.63653935185</v>
      </c>
      <c r="T237" s="10">
        <f t="shared" si="19"/>
        <v>42753.63653935185</v>
      </c>
      <c r="U237">
        <f t="shared" si="20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 s="9">
        <v>285</v>
      </c>
      <c r="M238" t="b">
        <v>1</v>
      </c>
      <c r="N238" t="s">
        <v>8267</v>
      </c>
      <c r="O238">
        <f t="shared" si="16"/>
        <v>102</v>
      </c>
      <c r="P238">
        <f t="shared" si="17"/>
        <v>119.99</v>
      </c>
      <c r="Q238" s="13" t="s">
        <v>8321</v>
      </c>
      <c r="R238" t="s">
        <v>8322</v>
      </c>
      <c r="S238" s="10">
        <f t="shared" si="18"/>
        <v>42111.970995370371</v>
      </c>
      <c r="T238" s="10">
        <f t="shared" si="19"/>
        <v>42156.097222222219</v>
      </c>
      <c r="U238">
        <f t="shared" si="20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 s="9">
        <v>406</v>
      </c>
      <c r="M239" t="b">
        <v>1</v>
      </c>
      <c r="N239" t="s">
        <v>8274</v>
      </c>
      <c r="O239">
        <f t="shared" si="16"/>
        <v>105</v>
      </c>
      <c r="P239">
        <f t="shared" si="17"/>
        <v>83.97</v>
      </c>
      <c r="Q239" s="13" t="s">
        <v>8327</v>
      </c>
      <c r="R239" t="s">
        <v>8331</v>
      </c>
      <c r="S239" s="10">
        <f t="shared" si="18"/>
        <v>41710.594282407408</v>
      </c>
      <c r="T239" s="10">
        <f t="shared" si="19"/>
        <v>41740.594282407408</v>
      </c>
      <c r="U239">
        <f t="shared" si="20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 s="9">
        <v>147</v>
      </c>
      <c r="M240" t="b">
        <v>1</v>
      </c>
      <c r="N240" t="s">
        <v>8293</v>
      </c>
      <c r="O240">
        <f t="shared" si="16"/>
        <v>226</v>
      </c>
      <c r="P240">
        <f t="shared" si="17"/>
        <v>230.56</v>
      </c>
      <c r="Q240" s="13" t="s">
        <v>8308</v>
      </c>
      <c r="R240" t="s">
        <v>8309</v>
      </c>
      <c r="S240" s="10">
        <f t="shared" si="18"/>
        <v>40941.199826388889</v>
      </c>
      <c r="T240" s="10">
        <f t="shared" si="19"/>
        <v>40970.125</v>
      </c>
      <c r="U240">
        <f t="shared" si="20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 s="9">
        <v>338</v>
      </c>
      <c r="M241" t="b">
        <v>0</v>
      </c>
      <c r="N241" t="s">
        <v>8271</v>
      </c>
      <c r="O241">
        <f t="shared" si="16"/>
        <v>34</v>
      </c>
      <c r="P241">
        <f t="shared" si="17"/>
        <v>99.97</v>
      </c>
      <c r="Q241" s="13" t="s">
        <v>8308</v>
      </c>
      <c r="R241" t="s">
        <v>8310</v>
      </c>
      <c r="S241" s="10">
        <f t="shared" si="18"/>
        <v>42678.459120370375</v>
      </c>
      <c r="T241" s="10">
        <f t="shared" si="19"/>
        <v>42718.500787037032</v>
      </c>
      <c r="U241">
        <f t="shared" si="20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 s="9">
        <v>204</v>
      </c>
      <c r="M242" t="b">
        <v>1</v>
      </c>
      <c r="N242" t="s">
        <v>8293</v>
      </c>
      <c r="O242">
        <f t="shared" si="16"/>
        <v>421</v>
      </c>
      <c r="P242">
        <f t="shared" si="17"/>
        <v>164.91</v>
      </c>
      <c r="Q242" s="13" t="s">
        <v>8308</v>
      </c>
      <c r="R242" t="s">
        <v>8309</v>
      </c>
      <c r="S242" s="10">
        <f t="shared" si="18"/>
        <v>41424.27107638889</v>
      </c>
      <c r="T242" s="10">
        <f t="shared" si="19"/>
        <v>41456.75</v>
      </c>
      <c r="U242">
        <f t="shared" si="20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 s="9">
        <v>285</v>
      </c>
      <c r="M243" t="b">
        <v>0</v>
      </c>
      <c r="N243" t="s">
        <v>8292</v>
      </c>
      <c r="O243">
        <f t="shared" si="16"/>
        <v>39</v>
      </c>
      <c r="P243">
        <f t="shared" si="17"/>
        <v>117.49</v>
      </c>
      <c r="Q243" s="13" t="s">
        <v>8308</v>
      </c>
      <c r="R243" t="s">
        <v>8318</v>
      </c>
      <c r="S243" s="10">
        <f t="shared" si="18"/>
        <v>42264.963159722218</v>
      </c>
      <c r="T243" s="10">
        <f t="shared" si="19"/>
        <v>42308.947916666672</v>
      </c>
      <c r="U243">
        <f t="shared" si="20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 s="9">
        <v>253</v>
      </c>
      <c r="M244" t="b">
        <v>1</v>
      </c>
      <c r="N244" t="s">
        <v>8293</v>
      </c>
      <c r="O244">
        <f t="shared" si="16"/>
        <v>209</v>
      </c>
      <c r="P244">
        <f t="shared" si="17"/>
        <v>131.99</v>
      </c>
      <c r="Q244" s="13" t="s">
        <v>8308</v>
      </c>
      <c r="R244" t="s">
        <v>8309</v>
      </c>
      <c r="S244" s="10">
        <f t="shared" si="18"/>
        <v>41313.755219907405</v>
      </c>
      <c r="T244" s="10">
        <f t="shared" si="19"/>
        <v>41343.755219907405</v>
      </c>
      <c r="U244">
        <f t="shared" si="20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 s="9">
        <v>369</v>
      </c>
      <c r="M245" t="b">
        <v>1</v>
      </c>
      <c r="N245" t="s">
        <v>8286</v>
      </c>
      <c r="O245">
        <f t="shared" si="16"/>
        <v>111</v>
      </c>
      <c r="P245">
        <f t="shared" si="17"/>
        <v>90.5</v>
      </c>
      <c r="Q245" s="13" t="s">
        <v>8311</v>
      </c>
      <c r="R245" t="s">
        <v>8312</v>
      </c>
      <c r="S245" s="10">
        <f t="shared" si="18"/>
        <v>40840.615787037037</v>
      </c>
      <c r="T245" s="10">
        <f t="shared" si="19"/>
        <v>40900.125</v>
      </c>
      <c r="U245">
        <f t="shared" si="20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 s="9">
        <v>454</v>
      </c>
      <c r="M246" t="b">
        <v>1</v>
      </c>
      <c r="N246" t="s">
        <v>8293</v>
      </c>
      <c r="O246">
        <f t="shared" si="16"/>
        <v>133</v>
      </c>
      <c r="P246">
        <f t="shared" si="17"/>
        <v>73.5</v>
      </c>
      <c r="Q246" s="13" t="s">
        <v>8308</v>
      </c>
      <c r="R246" t="s">
        <v>8309</v>
      </c>
      <c r="S246" s="10">
        <f t="shared" si="18"/>
        <v>41704.735937500001</v>
      </c>
      <c r="T246" s="10">
        <f t="shared" si="19"/>
        <v>41750.165972222225</v>
      </c>
      <c r="U246">
        <f t="shared" si="20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 s="9">
        <v>343</v>
      </c>
      <c r="M247" t="b">
        <v>1</v>
      </c>
      <c r="N247" t="s">
        <v>8286</v>
      </c>
      <c r="O247">
        <f t="shared" si="16"/>
        <v>104</v>
      </c>
      <c r="P247">
        <f t="shared" si="17"/>
        <v>96.88</v>
      </c>
      <c r="Q247" s="13" t="s">
        <v>8311</v>
      </c>
      <c r="R247" t="s">
        <v>8312</v>
      </c>
      <c r="S247" s="10">
        <f t="shared" si="18"/>
        <v>42073.957569444443</v>
      </c>
      <c r="T247" s="10">
        <f t="shared" si="19"/>
        <v>42103.957569444443</v>
      </c>
      <c r="U247">
        <f t="shared" si="20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 s="9">
        <v>153</v>
      </c>
      <c r="M248" t="b">
        <v>1</v>
      </c>
      <c r="N248" t="s">
        <v>8272</v>
      </c>
      <c r="O248">
        <f t="shared" si="16"/>
        <v>132</v>
      </c>
      <c r="P248">
        <f t="shared" si="17"/>
        <v>215.73</v>
      </c>
      <c r="Q248" s="13" t="s">
        <v>8311</v>
      </c>
      <c r="R248" t="s">
        <v>8333</v>
      </c>
      <c r="S248" s="10">
        <f t="shared" si="18"/>
        <v>40977.805300925924</v>
      </c>
      <c r="T248" s="10">
        <f t="shared" si="19"/>
        <v>41007.76363425926</v>
      </c>
      <c r="U248">
        <f t="shared" si="20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 s="9">
        <v>348</v>
      </c>
      <c r="M249" t="b">
        <v>1</v>
      </c>
      <c r="N249" t="s">
        <v>8301</v>
      </c>
      <c r="O249">
        <f t="shared" si="16"/>
        <v>110</v>
      </c>
      <c r="P249">
        <f t="shared" si="17"/>
        <v>94.55</v>
      </c>
      <c r="Q249" s="13" t="s">
        <v>8323</v>
      </c>
      <c r="R249" t="s">
        <v>8324</v>
      </c>
      <c r="S249" s="10">
        <f t="shared" si="18"/>
        <v>41932.708877314813</v>
      </c>
      <c r="T249" s="10">
        <f t="shared" si="19"/>
        <v>41961.190972222219</v>
      </c>
      <c r="U249">
        <f t="shared" si="20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 s="9">
        <v>499</v>
      </c>
      <c r="M250" t="b">
        <v>1</v>
      </c>
      <c r="N250" t="s">
        <v>8275</v>
      </c>
      <c r="O250">
        <f t="shared" si="16"/>
        <v>118</v>
      </c>
      <c r="P250">
        <f t="shared" si="17"/>
        <v>65.86</v>
      </c>
      <c r="Q250" s="13" t="s">
        <v>8327</v>
      </c>
      <c r="R250" t="s">
        <v>8336</v>
      </c>
      <c r="S250" s="10">
        <f t="shared" si="18"/>
        <v>42702.212337962963</v>
      </c>
      <c r="T250" s="10">
        <f t="shared" si="19"/>
        <v>42732.212337962963</v>
      </c>
      <c r="U250">
        <f t="shared" si="20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 s="9">
        <v>217</v>
      </c>
      <c r="M251" t="b">
        <v>1</v>
      </c>
      <c r="N251" t="s">
        <v>8263</v>
      </c>
      <c r="O251">
        <f t="shared" si="16"/>
        <v>131</v>
      </c>
      <c r="P251">
        <f t="shared" si="17"/>
        <v>150.9</v>
      </c>
      <c r="Q251" s="13" t="s">
        <v>8321</v>
      </c>
      <c r="R251" t="s">
        <v>8332</v>
      </c>
      <c r="S251" s="10">
        <f t="shared" si="18"/>
        <v>41754.047083333331</v>
      </c>
      <c r="T251" s="10">
        <f t="shared" si="19"/>
        <v>41784.957638888889</v>
      </c>
      <c r="U251">
        <f t="shared" si="20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 s="9">
        <v>398</v>
      </c>
      <c r="M252" t="b">
        <v>1</v>
      </c>
      <c r="N252" t="s">
        <v>8299</v>
      </c>
      <c r="O252">
        <f t="shared" si="16"/>
        <v>408</v>
      </c>
      <c r="P252">
        <f t="shared" si="17"/>
        <v>81.95</v>
      </c>
      <c r="Q252" s="13" t="s">
        <v>8308</v>
      </c>
      <c r="R252" t="s">
        <v>8315</v>
      </c>
      <c r="S252" s="10">
        <f t="shared" si="18"/>
        <v>42184.874675925923</v>
      </c>
      <c r="T252" s="10">
        <f t="shared" si="19"/>
        <v>42228.083333333328</v>
      </c>
      <c r="U252">
        <f t="shared" si="20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 s="9">
        <v>577</v>
      </c>
      <c r="M253" t="b">
        <v>1</v>
      </c>
      <c r="N253" t="s">
        <v>8299</v>
      </c>
      <c r="O253">
        <f t="shared" si="16"/>
        <v>141</v>
      </c>
      <c r="P253">
        <f t="shared" si="17"/>
        <v>55.76</v>
      </c>
      <c r="Q253" s="13" t="s">
        <v>8308</v>
      </c>
      <c r="R253" t="s">
        <v>8315</v>
      </c>
      <c r="S253" s="10">
        <f t="shared" si="18"/>
        <v>42564.881076388891</v>
      </c>
      <c r="T253" s="10">
        <f t="shared" si="19"/>
        <v>42604.290972222225</v>
      </c>
      <c r="U253">
        <f t="shared" si="20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 s="9">
        <v>1013</v>
      </c>
      <c r="M254" t="b">
        <v>1</v>
      </c>
      <c r="N254" t="s">
        <v>8271</v>
      </c>
      <c r="O254">
        <f t="shared" si="16"/>
        <v>267</v>
      </c>
      <c r="P254">
        <f t="shared" si="17"/>
        <v>31.66</v>
      </c>
      <c r="Q254" s="13" t="s">
        <v>8308</v>
      </c>
      <c r="R254" t="s">
        <v>8310</v>
      </c>
      <c r="S254" s="10">
        <f t="shared" si="18"/>
        <v>42163.957326388889</v>
      </c>
      <c r="T254" s="10">
        <f t="shared" si="19"/>
        <v>42193.957326388889</v>
      </c>
      <c r="U254">
        <f t="shared" si="20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 s="9">
        <v>563</v>
      </c>
      <c r="M255" t="b">
        <v>1</v>
      </c>
      <c r="N255" t="s">
        <v>8267</v>
      </c>
      <c r="O255">
        <f t="shared" si="16"/>
        <v>229</v>
      </c>
      <c r="P255">
        <f t="shared" si="17"/>
        <v>56.9</v>
      </c>
      <c r="Q255" s="13" t="s">
        <v>8321</v>
      </c>
      <c r="R255" t="s">
        <v>8322</v>
      </c>
      <c r="S255" s="10">
        <f t="shared" si="18"/>
        <v>41506.756111111114</v>
      </c>
      <c r="T255" s="10">
        <f t="shared" si="19"/>
        <v>41536.756111111114</v>
      </c>
      <c r="U255">
        <f t="shared" si="20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 s="9">
        <v>426</v>
      </c>
      <c r="M256" t="b">
        <v>1</v>
      </c>
      <c r="N256" t="s">
        <v>8295</v>
      </c>
      <c r="O256">
        <f t="shared" si="16"/>
        <v>128</v>
      </c>
      <c r="P256">
        <f t="shared" si="17"/>
        <v>75.13</v>
      </c>
      <c r="Q256" s="13" t="s">
        <v>8316</v>
      </c>
      <c r="R256" t="s">
        <v>8317</v>
      </c>
      <c r="S256" s="10">
        <f t="shared" si="18"/>
        <v>41572.958495370374</v>
      </c>
      <c r="T256" s="10">
        <f t="shared" si="19"/>
        <v>41609.168055555558</v>
      </c>
      <c r="U256">
        <f t="shared" si="20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 s="9">
        <v>342</v>
      </c>
      <c r="M257" t="b">
        <v>1</v>
      </c>
      <c r="N257" t="s">
        <v>8263</v>
      </c>
      <c r="O257">
        <f t="shared" si="16"/>
        <v>106</v>
      </c>
      <c r="P257">
        <f t="shared" si="17"/>
        <v>93.26</v>
      </c>
      <c r="Q257" s="13" t="s">
        <v>8321</v>
      </c>
      <c r="R257" t="s">
        <v>8332</v>
      </c>
      <c r="S257" s="10">
        <f t="shared" si="18"/>
        <v>41869.542314814818</v>
      </c>
      <c r="T257" s="10">
        <f t="shared" si="19"/>
        <v>41899.542314814818</v>
      </c>
      <c r="U257">
        <f t="shared" si="20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 s="9">
        <v>237</v>
      </c>
      <c r="M258" t="b">
        <v>1</v>
      </c>
      <c r="N258" t="s">
        <v>8269</v>
      </c>
      <c r="O258">
        <f t="shared" si="16"/>
        <v>103</v>
      </c>
      <c r="P258">
        <f t="shared" si="17"/>
        <v>134.26</v>
      </c>
      <c r="Q258" s="13" t="s">
        <v>8323</v>
      </c>
      <c r="R258" t="s">
        <v>8326</v>
      </c>
      <c r="S258" s="10">
        <f t="shared" si="18"/>
        <v>42445.19430555556</v>
      </c>
      <c r="T258" s="10">
        <f t="shared" si="19"/>
        <v>42489.19430555556</v>
      </c>
      <c r="U258">
        <f t="shared" si="20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 s="9">
        <v>551</v>
      </c>
      <c r="M259" t="b">
        <v>1</v>
      </c>
      <c r="N259" t="s">
        <v>8301</v>
      </c>
      <c r="O259">
        <f t="shared" ref="O259:O322" si="21">ROUND(E259/D259*100,0)</f>
        <v>265</v>
      </c>
      <c r="P259">
        <f t="shared" ref="P259:P322" si="22">IFERROR(ROUND(E259/L259,2),0)</f>
        <v>57.63</v>
      </c>
      <c r="Q259" s="13" t="s">
        <v>8323</v>
      </c>
      <c r="R259" t="s">
        <v>8324</v>
      </c>
      <c r="S259" s="10">
        <f t="shared" ref="S259:S322" si="23">(((J259/60)/60)/24)+DATE(1970,1,1)</f>
        <v>42387.398472222223</v>
      </c>
      <c r="T259" s="10">
        <f t="shared" ref="T259:T322" si="24">(((I259/60)/60)/24)+DATE(1970,1,1)</f>
        <v>42421.398472222223</v>
      </c>
      <c r="U259">
        <f t="shared" ref="U259:U322" si="25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 s="9">
        <v>329</v>
      </c>
      <c r="M260" t="b">
        <v>1</v>
      </c>
      <c r="N260" t="s">
        <v>8301</v>
      </c>
      <c r="O260">
        <f t="shared" si="21"/>
        <v>127</v>
      </c>
      <c r="P260">
        <f t="shared" si="22"/>
        <v>96.3</v>
      </c>
      <c r="Q260" s="13" t="s">
        <v>8323</v>
      </c>
      <c r="R260" t="s">
        <v>8324</v>
      </c>
      <c r="S260" s="10">
        <f t="shared" si="23"/>
        <v>41466.785231481481</v>
      </c>
      <c r="T260" s="10">
        <f t="shared" si="24"/>
        <v>41502.499305555553</v>
      </c>
      <c r="U260">
        <f t="shared" si="25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 s="9">
        <v>437</v>
      </c>
      <c r="M261" t="b">
        <v>1</v>
      </c>
      <c r="N261" t="s">
        <v>8267</v>
      </c>
      <c r="O261">
        <f t="shared" si="21"/>
        <v>106</v>
      </c>
      <c r="P261">
        <f t="shared" si="22"/>
        <v>72.48</v>
      </c>
      <c r="Q261" s="13" t="s">
        <v>8321</v>
      </c>
      <c r="R261" t="s">
        <v>8322</v>
      </c>
      <c r="S261" s="10">
        <f t="shared" si="23"/>
        <v>41401.565868055557</v>
      </c>
      <c r="T261" s="10">
        <f t="shared" si="24"/>
        <v>41431.565868055557</v>
      </c>
      <c r="U261">
        <f t="shared" si="25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 s="9">
        <v>288</v>
      </c>
      <c r="M262" t="b">
        <v>1</v>
      </c>
      <c r="N262" t="s">
        <v>8274</v>
      </c>
      <c r="O262">
        <f t="shared" si="21"/>
        <v>105</v>
      </c>
      <c r="P262">
        <f t="shared" si="22"/>
        <v>109.45</v>
      </c>
      <c r="Q262" s="13" t="s">
        <v>8327</v>
      </c>
      <c r="R262" t="s">
        <v>8331</v>
      </c>
      <c r="S262" s="10">
        <f t="shared" si="23"/>
        <v>41694.84065972222</v>
      </c>
      <c r="T262" s="10">
        <f t="shared" si="24"/>
        <v>41724.798993055556</v>
      </c>
      <c r="U262">
        <f t="shared" si="25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 s="9">
        <v>287</v>
      </c>
      <c r="M263" t="b">
        <v>1</v>
      </c>
      <c r="N263" t="s">
        <v>8267</v>
      </c>
      <c r="O263">
        <f t="shared" si="21"/>
        <v>105</v>
      </c>
      <c r="P263">
        <f t="shared" si="22"/>
        <v>109.42</v>
      </c>
      <c r="Q263" s="13" t="s">
        <v>8321</v>
      </c>
      <c r="R263" t="s">
        <v>8322</v>
      </c>
      <c r="S263" s="10">
        <f t="shared" si="23"/>
        <v>41612.10024305556</v>
      </c>
      <c r="T263" s="10">
        <f t="shared" si="24"/>
        <v>41641.333333333336</v>
      </c>
      <c r="U263">
        <f t="shared" si="25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 s="9">
        <v>369</v>
      </c>
      <c r="M264" t="b">
        <v>1</v>
      </c>
      <c r="N264" t="s">
        <v>8283</v>
      </c>
      <c r="O264">
        <f t="shared" si="21"/>
        <v>418</v>
      </c>
      <c r="P264">
        <f t="shared" si="22"/>
        <v>84.91</v>
      </c>
      <c r="Q264" s="13" t="s">
        <v>8313</v>
      </c>
      <c r="R264" t="s">
        <v>8314</v>
      </c>
      <c r="S264" s="10">
        <f t="shared" si="23"/>
        <v>42221.67432870371</v>
      </c>
      <c r="T264" s="10">
        <f t="shared" si="24"/>
        <v>42251.67432870371</v>
      </c>
      <c r="U264">
        <f t="shared" si="25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 s="9">
        <v>37</v>
      </c>
      <c r="M265" t="b">
        <v>1</v>
      </c>
      <c r="N265" t="s">
        <v>8293</v>
      </c>
      <c r="O265">
        <f t="shared" si="21"/>
        <v>104</v>
      </c>
      <c r="P265">
        <f t="shared" si="22"/>
        <v>845.7</v>
      </c>
      <c r="Q265" s="13" t="s">
        <v>8308</v>
      </c>
      <c r="R265" t="s">
        <v>8309</v>
      </c>
      <c r="S265" s="10">
        <f t="shared" si="23"/>
        <v>41872.525717592594</v>
      </c>
      <c r="T265" s="10">
        <f t="shared" si="24"/>
        <v>41930.166666666664</v>
      </c>
      <c r="U265">
        <f t="shared" si="25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 s="9">
        <v>426</v>
      </c>
      <c r="M266" t="b">
        <v>1</v>
      </c>
      <c r="N266" t="s">
        <v>8293</v>
      </c>
      <c r="O266">
        <f t="shared" si="21"/>
        <v>125</v>
      </c>
      <c r="P266">
        <f t="shared" si="22"/>
        <v>73.42</v>
      </c>
      <c r="Q266" s="13" t="s">
        <v>8308</v>
      </c>
      <c r="R266" t="s">
        <v>8309</v>
      </c>
      <c r="S266" s="10">
        <f t="shared" si="23"/>
        <v>40961.057349537034</v>
      </c>
      <c r="T266" s="10">
        <f t="shared" si="24"/>
        <v>40992.166666666664</v>
      </c>
      <c r="U266">
        <f t="shared" si="25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 s="9">
        <v>312</v>
      </c>
      <c r="M267" t="b">
        <v>0</v>
      </c>
      <c r="N267" t="s">
        <v>8280</v>
      </c>
      <c r="O267">
        <f t="shared" si="21"/>
        <v>36</v>
      </c>
      <c r="P267">
        <f t="shared" si="22"/>
        <v>100.23</v>
      </c>
      <c r="Q267" s="13" t="s">
        <v>8316</v>
      </c>
      <c r="R267" t="s">
        <v>8334</v>
      </c>
      <c r="S267" s="10">
        <f t="shared" si="23"/>
        <v>41963.759386574078</v>
      </c>
      <c r="T267" s="10">
        <f t="shared" si="24"/>
        <v>42023.354166666672</v>
      </c>
      <c r="U267">
        <f t="shared" si="25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 s="9">
        <v>104</v>
      </c>
      <c r="M268" t="b">
        <v>1</v>
      </c>
      <c r="N268" t="s">
        <v>8269</v>
      </c>
      <c r="O268">
        <f t="shared" si="21"/>
        <v>103</v>
      </c>
      <c r="P268">
        <f t="shared" si="22"/>
        <v>297.02999999999997</v>
      </c>
      <c r="Q268" s="13" t="s">
        <v>8323</v>
      </c>
      <c r="R268" t="s">
        <v>8326</v>
      </c>
      <c r="S268" s="10">
        <f t="shared" si="23"/>
        <v>41884.617314814815</v>
      </c>
      <c r="T268" s="10">
        <f t="shared" si="24"/>
        <v>41916.617314814815</v>
      </c>
      <c r="U268">
        <f t="shared" si="25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 s="9">
        <v>263</v>
      </c>
      <c r="M269" t="b">
        <v>1</v>
      </c>
      <c r="N269" t="s">
        <v>8263</v>
      </c>
      <c r="O269">
        <f t="shared" si="21"/>
        <v>309</v>
      </c>
      <c r="P269">
        <f t="shared" si="22"/>
        <v>117.36</v>
      </c>
      <c r="Q269" s="13" t="s">
        <v>8321</v>
      </c>
      <c r="R269" t="s">
        <v>8332</v>
      </c>
      <c r="S269" s="10">
        <f t="shared" si="23"/>
        <v>41802.790347222224</v>
      </c>
      <c r="T269" s="10">
        <f t="shared" si="24"/>
        <v>41833</v>
      </c>
      <c r="U269">
        <f t="shared" si="25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 s="9">
        <v>236</v>
      </c>
      <c r="M270" t="b">
        <v>1</v>
      </c>
      <c r="N270" t="s">
        <v>8283</v>
      </c>
      <c r="O270">
        <f t="shared" si="21"/>
        <v>205</v>
      </c>
      <c r="P270">
        <f t="shared" si="22"/>
        <v>130.53</v>
      </c>
      <c r="Q270" s="13" t="s">
        <v>8313</v>
      </c>
      <c r="R270" t="s">
        <v>8314</v>
      </c>
      <c r="S270" s="10">
        <f t="shared" si="23"/>
        <v>41760.8200462963</v>
      </c>
      <c r="T270" s="10">
        <f t="shared" si="24"/>
        <v>41790.8200462963</v>
      </c>
      <c r="U270">
        <f t="shared" si="25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 s="9">
        <v>179</v>
      </c>
      <c r="M271" t="b">
        <v>0</v>
      </c>
      <c r="N271" t="s">
        <v>8271</v>
      </c>
      <c r="O271">
        <f t="shared" si="21"/>
        <v>30</v>
      </c>
      <c r="P271">
        <f t="shared" si="22"/>
        <v>171.79</v>
      </c>
      <c r="Q271" s="13" t="s">
        <v>8308</v>
      </c>
      <c r="R271" t="s">
        <v>8310</v>
      </c>
      <c r="S271" s="10">
        <f t="shared" si="23"/>
        <v>42574.667650462965</v>
      </c>
      <c r="T271" s="10">
        <f t="shared" si="24"/>
        <v>42605.870833333334</v>
      </c>
      <c r="U271">
        <f t="shared" si="25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 s="9">
        <v>282</v>
      </c>
      <c r="M272" t="b">
        <v>1</v>
      </c>
      <c r="N272" t="s">
        <v>8296</v>
      </c>
      <c r="O272">
        <f t="shared" si="21"/>
        <v>102</v>
      </c>
      <c r="P272">
        <f t="shared" si="22"/>
        <v>108.78</v>
      </c>
      <c r="Q272" s="13" t="s">
        <v>8319</v>
      </c>
      <c r="R272" t="s">
        <v>8320</v>
      </c>
      <c r="S272" s="10">
        <f t="shared" si="23"/>
        <v>42407.637557870374</v>
      </c>
      <c r="T272" s="10">
        <f t="shared" si="24"/>
        <v>42452.595891203702</v>
      </c>
      <c r="U272">
        <f t="shared" si="25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 s="9">
        <v>216</v>
      </c>
      <c r="M273" t="b">
        <v>1</v>
      </c>
      <c r="N273" t="s">
        <v>8269</v>
      </c>
      <c r="O273">
        <f t="shared" si="21"/>
        <v>102</v>
      </c>
      <c r="P273">
        <f t="shared" si="22"/>
        <v>141.71</v>
      </c>
      <c r="Q273" s="13" t="s">
        <v>8323</v>
      </c>
      <c r="R273" t="s">
        <v>8326</v>
      </c>
      <c r="S273" s="10">
        <f t="shared" si="23"/>
        <v>42697.850844907407</v>
      </c>
      <c r="T273" s="10">
        <f t="shared" si="24"/>
        <v>42745.208333333328</v>
      </c>
      <c r="U273">
        <f t="shared" si="25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 s="9">
        <v>524</v>
      </c>
      <c r="M274" t="b">
        <v>1</v>
      </c>
      <c r="N274" t="s">
        <v>8267</v>
      </c>
      <c r="O274">
        <f t="shared" si="21"/>
        <v>102</v>
      </c>
      <c r="P274">
        <f t="shared" si="22"/>
        <v>58.41</v>
      </c>
      <c r="Q274" s="13" t="s">
        <v>8321</v>
      </c>
      <c r="R274" t="s">
        <v>8322</v>
      </c>
      <c r="S274" s="10">
        <f t="shared" si="23"/>
        <v>41926.73778935185</v>
      </c>
      <c r="T274" s="10">
        <f t="shared" si="24"/>
        <v>41957.125</v>
      </c>
      <c r="U274">
        <f t="shared" si="25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 s="9">
        <v>43</v>
      </c>
      <c r="M275" t="b">
        <v>1</v>
      </c>
      <c r="N275" t="s">
        <v>8267</v>
      </c>
      <c r="O275">
        <f t="shared" si="21"/>
        <v>122</v>
      </c>
      <c r="P275">
        <f t="shared" si="22"/>
        <v>709.42</v>
      </c>
      <c r="Q275" s="13" t="s">
        <v>8321</v>
      </c>
      <c r="R275" t="s">
        <v>8322</v>
      </c>
      <c r="S275" s="10">
        <f t="shared" si="23"/>
        <v>42711.795138888891</v>
      </c>
      <c r="T275" s="10">
        <f t="shared" si="24"/>
        <v>42741.795138888891</v>
      </c>
      <c r="U275">
        <f t="shared" si="25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 s="9">
        <v>711</v>
      </c>
      <c r="M276" t="b">
        <v>1</v>
      </c>
      <c r="N276" t="s">
        <v>8274</v>
      </c>
      <c r="O276">
        <f t="shared" si="21"/>
        <v>303833</v>
      </c>
      <c r="P276">
        <f t="shared" si="22"/>
        <v>42.73</v>
      </c>
      <c r="Q276" s="13" t="s">
        <v>8327</v>
      </c>
      <c r="R276" t="s">
        <v>8331</v>
      </c>
      <c r="S276" s="10">
        <f t="shared" si="23"/>
        <v>41855.783645833333</v>
      </c>
      <c r="T276" s="10">
        <f t="shared" si="24"/>
        <v>41885.783645833333</v>
      </c>
      <c r="U276">
        <f t="shared" si="25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 s="9">
        <v>666</v>
      </c>
      <c r="M277" t="b">
        <v>1</v>
      </c>
      <c r="N277" t="s">
        <v>8293</v>
      </c>
      <c r="O277">
        <f t="shared" si="21"/>
        <v>202</v>
      </c>
      <c r="P277">
        <f t="shared" si="22"/>
        <v>45.55</v>
      </c>
      <c r="Q277" s="13" t="s">
        <v>8308</v>
      </c>
      <c r="R277" t="s">
        <v>8309</v>
      </c>
      <c r="S277" s="10">
        <f t="shared" si="23"/>
        <v>42396.494583333333</v>
      </c>
      <c r="T277" s="10">
        <f t="shared" si="24"/>
        <v>42426.494583333333</v>
      </c>
      <c r="U277">
        <f t="shared" si="25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 s="9">
        <v>241</v>
      </c>
      <c r="M278" t="b">
        <v>1</v>
      </c>
      <c r="N278" t="s">
        <v>8267</v>
      </c>
      <c r="O278">
        <f t="shared" si="21"/>
        <v>101</v>
      </c>
      <c r="P278">
        <f t="shared" si="22"/>
        <v>125.79</v>
      </c>
      <c r="Q278" s="13" t="s">
        <v>8321</v>
      </c>
      <c r="R278" t="s">
        <v>8322</v>
      </c>
      <c r="S278" s="10">
        <f t="shared" si="23"/>
        <v>41598.17597222222</v>
      </c>
      <c r="T278" s="10">
        <f t="shared" si="24"/>
        <v>41630.208333333336</v>
      </c>
      <c r="U278">
        <f t="shared" si="25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 s="9">
        <v>1113</v>
      </c>
      <c r="M279" t="b">
        <v>1</v>
      </c>
      <c r="N279" t="s">
        <v>8295</v>
      </c>
      <c r="O279">
        <f t="shared" si="21"/>
        <v>1212</v>
      </c>
      <c r="P279">
        <f t="shared" si="22"/>
        <v>27.23</v>
      </c>
      <c r="Q279" s="13" t="s">
        <v>8316</v>
      </c>
      <c r="R279" t="s">
        <v>8317</v>
      </c>
      <c r="S279" s="10">
        <f t="shared" si="23"/>
        <v>41423.910891203705</v>
      </c>
      <c r="T279" s="10">
        <f t="shared" si="24"/>
        <v>41450.208333333336</v>
      </c>
      <c r="U279">
        <f t="shared" si="25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 s="9">
        <v>392</v>
      </c>
      <c r="M280" t="b">
        <v>1</v>
      </c>
      <c r="N280" t="s">
        <v>8293</v>
      </c>
      <c r="O280">
        <f t="shared" si="21"/>
        <v>202</v>
      </c>
      <c r="P280">
        <f t="shared" si="22"/>
        <v>77.23</v>
      </c>
      <c r="Q280" s="13" t="s">
        <v>8308</v>
      </c>
      <c r="R280" t="s">
        <v>8309</v>
      </c>
      <c r="S280" s="10">
        <f t="shared" si="23"/>
        <v>42333.59993055556</v>
      </c>
      <c r="T280" s="10">
        <f t="shared" si="24"/>
        <v>42368.59993055556</v>
      </c>
      <c r="U280">
        <f t="shared" si="25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 s="9">
        <v>316</v>
      </c>
      <c r="M281" t="b">
        <v>1</v>
      </c>
      <c r="N281" t="s">
        <v>8267</v>
      </c>
      <c r="O281">
        <f t="shared" si="21"/>
        <v>101</v>
      </c>
      <c r="P281">
        <f t="shared" si="22"/>
        <v>95.7</v>
      </c>
      <c r="Q281" s="13" t="s">
        <v>8321</v>
      </c>
      <c r="R281" t="s">
        <v>8322</v>
      </c>
      <c r="S281" s="10">
        <f t="shared" si="23"/>
        <v>41589.676886574074</v>
      </c>
      <c r="T281" s="10">
        <f t="shared" si="24"/>
        <v>41619.676886574074</v>
      </c>
      <c r="U281">
        <f t="shared" si="25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 s="9">
        <v>372</v>
      </c>
      <c r="M282" t="b">
        <v>1</v>
      </c>
      <c r="N282" t="s">
        <v>8296</v>
      </c>
      <c r="O282">
        <f t="shared" si="21"/>
        <v>126</v>
      </c>
      <c r="P282">
        <f t="shared" si="22"/>
        <v>81.25</v>
      </c>
      <c r="Q282" s="13" t="s">
        <v>8319</v>
      </c>
      <c r="R282" t="s">
        <v>8320</v>
      </c>
      <c r="S282" s="10">
        <f t="shared" si="23"/>
        <v>42052.666990740734</v>
      </c>
      <c r="T282" s="10">
        <f t="shared" si="24"/>
        <v>42082.625324074077</v>
      </c>
      <c r="U282">
        <f t="shared" si="25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 s="9">
        <v>276</v>
      </c>
      <c r="M283" t="b">
        <v>1</v>
      </c>
      <c r="N283" t="s">
        <v>8271</v>
      </c>
      <c r="O283">
        <f t="shared" si="21"/>
        <v>104</v>
      </c>
      <c r="P283">
        <f t="shared" si="22"/>
        <v>109.34</v>
      </c>
      <c r="Q283" s="13" t="s">
        <v>8308</v>
      </c>
      <c r="R283" t="s">
        <v>8310</v>
      </c>
      <c r="S283" s="10">
        <f t="shared" si="23"/>
        <v>42179.160752314812</v>
      </c>
      <c r="T283" s="10">
        <f t="shared" si="24"/>
        <v>42211.75</v>
      </c>
      <c r="U283">
        <f t="shared" si="25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 s="9">
        <v>67</v>
      </c>
      <c r="M284" t="b">
        <v>0</v>
      </c>
      <c r="N284" t="s">
        <v>8265</v>
      </c>
      <c r="O284">
        <f t="shared" si="21"/>
        <v>23</v>
      </c>
      <c r="P284">
        <f t="shared" si="22"/>
        <v>449.43</v>
      </c>
      <c r="Q284" s="13" t="s">
        <v>8321</v>
      </c>
      <c r="R284" t="s">
        <v>8337</v>
      </c>
      <c r="S284" s="10">
        <f t="shared" si="23"/>
        <v>42090.161828703705</v>
      </c>
      <c r="T284" s="10">
        <f t="shared" si="24"/>
        <v>42150.161828703705</v>
      </c>
      <c r="U284">
        <f t="shared" si="25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 s="9">
        <v>429</v>
      </c>
      <c r="M285" t="b">
        <v>1</v>
      </c>
      <c r="N285" t="s">
        <v>8293</v>
      </c>
      <c r="O285">
        <f t="shared" si="21"/>
        <v>300</v>
      </c>
      <c r="P285">
        <f t="shared" si="22"/>
        <v>70.040000000000006</v>
      </c>
      <c r="Q285" s="13" t="s">
        <v>8308</v>
      </c>
      <c r="R285" t="s">
        <v>8309</v>
      </c>
      <c r="S285" s="10">
        <f t="shared" si="23"/>
        <v>41578.210104166668</v>
      </c>
      <c r="T285" s="10">
        <f t="shared" si="24"/>
        <v>41638.251770833333</v>
      </c>
      <c r="U285">
        <f t="shared" si="25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 s="9">
        <v>455</v>
      </c>
      <c r="M286" t="b">
        <v>1</v>
      </c>
      <c r="N286" t="s">
        <v>8283</v>
      </c>
      <c r="O286">
        <f t="shared" si="21"/>
        <v>250</v>
      </c>
      <c r="P286">
        <f t="shared" si="22"/>
        <v>66.02</v>
      </c>
      <c r="Q286" s="13" t="s">
        <v>8313</v>
      </c>
      <c r="R286" t="s">
        <v>8314</v>
      </c>
      <c r="S286" s="10">
        <f t="shared" si="23"/>
        <v>42213.802199074074</v>
      </c>
      <c r="T286" s="10">
        <f t="shared" si="24"/>
        <v>42243.802199074074</v>
      </c>
      <c r="U286">
        <f t="shared" si="25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 s="9">
        <v>325</v>
      </c>
      <c r="M287" t="b">
        <v>1</v>
      </c>
      <c r="N287" t="s">
        <v>8301</v>
      </c>
      <c r="O287">
        <f t="shared" si="21"/>
        <v>120</v>
      </c>
      <c r="P287">
        <f t="shared" si="22"/>
        <v>92.39</v>
      </c>
      <c r="Q287" s="13" t="s">
        <v>8323</v>
      </c>
      <c r="R287" t="s">
        <v>8324</v>
      </c>
      <c r="S287" s="10">
        <f t="shared" si="23"/>
        <v>41934.914918981485</v>
      </c>
      <c r="T287" s="10">
        <f t="shared" si="24"/>
        <v>41979.956585648149</v>
      </c>
      <c r="U287">
        <f t="shared" si="25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 s="9">
        <v>128</v>
      </c>
      <c r="M288" t="b">
        <v>1</v>
      </c>
      <c r="N288" t="s">
        <v>8301</v>
      </c>
      <c r="O288">
        <f t="shared" si="21"/>
        <v>120</v>
      </c>
      <c r="P288">
        <f t="shared" si="22"/>
        <v>233.9</v>
      </c>
      <c r="Q288" s="13" t="s">
        <v>8323</v>
      </c>
      <c r="R288" t="s">
        <v>8324</v>
      </c>
      <c r="S288" s="10">
        <f t="shared" si="23"/>
        <v>41939.569907407407</v>
      </c>
      <c r="T288" s="10">
        <f t="shared" si="24"/>
        <v>41969.611574074079</v>
      </c>
      <c r="U288">
        <f t="shared" si="25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 s="9">
        <v>129</v>
      </c>
      <c r="M289" t="b">
        <v>1</v>
      </c>
      <c r="N289" t="s">
        <v>8267</v>
      </c>
      <c r="O289">
        <f t="shared" si="21"/>
        <v>119</v>
      </c>
      <c r="P289">
        <f t="shared" si="22"/>
        <v>230.09</v>
      </c>
      <c r="Q289" s="13" t="s">
        <v>8321</v>
      </c>
      <c r="R289" t="s">
        <v>8322</v>
      </c>
      <c r="S289" s="10">
        <f t="shared" si="23"/>
        <v>41134.475497685184</v>
      </c>
      <c r="T289" s="10">
        <f t="shared" si="24"/>
        <v>41159.475497685184</v>
      </c>
      <c r="U289">
        <f t="shared" si="25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 s="9">
        <v>173</v>
      </c>
      <c r="M290" t="b">
        <v>1</v>
      </c>
      <c r="N290" t="s">
        <v>8301</v>
      </c>
      <c r="O290">
        <f t="shared" si="21"/>
        <v>118</v>
      </c>
      <c r="P290">
        <f t="shared" si="22"/>
        <v>170.7</v>
      </c>
      <c r="Q290" s="13" t="s">
        <v>8323</v>
      </c>
      <c r="R290" t="s">
        <v>8324</v>
      </c>
      <c r="S290" s="10">
        <f t="shared" si="23"/>
        <v>42655.465891203698</v>
      </c>
      <c r="T290" s="10">
        <f t="shared" si="24"/>
        <v>42685.507557870369</v>
      </c>
      <c r="U290">
        <f t="shared" si="25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 s="9">
        <v>963</v>
      </c>
      <c r="M291" t="b">
        <v>1</v>
      </c>
      <c r="N291" t="s">
        <v>8267</v>
      </c>
      <c r="O291">
        <f t="shared" si="21"/>
        <v>118</v>
      </c>
      <c r="P291">
        <f t="shared" si="22"/>
        <v>30.65</v>
      </c>
      <c r="Q291" s="13" t="s">
        <v>8321</v>
      </c>
      <c r="R291" t="s">
        <v>8322</v>
      </c>
      <c r="S291" s="10">
        <f t="shared" si="23"/>
        <v>41149.954791666663</v>
      </c>
      <c r="T291" s="10">
        <f t="shared" si="24"/>
        <v>41179.954791666663</v>
      </c>
      <c r="U291">
        <f t="shared" si="25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 s="9">
        <v>493</v>
      </c>
      <c r="M292" t="b">
        <v>1</v>
      </c>
      <c r="N292" t="s">
        <v>8267</v>
      </c>
      <c r="O292">
        <f t="shared" si="21"/>
        <v>117</v>
      </c>
      <c r="P292">
        <f t="shared" si="22"/>
        <v>59.25</v>
      </c>
      <c r="Q292" s="13" t="s">
        <v>8321</v>
      </c>
      <c r="R292" t="s">
        <v>8322</v>
      </c>
      <c r="S292" s="10">
        <f t="shared" si="23"/>
        <v>42291.596273148149</v>
      </c>
      <c r="T292" s="10">
        <f t="shared" si="24"/>
        <v>42321.637939814813</v>
      </c>
      <c r="U292">
        <f t="shared" si="25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 s="9">
        <v>305</v>
      </c>
      <c r="M293" t="b">
        <v>1</v>
      </c>
      <c r="N293" t="s">
        <v>8301</v>
      </c>
      <c r="O293">
        <f t="shared" si="21"/>
        <v>116</v>
      </c>
      <c r="P293">
        <f t="shared" si="22"/>
        <v>95.37</v>
      </c>
      <c r="Q293" s="13" t="s">
        <v>8323</v>
      </c>
      <c r="R293" t="s">
        <v>8324</v>
      </c>
      <c r="S293" s="10">
        <f t="shared" si="23"/>
        <v>42629.655046296291</v>
      </c>
      <c r="T293" s="10">
        <f t="shared" si="24"/>
        <v>42657.958333333328</v>
      </c>
      <c r="U293">
        <f t="shared" si="25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 s="9">
        <v>96</v>
      </c>
      <c r="M294" t="b">
        <v>0</v>
      </c>
      <c r="N294" t="s">
        <v>8271</v>
      </c>
      <c r="O294">
        <f t="shared" si="21"/>
        <v>83</v>
      </c>
      <c r="P294">
        <f t="shared" si="22"/>
        <v>301.94</v>
      </c>
      <c r="Q294" s="13" t="s">
        <v>8308</v>
      </c>
      <c r="R294" t="s">
        <v>8310</v>
      </c>
      <c r="S294" s="10">
        <f t="shared" si="23"/>
        <v>42506.416990740734</v>
      </c>
      <c r="T294" s="10">
        <f t="shared" si="24"/>
        <v>42541.790972222225</v>
      </c>
      <c r="U294">
        <f t="shared" si="25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 s="9">
        <v>607</v>
      </c>
      <c r="M295" t="b">
        <v>1</v>
      </c>
      <c r="N295" t="s">
        <v>8293</v>
      </c>
      <c r="O295">
        <f t="shared" si="21"/>
        <v>288</v>
      </c>
      <c r="P295">
        <f t="shared" si="22"/>
        <v>47.47</v>
      </c>
      <c r="Q295" s="13" t="s">
        <v>8308</v>
      </c>
      <c r="R295" t="s">
        <v>8309</v>
      </c>
      <c r="S295" s="10">
        <f t="shared" si="23"/>
        <v>42150.71056712963</v>
      </c>
      <c r="T295" s="10">
        <f t="shared" si="24"/>
        <v>42180.791666666672</v>
      </c>
      <c r="U295">
        <f t="shared" si="25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 s="9">
        <v>194</v>
      </c>
      <c r="M296" t="b">
        <v>1</v>
      </c>
      <c r="N296" t="s">
        <v>8295</v>
      </c>
      <c r="O296">
        <f t="shared" si="21"/>
        <v>103</v>
      </c>
      <c r="P296">
        <f t="shared" si="22"/>
        <v>148.08000000000001</v>
      </c>
      <c r="Q296" s="13" t="s">
        <v>8316</v>
      </c>
      <c r="R296" t="s">
        <v>8317</v>
      </c>
      <c r="S296" s="10">
        <f t="shared" si="23"/>
        <v>42776.082349537035</v>
      </c>
      <c r="T296" s="10">
        <f t="shared" si="24"/>
        <v>42806.082349537035</v>
      </c>
      <c r="U296">
        <f t="shared" si="25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 s="9">
        <v>221</v>
      </c>
      <c r="M297" t="b">
        <v>1</v>
      </c>
      <c r="N297" t="s">
        <v>8267</v>
      </c>
      <c r="O297">
        <f t="shared" si="21"/>
        <v>115</v>
      </c>
      <c r="P297">
        <f t="shared" si="22"/>
        <v>129.82</v>
      </c>
      <c r="Q297" s="13" t="s">
        <v>8321</v>
      </c>
      <c r="R297" t="s">
        <v>8322</v>
      </c>
      <c r="S297" s="10">
        <f t="shared" si="23"/>
        <v>42586.066076388888</v>
      </c>
      <c r="T297" s="10">
        <f t="shared" si="24"/>
        <v>42624.165972222225</v>
      </c>
      <c r="U297">
        <f t="shared" si="25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 s="9">
        <v>238</v>
      </c>
      <c r="M298" t="b">
        <v>1</v>
      </c>
      <c r="N298" t="s">
        <v>8299</v>
      </c>
      <c r="O298">
        <f t="shared" si="21"/>
        <v>115</v>
      </c>
      <c r="P298">
        <f t="shared" si="22"/>
        <v>120.31</v>
      </c>
      <c r="Q298" s="13" t="s">
        <v>8308</v>
      </c>
      <c r="R298" t="s">
        <v>8315</v>
      </c>
      <c r="S298" s="10">
        <f t="shared" si="23"/>
        <v>42211.99454861111</v>
      </c>
      <c r="T298" s="10">
        <f t="shared" si="24"/>
        <v>42241.99454861111</v>
      </c>
      <c r="U298">
        <f t="shared" si="25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 s="9">
        <v>89</v>
      </c>
      <c r="M299" t="b">
        <v>1</v>
      </c>
      <c r="N299" t="s">
        <v>8263</v>
      </c>
      <c r="O299">
        <f t="shared" si="21"/>
        <v>100</v>
      </c>
      <c r="P299">
        <f t="shared" si="22"/>
        <v>320.45</v>
      </c>
      <c r="Q299" s="13" t="s">
        <v>8321</v>
      </c>
      <c r="R299" t="s">
        <v>8332</v>
      </c>
      <c r="S299" s="10">
        <f t="shared" si="23"/>
        <v>42461.627511574072</v>
      </c>
      <c r="T299" s="10">
        <f t="shared" si="24"/>
        <v>42503.165972222225</v>
      </c>
      <c r="U299">
        <f t="shared" si="25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 s="9">
        <v>266</v>
      </c>
      <c r="M300" t="b">
        <v>1</v>
      </c>
      <c r="N300" t="s">
        <v>8295</v>
      </c>
      <c r="O300">
        <f t="shared" si="21"/>
        <v>285</v>
      </c>
      <c r="P300">
        <f t="shared" si="22"/>
        <v>107.05</v>
      </c>
      <c r="Q300" s="13" t="s">
        <v>8316</v>
      </c>
      <c r="R300" t="s">
        <v>8317</v>
      </c>
      <c r="S300" s="10">
        <f t="shared" si="23"/>
        <v>42380.690289351856</v>
      </c>
      <c r="T300" s="10">
        <f t="shared" si="24"/>
        <v>42394.666666666672</v>
      </c>
      <c r="U300">
        <f t="shared" si="25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 s="9">
        <v>441</v>
      </c>
      <c r="M301" t="b">
        <v>1</v>
      </c>
      <c r="N301" t="s">
        <v>8286</v>
      </c>
      <c r="O301">
        <f t="shared" si="21"/>
        <v>189</v>
      </c>
      <c r="P301">
        <f t="shared" si="22"/>
        <v>64.17</v>
      </c>
      <c r="Q301" s="13" t="s">
        <v>8311</v>
      </c>
      <c r="R301" t="s">
        <v>8312</v>
      </c>
      <c r="S301" s="10">
        <f t="shared" si="23"/>
        <v>41960.722951388889</v>
      </c>
      <c r="T301" s="10">
        <f t="shared" si="24"/>
        <v>41993.207638888889</v>
      </c>
      <c r="U301">
        <f t="shared" si="25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 s="9">
        <v>557</v>
      </c>
      <c r="M302" t="b">
        <v>1</v>
      </c>
      <c r="N302" t="s">
        <v>8301</v>
      </c>
      <c r="O302">
        <f t="shared" si="21"/>
        <v>113</v>
      </c>
      <c r="P302">
        <f t="shared" si="22"/>
        <v>50.76</v>
      </c>
      <c r="Q302" s="13" t="s">
        <v>8323</v>
      </c>
      <c r="R302" t="s">
        <v>8324</v>
      </c>
      <c r="S302" s="10">
        <f t="shared" si="23"/>
        <v>41920.123611111114</v>
      </c>
      <c r="T302" s="10">
        <f t="shared" si="24"/>
        <v>41948.208333333336</v>
      </c>
      <c r="U302">
        <f t="shared" si="25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 s="9">
        <v>721</v>
      </c>
      <c r="M303" t="b">
        <v>1</v>
      </c>
      <c r="N303" t="s">
        <v>8278</v>
      </c>
      <c r="O303">
        <f t="shared" si="21"/>
        <v>704</v>
      </c>
      <c r="P303">
        <f t="shared" si="22"/>
        <v>39.07</v>
      </c>
      <c r="Q303" s="13" t="s">
        <v>8327</v>
      </c>
      <c r="R303" t="s">
        <v>8329</v>
      </c>
      <c r="S303" s="10">
        <f t="shared" si="23"/>
        <v>41184.849166666667</v>
      </c>
      <c r="T303" s="10">
        <f t="shared" si="24"/>
        <v>41214.849166666667</v>
      </c>
      <c r="U303">
        <f t="shared" si="25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 s="9">
        <v>394</v>
      </c>
      <c r="M304" t="b">
        <v>1</v>
      </c>
      <c r="N304" t="s">
        <v>8301</v>
      </c>
      <c r="O304">
        <f t="shared" si="21"/>
        <v>351</v>
      </c>
      <c r="P304">
        <f t="shared" si="22"/>
        <v>71.239999999999995</v>
      </c>
      <c r="Q304" s="13" t="s">
        <v>8323</v>
      </c>
      <c r="R304" t="s">
        <v>8324</v>
      </c>
      <c r="S304" s="10">
        <f t="shared" si="23"/>
        <v>41391.782905092594</v>
      </c>
      <c r="T304" s="10">
        <f t="shared" si="24"/>
        <v>41421.290972222225</v>
      </c>
      <c r="U304">
        <f t="shared" si="25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 s="9">
        <v>314</v>
      </c>
      <c r="M305" t="b">
        <v>1</v>
      </c>
      <c r="N305" t="s">
        <v>8267</v>
      </c>
      <c r="O305">
        <f t="shared" si="21"/>
        <v>117</v>
      </c>
      <c r="P305">
        <f t="shared" si="22"/>
        <v>89.39</v>
      </c>
      <c r="Q305" s="13" t="s">
        <v>8321</v>
      </c>
      <c r="R305" t="s">
        <v>8322</v>
      </c>
      <c r="S305" s="10">
        <f t="shared" si="23"/>
        <v>42263.952662037031</v>
      </c>
      <c r="T305" s="10">
        <f t="shared" si="24"/>
        <v>42294.083333333328</v>
      </c>
      <c r="U305">
        <f t="shared" si="25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 s="9">
        <v>84</v>
      </c>
      <c r="M306" t="b">
        <v>0</v>
      </c>
      <c r="N306" t="s">
        <v>8266</v>
      </c>
      <c r="O306">
        <f t="shared" si="21"/>
        <v>56</v>
      </c>
      <c r="P306">
        <f t="shared" si="22"/>
        <v>331.54</v>
      </c>
      <c r="Q306" s="13" t="s">
        <v>8321</v>
      </c>
      <c r="R306" t="s">
        <v>8325</v>
      </c>
      <c r="S306" s="10">
        <f t="shared" si="23"/>
        <v>42066.958761574075</v>
      </c>
      <c r="T306" s="10">
        <f t="shared" si="24"/>
        <v>42116.917094907403</v>
      </c>
      <c r="U306">
        <f t="shared" si="25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 s="9">
        <v>280</v>
      </c>
      <c r="M307" t="b">
        <v>1</v>
      </c>
      <c r="N307" t="s">
        <v>8283</v>
      </c>
      <c r="O307">
        <f t="shared" si="21"/>
        <v>120</v>
      </c>
      <c r="P307">
        <f t="shared" si="22"/>
        <v>98.84</v>
      </c>
      <c r="Q307" s="13" t="s">
        <v>8313</v>
      </c>
      <c r="R307" t="s">
        <v>8314</v>
      </c>
      <c r="S307" s="10">
        <f t="shared" si="23"/>
        <v>42339.276006944448</v>
      </c>
      <c r="T307" s="10">
        <f t="shared" si="24"/>
        <v>42388.276006944448</v>
      </c>
      <c r="U307">
        <f t="shared" si="25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 s="9">
        <v>265</v>
      </c>
      <c r="M308" t="b">
        <v>1</v>
      </c>
      <c r="N308" t="s">
        <v>8301</v>
      </c>
      <c r="O308">
        <f t="shared" si="21"/>
        <v>110</v>
      </c>
      <c r="P308">
        <f t="shared" si="22"/>
        <v>104.15</v>
      </c>
      <c r="Q308" s="13" t="s">
        <v>8323</v>
      </c>
      <c r="R308" t="s">
        <v>8324</v>
      </c>
      <c r="S308" s="10">
        <f t="shared" si="23"/>
        <v>42627.307303240741</v>
      </c>
      <c r="T308" s="10">
        <f t="shared" si="24"/>
        <v>42656</v>
      </c>
      <c r="U308">
        <f t="shared" si="25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9">
        <v>322</v>
      </c>
      <c r="M309" t="b">
        <v>1</v>
      </c>
      <c r="N309" t="s">
        <v>8269</v>
      </c>
      <c r="O309">
        <f t="shared" si="21"/>
        <v>120</v>
      </c>
      <c r="P309">
        <f t="shared" si="22"/>
        <v>85.53</v>
      </c>
      <c r="Q309" s="13" t="s">
        <v>8323</v>
      </c>
      <c r="R309" t="s">
        <v>8326</v>
      </c>
      <c r="S309" s="10">
        <f t="shared" si="23"/>
        <v>41834.586574074077</v>
      </c>
      <c r="T309" s="10">
        <f t="shared" si="24"/>
        <v>41866.083333333336</v>
      </c>
      <c r="U309">
        <f t="shared" si="25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 s="9">
        <v>284</v>
      </c>
      <c r="M310" t="b">
        <v>1</v>
      </c>
      <c r="N310" t="s">
        <v>8283</v>
      </c>
      <c r="O310">
        <f t="shared" si="21"/>
        <v>136</v>
      </c>
      <c r="P310">
        <f t="shared" si="22"/>
        <v>95.76</v>
      </c>
      <c r="Q310" s="13" t="s">
        <v>8313</v>
      </c>
      <c r="R310" t="s">
        <v>8314</v>
      </c>
      <c r="S310" s="10">
        <f t="shared" si="23"/>
        <v>42705.919201388882</v>
      </c>
      <c r="T310" s="10">
        <f t="shared" si="24"/>
        <v>42738.919201388882</v>
      </c>
      <c r="U310">
        <f t="shared" si="25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 s="9">
        <v>307</v>
      </c>
      <c r="M311" t="b">
        <v>1</v>
      </c>
      <c r="N311" t="s">
        <v>8301</v>
      </c>
      <c r="O311">
        <f t="shared" si="21"/>
        <v>109</v>
      </c>
      <c r="P311">
        <f t="shared" si="22"/>
        <v>88.59</v>
      </c>
      <c r="Q311" s="13" t="s">
        <v>8323</v>
      </c>
      <c r="R311" t="s">
        <v>8324</v>
      </c>
      <c r="S311" s="10">
        <f t="shared" si="23"/>
        <v>41368.560289351852</v>
      </c>
      <c r="T311" s="10">
        <f t="shared" si="24"/>
        <v>41398.560289351852</v>
      </c>
      <c r="U311">
        <f t="shared" si="25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 s="9">
        <v>183</v>
      </c>
      <c r="M312" t="b">
        <v>1</v>
      </c>
      <c r="N312" t="s">
        <v>8283</v>
      </c>
      <c r="O312">
        <f t="shared" si="21"/>
        <v>103</v>
      </c>
      <c r="P312">
        <f t="shared" si="22"/>
        <v>148.57</v>
      </c>
      <c r="Q312" s="13" t="s">
        <v>8313</v>
      </c>
      <c r="R312" t="s">
        <v>8314</v>
      </c>
      <c r="S312" s="10">
        <f t="shared" si="23"/>
        <v>42535.809490740736</v>
      </c>
      <c r="T312" s="10">
        <f t="shared" si="24"/>
        <v>42565.809490740736</v>
      </c>
      <c r="U312">
        <f t="shared" si="25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 s="9">
        <v>186</v>
      </c>
      <c r="M313" t="b">
        <v>1</v>
      </c>
      <c r="N313" t="s">
        <v>8267</v>
      </c>
      <c r="O313">
        <f t="shared" si="21"/>
        <v>108</v>
      </c>
      <c r="P313">
        <f t="shared" si="22"/>
        <v>145.04</v>
      </c>
      <c r="Q313" s="13" t="s">
        <v>8321</v>
      </c>
      <c r="R313" t="s">
        <v>8322</v>
      </c>
      <c r="S313" s="10">
        <f t="shared" si="23"/>
        <v>42473.57</v>
      </c>
      <c r="T313" s="10">
        <f t="shared" si="24"/>
        <v>42503.57</v>
      </c>
      <c r="U313">
        <f t="shared" si="25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 s="9">
        <v>305</v>
      </c>
      <c r="M314" t="b">
        <v>1</v>
      </c>
      <c r="N314" t="s">
        <v>8267</v>
      </c>
      <c r="O314">
        <f t="shared" si="21"/>
        <v>157</v>
      </c>
      <c r="P314">
        <f t="shared" si="22"/>
        <v>87.69</v>
      </c>
      <c r="Q314" s="13" t="s">
        <v>8321</v>
      </c>
      <c r="R314" t="s">
        <v>8322</v>
      </c>
      <c r="S314" s="10">
        <f t="shared" si="23"/>
        <v>42759.244166666671</v>
      </c>
      <c r="T314" s="10">
        <f t="shared" si="24"/>
        <v>42793.084027777775</v>
      </c>
      <c r="U314">
        <f t="shared" si="25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 s="9">
        <v>176</v>
      </c>
      <c r="M315" t="b">
        <v>1</v>
      </c>
      <c r="N315" t="s">
        <v>8283</v>
      </c>
      <c r="O315">
        <f t="shared" si="21"/>
        <v>106</v>
      </c>
      <c r="P315">
        <f t="shared" si="22"/>
        <v>151.24</v>
      </c>
      <c r="Q315" s="13" t="s">
        <v>8313</v>
      </c>
      <c r="R315" t="s">
        <v>8314</v>
      </c>
      <c r="S315" s="10">
        <f t="shared" si="23"/>
        <v>42234.597685185188</v>
      </c>
      <c r="T315" s="10">
        <f t="shared" si="24"/>
        <v>42274.597685185188</v>
      </c>
      <c r="U315">
        <f t="shared" si="25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 s="9">
        <v>352</v>
      </c>
      <c r="M316" t="b">
        <v>1</v>
      </c>
      <c r="N316" t="s">
        <v>8296</v>
      </c>
      <c r="O316">
        <f t="shared" si="21"/>
        <v>106</v>
      </c>
      <c r="P316">
        <f t="shared" si="22"/>
        <v>75.5</v>
      </c>
      <c r="Q316" s="13" t="s">
        <v>8319</v>
      </c>
      <c r="R316" t="s">
        <v>8320</v>
      </c>
      <c r="S316" s="10">
        <f t="shared" si="23"/>
        <v>42011.628136574072</v>
      </c>
      <c r="T316" s="10">
        <f t="shared" si="24"/>
        <v>42041.628136574072</v>
      </c>
      <c r="U316">
        <f t="shared" si="25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 s="9">
        <v>237</v>
      </c>
      <c r="M317" t="b">
        <v>1</v>
      </c>
      <c r="N317" t="s">
        <v>8267</v>
      </c>
      <c r="O317">
        <f t="shared" si="21"/>
        <v>106</v>
      </c>
      <c r="P317">
        <f t="shared" si="22"/>
        <v>111.8</v>
      </c>
      <c r="Q317" s="13" t="s">
        <v>8321</v>
      </c>
      <c r="R317" t="s">
        <v>8322</v>
      </c>
      <c r="S317" s="10">
        <f t="shared" si="23"/>
        <v>41934.584502314814</v>
      </c>
      <c r="T317" s="10">
        <f t="shared" si="24"/>
        <v>41964.626168981486</v>
      </c>
      <c r="U317">
        <f t="shared" si="25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 s="9">
        <v>125</v>
      </c>
      <c r="M318" t="b">
        <v>1</v>
      </c>
      <c r="N318" t="s">
        <v>8296</v>
      </c>
      <c r="O318">
        <f t="shared" si="21"/>
        <v>106</v>
      </c>
      <c r="P318">
        <f t="shared" si="22"/>
        <v>211.84</v>
      </c>
      <c r="Q318" s="13" t="s">
        <v>8319</v>
      </c>
      <c r="R318" t="s">
        <v>8320</v>
      </c>
      <c r="S318" s="10">
        <f t="shared" si="23"/>
        <v>41807.624374999999</v>
      </c>
      <c r="T318" s="10">
        <f t="shared" si="24"/>
        <v>41837.624374999999</v>
      </c>
      <c r="U318">
        <f t="shared" si="25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 s="9">
        <v>152</v>
      </c>
      <c r="M319" t="b">
        <v>1</v>
      </c>
      <c r="N319" t="s">
        <v>8271</v>
      </c>
      <c r="O319">
        <f t="shared" si="21"/>
        <v>106</v>
      </c>
      <c r="P319">
        <f t="shared" si="22"/>
        <v>174.03</v>
      </c>
      <c r="Q319" s="13" t="s">
        <v>8308</v>
      </c>
      <c r="R319" t="s">
        <v>8310</v>
      </c>
      <c r="S319" s="10">
        <f t="shared" si="23"/>
        <v>42100.642071759255</v>
      </c>
      <c r="T319" s="10">
        <f t="shared" si="24"/>
        <v>42155.642071759255</v>
      </c>
      <c r="U319">
        <f t="shared" si="25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 s="9">
        <v>290</v>
      </c>
      <c r="M320" t="b">
        <v>1</v>
      </c>
      <c r="N320" t="s">
        <v>8267</v>
      </c>
      <c r="O320">
        <f t="shared" si="21"/>
        <v>176</v>
      </c>
      <c r="P320">
        <f t="shared" si="22"/>
        <v>91.19</v>
      </c>
      <c r="Q320" s="13" t="s">
        <v>8321</v>
      </c>
      <c r="R320" t="s">
        <v>8322</v>
      </c>
      <c r="S320" s="10">
        <f t="shared" si="23"/>
        <v>41184.277986111112</v>
      </c>
      <c r="T320" s="10">
        <f t="shared" si="24"/>
        <v>41215.166666666664</v>
      </c>
      <c r="U320">
        <f t="shared" si="25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 s="9">
        <v>265</v>
      </c>
      <c r="M321" t="b">
        <v>1</v>
      </c>
      <c r="N321" t="s">
        <v>8272</v>
      </c>
      <c r="O321">
        <f t="shared" si="21"/>
        <v>132</v>
      </c>
      <c r="P321">
        <f t="shared" si="22"/>
        <v>99.77</v>
      </c>
      <c r="Q321" s="13" t="s">
        <v>8311</v>
      </c>
      <c r="R321" t="s">
        <v>8333</v>
      </c>
      <c r="S321" s="10">
        <f t="shared" si="23"/>
        <v>40854.745266203703</v>
      </c>
      <c r="T321" s="10">
        <f t="shared" si="24"/>
        <v>40884.745266203703</v>
      </c>
      <c r="U321">
        <f t="shared" si="25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 s="9">
        <v>131</v>
      </c>
      <c r="M322" t="b">
        <v>1</v>
      </c>
      <c r="N322" t="s">
        <v>8267</v>
      </c>
      <c r="O322">
        <f t="shared" si="21"/>
        <v>101</v>
      </c>
      <c r="P322">
        <f t="shared" si="22"/>
        <v>201.22</v>
      </c>
      <c r="Q322" s="13" t="s">
        <v>8321</v>
      </c>
      <c r="R322" t="s">
        <v>8322</v>
      </c>
      <c r="S322" s="10">
        <f t="shared" si="23"/>
        <v>41719.667986111112</v>
      </c>
      <c r="T322" s="10">
        <f t="shared" si="24"/>
        <v>41749.667986111112</v>
      </c>
      <c r="U322">
        <f t="shared" si="25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 s="9">
        <v>310</v>
      </c>
      <c r="M323" t="b">
        <v>0</v>
      </c>
      <c r="N323" t="s">
        <v>8271</v>
      </c>
      <c r="O323">
        <f t="shared" ref="O323:O386" si="26">ROUND(E323/D323*100,0)</f>
        <v>29</v>
      </c>
      <c r="P323">
        <f t="shared" ref="P323:P386" si="27">IFERROR(ROUND(E323/L323,2),0)</f>
        <v>85</v>
      </c>
      <c r="Q323" s="13" t="s">
        <v>8308</v>
      </c>
      <c r="R323" t="s">
        <v>8310</v>
      </c>
      <c r="S323" s="10">
        <f t="shared" ref="S323:S386" si="28">(((J323/60)/60)/24)+DATE(1970,1,1)</f>
        <v>42506.709722222222</v>
      </c>
      <c r="T323" s="10">
        <f t="shared" ref="T323:T386" si="29">(((I323/60)/60)/24)+DATE(1970,1,1)</f>
        <v>42540.340277777781</v>
      </c>
      <c r="U323">
        <f t="shared" ref="U323:U386" si="30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 s="9">
        <v>76</v>
      </c>
      <c r="M324" t="b">
        <v>1</v>
      </c>
      <c r="N324" t="s">
        <v>8293</v>
      </c>
      <c r="O324">
        <f t="shared" si="26"/>
        <v>105</v>
      </c>
      <c r="P324">
        <f t="shared" si="27"/>
        <v>346.13</v>
      </c>
      <c r="Q324" s="13" t="s">
        <v>8308</v>
      </c>
      <c r="R324" t="s">
        <v>8309</v>
      </c>
      <c r="S324" s="10">
        <f t="shared" si="28"/>
        <v>42633.841608796298</v>
      </c>
      <c r="T324" s="10">
        <f t="shared" si="29"/>
        <v>42663.841608796298</v>
      </c>
      <c r="U324">
        <f t="shared" si="30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 s="9">
        <v>48</v>
      </c>
      <c r="M325" t="b">
        <v>1</v>
      </c>
      <c r="N325" t="s">
        <v>8293</v>
      </c>
      <c r="O325">
        <f t="shared" si="26"/>
        <v>131</v>
      </c>
      <c r="P325">
        <f t="shared" si="27"/>
        <v>546.69000000000005</v>
      </c>
      <c r="Q325" s="13" t="s">
        <v>8308</v>
      </c>
      <c r="R325" t="s">
        <v>8309</v>
      </c>
      <c r="S325" s="10">
        <f t="shared" si="28"/>
        <v>42692.771493055552</v>
      </c>
      <c r="T325" s="10">
        <f t="shared" si="29"/>
        <v>42722.771493055552</v>
      </c>
      <c r="U325">
        <f t="shared" si="30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 s="9">
        <v>221</v>
      </c>
      <c r="M326" t="b">
        <v>1</v>
      </c>
      <c r="N326" t="s">
        <v>8290</v>
      </c>
      <c r="O326">
        <f t="shared" si="26"/>
        <v>105</v>
      </c>
      <c r="P326">
        <f t="shared" si="27"/>
        <v>118.7</v>
      </c>
      <c r="Q326" s="13" t="s">
        <v>8327</v>
      </c>
      <c r="R326" t="s">
        <v>8338</v>
      </c>
      <c r="S326" s="10">
        <f t="shared" si="28"/>
        <v>41023.782037037039</v>
      </c>
      <c r="T326" s="10">
        <f t="shared" si="29"/>
        <v>41053.782037037039</v>
      </c>
      <c r="U326">
        <f t="shared" si="30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 s="9">
        <v>251</v>
      </c>
      <c r="M327" t="b">
        <v>1</v>
      </c>
      <c r="N327" t="s">
        <v>8267</v>
      </c>
      <c r="O327">
        <f t="shared" si="26"/>
        <v>105</v>
      </c>
      <c r="P327">
        <f t="shared" si="27"/>
        <v>104.31</v>
      </c>
      <c r="Q327" s="13" t="s">
        <v>8321</v>
      </c>
      <c r="R327" t="s">
        <v>8322</v>
      </c>
      <c r="S327" s="10">
        <f t="shared" si="28"/>
        <v>41085.698113425926</v>
      </c>
      <c r="T327" s="10">
        <f t="shared" si="29"/>
        <v>41120.208333333336</v>
      </c>
      <c r="U327">
        <f t="shared" si="30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 s="9">
        <v>303</v>
      </c>
      <c r="M328" t="b">
        <v>1</v>
      </c>
      <c r="N328" t="s">
        <v>8267</v>
      </c>
      <c r="O328">
        <f t="shared" si="26"/>
        <v>174</v>
      </c>
      <c r="P328">
        <f t="shared" si="27"/>
        <v>86.14</v>
      </c>
      <c r="Q328" s="13" t="s">
        <v>8321</v>
      </c>
      <c r="R328" t="s">
        <v>8322</v>
      </c>
      <c r="S328" s="10">
        <f t="shared" si="28"/>
        <v>42078.222187499996</v>
      </c>
      <c r="T328" s="10">
        <f t="shared" si="29"/>
        <v>42118.222187499996</v>
      </c>
      <c r="U328">
        <f t="shared" si="30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 s="9">
        <v>253</v>
      </c>
      <c r="M329" t="b">
        <v>1</v>
      </c>
      <c r="N329" t="s">
        <v>8283</v>
      </c>
      <c r="O329">
        <f t="shared" si="26"/>
        <v>159</v>
      </c>
      <c r="P329">
        <f t="shared" si="27"/>
        <v>102.86</v>
      </c>
      <c r="Q329" s="13" t="s">
        <v>8313</v>
      </c>
      <c r="R329" t="s">
        <v>8314</v>
      </c>
      <c r="S329" s="10">
        <f t="shared" si="28"/>
        <v>42633.461956018517</v>
      </c>
      <c r="T329" s="10">
        <f t="shared" si="29"/>
        <v>42663.461956018517</v>
      </c>
      <c r="U329">
        <f t="shared" si="30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 s="9">
        <v>147</v>
      </c>
      <c r="M330" t="b">
        <v>1</v>
      </c>
      <c r="N330" t="s">
        <v>8303</v>
      </c>
      <c r="O330">
        <f t="shared" si="26"/>
        <v>103</v>
      </c>
      <c r="P330">
        <f t="shared" si="27"/>
        <v>175.51</v>
      </c>
      <c r="Q330" s="13" t="s">
        <v>8323</v>
      </c>
      <c r="R330" t="s">
        <v>8335</v>
      </c>
      <c r="S330" s="10">
        <f t="shared" si="28"/>
        <v>42103.556828703702</v>
      </c>
      <c r="T330" s="10">
        <f t="shared" si="29"/>
        <v>42133.165972222225</v>
      </c>
      <c r="U330">
        <f t="shared" si="30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 s="9">
        <v>259</v>
      </c>
      <c r="M331" t="b">
        <v>1</v>
      </c>
      <c r="N331" t="s">
        <v>8277</v>
      </c>
      <c r="O331">
        <f t="shared" si="26"/>
        <v>129</v>
      </c>
      <c r="P331">
        <f t="shared" si="27"/>
        <v>99.38</v>
      </c>
      <c r="Q331" s="13" t="s">
        <v>8327</v>
      </c>
      <c r="R331" t="s">
        <v>8328</v>
      </c>
      <c r="S331" s="10">
        <f t="shared" si="28"/>
        <v>41348.168287037035</v>
      </c>
      <c r="T331" s="10">
        <f t="shared" si="29"/>
        <v>41393.168287037035</v>
      </c>
      <c r="U331">
        <f t="shared" si="30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 s="9">
        <v>188</v>
      </c>
      <c r="M332" t="b">
        <v>0</v>
      </c>
      <c r="N332" t="s">
        <v>8271</v>
      </c>
      <c r="O332">
        <f t="shared" si="26"/>
        <v>46</v>
      </c>
      <c r="P332">
        <f t="shared" si="27"/>
        <v>136.46</v>
      </c>
      <c r="Q332" s="13" t="s">
        <v>8308</v>
      </c>
      <c r="R332" t="s">
        <v>8310</v>
      </c>
      <c r="S332" s="10">
        <f t="shared" si="28"/>
        <v>42766.626793981486</v>
      </c>
      <c r="T332" s="10">
        <f t="shared" si="29"/>
        <v>42808.585127314815</v>
      </c>
      <c r="U332">
        <f t="shared" si="30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 s="9">
        <v>328</v>
      </c>
      <c r="M333" t="b">
        <v>1</v>
      </c>
      <c r="N333" t="s">
        <v>8267</v>
      </c>
      <c r="O333">
        <f t="shared" si="26"/>
        <v>103</v>
      </c>
      <c r="P333">
        <f t="shared" si="27"/>
        <v>78.2</v>
      </c>
      <c r="Q333" s="13" t="s">
        <v>8321</v>
      </c>
      <c r="R333" t="s">
        <v>8322</v>
      </c>
      <c r="S333" s="10">
        <f t="shared" si="28"/>
        <v>41662.047500000001</v>
      </c>
      <c r="T333" s="10">
        <f t="shared" si="29"/>
        <v>41692.047500000001</v>
      </c>
      <c r="U333">
        <f t="shared" si="30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 s="9">
        <v>670</v>
      </c>
      <c r="M334" t="b">
        <v>1</v>
      </c>
      <c r="N334" t="s">
        <v>8274</v>
      </c>
      <c r="O334">
        <f t="shared" si="26"/>
        <v>213</v>
      </c>
      <c r="P334">
        <f t="shared" si="27"/>
        <v>38.18</v>
      </c>
      <c r="Q334" s="13" t="s">
        <v>8327</v>
      </c>
      <c r="R334" t="s">
        <v>8331</v>
      </c>
      <c r="S334" s="10">
        <f t="shared" si="28"/>
        <v>41487.611250000002</v>
      </c>
      <c r="T334" s="10">
        <f t="shared" si="29"/>
        <v>41517.611250000002</v>
      </c>
      <c r="U334">
        <f t="shared" si="30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 s="9">
        <v>221</v>
      </c>
      <c r="M335" t="b">
        <v>1</v>
      </c>
      <c r="N335" t="s">
        <v>8296</v>
      </c>
      <c r="O335">
        <f t="shared" si="26"/>
        <v>102</v>
      </c>
      <c r="P335">
        <f t="shared" si="27"/>
        <v>115.69</v>
      </c>
      <c r="Q335" s="13" t="s">
        <v>8319</v>
      </c>
      <c r="R335" t="s">
        <v>8320</v>
      </c>
      <c r="S335" s="10">
        <f t="shared" si="28"/>
        <v>41771.572256944448</v>
      </c>
      <c r="T335" s="10">
        <f t="shared" si="29"/>
        <v>41801.572256944448</v>
      </c>
      <c r="U335">
        <f t="shared" si="30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 s="9">
        <v>537</v>
      </c>
      <c r="M336" t="b">
        <v>1</v>
      </c>
      <c r="N336" t="s">
        <v>8296</v>
      </c>
      <c r="O336">
        <f t="shared" si="26"/>
        <v>254</v>
      </c>
      <c r="P336">
        <f t="shared" si="27"/>
        <v>47.38</v>
      </c>
      <c r="Q336" s="13" t="s">
        <v>8319</v>
      </c>
      <c r="R336" t="s">
        <v>8320</v>
      </c>
      <c r="S336" s="10">
        <f t="shared" si="28"/>
        <v>42139.781678240746</v>
      </c>
      <c r="T336" s="10">
        <f t="shared" si="29"/>
        <v>42169.781678240746</v>
      </c>
      <c r="U336">
        <f t="shared" si="30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 s="9">
        <v>298</v>
      </c>
      <c r="M337" t="b">
        <v>1</v>
      </c>
      <c r="N337" t="s">
        <v>8267</v>
      </c>
      <c r="O337">
        <f t="shared" si="26"/>
        <v>102</v>
      </c>
      <c r="P337">
        <f t="shared" si="27"/>
        <v>85.34</v>
      </c>
      <c r="Q337" s="13" t="s">
        <v>8321</v>
      </c>
      <c r="R337" t="s">
        <v>8322</v>
      </c>
      <c r="S337" s="10">
        <f t="shared" si="28"/>
        <v>40626.959930555553</v>
      </c>
      <c r="T337" s="10">
        <f t="shared" si="29"/>
        <v>40657.959930555553</v>
      </c>
      <c r="U337">
        <f t="shared" si="30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 s="9">
        <v>213</v>
      </c>
      <c r="M338" t="b">
        <v>1</v>
      </c>
      <c r="N338" t="s">
        <v>8269</v>
      </c>
      <c r="O338">
        <f t="shared" si="26"/>
        <v>102</v>
      </c>
      <c r="P338">
        <f t="shared" si="27"/>
        <v>119.19</v>
      </c>
      <c r="Q338" s="13" t="s">
        <v>8323</v>
      </c>
      <c r="R338" t="s">
        <v>8326</v>
      </c>
      <c r="S338" s="10">
        <f t="shared" si="28"/>
        <v>41918.742175925923</v>
      </c>
      <c r="T338" s="10">
        <f t="shared" si="29"/>
        <v>41948.783842592595</v>
      </c>
      <c r="U338">
        <f t="shared" si="30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 s="9">
        <v>302</v>
      </c>
      <c r="M339" t="b">
        <v>1</v>
      </c>
      <c r="N339" t="s">
        <v>8267</v>
      </c>
      <c r="O339">
        <f t="shared" si="26"/>
        <v>105</v>
      </c>
      <c r="P339">
        <f t="shared" si="27"/>
        <v>84.02</v>
      </c>
      <c r="Q339" s="13" t="s">
        <v>8321</v>
      </c>
      <c r="R339" t="s">
        <v>8322</v>
      </c>
      <c r="S339" s="10">
        <f t="shared" si="28"/>
        <v>41935.070486111108</v>
      </c>
      <c r="T339" s="10">
        <f t="shared" si="29"/>
        <v>41957.216666666667</v>
      </c>
      <c r="U339">
        <f t="shared" si="30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 s="9">
        <v>126</v>
      </c>
      <c r="M340" t="b">
        <v>1</v>
      </c>
      <c r="N340" t="s">
        <v>8267</v>
      </c>
      <c r="O340">
        <f t="shared" si="26"/>
        <v>101</v>
      </c>
      <c r="P340">
        <f t="shared" si="27"/>
        <v>200.89</v>
      </c>
      <c r="Q340" s="13" t="s">
        <v>8321</v>
      </c>
      <c r="R340" t="s">
        <v>8322</v>
      </c>
      <c r="S340" s="10">
        <f t="shared" si="28"/>
        <v>41113.77238425926</v>
      </c>
      <c r="T340" s="10">
        <f t="shared" si="29"/>
        <v>41143.77238425926</v>
      </c>
      <c r="U340">
        <f t="shared" si="30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 s="9">
        <v>94</v>
      </c>
      <c r="M341" t="b">
        <v>0</v>
      </c>
      <c r="N341" t="s">
        <v>8280</v>
      </c>
      <c r="O341">
        <f t="shared" si="26"/>
        <v>5</v>
      </c>
      <c r="P341">
        <f t="shared" si="27"/>
        <v>267.81</v>
      </c>
      <c r="Q341" s="13" t="s">
        <v>8316</v>
      </c>
      <c r="R341" t="s">
        <v>8334</v>
      </c>
      <c r="S341" s="10">
        <f t="shared" si="28"/>
        <v>41486.537268518521</v>
      </c>
      <c r="T341" s="10">
        <f t="shared" si="29"/>
        <v>41516.537268518521</v>
      </c>
      <c r="U341">
        <f t="shared" si="30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 s="9">
        <v>105</v>
      </c>
      <c r="M342" t="b">
        <v>1</v>
      </c>
      <c r="N342" t="s">
        <v>8271</v>
      </c>
      <c r="O342">
        <f t="shared" si="26"/>
        <v>101</v>
      </c>
      <c r="P342">
        <f t="shared" si="27"/>
        <v>239.35</v>
      </c>
      <c r="Q342" s="13" t="s">
        <v>8308</v>
      </c>
      <c r="R342" t="s">
        <v>8310</v>
      </c>
      <c r="S342" s="10">
        <f t="shared" si="28"/>
        <v>41956.017488425925</v>
      </c>
      <c r="T342" s="10">
        <f t="shared" si="29"/>
        <v>41986.017488425925</v>
      </c>
      <c r="U342">
        <f t="shared" si="30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 s="9">
        <v>218</v>
      </c>
      <c r="M343" t="b">
        <v>1</v>
      </c>
      <c r="N343" t="s">
        <v>8301</v>
      </c>
      <c r="O343">
        <f t="shared" si="26"/>
        <v>100</v>
      </c>
      <c r="P343">
        <f t="shared" si="27"/>
        <v>115.08</v>
      </c>
      <c r="Q343" s="13" t="s">
        <v>8323</v>
      </c>
      <c r="R343" t="s">
        <v>8324</v>
      </c>
      <c r="S343" s="10">
        <f t="shared" si="28"/>
        <v>42576.278715277775</v>
      </c>
      <c r="T343" s="10">
        <f t="shared" si="29"/>
        <v>42606.278715277775</v>
      </c>
      <c r="U343">
        <f t="shared" si="30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 s="9">
        <v>988</v>
      </c>
      <c r="M344" t="b">
        <v>1</v>
      </c>
      <c r="N344" t="s">
        <v>8295</v>
      </c>
      <c r="O344">
        <f t="shared" si="26"/>
        <v>496</v>
      </c>
      <c r="P344">
        <f t="shared" si="27"/>
        <v>25.09</v>
      </c>
      <c r="Q344" s="13" t="s">
        <v>8316</v>
      </c>
      <c r="R344" t="s">
        <v>8317</v>
      </c>
      <c r="S344" s="10">
        <f t="shared" si="28"/>
        <v>41806.794074074074</v>
      </c>
      <c r="T344" s="10">
        <f t="shared" si="29"/>
        <v>41839.125</v>
      </c>
      <c r="U344">
        <f t="shared" si="30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 s="9">
        <v>140</v>
      </c>
      <c r="M345" t="b">
        <v>0</v>
      </c>
      <c r="N345" t="s">
        <v>8271</v>
      </c>
      <c r="O345">
        <f t="shared" si="26"/>
        <v>49</v>
      </c>
      <c r="P345">
        <f t="shared" si="27"/>
        <v>176.36</v>
      </c>
      <c r="Q345" s="13" t="s">
        <v>8308</v>
      </c>
      <c r="R345" t="s">
        <v>8310</v>
      </c>
      <c r="S345" s="10">
        <f t="shared" si="28"/>
        <v>42767.577303240745</v>
      </c>
      <c r="T345" s="10">
        <f t="shared" si="29"/>
        <v>42797.577303240745</v>
      </c>
      <c r="U345">
        <f t="shared" si="30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 s="9">
        <v>34</v>
      </c>
      <c r="M346" t="b">
        <v>0</v>
      </c>
      <c r="N346" t="s">
        <v>8268</v>
      </c>
      <c r="O346">
        <f t="shared" si="26"/>
        <v>25</v>
      </c>
      <c r="P346">
        <f t="shared" si="27"/>
        <v>725.03</v>
      </c>
      <c r="Q346" s="13" t="s">
        <v>8321</v>
      </c>
      <c r="R346" t="s">
        <v>8339</v>
      </c>
      <c r="S346" s="10">
        <f t="shared" si="28"/>
        <v>42327.490752314814</v>
      </c>
      <c r="T346" s="10">
        <f t="shared" si="29"/>
        <v>42367.490752314814</v>
      </c>
      <c r="U346">
        <f t="shared" si="30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 s="9">
        <v>249</v>
      </c>
      <c r="M347" t="b">
        <v>1</v>
      </c>
      <c r="N347" t="s">
        <v>8295</v>
      </c>
      <c r="O347">
        <f t="shared" si="26"/>
        <v>272</v>
      </c>
      <c r="P347">
        <f t="shared" si="27"/>
        <v>98.41</v>
      </c>
      <c r="Q347" s="13" t="s">
        <v>8316</v>
      </c>
      <c r="R347" t="s">
        <v>8317</v>
      </c>
      <c r="S347" s="10">
        <f t="shared" si="28"/>
        <v>42573.327986111108</v>
      </c>
      <c r="T347" s="10">
        <f t="shared" si="29"/>
        <v>42588.327986111108</v>
      </c>
      <c r="U347">
        <f t="shared" si="30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 s="9">
        <v>576</v>
      </c>
      <c r="M348" t="b">
        <v>1</v>
      </c>
      <c r="N348" t="s">
        <v>8267</v>
      </c>
      <c r="O348">
        <f t="shared" si="26"/>
        <v>111</v>
      </c>
      <c r="P348">
        <f t="shared" si="27"/>
        <v>42.52</v>
      </c>
      <c r="Q348" s="13" t="s">
        <v>8321</v>
      </c>
      <c r="R348" t="s">
        <v>8322</v>
      </c>
      <c r="S348" s="10">
        <f t="shared" si="28"/>
        <v>41282.944456018515</v>
      </c>
      <c r="T348" s="10">
        <f t="shared" si="29"/>
        <v>41312.944456018515</v>
      </c>
      <c r="U348">
        <f t="shared" si="30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 s="9">
        <v>97</v>
      </c>
      <c r="M349" t="b">
        <v>1</v>
      </c>
      <c r="N349" t="s">
        <v>8269</v>
      </c>
      <c r="O349">
        <f t="shared" si="26"/>
        <v>106</v>
      </c>
      <c r="P349">
        <f t="shared" si="27"/>
        <v>251.74</v>
      </c>
      <c r="Q349" s="13" t="s">
        <v>8323</v>
      </c>
      <c r="R349" t="s">
        <v>8326</v>
      </c>
      <c r="S349" s="10">
        <f t="shared" si="28"/>
        <v>42614.760937500003</v>
      </c>
      <c r="T349" s="10">
        <f t="shared" si="29"/>
        <v>42644.165972222225</v>
      </c>
      <c r="U349">
        <f t="shared" si="30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 s="9">
        <v>389</v>
      </c>
      <c r="M350" t="b">
        <v>1</v>
      </c>
      <c r="N350" t="s">
        <v>8274</v>
      </c>
      <c r="O350">
        <f t="shared" si="26"/>
        <v>162</v>
      </c>
      <c r="P350">
        <f t="shared" si="27"/>
        <v>62.52</v>
      </c>
      <c r="Q350" s="13" t="s">
        <v>8327</v>
      </c>
      <c r="R350" t="s">
        <v>8331</v>
      </c>
      <c r="S350" s="10">
        <f t="shared" si="28"/>
        <v>41458.867905092593</v>
      </c>
      <c r="T350" s="10">
        <f t="shared" si="29"/>
        <v>41493.867905092593</v>
      </c>
      <c r="U350">
        <f t="shared" si="30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 s="9">
        <v>296</v>
      </c>
      <c r="M351" t="b">
        <v>1</v>
      </c>
      <c r="N351" t="s">
        <v>8295</v>
      </c>
      <c r="O351">
        <f t="shared" si="26"/>
        <v>243</v>
      </c>
      <c r="P351">
        <f t="shared" si="27"/>
        <v>82.15</v>
      </c>
      <c r="Q351" s="13" t="s">
        <v>8316</v>
      </c>
      <c r="R351" t="s">
        <v>8317</v>
      </c>
      <c r="S351" s="10">
        <f t="shared" si="28"/>
        <v>42644.667534722219</v>
      </c>
      <c r="T351" s="10">
        <f t="shared" si="29"/>
        <v>42672.791666666672</v>
      </c>
      <c r="U351">
        <f t="shared" si="30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 s="9">
        <v>615</v>
      </c>
      <c r="M352" t="b">
        <v>1</v>
      </c>
      <c r="N352" t="s">
        <v>8283</v>
      </c>
      <c r="O352">
        <f t="shared" si="26"/>
        <v>162</v>
      </c>
      <c r="P352">
        <f t="shared" si="27"/>
        <v>39.51</v>
      </c>
      <c r="Q352" s="13" t="s">
        <v>8313</v>
      </c>
      <c r="R352" t="s">
        <v>8314</v>
      </c>
      <c r="S352" s="10">
        <f t="shared" si="28"/>
        <v>41948.56658564815</v>
      </c>
      <c r="T352" s="10">
        <f t="shared" si="29"/>
        <v>41979.25</v>
      </c>
      <c r="U352">
        <f t="shared" si="30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 s="9">
        <v>294</v>
      </c>
      <c r="M353" t="b">
        <v>1</v>
      </c>
      <c r="N353" t="s">
        <v>8283</v>
      </c>
      <c r="O353">
        <f t="shared" si="26"/>
        <v>484</v>
      </c>
      <c r="P353">
        <f t="shared" si="27"/>
        <v>82.32</v>
      </c>
      <c r="Q353" s="13" t="s">
        <v>8313</v>
      </c>
      <c r="R353" t="s">
        <v>8314</v>
      </c>
      <c r="S353" s="10">
        <f t="shared" si="28"/>
        <v>42391.475289351853</v>
      </c>
      <c r="T353" s="10">
        <f t="shared" si="29"/>
        <v>42415.625</v>
      </c>
      <c r="U353">
        <f t="shared" si="30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 s="9">
        <v>205</v>
      </c>
      <c r="M354" t="b">
        <v>1</v>
      </c>
      <c r="N354" t="s">
        <v>8293</v>
      </c>
      <c r="O354">
        <f t="shared" si="26"/>
        <v>127</v>
      </c>
      <c r="P354">
        <f t="shared" si="27"/>
        <v>117.6</v>
      </c>
      <c r="Q354" s="13" t="s">
        <v>8308</v>
      </c>
      <c r="R354" t="s">
        <v>8309</v>
      </c>
      <c r="S354" s="10">
        <f t="shared" si="28"/>
        <v>41863.429791666669</v>
      </c>
      <c r="T354" s="10">
        <f t="shared" si="29"/>
        <v>41898.429791666669</v>
      </c>
      <c r="U354">
        <f t="shared" si="30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 s="9">
        <v>135</v>
      </c>
      <c r="M355" t="b">
        <v>0</v>
      </c>
      <c r="N355" t="s">
        <v>8271</v>
      </c>
      <c r="O355">
        <f t="shared" si="26"/>
        <v>7</v>
      </c>
      <c r="P355">
        <f t="shared" si="27"/>
        <v>177.39</v>
      </c>
      <c r="Q355" s="13" t="s">
        <v>8308</v>
      </c>
      <c r="R355" t="s">
        <v>8310</v>
      </c>
      <c r="S355" s="10">
        <f t="shared" si="28"/>
        <v>41809.473275462966</v>
      </c>
      <c r="T355" s="10">
        <f t="shared" si="29"/>
        <v>41845.125</v>
      </c>
      <c r="U355">
        <f t="shared" si="30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 s="9">
        <v>61</v>
      </c>
      <c r="M356" t="b">
        <v>1</v>
      </c>
      <c r="N356" t="s">
        <v>8278</v>
      </c>
      <c r="O356">
        <f t="shared" si="26"/>
        <v>119</v>
      </c>
      <c r="P356">
        <f t="shared" si="27"/>
        <v>388.98</v>
      </c>
      <c r="Q356" s="13" t="s">
        <v>8327</v>
      </c>
      <c r="R356" t="s">
        <v>8329</v>
      </c>
      <c r="S356" s="10">
        <f t="shared" si="28"/>
        <v>42370.580590277779</v>
      </c>
      <c r="T356" s="10">
        <f t="shared" si="29"/>
        <v>42400.580590277779</v>
      </c>
      <c r="U356">
        <f t="shared" si="30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 s="9">
        <v>124</v>
      </c>
      <c r="M357" t="b">
        <v>1</v>
      </c>
      <c r="N357" t="s">
        <v>8296</v>
      </c>
      <c r="O357">
        <f t="shared" si="26"/>
        <v>102</v>
      </c>
      <c r="P357">
        <f t="shared" si="27"/>
        <v>189.76</v>
      </c>
      <c r="Q357" s="13" t="s">
        <v>8319</v>
      </c>
      <c r="R357" t="s">
        <v>8320</v>
      </c>
      <c r="S357" s="10">
        <f t="shared" si="28"/>
        <v>42423.602500000001</v>
      </c>
      <c r="T357" s="10">
        <f t="shared" si="29"/>
        <v>42453.560833333337</v>
      </c>
      <c r="U357">
        <f t="shared" si="30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 s="9">
        <v>213</v>
      </c>
      <c r="M358" t="b">
        <v>1</v>
      </c>
      <c r="N358" t="s">
        <v>8269</v>
      </c>
      <c r="O358">
        <f t="shared" si="26"/>
        <v>118</v>
      </c>
      <c r="P358">
        <f t="shared" si="27"/>
        <v>110.35</v>
      </c>
      <c r="Q358" s="13" t="s">
        <v>8323</v>
      </c>
      <c r="R358" t="s">
        <v>8326</v>
      </c>
      <c r="S358" s="10">
        <f t="shared" si="28"/>
        <v>41909.969386574077</v>
      </c>
      <c r="T358" s="10">
        <f t="shared" si="29"/>
        <v>41950.011053240742</v>
      </c>
      <c r="U358">
        <f t="shared" si="30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 s="9">
        <v>105</v>
      </c>
      <c r="M359" t="b">
        <v>1</v>
      </c>
      <c r="N359" t="s">
        <v>8293</v>
      </c>
      <c r="O359">
        <f t="shared" si="26"/>
        <v>585</v>
      </c>
      <c r="P359">
        <f t="shared" si="27"/>
        <v>222.99</v>
      </c>
      <c r="Q359" s="13" t="s">
        <v>8308</v>
      </c>
      <c r="R359" t="s">
        <v>8309</v>
      </c>
      <c r="S359" s="10">
        <f t="shared" si="28"/>
        <v>41099.966944444444</v>
      </c>
      <c r="T359" s="10">
        <f t="shared" si="29"/>
        <v>41134.125</v>
      </c>
      <c r="U359">
        <f t="shared" si="30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 s="9">
        <v>159</v>
      </c>
      <c r="M360" t="b">
        <v>1</v>
      </c>
      <c r="N360" t="s">
        <v>8301</v>
      </c>
      <c r="O360">
        <f t="shared" si="26"/>
        <v>106</v>
      </c>
      <c r="P360">
        <f t="shared" si="27"/>
        <v>146.44999999999999</v>
      </c>
      <c r="Q360" s="13" t="s">
        <v>8323</v>
      </c>
      <c r="R360" t="s">
        <v>8324</v>
      </c>
      <c r="S360" s="10">
        <f t="shared" si="28"/>
        <v>41841.850034722222</v>
      </c>
      <c r="T360" s="10">
        <f t="shared" si="29"/>
        <v>41871.850034722222</v>
      </c>
      <c r="U360">
        <f t="shared" si="30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 s="9">
        <v>241</v>
      </c>
      <c r="M361" t="b">
        <v>1</v>
      </c>
      <c r="N361" t="s">
        <v>8283</v>
      </c>
      <c r="O361">
        <f t="shared" si="26"/>
        <v>125</v>
      </c>
      <c r="P361">
        <f t="shared" si="27"/>
        <v>95.83</v>
      </c>
      <c r="Q361" s="13" t="s">
        <v>8313</v>
      </c>
      <c r="R361" t="s">
        <v>8314</v>
      </c>
      <c r="S361" s="10">
        <f t="shared" si="28"/>
        <v>41964.751342592594</v>
      </c>
      <c r="T361" s="10">
        <f t="shared" si="29"/>
        <v>41996</v>
      </c>
      <c r="U361">
        <f t="shared" si="30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 s="9">
        <v>375</v>
      </c>
      <c r="M362" t="b">
        <v>1</v>
      </c>
      <c r="N362" t="s">
        <v>8283</v>
      </c>
      <c r="O362">
        <f t="shared" si="26"/>
        <v>105</v>
      </c>
      <c r="P362">
        <f t="shared" si="27"/>
        <v>61.56</v>
      </c>
      <c r="Q362" s="13" t="s">
        <v>8313</v>
      </c>
      <c r="R362" t="s">
        <v>8314</v>
      </c>
      <c r="S362" s="10">
        <f t="shared" si="28"/>
        <v>42741.599664351852</v>
      </c>
      <c r="T362" s="10">
        <f t="shared" si="29"/>
        <v>42772.599664351852</v>
      </c>
      <c r="U362">
        <f t="shared" si="30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 s="9">
        <v>175</v>
      </c>
      <c r="M363" t="b">
        <v>1</v>
      </c>
      <c r="N363" t="s">
        <v>8301</v>
      </c>
      <c r="O363">
        <f t="shared" si="26"/>
        <v>319</v>
      </c>
      <c r="P363">
        <f t="shared" si="27"/>
        <v>131.38</v>
      </c>
      <c r="Q363" s="13" t="s">
        <v>8323</v>
      </c>
      <c r="R363" t="s">
        <v>8324</v>
      </c>
      <c r="S363" s="10">
        <f t="shared" si="28"/>
        <v>42534.895625000005</v>
      </c>
      <c r="T363" s="10">
        <f t="shared" si="29"/>
        <v>42564.895625000005</v>
      </c>
      <c r="U363">
        <f t="shared" si="30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 s="9">
        <v>286</v>
      </c>
      <c r="M364" t="b">
        <v>1</v>
      </c>
      <c r="N364" t="s">
        <v>8299</v>
      </c>
      <c r="O364">
        <f t="shared" si="26"/>
        <v>115</v>
      </c>
      <c r="P364">
        <f t="shared" si="27"/>
        <v>80.19</v>
      </c>
      <c r="Q364" s="13" t="s">
        <v>8308</v>
      </c>
      <c r="R364" t="s">
        <v>8315</v>
      </c>
      <c r="S364" s="10">
        <f t="shared" si="28"/>
        <v>42218.169293981482</v>
      </c>
      <c r="T364" s="10">
        <f t="shared" si="29"/>
        <v>42246.169293981482</v>
      </c>
      <c r="U364">
        <f t="shared" si="30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 s="9">
        <v>514</v>
      </c>
      <c r="M365" t="b">
        <v>1</v>
      </c>
      <c r="N365" t="s">
        <v>8295</v>
      </c>
      <c r="O365">
        <f t="shared" si="26"/>
        <v>412</v>
      </c>
      <c r="P365">
        <f t="shared" si="27"/>
        <v>44.06</v>
      </c>
      <c r="Q365" s="13" t="s">
        <v>8316</v>
      </c>
      <c r="R365" t="s">
        <v>8317</v>
      </c>
      <c r="S365" s="10">
        <f t="shared" si="28"/>
        <v>42633.586122685185</v>
      </c>
      <c r="T365" s="10">
        <f t="shared" si="29"/>
        <v>42668.708333333328</v>
      </c>
      <c r="U365">
        <f t="shared" si="30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 s="9">
        <v>163</v>
      </c>
      <c r="M366" t="b">
        <v>1</v>
      </c>
      <c r="N366" t="s">
        <v>8293</v>
      </c>
      <c r="O366">
        <f t="shared" si="26"/>
        <v>2260300</v>
      </c>
      <c r="P366">
        <f t="shared" si="27"/>
        <v>138.66999999999999</v>
      </c>
      <c r="Q366" s="13" t="s">
        <v>8308</v>
      </c>
      <c r="R366" t="s">
        <v>8309</v>
      </c>
      <c r="S366" s="10">
        <f t="shared" si="28"/>
        <v>42626.668888888889</v>
      </c>
      <c r="T366" s="10">
        <f t="shared" si="29"/>
        <v>42656.915972222225</v>
      </c>
      <c r="U366">
        <f t="shared" si="30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 s="9">
        <v>104</v>
      </c>
      <c r="M367" t="b">
        <v>1</v>
      </c>
      <c r="N367" t="s">
        <v>8267</v>
      </c>
      <c r="O367">
        <f t="shared" si="26"/>
        <v>101</v>
      </c>
      <c r="P367">
        <f t="shared" si="27"/>
        <v>216.75</v>
      </c>
      <c r="Q367" s="13" t="s">
        <v>8321</v>
      </c>
      <c r="R367" t="s">
        <v>8322</v>
      </c>
      <c r="S367" s="10">
        <f t="shared" si="28"/>
        <v>42178.282372685186</v>
      </c>
      <c r="T367" s="10">
        <f t="shared" si="29"/>
        <v>42208.282372685186</v>
      </c>
      <c r="U367">
        <f t="shared" si="30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 s="9">
        <v>383</v>
      </c>
      <c r="M368" t="b">
        <v>1</v>
      </c>
      <c r="N368" t="s">
        <v>8267</v>
      </c>
      <c r="O368">
        <f t="shared" si="26"/>
        <v>112</v>
      </c>
      <c r="P368">
        <f t="shared" si="27"/>
        <v>58.54</v>
      </c>
      <c r="Q368" s="13" t="s">
        <v>8321</v>
      </c>
      <c r="R368" t="s">
        <v>8322</v>
      </c>
      <c r="S368" s="10">
        <f t="shared" si="28"/>
        <v>41980.781793981485</v>
      </c>
      <c r="T368" s="10">
        <f t="shared" si="29"/>
        <v>42010.781793981485</v>
      </c>
      <c r="U368">
        <f t="shared" si="30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 s="9">
        <v>159</v>
      </c>
      <c r="M369" t="b">
        <v>1</v>
      </c>
      <c r="N369" t="s">
        <v>8274</v>
      </c>
      <c r="O369">
        <f t="shared" si="26"/>
        <v>102</v>
      </c>
      <c r="P369">
        <f t="shared" si="27"/>
        <v>140.86000000000001</v>
      </c>
      <c r="Q369" s="13" t="s">
        <v>8327</v>
      </c>
      <c r="R369" t="s">
        <v>8331</v>
      </c>
      <c r="S369" s="10">
        <f t="shared" si="28"/>
        <v>41449.585162037038</v>
      </c>
      <c r="T369" s="10">
        <f t="shared" si="29"/>
        <v>41479.585162037038</v>
      </c>
      <c r="U369">
        <f t="shared" si="30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 s="9">
        <v>150</v>
      </c>
      <c r="M370" t="b">
        <v>1</v>
      </c>
      <c r="N370" t="s">
        <v>8263</v>
      </c>
      <c r="O370">
        <f t="shared" si="26"/>
        <v>112</v>
      </c>
      <c r="P370">
        <f t="shared" si="27"/>
        <v>148.97</v>
      </c>
      <c r="Q370" s="13" t="s">
        <v>8321</v>
      </c>
      <c r="R370" t="s">
        <v>8332</v>
      </c>
      <c r="S370" s="10">
        <f t="shared" si="28"/>
        <v>41929.164733796293</v>
      </c>
      <c r="T370" s="10">
        <f t="shared" si="29"/>
        <v>41959.206400462965</v>
      </c>
      <c r="U370">
        <f t="shared" si="30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 s="9">
        <v>329</v>
      </c>
      <c r="M371" t="b">
        <v>1</v>
      </c>
      <c r="N371" t="s">
        <v>8283</v>
      </c>
      <c r="O371">
        <f t="shared" si="26"/>
        <v>101</v>
      </c>
      <c r="P371">
        <f t="shared" si="27"/>
        <v>67.84</v>
      </c>
      <c r="Q371" s="13" t="s">
        <v>8313</v>
      </c>
      <c r="R371" t="s">
        <v>8314</v>
      </c>
      <c r="S371" s="10">
        <f t="shared" si="28"/>
        <v>42426.542592592596</v>
      </c>
      <c r="T371" s="10">
        <f t="shared" si="29"/>
        <v>42454.916666666672</v>
      </c>
      <c r="U371">
        <f t="shared" si="30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 s="9">
        <v>107</v>
      </c>
      <c r="M372" t="b">
        <v>1</v>
      </c>
      <c r="N372" t="s">
        <v>8283</v>
      </c>
      <c r="O372">
        <f t="shared" si="26"/>
        <v>148</v>
      </c>
      <c r="P372">
        <f t="shared" si="27"/>
        <v>207.62</v>
      </c>
      <c r="Q372" s="13" t="s">
        <v>8313</v>
      </c>
      <c r="R372" t="s">
        <v>8314</v>
      </c>
      <c r="S372" s="10">
        <f t="shared" si="28"/>
        <v>42668.176701388889</v>
      </c>
      <c r="T372" s="10">
        <f t="shared" si="29"/>
        <v>42698.083333333328</v>
      </c>
      <c r="U372">
        <f t="shared" si="30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 s="9">
        <v>191</v>
      </c>
      <c r="M373" t="b">
        <v>1</v>
      </c>
      <c r="N373" t="s">
        <v>8283</v>
      </c>
      <c r="O373">
        <f t="shared" si="26"/>
        <v>112</v>
      </c>
      <c r="P373">
        <f t="shared" si="27"/>
        <v>116.21</v>
      </c>
      <c r="Q373" s="13" t="s">
        <v>8313</v>
      </c>
      <c r="R373" t="s">
        <v>8314</v>
      </c>
      <c r="S373" s="10">
        <f t="shared" si="28"/>
        <v>42654.177187499998</v>
      </c>
      <c r="T373" s="10">
        <f t="shared" si="29"/>
        <v>42684.218854166669</v>
      </c>
      <c r="U373">
        <f t="shared" si="30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 s="9">
        <v>171</v>
      </c>
      <c r="M374" t="b">
        <v>0</v>
      </c>
      <c r="N374" t="s">
        <v>8300</v>
      </c>
      <c r="O374">
        <f t="shared" si="26"/>
        <v>63</v>
      </c>
      <c r="P374">
        <f t="shared" si="27"/>
        <v>128.62</v>
      </c>
      <c r="Q374" s="13" t="s">
        <v>8308</v>
      </c>
      <c r="R374" t="s">
        <v>8340</v>
      </c>
      <c r="S374" s="10">
        <f t="shared" si="28"/>
        <v>42529.632754629631</v>
      </c>
      <c r="T374" s="10">
        <f t="shared" si="29"/>
        <v>42556.207638888889</v>
      </c>
      <c r="U374">
        <f t="shared" si="30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 s="9">
        <v>392</v>
      </c>
      <c r="M375" t="b">
        <v>1</v>
      </c>
      <c r="N375" t="s">
        <v>8295</v>
      </c>
      <c r="O375">
        <f t="shared" si="26"/>
        <v>110</v>
      </c>
      <c r="P375">
        <f t="shared" si="27"/>
        <v>55.96</v>
      </c>
      <c r="Q375" s="13" t="s">
        <v>8316</v>
      </c>
      <c r="R375" t="s">
        <v>8317</v>
      </c>
      <c r="S375" s="10">
        <f t="shared" si="28"/>
        <v>42583.615081018521</v>
      </c>
      <c r="T375" s="10">
        <f t="shared" si="29"/>
        <v>42620.083333333328</v>
      </c>
      <c r="U375">
        <f t="shared" si="30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 s="9">
        <v>238</v>
      </c>
      <c r="M376" t="b">
        <v>1</v>
      </c>
      <c r="N376" t="s">
        <v>8269</v>
      </c>
      <c r="O376">
        <f t="shared" si="26"/>
        <v>110</v>
      </c>
      <c r="P376">
        <f t="shared" si="27"/>
        <v>92.04</v>
      </c>
      <c r="Q376" s="13" t="s">
        <v>8323</v>
      </c>
      <c r="R376" t="s">
        <v>8326</v>
      </c>
      <c r="S376" s="10">
        <f t="shared" si="28"/>
        <v>42461.747199074074</v>
      </c>
      <c r="T376" s="10">
        <f t="shared" si="29"/>
        <v>42491.747199074074</v>
      </c>
      <c r="U376">
        <f t="shared" si="30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 s="9">
        <v>270</v>
      </c>
      <c r="M377" t="b">
        <v>1</v>
      </c>
      <c r="N377" t="s">
        <v>8269</v>
      </c>
      <c r="O377">
        <f t="shared" si="26"/>
        <v>104</v>
      </c>
      <c r="P377">
        <f t="shared" si="27"/>
        <v>81.13</v>
      </c>
      <c r="Q377" s="13" t="s">
        <v>8323</v>
      </c>
      <c r="R377" t="s">
        <v>8326</v>
      </c>
      <c r="S377" s="10">
        <f t="shared" si="28"/>
        <v>42135.60020833333</v>
      </c>
      <c r="T377" s="10">
        <f t="shared" si="29"/>
        <v>42167.083333333328</v>
      </c>
      <c r="U377">
        <f t="shared" si="30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 s="9">
        <v>340</v>
      </c>
      <c r="M378" t="b">
        <v>1</v>
      </c>
      <c r="N378" t="s">
        <v>8274</v>
      </c>
      <c r="O378">
        <f t="shared" si="26"/>
        <v>122</v>
      </c>
      <c r="P378">
        <f t="shared" si="27"/>
        <v>64.37</v>
      </c>
      <c r="Q378" s="13" t="s">
        <v>8327</v>
      </c>
      <c r="R378" t="s">
        <v>8331</v>
      </c>
      <c r="S378" s="10">
        <f t="shared" si="28"/>
        <v>42745.600243055553</v>
      </c>
      <c r="T378" s="10">
        <f t="shared" si="29"/>
        <v>42776.208333333328</v>
      </c>
      <c r="U378">
        <f t="shared" si="30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 s="9">
        <v>465</v>
      </c>
      <c r="M379" t="b">
        <v>1</v>
      </c>
      <c r="N379" t="s">
        <v>8299</v>
      </c>
      <c r="O379">
        <f t="shared" si="26"/>
        <v>146</v>
      </c>
      <c r="P379">
        <f t="shared" si="27"/>
        <v>47.06</v>
      </c>
      <c r="Q379" s="13" t="s">
        <v>8308</v>
      </c>
      <c r="R379" t="s">
        <v>8315</v>
      </c>
      <c r="S379" s="10">
        <f t="shared" si="28"/>
        <v>42115.74754629629</v>
      </c>
      <c r="T379" s="10">
        <f t="shared" si="29"/>
        <v>42145.74754629629</v>
      </c>
      <c r="U379">
        <f t="shared" si="30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 s="9">
        <v>273</v>
      </c>
      <c r="M380" t="b">
        <v>1</v>
      </c>
      <c r="N380" t="s">
        <v>8283</v>
      </c>
      <c r="O380">
        <f t="shared" si="26"/>
        <v>104</v>
      </c>
      <c r="P380">
        <f t="shared" si="27"/>
        <v>79.97</v>
      </c>
      <c r="Q380" s="13" t="s">
        <v>8313</v>
      </c>
      <c r="R380" t="s">
        <v>8314</v>
      </c>
      <c r="S380" s="10">
        <f t="shared" si="28"/>
        <v>42409.776076388895</v>
      </c>
      <c r="T380" s="10">
        <f t="shared" si="29"/>
        <v>42469.734409722223</v>
      </c>
      <c r="U380">
        <f t="shared" si="30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 s="9">
        <v>236</v>
      </c>
      <c r="M381" t="b">
        <v>1</v>
      </c>
      <c r="N381" t="s">
        <v>8301</v>
      </c>
      <c r="O381">
        <f t="shared" si="26"/>
        <v>109</v>
      </c>
      <c r="P381">
        <f t="shared" si="27"/>
        <v>92.13</v>
      </c>
      <c r="Q381" s="13" t="s">
        <v>8323</v>
      </c>
      <c r="R381" t="s">
        <v>8324</v>
      </c>
      <c r="S381" s="10">
        <f t="shared" si="28"/>
        <v>41610.794421296298</v>
      </c>
      <c r="T381" s="10">
        <f t="shared" si="29"/>
        <v>41637.332638888889</v>
      </c>
      <c r="U381">
        <f t="shared" si="30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 s="9">
        <v>246</v>
      </c>
      <c r="M382" t="b">
        <v>1</v>
      </c>
      <c r="N382" t="s">
        <v>8277</v>
      </c>
      <c r="O382">
        <f t="shared" si="26"/>
        <v>120</v>
      </c>
      <c r="P382">
        <f t="shared" si="27"/>
        <v>88.15</v>
      </c>
      <c r="Q382" s="13" t="s">
        <v>8327</v>
      </c>
      <c r="R382" t="s">
        <v>8328</v>
      </c>
      <c r="S382" s="10">
        <f t="shared" si="28"/>
        <v>40555.322662037033</v>
      </c>
      <c r="T382" s="10">
        <f t="shared" si="29"/>
        <v>40603.833333333336</v>
      </c>
      <c r="U382">
        <f t="shared" si="30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 s="9">
        <v>332</v>
      </c>
      <c r="M383" t="b">
        <v>1</v>
      </c>
      <c r="N383" t="s">
        <v>8267</v>
      </c>
      <c r="O383">
        <f t="shared" si="26"/>
        <v>108</v>
      </c>
      <c r="P383">
        <f t="shared" si="27"/>
        <v>65.3</v>
      </c>
      <c r="Q383" s="13" t="s">
        <v>8321</v>
      </c>
      <c r="R383" t="s">
        <v>8322</v>
      </c>
      <c r="S383" s="10">
        <f t="shared" si="28"/>
        <v>41193.032013888893</v>
      </c>
      <c r="T383" s="10">
        <f t="shared" si="29"/>
        <v>41223.073680555557</v>
      </c>
      <c r="U383">
        <f t="shared" si="30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 s="9">
        <v>196</v>
      </c>
      <c r="M384" t="b">
        <v>1</v>
      </c>
      <c r="N384" t="s">
        <v>8283</v>
      </c>
      <c r="O384">
        <f t="shared" si="26"/>
        <v>124</v>
      </c>
      <c r="P384">
        <f t="shared" si="27"/>
        <v>110.39</v>
      </c>
      <c r="Q384" s="13" t="s">
        <v>8313</v>
      </c>
      <c r="R384" t="s">
        <v>8314</v>
      </c>
      <c r="S384" s="10">
        <f t="shared" si="28"/>
        <v>42751.533391203702</v>
      </c>
      <c r="T384" s="10">
        <f t="shared" si="29"/>
        <v>42780.957638888889</v>
      </c>
      <c r="U384">
        <f t="shared" si="30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 s="9">
        <v>224</v>
      </c>
      <c r="M385" t="b">
        <v>1</v>
      </c>
      <c r="N385" t="s">
        <v>8283</v>
      </c>
      <c r="O385">
        <f t="shared" si="26"/>
        <v>180</v>
      </c>
      <c r="P385">
        <f t="shared" si="27"/>
        <v>96.38</v>
      </c>
      <c r="Q385" s="13" t="s">
        <v>8313</v>
      </c>
      <c r="R385" t="s">
        <v>8314</v>
      </c>
      <c r="S385" s="10">
        <f t="shared" si="28"/>
        <v>42552.315127314811</v>
      </c>
      <c r="T385" s="10">
        <f t="shared" si="29"/>
        <v>42588.75</v>
      </c>
      <c r="U385">
        <f t="shared" si="30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 s="9">
        <v>202</v>
      </c>
      <c r="M386" t="b">
        <v>1</v>
      </c>
      <c r="N386" t="s">
        <v>8269</v>
      </c>
      <c r="O386">
        <f t="shared" si="26"/>
        <v>108</v>
      </c>
      <c r="P386">
        <f t="shared" si="27"/>
        <v>106.8</v>
      </c>
      <c r="Q386" s="13" t="s">
        <v>8323</v>
      </c>
      <c r="R386" t="s">
        <v>8326</v>
      </c>
      <c r="S386" s="10">
        <f t="shared" si="28"/>
        <v>41933.291643518518</v>
      </c>
      <c r="T386" s="10">
        <f t="shared" si="29"/>
        <v>41963.333310185189</v>
      </c>
      <c r="U386">
        <f t="shared" si="30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 s="9">
        <v>220</v>
      </c>
      <c r="M387" t="b">
        <v>1</v>
      </c>
      <c r="N387" t="s">
        <v>8267</v>
      </c>
      <c r="O387">
        <f t="shared" ref="O387:O450" si="31">ROUND(E387/D387*100,0)</f>
        <v>107</v>
      </c>
      <c r="P387">
        <f t="shared" ref="P387:P450" si="32">IFERROR(ROUND(E387/L387,2),0)</f>
        <v>97.64</v>
      </c>
      <c r="Q387" s="13" t="s">
        <v>8321</v>
      </c>
      <c r="R387" t="s">
        <v>8322</v>
      </c>
      <c r="S387" s="10">
        <f t="shared" ref="S387:S450" si="33">(((J387/60)/60)/24)+DATE(1970,1,1)</f>
        <v>41017.885462962964</v>
      </c>
      <c r="T387" s="10">
        <f t="shared" ref="T387:T450" si="34">(((I387/60)/60)/24)+DATE(1970,1,1)</f>
        <v>41067.621527777781</v>
      </c>
      <c r="U387">
        <f t="shared" ref="U387:U450" si="35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 s="9">
        <v>238</v>
      </c>
      <c r="M388" t="b">
        <v>1</v>
      </c>
      <c r="N388" t="s">
        <v>8267</v>
      </c>
      <c r="O388">
        <f t="shared" si="31"/>
        <v>119</v>
      </c>
      <c r="P388">
        <f t="shared" si="32"/>
        <v>89.96</v>
      </c>
      <c r="Q388" s="13" t="s">
        <v>8321</v>
      </c>
      <c r="R388" t="s">
        <v>8322</v>
      </c>
      <c r="S388" s="10">
        <f t="shared" si="33"/>
        <v>41134.751550925925</v>
      </c>
      <c r="T388" s="10">
        <f t="shared" si="34"/>
        <v>41155.751550925925</v>
      </c>
      <c r="U388">
        <f t="shared" si="35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 s="9">
        <v>99</v>
      </c>
      <c r="M389" t="b">
        <v>0</v>
      </c>
      <c r="N389" t="s">
        <v>8292</v>
      </c>
      <c r="O389">
        <f t="shared" si="31"/>
        <v>43</v>
      </c>
      <c r="P389">
        <f t="shared" si="32"/>
        <v>215.96</v>
      </c>
      <c r="Q389" s="13" t="s">
        <v>8308</v>
      </c>
      <c r="R389" t="s">
        <v>8318</v>
      </c>
      <c r="S389" s="10">
        <f t="shared" si="33"/>
        <v>42514.671099537038</v>
      </c>
      <c r="T389" s="10">
        <f t="shared" si="34"/>
        <v>42544.671099537038</v>
      </c>
      <c r="U389">
        <f t="shared" si="35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 s="9">
        <v>95</v>
      </c>
      <c r="M390" t="b">
        <v>1</v>
      </c>
      <c r="N390" t="s">
        <v>8267</v>
      </c>
      <c r="O390">
        <f t="shared" si="31"/>
        <v>107</v>
      </c>
      <c r="P390">
        <f t="shared" si="32"/>
        <v>224.85</v>
      </c>
      <c r="Q390" s="13" t="s">
        <v>8321</v>
      </c>
      <c r="R390" t="s">
        <v>8322</v>
      </c>
      <c r="S390" s="10">
        <f t="shared" si="33"/>
        <v>42687.875775462962</v>
      </c>
      <c r="T390" s="10">
        <f t="shared" si="34"/>
        <v>42718.5</v>
      </c>
      <c r="U390">
        <f t="shared" si="35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 s="9">
        <v>80</v>
      </c>
      <c r="M391" t="b">
        <v>1</v>
      </c>
      <c r="N391" t="s">
        <v>8300</v>
      </c>
      <c r="O391">
        <f t="shared" si="31"/>
        <v>107</v>
      </c>
      <c r="P391">
        <f t="shared" si="32"/>
        <v>267</v>
      </c>
      <c r="Q391" s="13" t="s">
        <v>8308</v>
      </c>
      <c r="R391" t="s">
        <v>8340</v>
      </c>
      <c r="S391" s="10">
        <f t="shared" si="33"/>
        <v>42207.746678240743</v>
      </c>
      <c r="T391" s="10">
        <f t="shared" si="34"/>
        <v>42237.746678240743</v>
      </c>
      <c r="U391">
        <f t="shared" si="35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 s="9">
        <v>158</v>
      </c>
      <c r="M392" t="b">
        <v>1</v>
      </c>
      <c r="N392" t="s">
        <v>8267</v>
      </c>
      <c r="O392">
        <f t="shared" si="31"/>
        <v>107</v>
      </c>
      <c r="P392">
        <f t="shared" si="32"/>
        <v>134.91</v>
      </c>
      <c r="Q392" s="13" t="s">
        <v>8321</v>
      </c>
      <c r="R392" t="s">
        <v>8322</v>
      </c>
      <c r="S392" s="10">
        <f t="shared" si="33"/>
        <v>42331.551307870366</v>
      </c>
      <c r="T392" s="10">
        <f t="shared" si="34"/>
        <v>42360.958333333328</v>
      </c>
      <c r="U392">
        <f t="shared" si="35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 s="9">
        <v>400</v>
      </c>
      <c r="M393" t="b">
        <v>0</v>
      </c>
      <c r="N393" t="s">
        <v>8271</v>
      </c>
      <c r="O393">
        <f t="shared" si="31"/>
        <v>47</v>
      </c>
      <c r="P393">
        <f t="shared" si="32"/>
        <v>53.25</v>
      </c>
      <c r="Q393" s="13" t="s">
        <v>8308</v>
      </c>
      <c r="R393" t="s">
        <v>8310</v>
      </c>
      <c r="S393" s="10">
        <f t="shared" si="33"/>
        <v>42009.973946759259</v>
      </c>
      <c r="T393" s="10">
        <f t="shared" si="34"/>
        <v>42039.973946759259</v>
      </c>
      <c r="U393">
        <f t="shared" si="35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 s="9">
        <v>124</v>
      </c>
      <c r="M394" t="b">
        <v>0</v>
      </c>
      <c r="N394" t="s">
        <v>8283</v>
      </c>
      <c r="O394">
        <f t="shared" si="31"/>
        <v>65</v>
      </c>
      <c r="P394">
        <f t="shared" si="32"/>
        <v>170.63</v>
      </c>
      <c r="Q394" s="13" t="s">
        <v>8313</v>
      </c>
      <c r="R394" t="s">
        <v>8314</v>
      </c>
      <c r="S394" s="10">
        <f t="shared" si="33"/>
        <v>41891.976388888892</v>
      </c>
      <c r="T394" s="10">
        <f t="shared" si="34"/>
        <v>41936.976388888892</v>
      </c>
      <c r="U394">
        <f t="shared" si="35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 s="9">
        <v>57</v>
      </c>
      <c r="M395" t="b">
        <v>0</v>
      </c>
      <c r="N395" t="s">
        <v>8280</v>
      </c>
      <c r="O395">
        <f t="shared" si="31"/>
        <v>28</v>
      </c>
      <c r="P395">
        <f t="shared" si="32"/>
        <v>370.95</v>
      </c>
      <c r="Q395" s="13" t="s">
        <v>8316</v>
      </c>
      <c r="R395" t="s">
        <v>8334</v>
      </c>
      <c r="S395" s="10">
        <f t="shared" si="33"/>
        <v>42694.98128472222</v>
      </c>
      <c r="T395" s="10">
        <f t="shared" si="34"/>
        <v>42727.332638888889</v>
      </c>
      <c r="U395">
        <f t="shared" si="35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 s="9">
        <v>56</v>
      </c>
      <c r="M396" t="b">
        <v>1</v>
      </c>
      <c r="N396" t="s">
        <v>8300</v>
      </c>
      <c r="O396">
        <f t="shared" si="31"/>
        <v>105</v>
      </c>
      <c r="P396">
        <f t="shared" si="32"/>
        <v>373.56</v>
      </c>
      <c r="Q396" s="13" t="s">
        <v>8308</v>
      </c>
      <c r="R396" t="s">
        <v>8340</v>
      </c>
      <c r="S396" s="10">
        <f t="shared" si="33"/>
        <v>42222.622766203705</v>
      </c>
      <c r="T396" s="10">
        <f t="shared" si="34"/>
        <v>42251.625</v>
      </c>
      <c r="U396">
        <f t="shared" si="35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 s="9">
        <v>321</v>
      </c>
      <c r="M397" t="b">
        <v>1</v>
      </c>
      <c r="N397" t="s">
        <v>8299</v>
      </c>
      <c r="O397">
        <f t="shared" si="31"/>
        <v>104</v>
      </c>
      <c r="P397">
        <f t="shared" si="32"/>
        <v>64.930000000000007</v>
      </c>
      <c r="Q397" s="13" t="s">
        <v>8308</v>
      </c>
      <c r="R397" t="s">
        <v>8315</v>
      </c>
      <c r="S397" s="10">
        <f t="shared" si="33"/>
        <v>40998.051192129627</v>
      </c>
      <c r="T397" s="10">
        <f t="shared" si="34"/>
        <v>41028.051192129627</v>
      </c>
      <c r="U397">
        <f t="shared" si="35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 s="9">
        <v>150</v>
      </c>
      <c r="M398" t="b">
        <v>1</v>
      </c>
      <c r="N398" t="s">
        <v>8267</v>
      </c>
      <c r="O398">
        <f t="shared" si="31"/>
        <v>104</v>
      </c>
      <c r="P398">
        <f t="shared" si="32"/>
        <v>138.80000000000001</v>
      </c>
      <c r="Q398" s="13" t="s">
        <v>8321</v>
      </c>
      <c r="R398" t="s">
        <v>8322</v>
      </c>
      <c r="S398" s="10">
        <f t="shared" si="33"/>
        <v>40868.219814814816</v>
      </c>
      <c r="T398" s="10">
        <f t="shared" si="34"/>
        <v>40909.332638888889</v>
      </c>
      <c r="U398">
        <f t="shared" si="35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 s="9">
        <v>78</v>
      </c>
      <c r="M399" t="b">
        <v>1</v>
      </c>
      <c r="N399" t="s">
        <v>8298</v>
      </c>
      <c r="O399">
        <f t="shared" si="31"/>
        <v>104</v>
      </c>
      <c r="P399">
        <f t="shared" si="32"/>
        <v>266.08999999999997</v>
      </c>
      <c r="Q399" s="13" t="s">
        <v>8327</v>
      </c>
      <c r="R399" t="s">
        <v>8341</v>
      </c>
      <c r="S399" s="10">
        <f t="shared" si="33"/>
        <v>41943.791030092594</v>
      </c>
      <c r="T399" s="10">
        <f t="shared" si="34"/>
        <v>41974.832696759258</v>
      </c>
      <c r="U399">
        <f t="shared" si="35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 s="9">
        <v>209</v>
      </c>
      <c r="M400" t="b">
        <v>1</v>
      </c>
      <c r="N400" t="s">
        <v>8274</v>
      </c>
      <c r="O400">
        <f t="shared" si="31"/>
        <v>138</v>
      </c>
      <c r="P400">
        <f t="shared" si="32"/>
        <v>98.99</v>
      </c>
      <c r="Q400" s="13" t="s">
        <v>8327</v>
      </c>
      <c r="R400" t="s">
        <v>8331</v>
      </c>
      <c r="S400" s="10">
        <f t="shared" si="33"/>
        <v>41228.650196759263</v>
      </c>
      <c r="T400" s="10">
        <f t="shared" si="34"/>
        <v>41258.650196759263</v>
      </c>
      <c r="U400">
        <f t="shared" si="35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 s="9">
        <v>100</v>
      </c>
      <c r="M401" t="b">
        <v>1</v>
      </c>
      <c r="N401" t="s">
        <v>8295</v>
      </c>
      <c r="O401">
        <f t="shared" si="31"/>
        <v>106</v>
      </c>
      <c r="P401">
        <f t="shared" si="32"/>
        <v>206.31</v>
      </c>
      <c r="Q401" s="13" t="s">
        <v>8316</v>
      </c>
      <c r="R401" t="s">
        <v>8317</v>
      </c>
      <c r="S401" s="10">
        <f t="shared" si="33"/>
        <v>42152.640833333338</v>
      </c>
      <c r="T401" s="10">
        <f t="shared" si="34"/>
        <v>42182.640833333338</v>
      </c>
      <c r="U401">
        <f t="shared" si="35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 s="9">
        <v>202</v>
      </c>
      <c r="M402" t="b">
        <v>1</v>
      </c>
      <c r="N402" t="s">
        <v>8267</v>
      </c>
      <c r="O402">
        <f t="shared" si="31"/>
        <v>114</v>
      </c>
      <c r="P402">
        <f t="shared" si="32"/>
        <v>101.83</v>
      </c>
      <c r="Q402" s="13" t="s">
        <v>8321</v>
      </c>
      <c r="R402" t="s">
        <v>8322</v>
      </c>
      <c r="S402" s="10">
        <f t="shared" si="33"/>
        <v>40675.71</v>
      </c>
      <c r="T402" s="10">
        <f t="shared" si="34"/>
        <v>40695.207638888889</v>
      </c>
      <c r="U402">
        <f t="shared" si="35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 s="9">
        <v>95</v>
      </c>
      <c r="M403" t="b">
        <v>0</v>
      </c>
      <c r="N403" t="s">
        <v>8271</v>
      </c>
      <c r="O403">
        <f t="shared" si="31"/>
        <v>82</v>
      </c>
      <c r="P403">
        <f t="shared" si="32"/>
        <v>216.34</v>
      </c>
      <c r="Q403" s="13" t="s">
        <v>8308</v>
      </c>
      <c r="R403" t="s">
        <v>8310</v>
      </c>
      <c r="S403" s="10">
        <f t="shared" si="33"/>
        <v>42388.708645833336</v>
      </c>
      <c r="T403" s="10">
        <f t="shared" si="34"/>
        <v>42418.708645833336</v>
      </c>
      <c r="U403">
        <f t="shared" si="35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 s="9">
        <v>211</v>
      </c>
      <c r="M404" t="b">
        <v>1</v>
      </c>
      <c r="N404" t="s">
        <v>8283</v>
      </c>
      <c r="O404">
        <f t="shared" si="31"/>
        <v>111</v>
      </c>
      <c r="P404">
        <f t="shared" si="32"/>
        <v>97.11</v>
      </c>
      <c r="Q404" s="13" t="s">
        <v>8313</v>
      </c>
      <c r="R404" t="s">
        <v>8314</v>
      </c>
      <c r="S404" s="10">
        <f t="shared" si="33"/>
        <v>41786.614363425928</v>
      </c>
      <c r="T404" s="10">
        <f t="shared" si="34"/>
        <v>41817.614363425928</v>
      </c>
      <c r="U404">
        <f t="shared" si="35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 s="9">
        <v>301</v>
      </c>
      <c r="M405" t="b">
        <v>1</v>
      </c>
      <c r="N405" t="s">
        <v>8295</v>
      </c>
      <c r="O405">
        <f t="shared" si="31"/>
        <v>157</v>
      </c>
      <c r="P405">
        <f t="shared" si="32"/>
        <v>67.97</v>
      </c>
      <c r="Q405" s="13" t="s">
        <v>8316</v>
      </c>
      <c r="R405" t="s">
        <v>8317</v>
      </c>
      <c r="S405" s="10">
        <f t="shared" si="33"/>
        <v>41561.807349537034</v>
      </c>
      <c r="T405" s="10">
        <f t="shared" si="34"/>
        <v>41591.849016203705</v>
      </c>
      <c r="U405">
        <f t="shared" si="35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 s="9">
        <v>206</v>
      </c>
      <c r="M406" t="b">
        <v>1</v>
      </c>
      <c r="N406" t="s">
        <v>8274</v>
      </c>
      <c r="O406">
        <f t="shared" si="31"/>
        <v>109</v>
      </c>
      <c r="P406">
        <f t="shared" si="32"/>
        <v>99.16</v>
      </c>
      <c r="Q406" s="13" t="s">
        <v>8327</v>
      </c>
      <c r="R406" t="s">
        <v>8331</v>
      </c>
      <c r="S406" s="10">
        <f t="shared" si="33"/>
        <v>42445.823055555549</v>
      </c>
      <c r="T406" s="10">
        <f t="shared" si="34"/>
        <v>42476</v>
      </c>
      <c r="U406">
        <f t="shared" si="35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 s="9">
        <v>222</v>
      </c>
      <c r="M407" t="b">
        <v>1</v>
      </c>
      <c r="N407" t="s">
        <v>8283</v>
      </c>
      <c r="O407">
        <f t="shared" si="31"/>
        <v>146</v>
      </c>
      <c r="P407">
        <f t="shared" si="32"/>
        <v>91.88</v>
      </c>
      <c r="Q407" s="13" t="s">
        <v>8313</v>
      </c>
      <c r="R407" t="s">
        <v>8314</v>
      </c>
      <c r="S407" s="10">
        <f t="shared" si="33"/>
        <v>42247.616400462968</v>
      </c>
      <c r="T407" s="10">
        <f t="shared" si="34"/>
        <v>42279.960416666669</v>
      </c>
      <c r="U407">
        <f t="shared" si="35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 s="9">
        <v>115</v>
      </c>
      <c r="M408" t="b">
        <v>1</v>
      </c>
      <c r="N408" t="s">
        <v>8269</v>
      </c>
      <c r="O408">
        <f t="shared" si="31"/>
        <v>102</v>
      </c>
      <c r="P408">
        <f t="shared" si="32"/>
        <v>177.09</v>
      </c>
      <c r="Q408" s="13" t="s">
        <v>8323</v>
      </c>
      <c r="R408" t="s">
        <v>8326</v>
      </c>
      <c r="S408" s="10">
        <f t="shared" si="33"/>
        <v>42602.576712962968</v>
      </c>
      <c r="T408" s="10">
        <f t="shared" si="34"/>
        <v>42621.15625</v>
      </c>
      <c r="U408">
        <f t="shared" si="35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 s="9">
        <v>185</v>
      </c>
      <c r="M409" t="b">
        <v>1</v>
      </c>
      <c r="N409" t="s">
        <v>8298</v>
      </c>
      <c r="O409">
        <f t="shared" si="31"/>
        <v>113</v>
      </c>
      <c r="P409">
        <f t="shared" si="32"/>
        <v>109.96</v>
      </c>
      <c r="Q409" s="13" t="s">
        <v>8327</v>
      </c>
      <c r="R409" t="s">
        <v>8341</v>
      </c>
      <c r="S409" s="10">
        <f t="shared" si="33"/>
        <v>41298.509965277779</v>
      </c>
      <c r="T409" s="10">
        <f t="shared" si="34"/>
        <v>41329.207638888889</v>
      </c>
      <c r="U409">
        <f t="shared" si="35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 s="9">
        <v>120</v>
      </c>
      <c r="M410" t="b">
        <v>1</v>
      </c>
      <c r="N410" t="s">
        <v>8272</v>
      </c>
      <c r="O410">
        <f t="shared" si="31"/>
        <v>101</v>
      </c>
      <c r="P410">
        <f t="shared" si="32"/>
        <v>168.78</v>
      </c>
      <c r="Q410" s="13" t="s">
        <v>8311</v>
      </c>
      <c r="R410" t="s">
        <v>8333</v>
      </c>
      <c r="S410" s="10">
        <f t="shared" si="33"/>
        <v>42382.74009259259</v>
      </c>
      <c r="T410" s="10">
        <f t="shared" si="34"/>
        <v>42412.74009259259</v>
      </c>
      <c r="U410">
        <f t="shared" si="35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 s="9">
        <v>101</v>
      </c>
      <c r="M411" t="b">
        <v>1</v>
      </c>
      <c r="N411" t="s">
        <v>8263</v>
      </c>
      <c r="O411">
        <f t="shared" si="31"/>
        <v>109</v>
      </c>
      <c r="P411">
        <f t="shared" si="32"/>
        <v>199.9</v>
      </c>
      <c r="Q411" s="13" t="s">
        <v>8321</v>
      </c>
      <c r="R411" t="s">
        <v>8332</v>
      </c>
      <c r="S411" s="10">
        <f t="shared" si="33"/>
        <v>41878.627187500002</v>
      </c>
      <c r="T411" s="10">
        <f t="shared" si="34"/>
        <v>41908.627187500002</v>
      </c>
      <c r="U411">
        <f t="shared" si="35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 s="9">
        <v>142</v>
      </c>
      <c r="M412" t="b">
        <v>1</v>
      </c>
      <c r="N412" t="s">
        <v>8267</v>
      </c>
      <c r="O412">
        <f t="shared" si="31"/>
        <v>101</v>
      </c>
      <c r="P412">
        <f t="shared" si="32"/>
        <v>141.75</v>
      </c>
      <c r="Q412" s="13" t="s">
        <v>8321</v>
      </c>
      <c r="R412" t="s">
        <v>8322</v>
      </c>
      <c r="S412" s="10">
        <f t="shared" si="33"/>
        <v>42089.72802083334</v>
      </c>
      <c r="T412" s="10">
        <f t="shared" si="34"/>
        <v>42125.165972222225</v>
      </c>
      <c r="U412">
        <f t="shared" si="35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 s="9">
        <v>193</v>
      </c>
      <c r="M413" t="b">
        <v>1</v>
      </c>
      <c r="N413" t="s">
        <v>8267</v>
      </c>
      <c r="O413">
        <f t="shared" si="31"/>
        <v>101</v>
      </c>
      <c r="P413">
        <f t="shared" si="32"/>
        <v>104.26</v>
      </c>
      <c r="Q413" s="13" t="s">
        <v>8321</v>
      </c>
      <c r="R413" t="s">
        <v>8322</v>
      </c>
      <c r="S413" s="10">
        <f t="shared" si="33"/>
        <v>40865.042256944449</v>
      </c>
      <c r="T413" s="10">
        <f t="shared" si="34"/>
        <v>40895.040972222225</v>
      </c>
      <c r="U413">
        <f t="shared" si="35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 s="9">
        <v>110</v>
      </c>
      <c r="M414" t="b">
        <v>1</v>
      </c>
      <c r="N414" t="s">
        <v>8269</v>
      </c>
      <c r="O414">
        <f t="shared" si="31"/>
        <v>101</v>
      </c>
      <c r="P414">
        <f t="shared" si="32"/>
        <v>182.91</v>
      </c>
      <c r="Q414" s="13" t="s">
        <v>8323</v>
      </c>
      <c r="R414" t="s">
        <v>8326</v>
      </c>
      <c r="S414" s="10">
        <f t="shared" si="33"/>
        <v>42702.917048611111</v>
      </c>
      <c r="T414" s="10">
        <f t="shared" si="34"/>
        <v>42732.917048611111</v>
      </c>
      <c r="U414">
        <f t="shared" si="35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 s="9">
        <v>140</v>
      </c>
      <c r="M415" t="b">
        <v>1</v>
      </c>
      <c r="N415" t="s">
        <v>8272</v>
      </c>
      <c r="O415">
        <f t="shared" si="31"/>
        <v>100</v>
      </c>
      <c r="P415">
        <f t="shared" si="32"/>
        <v>143.36000000000001</v>
      </c>
      <c r="Q415" s="13" t="s">
        <v>8311</v>
      </c>
      <c r="R415" t="s">
        <v>8333</v>
      </c>
      <c r="S415" s="10">
        <f t="shared" si="33"/>
        <v>42321.626296296294</v>
      </c>
      <c r="T415" s="10">
        <f t="shared" si="34"/>
        <v>42351.626296296294</v>
      </c>
      <c r="U415">
        <f t="shared" si="35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 s="9">
        <v>48</v>
      </c>
      <c r="M416" t="b">
        <v>1</v>
      </c>
      <c r="N416" t="s">
        <v>8274</v>
      </c>
      <c r="O416">
        <f t="shared" si="31"/>
        <v>100</v>
      </c>
      <c r="P416">
        <f t="shared" si="32"/>
        <v>417.33</v>
      </c>
      <c r="Q416" s="13" t="s">
        <v>8327</v>
      </c>
      <c r="R416" t="s">
        <v>8331</v>
      </c>
      <c r="S416" s="10">
        <f t="shared" si="33"/>
        <v>41736.899652777778</v>
      </c>
      <c r="T416" s="10">
        <f t="shared" si="34"/>
        <v>41768.916666666664</v>
      </c>
      <c r="U416">
        <f t="shared" si="35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 s="9">
        <v>33</v>
      </c>
      <c r="M417" t="b">
        <v>1</v>
      </c>
      <c r="N417" t="s">
        <v>8263</v>
      </c>
      <c r="O417">
        <f t="shared" si="31"/>
        <v>100</v>
      </c>
      <c r="P417">
        <f t="shared" si="32"/>
        <v>606.82000000000005</v>
      </c>
      <c r="Q417" s="13" t="s">
        <v>8321</v>
      </c>
      <c r="R417" t="s">
        <v>8332</v>
      </c>
      <c r="S417" s="10">
        <f t="shared" si="33"/>
        <v>42230.23583333334</v>
      </c>
      <c r="T417" s="10">
        <f t="shared" si="34"/>
        <v>42261.875</v>
      </c>
      <c r="U417">
        <f t="shared" si="35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 s="9">
        <v>119</v>
      </c>
      <c r="M418" t="b">
        <v>1</v>
      </c>
      <c r="N418" t="s">
        <v>8269</v>
      </c>
      <c r="O418">
        <f t="shared" si="31"/>
        <v>100</v>
      </c>
      <c r="P418">
        <f t="shared" si="32"/>
        <v>168.25</v>
      </c>
      <c r="Q418" s="13" t="s">
        <v>8323</v>
      </c>
      <c r="R418" t="s">
        <v>8326</v>
      </c>
      <c r="S418" s="10">
        <f t="shared" si="33"/>
        <v>42050.983182870375</v>
      </c>
      <c r="T418" s="10">
        <f t="shared" si="34"/>
        <v>42085.941516203704</v>
      </c>
      <c r="U418">
        <f t="shared" si="35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 s="9">
        <v>147</v>
      </c>
      <c r="M419" t="b">
        <v>1</v>
      </c>
      <c r="N419" t="s">
        <v>8295</v>
      </c>
      <c r="O419">
        <f t="shared" si="31"/>
        <v>153</v>
      </c>
      <c r="P419">
        <f t="shared" si="32"/>
        <v>135.59</v>
      </c>
      <c r="Q419" s="13" t="s">
        <v>8316</v>
      </c>
      <c r="R419" t="s">
        <v>8317</v>
      </c>
      <c r="S419" s="10">
        <f t="shared" si="33"/>
        <v>42062.022118055553</v>
      </c>
      <c r="T419" s="10">
        <f t="shared" si="34"/>
        <v>42091.980451388896</v>
      </c>
      <c r="U419">
        <f t="shared" si="35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 s="9">
        <v>169</v>
      </c>
      <c r="M420" t="b">
        <v>1</v>
      </c>
      <c r="N420" t="s">
        <v>8263</v>
      </c>
      <c r="O420">
        <f t="shared" si="31"/>
        <v>142</v>
      </c>
      <c r="P420">
        <f t="shared" si="32"/>
        <v>117.51</v>
      </c>
      <c r="Q420" s="13" t="s">
        <v>8321</v>
      </c>
      <c r="R420" t="s">
        <v>8332</v>
      </c>
      <c r="S420" s="10">
        <f t="shared" si="33"/>
        <v>41971.639189814814</v>
      </c>
      <c r="T420" s="10">
        <f t="shared" si="34"/>
        <v>42001.639189814814</v>
      </c>
      <c r="U420">
        <f t="shared" si="35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 s="9">
        <v>6</v>
      </c>
      <c r="M421" t="b">
        <v>0</v>
      </c>
      <c r="N421" t="s">
        <v>8271</v>
      </c>
      <c r="O421">
        <f t="shared" si="31"/>
        <v>2</v>
      </c>
      <c r="P421">
        <f t="shared" si="32"/>
        <v>3304</v>
      </c>
      <c r="Q421" s="13" t="s">
        <v>8308</v>
      </c>
      <c r="R421" t="s">
        <v>8310</v>
      </c>
      <c r="S421" s="10">
        <f t="shared" si="33"/>
        <v>42749.059722222228</v>
      </c>
      <c r="T421" s="10">
        <f t="shared" si="34"/>
        <v>42809.018055555556</v>
      </c>
      <c r="U421">
        <f t="shared" si="35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 s="9">
        <v>311</v>
      </c>
      <c r="M422" t="b">
        <v>0</v>
      </c>
      <c r="N422" t="s">
        <v>8280</v>
      </c>
      <c r="O422">
        <f t="shared" si="31"/>
        <v>7</v>
      </c>
      <c r="P422">
        <f t="shared" si="32"/>
        <v>63.57</v>
      </c>
      <c r="Q422" s="13" t="s">
        <v>8316</v>
      </c>
      <c r="R422" t="s">
        <v>8334</v>
      </c>
      <c r="S422" s="10">
        <f t="shared" si="33"/>
        <v>41264.853865740741</v>
      </c>
      <c r="T422" s="10">
        <f t="shared" si="34"/>
        <v>41309.853865740741</v>
      </c>
      <c r="U422">
        <f t="shared" si="35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 s="9">
        <v>196</v>
      </c>
      <c r="M423" t="b">
        <v>0</v>
      </c>
      <c r="N423" t="s">
        <v>8271</v>
      </c>
      <c r="O423">
        <f t="shared" si="31"/>
        <v>40</v>
      </c>
      <c r="P423">
        <f t="shared" si="32"/>
        <v>99.86</v>
      </c>
      <c r="Q423" s="13" t="s">
        <v>8308</v>
      </c>
      <c r="R423" t="s">
        <v>8310</v>
      </c>
      <c r="S423" s="10">
        <f t="shared" si="33"/>
        <v>42662.613564814819</v>
      </c>
      <c r="T423" s="10">
        <f t="shared" si="34"/>
        <v>42692.655231481483</v>
      </c>
      <c r="U423">
        <f t="shared" si="35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 s="9">
        <v>335</v>
      </c>
      <c r="M424" t="b">
        <v>1</v>
      </c>
      <c r="N424" t="s">
        <v>8283</v>
      </c>
      <c r="O424">
        <f t="shared" si="31"/>
        <v>559</v>
      </c>
      <c r="P424">
        <f t="shared" si="32"/>
        <v>58.38</v>
      </c>
      <c r="Q424" s="13" t="s">
        <v>8313</v>
      </c>
      <c r="R424" t="s">
        <v>8314</v>
      </c>
      <c r="S424" s="10">
        <f t="shared" si="33"/>
        <v>42741.684479166666</v>
      </c>
      <c r="T424" s="10">
        <f t="shared" si="34"/>
        <v>42771.684479166666</v>
      </c>
      <c r="U424">
        <f t="shared" si="35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 s="9">
        <v>321</v>
      </c>
      <c r="M425" t="b">
        <v>1</v>
      </c>
      <c r="N425" t="s">
        <v>8295</v>
      </c>
      <c r="O425">
        <f t="shared" si="31"/>
        <v>108</v>
      </c>
      <c r="P425">
        <f t="shared" si="32"/>
        <v>60.82</v>
      </c>
      <c r="Q425" s="13" t="s">
        <v>8316</v>
      </c>
      <c r="R425" t="s">
        <v>8317</v>
      </c>
      <c r="S425" s="10">
        <f t="shared" si="33"/>
        <v>42381.79886574074</v>
      </c>
      <c r="T425" s="10">
        <f t="shared" si="34"/>
        <v>42412.207638888889</v>
      </c>
      <c r="U425">
        <f t="shared" si="35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 s="9">
        <v>129</v>
      </c>
      <c r="M426" t="b">
        <v>0</v>
      </c>
      <c r="N426" t="s">
        <v>8271</v>
      </c>
      <c r="O426">
        <f t="shared" si="31"/>
        <v>26</v>
      </c>
      <c r="P426">
        <f t="shared" si="32"/>
        <v>150.65</v>
      </c>
      <c r="Q426" s="13" t="s">
        <v>8308</v>
      </c>
      <c r="R426" t="s">
        <v>8310</v>
      </c>
      <c r="S426" s="10">
        <f t="shared" si="33"/>
        <v>41864.501516203702</v>
      </c>
      <c r="T426" s="10">
        <f t="shared" si="34"/>
        <v>41899.501516203702</v>
      </c>
      <c r="U426">
        <f t="shared" si="35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 s="9">
        <v>171</v>
      </c>
      <c r="M427" t="b">
        <v>0</v>
      </c>
      <c r="N427" t="s">
        <v>8271</v>
      </c>
      <c r="O427">
        <f t="shared" si="31"/>
        <v>39</v>
      </c>
      <c r="P427">
        <f t="shared" si="32"/>
        <v>113.63</v>
      </c>
      <c r="Q427" s="13" t="s">
        <v>8308</v>
      </c>
      <c r="R427" t="s">
        <v>8310</v>
      </c>
      <c r="S427" s="10">
        <f t="shared" si="33"/>
        <v>41993.174363425926</v>
      </c>
      <c r="T427" s="10">
        <f t="shared" si="34"/>
        <v>42023.174363425926</v>
      </c>
      <c r="U427">
        <f t="shared" si="35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 s="9">
        <v>380</v>
      </c>
      <c r="M428" t="b">
        <v>1</v>
      </c>
      <c r="N428" t="s">
        <v>8295</v>
      </c>
      <c r="O428">
        <f t="shared" si="31"/>
        <v>104</v>
      </c>
      <c r="P428">
        <f t="shared" si="32"/>
        <v>50.85</v>
      </c>
      <c r="Q428" s="13" t="s">
        <v>8316</v>
      </c>
      <c r="R428" t="s">
        <v>8317</v>
      </c>
      <c r="S428" s="10">
        <f t="shared" si="33"/>
        <v>42200.666261574079</v>
      </c>
      <c r="T428" s="10">
        <f t="shared" si="34"/>
        <v>42214.666261574079</v>
      </c>
      <c r="U428">
        <f t="shared" si="35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 s="9">
        <v>306</v>
      </c>
      <c r="M429" t="b">
        <v>1</v>
      </c>
      <c r="N429" t="s">
        <v>8293</v>
      </c>
      <c r="O429">
        <f t="shared" si="31"/>
        <v>193</v>
      </c>
      <c r="P429">
        <f t="shared" si="32"/>
        <v>63.05</v>
      </c>
      <c r="Q429" s="13" t="s">
        <v>8308</v>
      </c>
      <c r="R429" t="s">
        <v>8309</v>
      </c>
      <c r="S429" s="10">
        <f t="shared" si="33"/>
        <v>41742.780509259261</v>
      </c>
      <c r="T429" s="10">
        <f t="shared" si="34"/>
        <v>41772.780509259261</v>
      </c>
      <c r="U429">
        <f t="shared" si="35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 s="9">
        <v>121</v>
      </c>
      <c r="M430" t="b">
        <v>0</v>
      </c>
      <c r="N430" t="s">
        <v>8271</v>
      </c>
      <c r="O430">
        <f t="shared" si="31"/>
        <v>38</v>
      </c>
      <c r="P430">
        <f t="shared" si="32"/>
        <v>158.63999999999999</v>
      </c>
      <c r="Q430" s="13" t="s">
        <v>8308</v>
      </c>
      <c r="R430" t="s">
        <v>8310</v>
      </c>
      <c r="S430" s="10">
        <f t="shared" si="33"/>
        <v>42480.653611111105</v>
      </c>
      <c r="T430" s="10">
        <f t="shared" si="34"/>
        <v>42525.653611111105</v>
      </c>
      <c r="U430">
        <f t="shared" si="35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 s="9">
        <v>141</v>
      </c>
      <c r="M431" t="b">
        <v>1</v>
      </c>
      <c r="N431" t="s">
        <v>8283</v>
      </c>
      <c r="O431">
        <f t="shared" si="31"/>
        <v>101</v>
      </c>
      <c r="P431">
        <f t="shared" si="32"/>
        <v>135.66999999999999</v>
      </c>
      <c r="Q431" s="13" t="s">
        <v>8313</v>
      </c>
      <c r="R431" t="s">
        <v>8314</v>
      </c>
      <c r="S431" s="10">
        <f t="shared" si="33"/>
        <v>42052.628703703704</v>
      </c>
      <c r="T431" s="10">
        <f t="shared" si="34"/>
        <v>42082.587037037039</v>
      </c>
      <c r="U431">
        <f t="shared" si="35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 s="9">
        <v>208</v>
      </c>
      <c r="M432" t="b">
        <v>1</v>
      </c>
      <c r="N432" t="s">
        <v>8267</v>
      </c>
      <c r="O432">
        <f t="shared" si="31"/>
        <v>103</v>
      </c>
      <c r="P432">
        <f t="shared" si="32"/>
        <v>91.48</v>
      </c>
      <c r="Q432" s="13" t="s">
        <v>8321</v>
      </c>
      <c r="R432" t="s">
        <v>8322</v>
      </c>
      <c r="S432" s="10">
        <f t="shared" si="33"/>
        <v>41529.063252314816</v>
      </c>
      <c r="T432" s="10">
        <f t="shared" si="34"/>
        <v>41559.063252314816</v>
      </c>
      <c r="U432">
        <f t="shared" si="35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 s="9">
        <v>99</v>
      </c>
      <c r="M433" t="b">
        <v>1</v>
      </c>
      <c r="N433" t="s">
        <v>8271</v>
      </c>
      <c r="O433">
        <f t="shared" si="31"/>
        <v>126</v>
      </c>
      <c r="P433">
        <f t="shared" si="32"/>
        <v>190.45</v>
      </c>
      <c r="Q433" s="13" t="s">
        <v>8308</v>
      </c>
      <c r="R433" t="s">
        <v>8310</v>
      </c>
      <c r="S433" s="10">
        <f t="shared" si="33"/>
        <v>42331.84574074074</v>
      </c>
      <c r="T433" s="10">
        <f t="shared" si="34"/>
        <v>42361.84574074074</v>
      </c>
      <c r="U433">
        <f t="shared" si="35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 s="9">
        <v>290</v>
      </c>
      <c r="M434" t="b">
        <v>1</v>
      </c>
      <c r="N434" t="s">
        <v>8295</v>
      </c>
      <c r="O434">
        <f t="shared" si="31"/>
        <v>377</v>
      </c>
      <c r="P434">
        <f t="shared" si="32"/>
        <v>65</v>
      </c>
      <c r="Q434" s="13" t="s">
        <v>8316</v>
      </c>
      <c r="R434" t="s">
        <v>8317</v>
      </c>
      <c r="S434" s="10">
        <f t="shared" si="33"/>
        <v>42647.818819444445</v>
      </c>
      <c r="T434" s="10">
        <f t="shared" si="34"/>
        <v>42659.854166666672</v>
      </c>
      <c r="U434">
        <f t="shared" si="35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 s="9">
        <v>206</v>
      </c>
      <c r="M435" t="b">
        <v>1</v>
      </c>
      <c r="N435" t="s">
        <v>8295</v>
      </c>
      <c r="O435">
        <f t="shared" si="31"/>
        <v>1867</v>
      </c>
      <c r="P435">
        <f t="shared" si="32"/>
        <v>90.64</v>
      </c>
      <c r="Q435" s="13" t="s">
        <v>8316</v>
      </c>
      <c r="R435" t="s">
        <v>8317</v>
      </c>
      <c r="S435" s="10">
        <f t="shared" si="33"/>
        <v>42702.804814814815</v>
      </c>
      <c r="T435" s="10">
        <f t="shared" si="34"/>
        <v>42712.804814814815</v>
      </c>
      <c r="U435">
        <f t="shared" si="35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 s="9">
        <v>206</v>
      </c>
      <c r="M436" t="b">
        <v>1</v>
      </c>
      <c r="N436" t="s">
        <v>8267</v>
      </c>
      <c r="O436">
        <f t="shared" si="31"/>
        <v>101</v>
      </c>
      <c r="P436">
        <f t="shared" si="32"/>
        <v>90.62</v>
      </c>
      <c r="Q436" s="13" t="s">
        <v>8321</v>
      </c>
      <c r="R436" t="s">
        <v>8322</v>
      </c>
      <c r="S436" s="10">
        <f t="shared" si="33"/>
        <v>40763.717256944445</v>
      </c>
      <c r="T436" s="10">
        <f t="shared" si="34"/>
        <v>40794.125</v>
      </c>
      <c r="U436">
        <f t="shared" si="35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 s="9">
        <v>148</v>
      </c>
      <c r="M437" t="b">
        <v>1</v>
      </c>
      <c r="N437" t="s">
        <v>8301</v>
      </c>
      <c r="O437">
        <f t="shared" si="31"/>
        <v>104</v>
      </c>
      <c r="P437">
        <f t="shared" si="32"/>
        <v>125.98</v>
      </c>
      <c r="Q437" s="13" t="s">
        <v>8323</v>
      </c>
      <c r="R437" t="s">
        <v>8324</v>
      </c>
      <c r="S437" s="10">
        <f t="shared" si="33"/>
        <v>42465.596585648149</v>
      </c>
      <c r="T437" s="10">
        <f t="shared" si="34"/>
        <v>42493.958333333328</v>
      </c>
      <c r="U437">
        <f t="shared" si="35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 s="9">
        <v>167</v>
      </c>
      <c r="M438" t="b">
        <v>1</v>
      </c>
      <c r="N438" t="s">
        <v>8283</v>
      </c>
      <c r="O438">
        <f t="shared" si="31"/>
        <v>103</v>
      </c>
      <c r="P438">
        <f t="shared" si="32"/>
        <v>111.53</v>
      </c>
      <c r="Q438" s="13" t="s">
        <v>8313</v>
      </c>
      <c r="R438" t="s">
        <v>8314</v>
      </c>
      <c r="S438" s="10">
        <f t="shared" si="33"/>
        <v>41955.857789351852</v>
      </c>
      <c r="T438" s="10">
        <f t="shared" si="34"/>
        <v>41992.166666666672</v>
      </c>
      <c r="U438">
        <f t="shared" si="35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 s="9">
        <v>274</v>
      </c>
      <c r="M439" t="b">
        <v>1</v>
      </c>
      <c r="N439" t="s">
        <v>8274</v>
      </c>
      <c r="O439">
        <f t="shared" si="31"/>
        <v>124</v>
      </c>
      <c r="P439">
        <f t="shared" si="32"/>
        <v>67.67</v>
      </c>
      <c r="Q439" s="13" t="s">
        <v>8327</v>
      </c>
      <c r="R439" t="s">
        <v>8331</v>
      </c>
      <c r="S439" s="10">
        <f t="shared" si="33"/>
        <v>41586.475173611114</v>
      </c>
      <c r="T439" s="10">
        <f t="shared" si="34"/>
        <v>41617.207638888889</v>
      </c>
      <c r="U439">
        <f t="shared" si="35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 s="9">
        <v>116</v>
      </c>
      <c r="M440" t="b">
        <v>1</v>
      </c>
      <c r="N440" t="s">
        <v>8283</v>
      </c>
      <c r="O440">
        <f t="shared" si="31"/>
        <v>109</v>
      </c>
      <c r="P440">
        <f t="shared" si="32"/>
        <v>159.24</v>
      </c>
      <c r="Q440" s="13" t="s">
        <v>8313</v>
      </c>
      <c r="R440" t="s">
        <v>8314</v>
      </c>
      <c r="S440" s="10">
        <f t="shared" si="33"/>
        <v>42619.466342592597</v>
      </c>
      <c r="T440" s="10">
        <f t="shared" si="34"/>
        <v>42649.583333333328</v>
      </c>
      <c r="U440">
        <f t="shared" si="35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 s="9">
        <v>167</v>
      </c>
      <c r="M441" t="b">
        <v>1</v>
      </c>
      <c r="N441" t="s">
        <v>8277</v>
      </c>
      <c r="O441">
        <f t="shared" si="31"/>
        <v>101</v>
      </c>
      <c r="P441">
        <f t="shared" si="32"/>
        <v>109.11</v>
      </c>
      <c r="Q441" s="13" t="s">
        <v>8327</v>
      </c>
      <c r="R441" t="s">
        <v>8328</v>
      </c>
      <c r="S441" s="10">
        <f t="shared" si="33"/>
        <v>41834.695277777777</v>
      </c>
      <c r="T441" s="10">
        <f t="shared" si="34"/>
        <v>41859.75</v>
      </c>
      <c r="U441">
        <f t="shared" si="35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 s="9">
        <v>226</v>
      </c>
      <c r="M442" t="b">
        <v>1</v>
      </c>
      <c r="N442" t="s">
        <v>8301</v>
      </c>
      <c r="O442">
        <f t="shared" si="31"/>
        <v>121</v>
      </c>
      <c r="P442">
        <f t="shared" si="32"/>
        <v>80.459999999999994</v>
      </c>
      <c r="Q442" s="13" t="s">
        <v>8323</v>
      </c>
      <c r="R442" t="s">
        <v>8324</v>
      </c>
      <c r="S442" s="10">
        <f t="shared" si="33"/>
        <v>41758.833564814813</v>
      </c>
      <c r="T442" s="10">
        <f t="shared" si="34"/>
        <v>41786.125</v>
      </c>
      <c r="U442">
        <f t="shared" si="35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 s="9">
        <v>104</v>
      </c>
      <c r="M443" t="b">
        <v>1</v>
      </c>
      <c r="N443" t="s">
        <v>8300</v>
      </c>
      <c r="O443">
        <f t="shared" si="31"/>
        <v>103</v>
      </c>
      <c r="P443">
        <f t="shared" si="32"/>
        <v>174.04</v>
      </c>
      <c r="Q443" s="13" t="s">
        <v>8308</v>
      </c>
      <c r="R443" t="s">
        <v>8340</v>
      </c>
      <c r="S443" s="10">
        <f t="shared" si="33"/>
        <v>42313.02542824074</v>
      </c>
      <c r="T443" s="10">
        <f t="shared" si="34"/>
        <v>42347.290972222225</v>
      </c>
      <c r="U443">
        <f t="shared" si="35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 s="9">
        <v>275</v>
      </c>
      <c r="M444" t="b">
        <v>1</v>
      </c>
      <c r="N444" t="s">
        <v>8267</v>
      </c>
      <c r="O444">
        <f t="shared" si="31"/>
        <v>139</v>
      </c>
      <c r="P444">
        <f t="shared" si="32"/>
        <v>65.760000000000005</v>
      </c>
      <c r="Q444" s="13" t="s">
        <v>8321</v>
      </c>
      <c r="R444" t="s">
        <v>8322</v>
      </c>
      <c r="S444" s="10">
        <f t="shared" si="33"/>
        <v>41319.769293981481</v>
      </c>
      <c r="T444" s="10">
        <f t="shared" si="34"/>
        <v>41349.769293981481</v>
      </c>
      <c r="U444">
        <f t="shared" si="35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 s="9">
        <v>269</v>
      </c>
      <c r="M445" t="b">
        <v>1</v>
      </c>
      <c r="N445" t="s">
        <v>8283</v>
      </c>
      <c r="O445">
        <f t="shared" si="31"/>
        <v>278</v>
      </c>
      <c r="P445">
        <f t="shared" si="32"/>
        <v>67.16</v>
      </c>
      <c r="Q445" s="13" t="s">
        <v>8313</v>
      </c>
      <c r="R445" t="s">
        <v>8314</v>
      </c>
      <c r="S445" s="10">
        <f t="shared" si="33"/>
        <v>41772.657685185186</v>
      </c>
      <c r="T445" s="10">
        <f t="shared" si="34"/>
        <v>41800.356249999997</v>
      </c>
      <c r="U445">
        <f t="shared" si="35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 s="9">
        <v>304</v>
      </c>
      <c r="M446" t="b">
        <v>1</v>
      </c>
      <c r="N446" t="s">
        <v>8299</v>
      </c>
      <c r="O446">
        <f t="shared" si="31"/>
        <v>224</v>
      </c>
      <c r="P446">
        <f t="shared" si="32"/>
        <v>58.93</v>
      </c>
      <c r="Q446" s="13" t="s">
        <v>8308</v>
      </c>
      <c r="R446" t="s">
        <v>8315</v>
      </c>
      <c r="S446" s="10">
        <f t="shared" si="33"/>
        <v>42767.801712962959</v>
      </c>
      <c r="T446" s="10">
        <f t="shared" si="34"/>
        <v>42809</v>
      </c>
      <c r="U446">
        <f t="shared" si="35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 s="9">
        <v>244</v>
      </c>
      <c r="M447" t="b">
        <v>1</v>
      </c>
      <c r="N447" t="s">
        <v>8267</v>
      </c>
      <c r="O447">
        <f t="shared" si="31"/>
        <v>179</v>
      </c>
      <c r="P447">
        <f t="shared" si="32"/>
        <v>73.34</v>
      </c>
      <c r="Q447" s="13" t="s">
        <v>8321</v>
      </c>
      <c r="R447" t="s">
        <v>8322</v>
      </c>
      <c r="S447" s="10">
        <f t="shared" si="33"/>
        <v>40469.225231481483</v>
      </c>
      <c r="T447" s="10">
        <f t="shared" si="34"/>
        <v>40499.266898148147</v>
      </c>
      <c r="U447">
        <f t="shared" si="35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 s="9">
        <v>179</v>
      </c>
      <c r="M448" t="b">
        <v>1</v>
      </c>
      <c r="N448" t="s">
        <v>8267</v>
      </c>
      <c r="O448">
        <f t="shared" si="31"/>
        <v>123</v>
      </c>
      <c r="P448">
        <f t="shared" si="32"/>
        <v>99.86</v>
      </c>
      <c r="Q448" s="13" t="s">
        <v>8321</v>
      </c>
      <c r="R448" t="s">
        <v>8322</v>
      </c>
      <c r="S448" s="10">
        <f t="shared" si="33"/>
        <v>42114.944328703699</v>
      </c>
      <c r="T448" s="10">
        <f t="shared" si="34"/>
        <v>42144.944328703699</v>
      </c>
      <c r="U448">
        <f t="shared" si="35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 s="9">
        <v>222</v>
      </c>
      <c r="M449" t="b">
        <v>1</v>
      </c>
      <c r="N449" t="s">
        <v>8267</v>
      </c>
      <c r="O449">
        <f t="shared" si="31"/>
        <v>105</v>
      </c>
      <c r="P449">
        <f t="shared" si="32"/>
        <v>80.2</v>
      </c>
      <c r="Q449" s="13" t="s">
        <v>8321</v>
      </c>
      <c r="R449" t="s">
        <v>8322</v>
      </c>
      <c r="S449" s="10">
        <f t="shared" si="33"/>
        <v>40357.227939814817</v>
      </c>
      <c r="T449" s="10">
        <f t="shared" si="34"/>
        <v>40401.665972222225</v>
      </c>
      <c r="U449">
        <f t="shared" si="35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 s="9">
        <v>199</v>
      </c>
      <c r="M450" t="b">
        <v>1</v>
      </c>
      <c r="N450" t="s">
        <v>8299</v>
      </c>
      <c r="O450">
        <f t="shared" si="31"/>
        <v>355</v>
      </c>
      <c r="P450">
        <f t="shared" si="32"/>
        <v>89.1</v>
      </c>
      <c r="Q450" s="13" t="s">
        <v>8308</v>
      </c>
      <c r="R450" t="s">
        <v>8315</v>
      </c>
      <c r="S450" s="10">
        <f t="shared" si="33"/>
        <v>41667.823287037041</v>
      </c>
      <c r="T450" s="10">
        <f t="shared" si="34"/>
        <v>41697.958333333336</v>
      </c>
      <c r="U450">
        <f t="shared" si="35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 s="9">
        <v>98</v>
      </c>
      <c r="M451" t="b">
        <v>1</v>
      </c>
      <c r="N451" t="s">
        <v>8283</v>
      </c>
      <c r="O451">
        <f t="shared" ref="O451:O514" si="36">ROUND(E451/D451*100,0)</f>
        <v>118</v>
      </c>
      <c r="P451">
        <f t="shared" ref="P451:P514" si="37">IFERROR(ROUND(E451/L451,2),0)</f>
        <v>180.41</v>
      </c>
      <c r="Q451" s="13" t="s">
        <v>8313</v>
      </c>
      <c r="R451" t="s">
        <v>8314</v>
      </c>
      <c r="S451" s="10">
        <f t="shared" ref="S451:S514" si="38">(((J451/60)/60)/24)+DATE(1970,1,1)</f>
        <v>41939.00712962963</v>
      </c>
      <c r="T451" s="10">
        <f t="shared" ref="T451:T514" si="39">(((I451/60)/60)/24)+DATE(1970,1,1)</f>
        <v>41969.052083333328</v>
      </c>
      <c r="U451">
        <f t="shared" ref="U451:U514" si="40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 s="9">
        <v>46</v>
      </c>
      <c r="M452" t="b">
        <v>0</v>
      </c>
      <c r="N452" t="s">
        <v>8271</v>
      </c>
      <c r="O452">
        <f t="shared" si="36"/>
        <v>70</v>
      </c>
      <c r="P452">
        <f t="shared" si="37"/>
        <v>382.39</v>
      </c>
      <c r="Q452" s="13" t="s">
        <v>8308</v>
      </c>
      <c r="R452" t="s">
        <v>8310</v>
      </c>
      <c r="S452" s="10">
        <f t="shared" si="38"/>
        <v>42612.624039351853</v>
      </c>
      <c r="T452" s="10">
        <f t="shared" si="39"/>
        <v>42644.624039351853</v>
      </c>
      <c r="U452">
        <f t="shared" si="40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 s="9">
        <v>196</v>
      </c>
      <c r="M453" t="b">
        <v>0</v>
      </c>
      <c r="N453" t="s">
        <v>8271</v>
      </c>
      <c r="O453">
        <f t="shared" si="36"/>
        <v>25</v>
      </c>
      <c r="P453">
        <f t="shared" si="37"/>
        <v>89.6</v>
      </c>
      <c r="Q453" s="13" t="s">
        <v>8308</v>
      </c>
      <c r="R453" t="s">
        <v>8310</v>
      </c>
      <c r="S453" s="10">
        <f t="shared" si="38"/>
        <v>42652.964907407411</v>
      </c>
      <c r="T453" s="10">
        <f t="shared" si="39"/>
        <v>42686.208333333328</v>
      </c>
      <c r="U453">
        <f t="shared" si="40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 s="9">
        <v>131</v>
      </c>
      <c r="M454" t="b">
        <v>1</v>
      </c>
      <c r="N454" t="s">
        <v>8274</v>
      </c>
      <c r="O454">
        <f t="shared" si="36"/>
        <v>117</v>
      </c>
      <c r="P454">
        <f t="shared" si="37"/>
        <v>133.93</v>
      </c>
      <c r="Q454" s="13" t="s">
        <v>8327</v>
      </c>
      <c r="R454" t="s">
        <v>8331</v>
      </c>
      <c r="S454" s="10">
        <f t="shared" si="38"/>
        <v>42081.77143518519</v>
      </c>
      <c r="T454" s="10">
        <f t="shared" si="39"/>
        <v>42119</v>
      </c>
      <c r="U454">
        <f t="shared" si="40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 s="9">
        <v>78</v>
      </c>
      <c r="M455" t="b">
        <v>1</v>
      </c>
      <c r="N455" t="s">
        <v>8274</v>
      </c>
      <c r="O455">
        <f t="shared" si="36"/>
        <v>100</v>
      </c>
      <c r="P455">
        <f t="shared" si="37"/>
        <v>224.13</v>
      </c>
      <c r="Q455" s="13" t="s">
        <v>8327</v>
      </c>
      <c r="R455" t="s">
        <v>8331</v>
      </c>
      <c r="S455" s="10">
        <f t="shared" si="38"/>
        <v>42093.922048611115</v>
      </c>
      <c r="T455" s="10">
        <f t="shared" si="39"/>
        <v>42128.167361111111</v>
      </c>
      <c r="U455">
        <f t="shared" si="40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 s="9">
        <v>244</v>
      </c>
      <c r="M456" t="b">
        <v>1</v>
      </c>
      <c r="N456" t="s">
        <v>8269</v>
      </c>
      <c r="O456">
        <f t="shared" si="36"/>
        <v>116</v>
      </c>
      <c r="P456">
        <f t="shared" si="37"/>
        <v>71.489999999999995</v>
      </c>
      <c r="Q456" s="13" t="s">
        <v>8323</v>
      </c>
      <c r="R456" t="s">
        <v>8326</v>
      </c>
      <c r="S456" s="10">
        <f t="shared" si="38"/>
        <v>41835.666354166664</v>
      </c>
      <c r="T456" s="10">
        <f t="shared" si="39"/>
        <v>41855.666354166664</v>
      </c>
      <c r="U456">
        <f t="shared" si="40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 s="9">
        <v>149</v>
      </c>
      <c r="M457" t="b">
        <v>1</v>
      </c>
      <c r="N457" t="s">
        <v>8267</v>
      </c>
      <c r="O457">
        <f t="shared" si="36"/>
        <v>116</v>
      </c>
      <c r="P457">
        <f t="shared" si="37"/>
        <v>116.86</v>
      </c>
      <c r="Q457" s="13" t="s">
        <v>8321</v>
      </c>
      <c r="R457" t="s">
        <v>8322</v>
      </c>
      <c r="S457" s="10">
        <f t="shared" si="38"/>
        <v>40987.688333333332</v>
      </c>
      <c r="T457" s="10">
        <f t="shared" si="39"/>
        <v>41032.688333333332</v>
      </c>
      <c r="U457">
        <f t="shared" si="40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 s="9">
        <v>141</v>
      </c>
      <c r="M458" t="b">
        <v>1</v>
      </c>
      <c r="N458" t="s">
        <v>8283</v>
      </c>
      <c r="O458">
        <f t="shared" si="36"/>
        <v>104</v>
      </c>
      <c r="P458">
        <f t="shared" si="37"/>
        <v>123.38</v>
      </c>
      <c r="Q458" s="13" t="s">
        <v>8313</v>
      </c>
      <c r="R458" t="s">
        <v>8314</v>
      </c>
      <c r="S458" s="10">
        <f t="shared" si="38"/>
        <v>42430.430243055554</v>
      </c>
      <c r="T458" s="10">
        <f t="shared" si="39"/>
        <v>42460.416666666672</v>
      </c>
      <c r="U458">
        <f t="shared" si="40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 s="9">
        <v>114</v>
      </c>
      <c r="M459" t="b">
        <v>1</v>
      </c>
      <c r="N459" t="s">
        <v>8277</v>
      </c>
      <c r="O459">
        <f t="shared" si="36"/>
        <v>116</v>
      </c>
      <c r="P459">
        <f t="shared" si="37"/>
        <v>152.54</v>
      </c>
      <c r="Q459" s="13" t="s">
        <v>8327</v>
      </c>
      <c r="R459" t="s">
        <v>8328</v>
      </c>
      <c r="S459" s="10">
        <f t="shared" si="38"/>
        <v>41426.259618055556</v>
      </c>
      <c r="T459" s="10">
        <f t="shared" si="39"/>
        <v>41457.208333333336</v>
      </c>
      <c r="U459">
        <f t="shared" si="40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 s="9">
        <v>246</v>
      </c>
      <c r="M460" t="b">
        <v>1</v>
      </c>
      <c r="N460" t="s">
        <v>8277</v>
      </c>
      <c r="O460">
        <f t="shared" si="36"/>
        <v>145</v>
      </c>
      <c r="P460">
        <f t="shared" si="37"/>
        <v>70.53</v>
      </c>
      <c r="Q460" s="13" t="s">
        <v>8327</v>
      </c>
      <c r="R460" t="s">
        <v>8328</v>
      </c>
      <c r="S460" s="10">
        <f t="shared" si="38"/>
        <v>41228.786203703705</v>
      </c>
      <c r="T460" s="10">
        <f t="shared" si="39"/>
        <v>41258.786203703705</v>
      </c>
      <c r="U460">
        <f t="shared" si="40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 s="9">
        <v>120</v>
      </c>
      <c r="M461" t="b">
        <v>1</v>
      </c>
      <c r="N461" t="s">
        <v>8293</v>
      </c>
      <c r="O461">
        <f t="shared" si="36"/>
        <v>182</v>
      </c>
      <c r="P461">
        <f t="shared" si="37"/>
        <v>143.97999999999999</v>
      </c>
      <c r="Q461" s="13" t="s">
        <v>8308</v>
      </c>
      <c r="R461" t="s">
        <v>8309</v>
      </c>
      <c r="S461" s="10">
        <f t="shared" si="38"/>
        <v>42654.525775462964</v>
      </c>
      <c r="T461" s="10">
        <f t="shared" si="39"/>
        <v>42684.567442129628</v>
      </c>
      <c r="U461">
        <f t="shared" si="40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 s="9">
        <v>248</v>
      </c>
      <c r="M462" t="b">
        <v>1</v>
      </c>
      <c r="N462" t="s">
        <v>8286</v>
      </c>
      <c r="O462">
        <f t="shared" si="36"/>
        <v>108</v>
      </c>
      <c r="P462">
        <f t="shared" si="37"/>
        <v>69.599999999999994</v>
      </c>
      <c r="Q462" s="13" t="s">
        <v>8311</v>
      </c>
      <c r="R462" t="s">
        <v>8312</v>
      </c>
      <c r="S462" s="10">
        <f t="shared" si="38"/>
        <v>42340.172060185185</v>
      </c>
      <c r="T462" s="10">
        <f t="shared" si="39"/>
        <v>42381.208333333328</v>
      </c>
      <c r="U462">
        <f t="shared" si="40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 s="9">
        <v>294</v>
      </c>
      <c r="M463" t="b">
        <v>1</v>
      </c>
      <c r="N463" t="s">
        <v>8299</v>
      </c>
      <c r="O463">
        <f t="shared" si="36"/>
        <v>172</v>
      </c>
      <c r="P463">
        <f t="shared" si="37"/>
        <v>58.42</v>
      </c>
      <c r="Q463" s="13" t="s">
        <v>8308</v>
      </c>
      <c r="R463" t="s">
        <v>8315</v>
      </c>
      <c r="S463" s="10">
        <f t="shared" si="38"/>
        <v>41982.143171296295</v>
      </c>
      <c r="T463" s="10">
        <f t="shared" si="39"/>
        <v>42013.143171296295</v>
      </c>
      <c r="U463">
        <f t="shared" si="40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 s="9">
        <v>191</v>
      </c>
      <c r="M464" t="b">
        <v>1</v>
      </c>
      <c r="N464" t="s">
        <v>8277</v>
      </c>
      <c r="O464">
        <f t="shared" si="36"/>
        <v>107</v>
      </c>
      <c r="P464">
        <f t="shared" si="37"/>
        <v>89.9</v>
      </c>
      <c r="Q464" s="13" t="s">
        <v>8327</v>
      </c>
      <c r="R464" t="s">
        <v>8328</v>
      </c>
      <c r="S464" s="10">
        <f t="shared" si="38"/>
        <v>41135.175694444442</v>
      </c>
      <c r="T464" s="10">
        <f t="shared" si="39"/>
        <v>41162.163194444445</v>
      </c>
      <c r="U464">
        <f t="shared" si="40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 s="9">
        <v>152</v>
      </c>
      <c r="M465" t="b">
        <v>0</v>
      </c>
      <c r="N465" t="s">
        <v>8299</v>
      </c>
      <c r="O465">
        <f t="shared" si="36"/>
        <v>11</v>
      </c>
      <c r="P465">
        <f t="shared" si="37"/>
        <v>112.86</v>
      </c>
      <c r="Q465" s="13" t="s">
        <v>8308</v>
      </c>
      <c r="R465" t="s">
        <v>8315</v>
      </c>
      <c r="S465" s="10">
        <f t="shared" si="38"/>
        <v>42767.688518518517</v>
      </c>
      <c r="T465" s="10">
        <f t="shared" si="39"/>
        <v>42806.791666666672</v>
      </c>
      <c r="U465">
        <f t="shared" si="40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 s="9">
        <v>158</v>
      </c>
      <c r="M466" t="b">
        <v>1</v>
      </c>
      <c r="N466" t="s">
        <v>8267</v>
      </c>
      <c r="O466">
        <f t="shared" si="36"/>
        <v>114</v>
      </c>
      <c r="P466">
        <f t="shared" si="37"/>
        <v>108.01</v>
      </c>
      <c r="Q466" s="13" t="s">
        <v>8321</v>
      </c>
      <c r="R466" t="s">
        <v>8322</v>
      </c>
      <c r="S466" s="10">
        <f t="shared" si="38"/>
        <v>41950.923576388886</v>
      </c>
      <c r="T466" s="10">
        <f t="shared" si="39"/>
        <v>41984.207638888889</v>
      </c>
      <c r="U466">
        <f t="shared" si="40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 s="9">
        <v>188</v>
      </c>
      <c r="M467" t="b">
        <v>1</v>
      </c>
      <c r="N467" t="s">
        <v>8267</v>
      </c>
      <c r="O467">
        <f t="shared" si="36"/>
        <v>170</v>
      </c>
      <c r="P467">
        <f t="shared" si="37"/>
        <v>90.58</v>
      </c>
      <c r="Q467" s="13" t="s">
        <v>8321</v>
      </c>
      <c r="R467" t="s">
        <v>8322</v>
      </c>
      <c r="S467" s="10">
        <f t="shared" si="38"/>
        <v>42261.500243055561</v>
      </c>
      <c r="T467" s="10">
        <f t="shared" si="39"/>
        <v>42291.500243055561</v>
      </c>
      <c r="U467">
        <f t="shared" si="40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 s="9">
        <v>93</v>
      </c>
      <c r="M468" t="b">
        <v>0</v>
      </c>
      <c r="N468" t="s">
        <v>8271</v>
      </c>
      <c r="O468">
        <f t="shared" si="36"/>
        <v>6</v>
      </c>
      <c r="P468">
        <f t="shared" si="37"/>
        <v>182.62</v>
      </c>
      <c r="Q468" s="13" t="s">
        <v>8308</v>
      </c>
      <c r="R468" t="s">
        <v>8310</v>
      </c>
      <c r="S468" s="10">
        <f t="shared" si="38"/>
        <v>42586.295138888891</v>
      </c>
      <c r="T468" s="10">
        <f t="shared" si="39"/>
        <v>42626.295138888891</v>
      </c>
      <c r="U468">
        <f t="shared" si="40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 s="9">
        <v>238</v>
      </c>
      <c r="M469" t="b">
        <v>1</v>
      </c>
      <c r="N469" t="s">
        <v>8293</v>
      </c>
      <c r="O469">
        <f t="shared" si="36"/>
        <v>674</v>
      </c>
      <c r="P469">
        <f t="shared" si="37"/>
        <v>70.849999999999994</v>
      </c>
      <c r="Q469" s="13" t="s">
        <v>8308</v>
      </c>
      <c r="R469" t="s">
        <v>8309</v>
      </c>
      <c r="S469" s="10">
        <f t="shared" si="38"/>
        <v>41201.012083333335</v>
      </c>
      <c r="T469" s="10">
        <f t="shared" si="39"/>
        <v>41231.053749999999</v>
      </c>
      <c r="U469">
        <f t="shared" si="40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 s="9">
        <v>176</v>
      </c>
      <c r="M470" t="b">
        <v>1</v>
      </c>
      <c r="N470" t="s">
        <v>8293</v>
      </c>
      <c r="O470">
        <f t="shared" si="36"/>
        <v>140</v>
      </c>
      <c r="P470">
        <f t="shared" si="37"/>
        <v>95.49</v>
      </c>
      <c r="Q470" s="13" t="s">
        <v>8308</v>
      </c>
      <c r="R470" t="s">
        <v>8309</v>
      </c>
      <c r="S470" s="10">
        <f t="shared" si="38"/>
        <v>41944.83898148148</v>
      </c>
      <c r="T470" s="10">
        <f t="shared" si="39"/>
        <v>42004.880648148144</v>
      </c>
      <c r="U470">
        <f t="shared" si="40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 s="9">
        <v>101</v>
      </c>
      <c r="M471" t="b">
        <v>1</v>
      </c>
      <c r="N471" t="s">
        <v>8283</v>
      </c>
      <c r="O471">
        <f t="shared" si="36"/>
        <v>102</v>
      </c>
      <c r="P471">
        <f t="shared" si="37"/>
        <v>165.35</v>
      </c>
      <c r="Q471" s="13" t="s">
        <v>8313</v>
      </c>
      <c r="R471" t="s">
        <v>8314</v>
      </c>
      <c r="S471" s="10">
        <f t="shared" si="38"/>
        <v>42125.614895833336</v>
      </c>
      <c r="T471" s="10">
        <f t="shared" si="39"/>
        <v>42155.614895833336</v>
      </c>
      <c r="U471">
        <f t="shared" si="40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 s="9">
        <v>130</v>
      </c>
      <c r="M472" t="b">
        <v>1</v>
      </c>
      <c r="N472" t="s">
        <v>8274</v>
      </c>
      <c r="O472">
        <f t="shared" si="36"/>
        <v>111</v>
      </c>
      <c r="P472">
        <f t="shared" si="37"/>
        <v>127.98</v>
      </c>
      <c r="Q472" s="13" t="s">
        <v>8327</v>
      </c>
      <c r="R472" t="s">
        <v>8331</v>
      </c>
      <c r="S472" s="10">
        <f t="shared" si="38"/>
        <v>40513.757569444446</v>
      </c>
      <c r="T472" s="10">
        <f t="shared" si="39"/>
        <v>40603.757569444446</v>
      </c>
      <c r="U472">
        <f t="shared" si="40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 s="9">
        <v>345</v>
      </c>
      <c r="M473" t="b">
        <v>1</v>
      </c>
      <c r="N473" t="s">
        <v>8283</v>
      </c>
      <c r="O473">
        <f t="shared" si="36"/>
        <v>104</v>
      </c>
      <c r="P473">
        <f t="shared" si="37"/>
        <v>48.04</v>
      </c>
      <c r="Q473" s="13" t="s">
        <v>8313</v>
      </c>
      <c r="R473" t="s">
        <v>8314</v>
      </c>
      <c r="S473" s="10">
        <f t="shared" si="38"/>
        <v>42414.44332175926</v>
      </c>
      <c r="T473" s="10">
        <f t="shared" si="39"/>
        <v>42451.834027777775</v>
      </c>
      <c r="U473">
        <f t="shared" si="40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 s="9">
        <v>236</v>
      </c>
      <c r="M474" t="b">
        <v>1</v>
      </c>
      <c r="N474" t="s">
        <v>8267</v>
      </c>
      <c r="O474">
        <f t="shared" si="36"/>
        <v>110</v>
      </c>
      <c r="P474">
        <f t="shared" si="37"/>
        <v>70</v>
      </c>
      <c r="Q474" s="13" t="s">
        <v>8321</v>
      </c>
      <c r="R474" t="s">
        <v>8322</v>
      </c>
      <c r="S474" s="10">
        <f t="shared" si="38"/>
        <v>42559.755671296298</v>
      </c>
      <c r="T474" s="10">
        <f t="shared" si="39"/>
        <v>42616.041666666672</v>
      </c>
      <c r="U474">
        <f t="shared" si="40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 s="9">
        <v>128</v>
      </c>
      <c r="M475" t="b">
        <v>1</v>
      </c>
      <c r="N475" t="s">
        <v>8301</v>
      </c>
      <c r="O475">
        <f t="shared" si="36"/>
        <v>110</v>
      </c>
      <c r="P475">
        <f t="shared" si="37"/>
        <v>128.91</v>
      </c>
      <c r="Q475" s="13" t="s">
        <v>8323</v>
      </c>
      <c r="R475" t="s">
        <v>8324</v>
      </c>
      <c r="S475" s="10">
        <f t="shared" si="38"/>
        <v>42083.070590277777</v>
      </c>
      <c r="T475" s="10">
        <f t="shared" si="39"/>
        <v>42110.118055555555</v>
      </c>
      <c r="U475">
        <f t="shared" si="40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 s="9">
        <v>165</v>
      </c>
      <c r="M476" t="b">
        <v>1</v>
      </c>
      <c r="N476" t="s">
        <v>8269</v>
      </c>
      <c r="O476">
        <f t="shared" si="36"/>
        <v>110</v>
      </c>
      <c r="P476">
        <f t="shared" si="37"/>
        <v>99.79</v>
      </c>
      <c r="Q476" s="13" t="s">
        <v>8323</v>
      </c>
      <c r="R476" t="s">
        <v>8326</v>
      </c>
      <c r="S476" s="10">
        <f t="shared" si="38"/>
        <v>42290.61855324074</v>
      </c>
      <c r="T476" s="10">
        <f t="shared" si="39"/>
        <v>42320.104861111111</v>
      </c>
      <c r="U476">
        <f t="shared" si="40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 s="9">
        <v>135</v>
      </c>
      <c r="M477" t="b">
        <v>1</v>
      </c>
      <c r="N477" t="s">
        <v>8267</v>
      </c>
      <c r="O477">
        <f t="shared" si="36"/>
        <v>109</v>
      </c>
      <c r="P477">
        <f t="shared" si="37"/>
        <v>121.28</v>
      </c>
      <c r="Q477" s="13" t="s">
        <v>8321</v>
      </c>
      <c r="R477" t="s">
        <v>8322</v>
      </c>
      <c r="S477" s="10">
        <f t="shared" si="38"/>
        <v>41313.816249999996</v>
      </c>
      <c r="T477" s="10">
        <f t="shared" si="39"/>
        <v>41358.774583333332</v>
      </c>
      <c r="U477">
        <f t="shared" si="40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 s="9">
        <v>117</v>
      </c>
      <c r="M478" t="b">
        <v>0</v>
      </c>
      <c r="N478" t="s">
        <v>8269</v>
      </c>
      <c r="O478">
        <f t="shared" si="36"/>
        <v>109</v>
      </c>
      <c r="P478">
        <f t="shared" si="37"/>
        <v>139.24</v>
      </c>
      <c r="Q478" s="13" t="s">
        <v>8323</v>
      </c>
      <c r="R478" t="s">
        <v>8326</v>
      </c>
      <c r="S478" s="10">
        <f t="shared" si="38"/>
        <v>42780.825706018513</v>
      </c>
      <c r="T478" s="10">
        <f t="shared" si="39"/>
        <v>42810.784039351856</v>
      </c>
      <c r="U478">
        <f t="shared" si="40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 s="9">
        <v>180</v>
      </c>
      <c r="M479" t="b">
        <v>1</v>
      </c>
      <c r="N479" t="s">
        <v>8293</v>
      </c>
      <c r="O479">
        <f t="shared" si="36"/>
        <v>108</v>
      </c>
      <c r="P479">
        <f t="shared" si="37"/>
        <v>90.18</v>
      </c>
      <c r="Q479" s="13" t="s">
        <v>8308</v>
      </c>
      <c r="R479" t="s">
        <v>8309</v>
      </c>
      <c r="S479" s="10">
        <f t="shared" si="38"/>
        <v>42138.684189814812</v>
      </c>
      <c r="T479" s="10">
        <f t="shared" si="39"/>
        <v>42168.684189814812</v>
      </c>
      <c r="U479">
        <f t="shared" si="40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 s="9">
        <v>176</v>
      </c>
      <c r="M480" t="b">
        <v>1</v>
      </c>
      <c r="N480" t="s">
        <v>8274</v>
      </c>
      <c r="O480">
        <f t="shared" si="36"/>
        <v>295</v>
      </c>
      <c r="P480">
        <f t="shared" si="37"/>
        <v>92.1</v>
      </c>
      <c r="Q480" s="13" t="s">
        <v>8327</v>
      </c>
      <c r="R480" t="s">
        <v>8331</v>
      </c>
      <c r="S480" s="10">
        <f t="shared" si="38"/>
        <v>40587.085532407407</v>
      </c>
      <c r="T480" s="10">
        <f t="shared" si="39"/>
        <v>40636.043865740743</v>
      </c>
      <c r="U480">
        <f t="shared" si="40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 s="9">
        <v>35</v>
      </c>
      <c r="M481" t="b">
        <v>1</v>
      </c>
      <c r="N481" t="s">
        <v>8283</v>
      </c>
      <c r="O481">
        <f t="shared" si="36"/>
        <v>108</v>
      </c>
      <c r="P481">
        <f t="shared" si="37"/>
        <v>462.86</v>
      </c>
      <c r="Q481" s="13" t="s">
        <v>8313</v>
      </c>
      <c r="R481" t="s">
        <v>8314</v>
      </c>
      <c r="S481" s="10">
        <f t="shared" si="38"/>
        <v>42420.74962962963</v>
      </c>
      <c r="T481" s="10">
        <f t="shared" si="39"/>
        <v>42450.707962962959</v>
      </c>
      <c r="U481">
        <f t="shared" si="40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 s="9">
        <v>405</v>
      </c>
      <c r="M482" t="b">
        <v>1</v>
      </c>
      <c r="N482" t="s">
        <v>8283</v>
      </c>
      <c r="O482">
        <f t="shared" si="36"/>
        <v>101</v>
      </c>
      <c r="P482">
        <f t="shared" si="37"/>
        <v>39.92</v>
      </c>
      <c r="Q482" s="13" t="s">
        <v>8313</v>
      </c>
      <c r="R482" t="s">
        <v>8314</v>
      </c>
      <c r="S482" s="10">
        <f t="shared" si="38"/>
        <v>41809.385162037033</v>
      </c>
      <c r="T482" s="10">
        <f t="shared" si="39"/>
        <v>41839.385162037033</v>
      </c>
      <c r="U482">
        <f t="shared" si="40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 s="9">
        <v>137</v>
      </c>
      <c r="M483" t="b">
        <v>1</v>
      </c>
      <c r="N483" t="s">
        <v>8267</v>
      </c>
      <c r="O483">
        <f t="shared" si="36"/>
        <v>108</v>
      </c>
      <c r="P483">
        <f t="shared" si="37"/>
        <v>117.85</v>
      </c>
      <c r="Q483" s="13" t="s">
        <v>8321</v>
      </c>
      <c r="R483" t="s">
        <v>8322</v>
      </c>
      <c r="S483" s="10">
        <f t="shared" si="38"/>
        <v>41354.708460648151</v>
      </c>
      <c r="T483" s="10">
        <f t="shared" si="39"/>
        <v>41399.708460648151</v>
      </c>
      <c r="U483">
        <f t="shared" si="40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 s="9">
        <v>196</v>
      </c>
      <c r="M484" t="b">
        <v>1</v>
      </c>
      <c r="N484" t="s">
        <v>8267</v>
      </c>
      <c r="O484">
        <f t="shared" si="36"/>
        <v>107</v>
      </c>
      <c r="P484">
        <f t="shared" si="37"/>
        <v>81.63</v>
      </c>
      <c r="Q484" s="13" t="s">
        <v>8321</v>
      </c>
      <c r="R484" t="s">
        <v>8322</v>
      </c>
      <c r="S484" s="10">
        <f t="shared" si="38"/>
        <v>41082.564884259256</v>
      </c>
      <c r="T484" s="10">
        <f t="shared" si="39"/>
        <v>41097.564884259256</v>
      </c>
      <c r="U484">
        <f t="shared" si="40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 s="9">
        <v>234</v>
      </c>
      <c r="M485" t="b">
        <v>1</v>
      </c>
      <c r="N485" t="s">
        <v>8295</v>
      </c>
      <c r="O485">
        <f t="shared" si="36"/>
        <v>114</v>
      </c>
      <c r="P485">
        <f t="shared" si="37"/>
        <v>68.11</v>
      </c>
      <c r="Q485" s="13" t="s">
        <v>8316</v>
      </c>
      <c r="R485" t="s">
        <v>8317</v>
      </c>
      <c r="S485" s="10">
        <f t="shared" si="38"/>
        <v>42675.487291666665</v>
      </c>
      <c r="T485" s="10">
        <f t="shared" si="39"/>
        <v>42706.291666666672</v>
      </c>
      <c r="U485">
        <f t="shared" si="40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 s="9">
        <v>206</v>
      </c>
      <c r="M486" t="b">
        <v>1</v>
      </c>
      <c r="N486" t="s">
        <v>8300</v>
      </c>
      <c r="O486">
        <f t="shared" si="36"/>
        <v>159</v>
      </c>
      <c r="P486">
        <f t="shared" si="37"/>
        <v>77.33</v>
      </c>
      <c r="Q486" s="13" t="s">
        <v>8308</v>
      </c>
      <c r="R486" t="s">
        <v>8340</v>
      </c>
      <c r="S486" s="10">
        <f t="shared" si="38"/>
        <v>42235.764340277776</v>
      </c>
      <c r="T486" s="10">
        <f t="shared" si="39"/>
        <v>42272.875</v>
      </c>
      <c r="U486">
        <f t="shared" si="40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 s="9">
        <v>413</v>
      </c>
      <c r="M487" t="b">
        <v>1</v>
      </c>
      <c r="N487" t="s">
        <v>8274</v>
      </c>
      <c r="O487">
        <f t="shared" si="36"/>
        <v>106</v>
      </c>
      <c r="P487">
        <f t="shared" si="37"/>
        <v>38.54</v>
      </c>
      <c r="Q487" s="13" t="s">
        <v>8327</v>
      </c>
      <c r="R487" t="s">
        <v>8331</v>
      </c>
      <c r="S487" s="10">
        <f t="shared" si="38"/>
        <v>41121.561886574076</v>
      </c>
      <c r="T487" s="10">
        <f t="shared" si="39"/>
        <v>41156.561886574076</v>
      </c>
      <c r="U487">
        <f t="shared" si="40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 s="9">
        <v>169</v>
      </c>
      <c r="M488" t="b">
        <v>1</v>
      </c>
      <c r="N488" t="s">
        <v>8295</v>
      </c>
      <c r="O488">
        <f t="shared" si="36"/>
        <v>636</v>
      </c>
      <c r="P488">
        <f t="shared" si="37"/>
        <v>94.1</v>
      </c>
      <c r="Q488" s="13" t="s">
        <v>8316</v>
      </c>
      <c r="R488" t="s">
        <v>8317</v>
      </c>
      <c r="S488" s="10">
        <f t="shared" si="38"/>
        <v>42505.936678240745</v>
      </c>
      <c r="T488" s="10">
        <f t="shared" si="39"/>
        <v>42540.958333333328</v>
      </c>
      <c r="U488">
        <f t="shared" si="40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 s="9">
        <v>104</v>
      </c>
      <c r="M489" t="b">
        <v>0</v>
      </c>
      <c r="N489" t="s">
        <v>8271</v>
      </c>
      <c r="O489">
        <f t="shared" si="36"/>
        <v>40</v>
      </c>
      <c r="P489">
        <f t="shared" si="37"/>
        <v>152.41</v>
      </c>
      <c r="Q489" s="13" t="s">
        <v>8308</v>
      </c>
      <c r="R489" t="s">
        <v>8310</v>
      </c>
      <c r="S489" s="10">
        <f t="shared" si="38"/>
        <v>42747.194502314815</v>
      </c>
      <c r="T489" s="10">
        <f t="shared" si="39"/>
        <v>42807.152835648143</v>
      </c>
      <c r="U489">
        <f t="shared" si="40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 s="9">
        <v>77</v>
      </c>
      <c r="M490" t="b">
        <v>1</v>
      </c>
      <c r="N490" t="s">
        <v>8299</v>
      </c>
      <c r="O490">
        <f t="shared" si="36"/>
        <v>105</v>
      </c>
      <c r="P490">
        <f t="shared" si="37"/>
        <v>205.3</v>
      </c>
      <c r="Q490" s="13" t="s">
        <v>8308</v>
      </c>
      <c r="R490" t="s">
        <v>8315</v>
      </c>
      <c r="S490" s="10">
        <f t="shared" si="38"/>
        <v>42279.792372685188</v>
      </c>
      <c r="T490" s="10">
        <f t="shared" si="39"/>
        <v>42339.834039351852</v>
      </c>
      <c r="U490">
        <f t="shared" si="40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 s="9">
        <v>249</v>
      </c>
      <c r="M491" t="b">
        <v>1</v>
      </c>
      <c r="N491" t="s">
        <v>8301</v>
      </c>
      <c r="O491">
        <f t="shared" si="36"/>
        <v>105</v>
      </c>
      <c r="P491">
        <f t="shared" si="37"/>
        <v>63.23</v>
      </c>
      <c r="Q491" s="13" t="s">
        <v>8323</v>
      </c>
      <c r="R491" t="s">
        <v>8324</v>
      </c>
      <c r="S491" s="10">
        <f t="shared" si="38"/>
        <v>42724.665173611109</v>
      </c>
      <c r="T491" s="10">
        <f t="shared" si="39"/>
        <v>42754.665173611109</v>
      </c>
      <c r="U491">
        <f t="shared" si="40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 s="9">
        <v>356</v>
      </c>
      <c r="M492" t="b">
        <v>1</v>
      </c>
      <c r="N492" t="s">
        <v>8295</v>
      </c>
      <c r="O492">
        <f t="shared" si="36"/>
        <v>524</v>
      </c>
      <c r="P492">
        <f t="shared" si="37"/>
        <v>44.17</v>
      </c>
      <c r="Q492" s="13" t="s">
        <v>8316</v>
      </c>
      <c r="R492" t="s">
        <v>8317</v>
      </c>
      <c r="S492" s="10">
        <f t="shared" si="38"/>
        <v>41879.900752314818</v>
      </c>
      <c r="T492" s="10">
        <f t="shared" si="39"/>
        <v>41914.900752314818</v>
      </c>
      <c r="U492">
        <f t="shared" si="40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 s="9">
        <v>232</v>
      </c>
      <c r="M493" t="b">
        <v>1</v>
      </c>
      <c r="N493" t="s">
        <v>8267</v>
      </c>
      <c r="O493">
        <f t="shared" si="36"/>
        <v>105</v>
      </c>
      <c r="P493">
        <f t="shared" si="37"/>
        <v>67.77</v>
      </c>
      <c r="Q493" s="13" t="s">
        <v>8321</v>
      </c>
      <c r="R493" t="s">
        <v>8322</v>
      </c>
      <c r="S493" s="10">
        <f t="shared" si="38"/>
        <v>41550.456412037034</v>
      </c>
      <c r="T493" s="10">
        <f t="shared" si="39"/>
        <v>41580.456412037034</v>
      </c>
      <c r="U493">
        <f t="shared" si="40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 s="9">
        <v>286</v>
      </c>
      <c r="M494" t="b">
        <v>1</v>
      </c>
      <c r="N494" t="s">
        <v>8269</v>
      </c>
      <c r="O494">
        <f t="shared" si="36"/>
        <v>101</v>
      </c>
      <c r="P494">
        <f t="shared" si="37"/>
        <v>54.91</v>
      </c>
      <c r="Q494" s="13" t="s">
        <v>8323</v>
      </c>
      <c r="R494" t="s">
        <v>8326</v>
      </c>
      <c r="S494" s="10">
        <f t="shared" si="38"/>
        <v>42400.704537037032</v>
      </c>
      <c r="T494" s="10">
        <f t="shared" si="39"/>
        <v>42444.875</v>
      </c>
      <c r="U494">
        <f t="shared" si="40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 s="9">
        <v>48</v>
      </c>
      <c r="M495" t="b">
        <v>1</v>
      </c>
      <c r="N495" t="s">
        <v>8269</v>
      </c>
      <c r="O495">
        <f t="shared" si="36"/>
        <v>105</v>
      </c>
      <c r="P495">
        <f t="shared" si="37"/>
        <v>327.08</v>
      </c>
      <c r="Q495" s="13" t="s">
        <v>8323</v>
      </c>
      <c r="R495" t="s">
        <v>8326</v>
      </c>
      <c r="S495" s="10">
        <f t="shared" si="38"/>
        <v>42270.810995370368</v>
      </c>
      <c r="T495" s="10">
        <f t="shared" si="39"/>
        <v>42309.958333333328</v>
      </c>
      <c r="U495">
        <f t="shared" si="40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 s="9">
        <v>107</v>
      </c>
      <c r="M496" t="b">
        <v>1</v>
      </c>
      <c r="N496" t="s">
        <v>8301</v>
      </c>
      <c r="O496">
        <f t="shared" si="36"/>
        <v>157</v>
      </c>
      <c r="P496">
        <f t="shared" si="37"/>
        <v>146.69</v>
      </c>
      <c r="Q496" s="13" t="s">
        <v>8323</v>
      </c>
      <c r="R496" t="s">
        <v>8324</v>
      </c>
      <c r="S496" s="10">
        <f t="shared" si="38"/>
        <v>42146.836215277777</v>
      </c>
      <c r="T496" s="10">
        <f t="shared" si="39"/>
        <v>42176.836215277777</v>
      </c>
      <c r="U496">
        <f t="shared" si="40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 s="9">
        <v>175</v>
      </c>
      <c r="M497" t="b">
        <v>1</v>
      </c>
      <c r="N497" t="s">
        <v>8269</v>
      </c>
      <c r="O497">
        <f t="shared" si="36"/>
        <v>105</v>
      </c>
      <c r="P497">
        <f t="shared" si="37"/>
        <v>89.59</v>
      </c>
      <c r="Q497" s="13" t="s">
        <v>8323</v>
      </c>
      <c r="R497" t="s">
        <v>8326</v>
      </c>
      <c r="S497" s="10">
        <f t="shared" si="38"/>
        <v>42696.624444444446</v>
      </c>
      <c r="T497" s="10">
        <f t="shared" si="39"/>
        <v>42726.624444444446</v>
      </c>
      <c r="U497">
        <f t="shared" si="40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 s="9">
        <v>424</v>
      </c>
      <c r="M498" t="b">
        <v>1</v>
      </c>
      <c r="N498" t="s">
        <v>8293</v>
      </c>
      <c r="O498">
        <f t="shared" si="36"/>
        <v>157</v>
      </c>
      <c r="P498">
        <f t="shared" si="37"/>
        <v>36.97</v>
      </c>
      <c r="Q498" s="13" t="s">
        <v>8308</v>
      </c>
      <c r="R498" t="s">
        <v>8309</v>
      </c>
      <c r="S498" s="10">
        <f t="shared" si="38"/>
        <v>41871.845601851855</v>
      </c>
      <c r="T498" s="10">
        <f t="shared" si="39"/>
        <v>41913</v>
      </c>
      <c r="U498">
        <f t="shared" si="40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 s="9">
        <v>206</v>
      </c>
      <c r="M499" t="b">
        <v>1</v>
      </c>
      <c r="N499" t="s">
        <v>8283</v>
      </c>
      <c r="O499">
        <f t="shared" si="36"/>
        <v>112</v>
      </c>
      <c r="P499">
        <f t="shared" si="37"/>
        <v>75.98</v>
      </c>
      <c r="Q499" s="13" t="s">
        <v>8313</v>
      </c>
      <c r="R499" t="s">
        <v>8314</v>
      </c>
      <c r="S499" s="10">
        <f t="shared" si="38"/>
        <v>42296.583379629628</v>
      </c>
      <c r="T499" s="10">
        <f t="shared" si="39"/>
        <v>42326.625046296293</v>
      </c>
      <c r="U499">
        <f t="shared" si="40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 s="9">
        <v>184</v>
      </c>
      <c r="M500" t="b">
        <v>1</v>
      </c>
      <c r="N500" t="s">
        <v>8274</v>
      </c>
      <c r="O500">
        <f t="shared" si="36"/>
        <v>112</v>
      </c>
      <c r="P500">
        <f t="shared" si="37"/>
        <v>85.05</v>
      </c>
      <c r="Q500" s="13" t="s">
        <v>8327</v>
      </c>
      <c r="R500" t="s">
        <v>8331</v>
      </c>
      <c r="S500" s="10">
        <f t="shared" si="38"/>
        <v>40963.613032407404</v>
      </c>
      <c r="T500" s="10">
        <f t="shared" si="39"/>
        <v>41006.207638888889</v>
      </c>
      <c r="U500">
        <f t="shared" si="40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 s="9">
        <v>200</v>
      </c>
      <c r="M501" t="b">
        <v>1</v>
      </c>
      <c r="N501" t="s">
        <v>8277</v>
      </c>
      <c r="O501">
        <f t="shared" si="36"/>
        <v>104</v>
      </c>
      <c r="P501">
        <f t="shared" si="37"/>
        <v>78.03</v>
      </c>
      <c r="Q501" s="13" t="s">
        <v>8327</v>
      </c>
      <c r="R501" t="s">
        <v>8328</v>
      </c>
      <c r="S501" s="10">
        <f t="shared" si="38"/>
        <v>40079.725115740745</v>
      </c>
      <c r="T501" s="10">
        <f t="shared" si="39"/>
        <v>40156.76666666667</v>
      </c>
      <c r="U501">
        <f t="shared" si="40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 s="9">
        <v>115</v>
      </c>
      <c r="M502" t="b">
        <v>1</v>
      </c>
      <c r="N502" t="s">
        <v>8303</v>
      </c>
      <c r="O502">
        <f t="shared" si="36"/>
        <v>104</v>
      </c>
      <c r="P502">
        <f t="shared" si="37"/>
        <v>135.63</v>
      </c>
      <c r="Q502" s="13" t="s">
        <v>8323</v>
      </c>
      <c r="R502" t="s">
        <v>8335</v>
      </c>
      <c r="S502" s="10">
        <f t="shared" si="38"/>
        <v>42425.735416666663</v>
      </c>
      <c r="T502" s="10">
        <f t="shared" si="39"/>
        <v>42455.693750000006</v>
      </c>
      <c r="U502">
        <f t="shared" si="40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 s="9">
        <v>65</v>
      </c>
      <c r="M503" t="b">
        <v>1</v>
      </c>
      <c r="N503" t="s">
        <v>8267</v>
      </c>
      <c r="O503">
        <f t="shared" si="36"/>
        <v>104</v>
      </c>
      <c r="P503">
        <f t="shared" si="37"/>
        <v>239.94</v>
      </c>
      <c r="Q503" s="13" t="s">
        <v>8321</v>
      </c>
      <c r="R503" t="s">
        <v>8322</v>
      </c>
      <c r="S503" s="10">
        <f t="shared" si="38"/>
        <v>41668.606469907405</v>
      </c>
      <c r="T503" s="10">
        <f t="shared" si="39"/>
        <v>41698.606469907405</v>
      </c>
      <c r="U503">
        <f t="shared" si="40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 s="9">
        <v>133</v>
      </c>
      <c r="M504" t="b">
        <v>1</v>
      </c>
      <c r="N504" t="s">
        <v>8274</v>
      </c>
      <c r="O504">
        <f t="shared" si="36"/>
        <v>156</v>
      </c>
      <c r="P504">
        <f t="shared" si="37"/>
        <v>117.23</v>
      </c>
      <c r="Q504" s="13" t="s">
        <v>8327</v>
      </c>
      <c r="R504" t="s">
        <v>8331</v>
      </c>
      <c r="S504" s="10">
        <f t="shared" si="38"/>
        <v>41164.859502314815</v>
      </c>
      <c r="T504" s="10">
        <f t="shared" si="39"/>
        <v>41194.859502314815</v>
      </c>
      <c r="U504">
        <f t="shared" si="40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 s="9">
        <v>140</v>
      </c>
      <c r="M505" t="b">
        <v>1</v>
      </c>
      <c r="N505" t="s">
        <v>8283</v>
      </c>
      <c r="O505">
        <f t="shared" si="36"/>
        <v>104</v>
      </c>
      <c r="P505">
        <f t="shared" si="37"/>
        <v>111.18</v>
      </c>
      <c r="Q505" s="13" t="s">
        <v>8313</v>
      </c>
      <c r="R505" t="s">
        <v>8314</v>
      </c>
      <c r="S505" s="10">
        <f t="shared" si="38"/>
        <v>42211.628611111111</v>
      </c>
      <c r="T505" s="10">
        <f t="shared" si="39"/>
        <v>42241.628611111111</v>
      </c>
      <c r="U505">
        <f t="shared" si="40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 s="9">
        <v>78</v>
      </c>
      <c r="M506" t="b">
        <v>1</v>
      </c>
      <c r="N506" t="s">
        <v>8269</v>
      </c>
      <c r="O506">
        <f t="shared" si="36"/>
        <v>104</v>
      </c>
      <c r="P506">
        <f t="shared" si="37"/>
        <v>199.17</v>
      </c>
      <c r="Q506" s="13" t="s">
        <v>8323</v>
      </c>
      <c r="R506" t="s">
        <v>8326</v>
      </c>
      <c r="S506" s="10">
        <f t="shared" si="38"/>
        <v>42265.022824074069</v>
      </c>
      <c r="T506" s="10">
        <f t="shared" si="39"/>
        <v>42285.022824074069</v>
      </c>
      <c r="U506">
        <f t="shared" si="40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 s="9">
        <v>75</v>
      </c>
      <c r="M507" t="b">
        <v>1</v>
      </c>
      <c r="N507" t="s">
        <v>8283</v>
      </c>
      <c r="O507">
        <f t="shared" si="36"/>
        <v>155</v>
      </c>
      <c r="P507">
        <f t="shared" si="37"/>
        <v>207.07</v>
      </c>
      <c r="Q507" s="13" t="s">
        <v>8313</v>
      </c>
      <c r="R507" t="s">
        <v>8314</v>
      </c>
      <c r="S507" s="10">
        <f t="shared" si="38"/>
        <v>42423.709074074075</v>
      </c>
      <c r="T507" s="10">
        <f t="shared" si="39"/>
        <v>42453.667407407411</v>
      </c>
      <c r="U507">
        <f t="shared" si="40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 s="9">
        <v>89</v>
      </c>
      <c r="M508" t="b">
        <v>1</v>
      </c>
      <c r="N508" t="s">
        <v>8283</v>
      </c>
      <c r="O508">
        <f t="shared" si="36"/>
        <v>172</v>
      </c>
      <c r="P508">
        <f t="shared" si="37"/>
        <v>174.21</v>
      </c>
      <c r="Q508" s="13" t="s">
        <v>8313</v>
      </c>
      <c r="R508" t="s">
        <v>8314</v>
      </c>
      <c r="S508" s="10">
        <f t="shared" si="38"/>
        <v>42278.662037037036</v>
      </c>
      <c r="T508" s="10">
        <f t="shared" si="39"/>
        <v>42309.125</v>
      </c>
      <c r="U508">
        <f t="shared" si="40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 s="9">
        <v>181</v>
      </c>
      <c r="M509" t="b">
        <v>1</v>
      </c>
      <c r="N509" t="s">
        <v>8269</v>
      </c>
      <c r="O509">
        <f t="shared" si="36"/>
        <v>103</v>
      </c>
      <c r="P509">
        <f t="shared" si="37"/>
        <v>85.53</v>
      </c>
      <c r="Q509" s="13" t="s">
        <v>8323</v>
      </c>
      <c r="R509" t="s">
        <v>8326</v>
      </c>
      <c r="S509" s="10">
        <f t="shared" si="38"/>
        <v>42522.347812499997</v>
      </c>
      <c r="T509" s="10">
        <f t="shared" si="39"/>
        <v>42552.347812499997</v>
      </c>
      <c r="U509">
        <f t="shared" si="40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 s="9">
        <v>145</v>
      </c>
      <c r="M510" t="b">
        <v>1</v>
      </c>
      <c r="N510" t="s">
        <v>8269</v>
      </c>
      <c r="O510">
        <f t="shared" si="36"/>
        <v>154</v>
      </c>
      <c r="P510">
        <f t="shared" si="37"/>
        <v>106.5</v>
      </c>
      <c r="Q510" s="13" t="s">
        <v>8323</v>
      </c>
      <c r="R510" t="s">
        <v>8326</v>
      </c>
      <c r="S510" s="10">
        <f t="shared" si="38"/>
        <v>42284.500104166669</v>
      </c>
      <c r="T510" s="10">
        <f t="shared" si="39"/>
        <v>42314.541770833333</v>
      </c>
      <c r="U510">
        <f t="shared" si="40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 s="9">
        <v>251</v>
      </c>
      <c r="M511" t="b">
        <v>1</v>
      </c>
      <c r="N511" t="s">
        <v>8267</v>
      </c>
      <c r="O511">
        <f t="shared" si="36"/>
        <v>119</v>
      </c>
      <c r="P511">
        <f t="shared" si="37"/>
        <v>61.5</v>
      </c>
      <c r="Q511" s="13" t="s">
        <v>8321</v>
      </c>
      <c r="R511" t="s">
        <v>8322</v>
      </c>
      <c r="S511" s="10">
        <f t="shared" si="38"/>
        <v>41312.737673611111</v>
      </c>
      <c r="T511" s="10">
        <f t="shared" si="39"/>
        <v>41352.696006944447</v>
      </c>
      <c r="U511">
        <f t="shared" si="40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 s="9">
        <v>29</v>
      </c>
      <c r="M512" t="b">
        <v>0</v>
      </c>
      <c r="N512" t="s">
        <v>8271</v>
      </c>
      <c r="O512">
        <f t="shared" si="36"/>
        <v>15</v>
      </c>
      <c r="P512">
        <f t="shared" si="37"/>
        <v>530.69000000000005</v>
      </c>
      <c r="Q512" s="13" t="s">
        <v>8308</v>
      </c>
      <c r="R512" t="s">
        <v>8310</v>
      </c>
      <c r="S512" s="10">
        <f t="shared" si="38"/>
        <v>41866.931076388886</v>
      </c>
      <c r="T512" s="10">
        <f t="shared" si="39"/>
        <v>41900.083333333336</v>
      </c>
      <c r="U512">
        <f t="shared" si="40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 s="9">
        <v>120</v>
      </c>
      <c r="M513" t="b">
        <v>1</v>
      </c>
      <c r="N513" t="s">
        <v>8269</v>
      </c>
      <c r="O513">
        <f t="shared" si="36"/>
        <v>102</v>
      </c>
      <c r="P513">
        <f t="shared" si="37"/>
        <v>127.79</v>
      </c>
      <c r="Q513" s="13" t="s">
        <v>8323</v>
      </c>
      <c r="R513" t="s">
        <v>8326</v>
      </c>
      <c r="S513" s="10">
        <f t="shared" si="38"/>
        <v>42292.701053240744</v>
      </c>
      <c r="T513" s="10">
        <f t="shared" si="39"/>
        <v>42322.742719907401</v>
      </c>
      <c r="U513">
        <f t="shared" si="40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 s="9">
        <v>112</v>
      </c>
      <c r="M514" t="b">
        <v>1</v>
      </c>
      <c r="N514" t="s">
        <v>8269</v>
      </c>
      <c r="O514">
        <f t="shared" si="36"/>
        <v>102</v>
      </c>
      <c r="P514">
        <f t="shared" si="37"/>
        <v>136.85</v>
      </c>
      <c r="Q514" s="13" t="s">
        <v>8323</v>
      </c>
      <c r="R514" t="s">
        <v>8326</v>
      </c>
      <c r="S514" s="10">
        <f t="shared" si="38"/>
        <v>42769.574999999997</v>
      </c>
      <c r="T514" s="10">
        <f t="shared" si="39"/>
        <v>42790.574999999997</v>
      </c>
      <c r="U514">
        <f t="shared" si="40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 s="9">
        <v>174</v>
      </c>
      <c r="M515" t="b">
        <v>1</v>
      </c>
      <c r="N515" t="s">
        <v>8274</v>
      </c>
      <c r="O515">
        <f t="shared" ref="O515:O578" si="41">ROUND(E515/D515*100,0)</f>
        <v>102</v>
      </c>
      <c r="P515">
        <f t="shared" ref="P515:P578" si="42">IFERROR(ROUND(E515/L515,2),0)</f>
        <v>88.04</v>
      </c>
      <c r="Q515" s="13" t="s">
        <v>8327</v>
      </c>
      <c r="R515" t="s">
        <v>8331</v>
      </c>
      <c r="S515" s="10">
        <f t="shared" ref="S515:S578" si="43">(((J515/60)/60)/24)+DATE(1970,1,1)</f>
        <v>41388.021261574075</v>
      </c>
      <c r="T515" s="10">
        <f t="shared" ref="T515:T578" si="44">(((I515/60)/60)/24)+DATE(1970,1,1)</f>
        <v>41418.021261574075</v>
      </c>
      <c r="U515">
        <f t="shared" ref="U515:U578" si="45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 s="9">
        <v>288</v>
      </c>
      <c r="M516" t="b">
        <v>1</v>
      </c>
      <c r="N516" t="s">
        <v>8269</v>
      </c>
      <c r="O516">
        <f t="shared" si="41"/>
        <v>102</v>
      </c>
      <c r="P516">
        <f t="shared" si="42"/>
        <v>53.18</v>
      </c>
      <c r="Q516" s="13" t="s">
        <v>8323</v>
      </c>
      <c r="R516" t="s">
        <v>8326</v>
      </c>
      <c r="S516" s="10">
        <f t="shared" si="43"/>
        <v>42172.757638888885</v>
      </c>
      <c r="T516" s="10">
        <f t="shared" si="44"/>
        <v>42202.757638888885</v>
      </c>
      <c r="U516">
        <f t="shared" si="45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 s="9">
        <v>69</v>
      </c>
      <c r="M517" t="b">
        <v>1</v>
      </c>
      <c r="N517" t="s">
        <v>8263</v>
      </c>
      <c r="O517">
        <f t="shared" si="41"/>
        <v>102</v>
      </c>
      <c r="P517">
        <f t="shared" si="42"/>
        <v>221.52</v>
      </c>
      <c r="Q517" s="13" t="s">
        <v>8321</v>
      </c>
      <c r="R517" t="s">
        <v>8332</v>
      </c>
      <c r="S517" s="10">
        <f t="shared" si="43"/>
        <v>42089.83289351852</v>
      </c>
      <c r="T517" s="10">
        <f t="shared" si="44"/>
        <v>42119.83289351852</v>
      </c>
      <c r="U517">
        <f t="shared" si="45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 s="9">
        <v>139</v>
      </c>
      <c r="M518" t="b">
        <v>0</v>
      </c>
      <c r="N518" t="s">
        <v>8283</v>
      </c>
      <c r="O518">
        <f t="shared" si="41"/>
        <v>61</v>
      </c>
      <c r="P518">
        <f t="shared" si="42"/>
        <v>109.94</v>
      </c>
      <c r="Q518" s="13" t="s">
        <v>8313</v>
      </c>
      <c r="R518" t="s">
        <v>8314</v>
      </c>
      <c r="S518" s="10">
        <f t="shared" si="43"/>
        <v>42189.031041666662</v>
      </c>
      <c r="T518" s="10">
        <f t="shared" si="44"/>
        <v>42226.290972222225</v>
      </c>
      <c r="U518">
        <f t="shared" si="45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 s="9">
        <v>223</v>
      </c>
      <c r="M519" t="b">
        <v>1</v>
      </c>
      <c r="N519" t="s">
        <v>8267</v>
      </c>
      <c r="O519">
        <f t="shared" si="41"/>
        <v>305</v>
      </c>
      <c r="P519">
        <f t="shared" si="42"/>
        <v>68.489999999999995</v>
      </c>
      <c r="Q519" s="13" t="s">
        <v>8321</v>
      </c>
      <c r="R519" t="s">
        <v>8322</v>
      </c>
      <c r="S519" s="10">
        <f t="shared" si="43"/>
        <v>40480.363483796296</v>
      </c>
      <c r="T519" s="10">
        <f t="shared" si="44"/>
        <v>40530.405150462961</v>
      </c>
      <c r="U519">
        <f t="shared" si="45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 s="9">
        <v>122</v>
      </c>
      <c r="M520" t="b">
        <v>1</v>
      </c>
      <c r="N520" t="s">
        <v>8269</v>
      </c>
      <c r="O520">
        <f t="shared" si="41"/>
        <v>102</v>
      </c>
      <c r="P520">
        <f t="shared" si="42"/>
        <v>125.12</v>
      </c>
      <c r="Q520" s="13" t="s">
        <v>8323</v>
      </c>
      <c r="R520" t="s">
        <v>8326</v>
      </c>
      <c r="S520" s="10">
        <f t="shared" si="43"/>
        <v>42567.840069444443</v>
      </c>
      <c r="T520" s="10">
        <f t="shared" si="44"/>
        <v>42597.840069444443</v>
      </c>
      <c r="U520">
        <f t="shared" si="45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 s="9">
        <v>102</v>
      </c>
      <c r="M521" t="b">
        <v>1</v>
      </c>
      <c r="N521" t="s">
        <v>8296</v>
      </c>
      <c r="O521">
        <f t="shared" si="41"/>
        <v>102</v>
      </c>
      <c r="P521">
        <f t="shared" si="42"/>
        <v>149.31</v>
      </c>
      <c r="Q521" s="13" t="s">
        <v>8319</v>
      </c>
      <c r="R521" t="s">
        <v>8320</v>
      </c>
      <c r="S521" s="10">
        <f t="shared" si="43"/>
        <v>41902.07240740741</v>
      </c>
      <c r="T521" s="10">
        <f t="shared" si="44"/>
        <v>41940.132638888892</v>
      </c>
      <c r="U521">
        <f t="shared" si="45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 s="9">
        <v>226</v>
      </c>
      <c r="M522" t="b">
        <v>1</v>
      </c>
      <c r="N522" t="s">
        <v>8274</v>
      </c>
      <c r="O522">
        <f t="shared" si="41"/>
        <v>102</v>
      </c>
      <c r="P522">
        <f t="shared" si="42"/>
        <v>67.39</v>
      </c>
      <c r="Q522" s="13" t="s">
        <v>8327</v>
      </c>
      <c r="R522" t="s">
        <v>8331</v>
      </c>
      <c r="S522" s="10">
        <f t="shared" si="43"/>
        <v>41664.684108796297</v>
      </c>
      <c r="T522" s="10">
        <f t="shared" si="44"/>
        <v>41694.684108796297</v>
      </c>
      <c r="U522">
        <f t="shared" si="45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 s="9">
        <v>340</v>
      </c>
      <c r="M523" t="b">
        <v>1</v>
      </c>
      <c r="N523" t="s">
        <v>8286</v>
      </c>
      <c r="O523">
        <f t="shared" si="41"/>
        <v>101</v>
      </c>
      <c r="P523">
        <f t="shared" si="42"/>
        <v>44.67</v>
      </c>
      <c r="Q523" s="13" t="s">
        <v>8311</v>
      </c>
      <c r="R523" t="s">
        <v>8312</v>
      </c>
      <c r="S523" s="10">
        <f t="shared" si="43"/>
        <v>41899.645300925928</v>
      </c>
      <c r="T523" s="10">
        <f t="shared" si="44"/>
        <v>41933</v>
      </c>
      <c r="U523">
        <f t="shared" si="45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 s="9">
        <v>123</v>
      </c>
      <c r="M524" t="b">
        <v>1</v>
      </c>
      <c r="N524" t="s">
        <v>8296</v>
      </c>
      <c r="O524">
        <f t="shared" si="41"/>
        <v>101</v>
      </c>
      <c r="P524">
        <f t="shared" si="42"/>
        <v>123.35</v>
      </c>
      <c r="Q524" s="13" t="s">
        <v>8319</v>
      </c>
      <c r="R524" t="s">
        <v>8320</v>
      </c>
      <c r="S524" s="10">
        <f t="shared" si="43"/>
        <v>41789.896805555552</v>
      </c>
      <c r="T524" s="10">
        <f t="shared" si="44"/>
        <v>41819.896805555552</v>
      </c>
      <c r="U524">
        <f t="shared" si="45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 s="9">
        <v>59</v>
      </c>
      <c r="M525" t="b">
        <v>1</v>
      </c>
      <c r="N525" t="s">
        <v>8269</v>
      </c>
      <c r="O525">
        <f t="shared" si="41"/>
        <v>101</v>
      </c>
      <c r="P525">
        <f t="shared" si="42"/>
        <v>256.37</v>
      </c>
      <c r="Q525" s="13" t="s">
        <v>8323</v>
      </c>
      <c r="R525" t="s">
        <v>8326</v>
      </c>
      <c r="S525" s="10">
        <f t="shared" si="43"/>
        <v>42772.833379629628</v>
      </c>
      <c r="T525" s="10">
        <f t="shared" si="44"/>
        <v>42806.875</v>
      </c>
      <c r="U525">
        <f t="shared" si="45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 s="9">
        <v>60</v>
      </c>
      <c r="M526" t="b">
        <v>1</v>
      </c>
      <c r="N526" t="s">
        <v>8269</v>
      </c>
      <c r="O526">
        <f t="shared" si="41"/>
        <v>302</v>
      </c>
      <c r="P526">
        <f t="shared" si="42"/>
        <v>252.02</v>
      </c>
      <c r="Q526" s="13" t="s">
        <v>8323</v>
      </c>
      <c r="R526" t="s">
        <v>8326</v>
      </c>
      <c r="S526" s="10">
        <f t="shared" si="43"/>
        <v>42473.794710648144</v>
      </c>
      <c r="T526" s="10">
        <f t="shared" si="44"/>
        <v>42503.794710648144</v>
      </c>
      <c r="U526">
        <f t="shared" si="45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 s="9">
        <v>154</v>
      </c>
      <c r="M527" t="b">
        <v>1</v>
      </c>
      <c r="N527" t="s">
        <v>8274</v>
      </c>
      <c r="O527">
        <f t="shared" si="41"/>
        <v>101</v>
      </c>
      <c r="P527">
        <f t="shared" si="42"/>
        <v>97.99</v>
      </c>
      <c r="Q527" s="13" t="s">
        <v>8327</v>
      </c>
      <c r="R527" t="s">
        <v>8331</v>
      </c>
      <c r="S527" s="10">
        <f t="shared" si="43"/>
        <v>40869.675173611111</v>
      </c>
      <c r="T527" s="10">
        <f t="shared" si="44"/>
        <v>40929.342361111114</v>
      </c>
      <c r="U527">
        <f t="shared" si="45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 s="9">
        <v>58</v>
      </c>
      <c r="M528" t="b">
        <v>1</v>
      </c>
      <c r="N528" t="s">
        <v>8301</v>
      </c>
      <c r="O528">
        <f t="shared" si="41"/>
        <v>191</v>
      </c>
      <c r="P528">
        <f t="shared" si="42"/>
        <v>259.95</v>
      </c>
      <c r="Q528" s="13" t="s">
        <v>8323</v>
      </c>
      <c r="R528" t="s">
        <v>8324</v>
      </c>
      <c r="S528" s="10">
        <f t="shared" si="43"/>
        <v>41862.803078703706</v>
      </c>
      <c r="T528" s="10">
        <f t="shared" si="44"/>
        <v>41892.202777777777</v>
      </c>
      <c r="U528">
        <f t="shared" si="45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 s="9">
        <v>680</v>
      </c>
      <c r="M529" t="b">
        <v>1</v>
      </c>
      <c r="N529" t="s">
        <v>8295</v>
      </c>
      <c r="O529">
        <f t="shared" si="41"/>
        <v>537</v>
      </c>
      <c r="P529">
        <f t="shared" si="42"/>
        <v>22.12</v>
      </c>
      <c r="Q529" s="13" t="s">
        <v>8316</v>
      </c>
      <c r="R529" t="s">
        <v>8317</v>
      </c>
      <c r="S529" s="10">
        <f t="shared" si="43"/>
        <v>42371.617164351846</v>
      </c>
      <c r="T529" s="10">
        <f t="shared" si="44"/>
        <v>42401.617164351846</v>
      </c>
      <c r="U529">
        <f t="shared" si="45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 s="9">
        <v>202</v>
      </c>
      <c r="M530" t="b">
        <v>1</v>
      </c>
      <c r="N530" t="s">
        <v>8267</v>
      </c>
      <c r="O530">
        <f t="shared" si="41"/>
        <v>113</v>
      </c>
      <c r="P530">
        <f t="shared" si="42"/>
        <v>73.02</v>
      </c>
      <c r="Q530" s="13" t="s">
        <v>8321</v>
      </c>
      <c r="R530" t="s">
        <v>8322</v>
      </c>
      <c r="S530" s="10">
        <f t="shared" si="43"/>
        <v>40862.492939814816</v>
      </c>
      <c r="T530" s="10">
        <f t="shared" si="44"/>
        <v>40897.492939814816</v>
      </c>
      <c r="U530">
        <f t="shared" si="45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 s="9">
        <v>79</v>
      </c>
      <c r="M531" t="b">
        <v>1</v>
      </c>
      <c r="N531" t="s">
        <v>8263</v>
      </c>
      <c r="O531">
        <f t="shared" si="41"/>
        <v>143</v>
      </c>
      <c r="P531">
        <f t="shared" si="42"/>
        <v>185.48</v>
      </c>
      <c r="Q531" s="13" t="s">
        <v>8321</v>
      </c>
      <c r="R531" t="s">
        <v>8332</v>
      </c>
      <c r="S531" s="10">
        <f t="shared" si="43"/>
        <v>42766.600497685184</v>
      </c>
      <c r="T531" s="10">
        <f t="shared" si="44"/>
        <v>42796.600497685184</v>
      </c>
      <c r="U531">
        <f t="shared" si="45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 s="9">
        <v>36</v>
      </c>
      <c r="M532" t="b">
        <v>0</v>
      </c>
      <c r="N532" t="s">
        <v>8271</v>
      </c>
      <c r="O532">
        <f t="shared" si="41"/>
        <v>73</v>
      </c>
      <c r="P532">
        <f t="shared" si="42"/>
        <v>405.5</v>
      </c>
      <c r="Q532" s="13" t="s">
        <v>8308</v>
      </c>
      <c r="R532" t="s">
        <v>8310</v>
      </c>
      <c r="S532" s="10">
        <f t="shared" si="43"/>
        <v>42262.104780092588</v>
      </c>
      <c r="T532" s="10">
        <f t="shared" si="44"/>
        <v>42292.104780092588</v>
      </c>
      <c r="U532">
        <f t="shared" si="45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 s="9">
        <v>205</v>
      </c>
      <c r="M533" t="b">
        <v>1</v>
      </c>
      <c r="N533" t="s">
        <v>8274</v>
      </c>
      <c r="O533">
        <f t="shared" si="41"/>
        <v>145</v>
      </c>
      <c r="P533">
        <f t="shared" si="42"/>
        <v>70.790000000000006</v>
      </c>
      <c r="Q533" s="13" t="s">
        <v>8327</v>
      </c>
      <c r="R533" t="s">
        <v>8331</v>
      </c>
      <c r="S533" s="10">
        <f t="shared" si="43"/>
        <v>41053.80846064815</v>
      </c>
      <c r="T533" s="10">
        <f t="shared" si="44"/>
        <v>41074.80846064815</v>
      </c>
      <c r="U533">
        <f t="shared" si="45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 s="9">
        <v>72</v>
      </c>
      <c r="M534" t="b">
        <v>1</v>
      </c>
      <c r="N534" t="s">
        <v>8269</v>
      </c>
      <c r="O534">
        <f t="shared" si="41"/>
        <v>111</v>
      </c>
      <c r="P534">
        <f t="shared" si="42"/>
        <v>200.69</v>
      </c>
      <c r="Q534" s="13" t="s">
        <v>8323</v>
      </c>
      <c r="R534" t="s">
        <v>8326</v>
      </c>
      <c r="S534" s="10">
        <f t="shared" si="43"/>
        <v>41775.753761574073</v>
      </c>
      <c r="T534" s="10">
        <f t="shared" si="44"/>
        <v>41805.753761574073</v>
      </c>
      <c r="U534">
        <f t="shared" si="45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 s="9">
        <v>156</v>
      </c>
      <c r="M535" t="b">
        <v>1</v>
      </c>
      <c r="N535" t="s">
        <v>8274</v>
      </c>
      <c r="O535">
        <f t="shared" si="41"/>
        <v>144</v>
      </c>
      <c r="P535">
        <f t="shared" si="42"/>
        <v>92.55</v>
      </c>
      <c r="Q535" s="13" t="s">
        <v>8327</v>
      </c>
      <c r="R535" t="s">
        <v>8331</v>
      </c>
      <c r="S535" s="10">
        <f t="shared" si="43"/>
        <v>41276.047905092593</v>
      </c>
      <c r="T535" s="10">
        <f t="shared" si="44"/>
        <v>41306.047905092593</v>
      </c>
      <c r="U535">
        <f t="shared" si="45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 s="9">
        <v>276</v>
      </c>
      <c r="M536" t="b">
        <v>0</v>
      </c>
      <c r="N536" t="s">
        <v>8271</v>
      </c>
      <c r="O536">
        <f t="shared" si="41"/>
        <v>11</v>
      </c>
      <c r="P536">
        <f t="shared" si="42"/>
        <v>51.82</v>
      </c>
      <c r="Q536" s="13" t="s">
        <v>8308</v>
      </c>
      <c r="R536" t="s">
        <v>8310</v>
      </c>
      <c r="S536" s="10">
        <f t="shared" si="43"/>
        <v>42410.774155092593</v>
      </c>
      <c r="T536" s="10">
        <f t="shared" si="44"/>
        <v>42440.774155092593</v>
      </c>
      <c r="U536">
        <f t="shared" si="45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 s="9">
        <v>534</v>
      </c>
      <c r="M537" t="b">
        <v>0</v>
      </c>
      <c r="N537" t="s">
        <v>8280</v>
      </c>
      <c r="O537">
        <f t="shared" si="41"/>
        <v>28</v>
      </c>
      <c r="P537">
        <f t="shared" si="42"/>
        <v>26.6</v>
      </c>
      <c r="Q537" s="13" t="s">
        <v>8316</v>
      </c>
      <c r="R537" t="s">
        <v>8334</v>
      </c>
      <c r="S537" s="10">
        <f t="shared" si="43"/>
        <v>41948.771168981482</v>
      </c>
      <c r="T537" s="10">
        <f t="shared" si="44"/>
        <v>41978.771168981482</v>
      </c>
      <c r="U537">
        <f t="shared" si="45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 s="9">
        <v>146</v>
      </c>
      <c r="M538" t="b">
        <v>1</v>
      </c>
      <c r="N538" t="s">
        <v>8293</v>
      </c>
      <c r="O538">
        <f t="shared" si="41"/>
        <v>118</v>
      </c>
      <c r="P538">
        <f t="shared" si="42"/>
        <v>97.19</v>
      </c>
      <c r="Q538" s="13" t="s">
        <v>8308</v>
      </c>
      <c r="R538" t="s">
        <v>8309</v>
      </c>
      <c r="S538" s="10">
        <f t="shared" si="43"/>
        <v>41389.808194444442</v>
      </c>
      <c r="T538" s="10">
        <f t="shared" si="44"/>
        <v>41422</v>
      </c>
      <c r="U538">
        <f t="shared" si="45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 s="9">
        <v>284</v>
      </c>
      <c r="M539" t="b">
        <v>1</v>
      </c>
      <c r="N539" t="s">
        <v>8267</v>
      </c>
      <c r="O539">
        <f t="shared" si="41"/>
        <v>283</v>
      </c>
      <c r="P539">
        <f t="shared" si="42"/>
        <v>49.88</v>
      </c>
      <c r="Q539" s="13" t="s">
        <v>8321</v>
      </c>
      <c r="R539" t="s">
        <v>8322</v>
      </c>
      <c r="S539" s="10">
        <f t="shared" si="43"/>
        <v>41330.038784722223</v>
      </c>
      <c r="T539" s="10">
        <f t="shared" si="44"/>
        <v>41359.997118055559</v>
      </c>
      <c r="U539">
        <f t="shared" si="45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 s="9">
        <v>119</v>
      </c>
      <c r="M540" t="b">
        <v>1</v>
      </c>
      <c r="N540" t="s">
        <v>8263</v>
      </c>
      <c r="O540">
        <f t="shared" si="41"/>
        <v>128</v>
      </c>
      <c r="P540">
        <f t="shared" si="42"/>
        <v>118.34</v>
      </c>
      <c r="Q540" s="13" t="s">
        <v>8321</v>
      </c>
      <c r="R540" t="s">
        <v>8332</v>
      </c>
      <c r="S540" s="10">
        <f t="shared" si="43"/>
        <v>42196.928668981483</v>
      </c>
      <c r="T540" s="10">
        <f t="shared" si="44"/>
        <v>42226.928668981483</v>
      </c>
      <c r="U540">
        <f t="shared" si="45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 s="9">
        <v>95</v>
      </c>
      <c r="M541" t="b">
        <v>1</v>
      </c>
      <c r="N541" t="s">
        <v>8293</v>
      </c>
      <c r="O541">
        <f t="shared" si="41"/>
        <v>281</v>
      </c>
      <c r="P541">
        <f t="shared" si="42"/>
        <v>147.94999999999999</v>
      </c>
      <c r="Q541" s="13" t="s">
        <v>8308</v>
      </c>
      <c r="R541" t="s">
        <v>8309</v>
      </c>
      <c r="S541" s="10">
        <f t="shared" si="43"/>
        <v>41861.070567129631</v>
      </c>
      <c r="T541" s="10">
        <f t="shared" si="44"/>
        <v>41906.070567129631</v>
      </c>
      <c r="U541">
        <f t="shared" si="45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 s="9">
        <v>11</v>
      </c>
      <c r="M542" t="b">
        <v>0</v>
      </c>
      <c r="N542" t="s">
        <v>8271</v>
      </c>
      <c r="O542">
        <f t="shared" si="41"/>
        <v>47</v>
      </c>
      <c r="P542">
        <f t="shared" si="42"/>
        <v>1272.73</v>
      </c>
      <c r="Q542" s="13" t="s">
        <v>8308</v>
      </c>
      <c r="R542" t="s">
        <v>8310</v>
      </c>
      <c r="S542" s="10">
        <f t="shared" si="43"/>
        <v>42742.30332175926</v>
      </c>
      <c r="T542" s="10">
        <f t="shared" si="44"/>
        <v>42775.30332175926</v>
      </c>
      <c r="U542">
        <f t="shared" si="45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 s="9">
        <v>182</v>
      </c>
      <c r="M543" t="b">
        <v>1</v>
      </c>
      <c r="N543" t="s">
        <v>8274</v>
      </c>
      <c r="O543">
        <f t="shared" si="41"/>
        <v>117</v>
      </c>
      <c r="P543">
        <f t="shared" si="42"/>
        <v>76.92</v>
      </c>
      <c r="Q543" s="13" t="s">
        <v>8327</v>
      </c>
      <c r="R543" t="s">
        <v>8331</v>
      </c>
      <c r="S543" s="10">
        <f t="shared" si="43"/>
        <v>41507.845451388886</v>
      </c>
      <c r="T543" s="10">
        <f t="shared" si="44"/>
        <v>41537.845451388886</v>
      </c>
      <c r="U543">
        <f t="shared" si="45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 s="9">
        <v>189</v>
      </c>
      <c r="M544" t="b">
        <v>1</v>
      </c>
      <c r="N544" t="s">
        <v>8274</v>
      </c>
      <c r="O544">
        <f t="shared" si="41"/>
        <v>111</v>
      </c>
      <c r="P544">
        <f t="shared" si="42"/>
        <v>73.36</v>
      </c>
      <c r="Q544" s="13" t="s">
        <v>8327</v>
      </c>
      <c r="R544" t="s">
        <v>8331</v>
      </c>
      <c r="S544" s="10">
        <f t="shared" si="43"/>
        <v>41682.099189814813</v>
      </c>
      <c r="T544" s="10">
        <f t="shared" si="44"/>
        <v>41722.057523148149</v>
      </c>
      <c r="U544">
        <f t="shared" si="45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 s="9">
        <v>473</v>
      </c>
      <c r="M545" t="b">
        <v>1</v>
      </c>
      <c r="N545" t="s">
        <v>8293</v>
      </c>
      <c r="O545">
        <f t="shared" si="41"/>
        <v>347</v>
      </c>
      <c r="P545">
        <f t="shared" si="42"/>
        <v>29.31</v>
      </c>
      <c r="Q545" s="13" t="s">
        <v>8308</v>
      </c>
      <c r="R545" t="s">
        <v>8309</v>
      </c>
      <c r="S545" s="10">
        <f t="shared" si="43"/>
        <v>41438.899594907409</v>
      </c>
      <c r="T545" s="10">
        <f t="shared" si="44"/>
        <v>41468.899594907409</v>
      </c>
      <c r="U545">
        <f t="shared" si="45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 s="9">
        <v>92</v>
      </c>
      <c r="M546" t="b">
        <v>0</v>
      </c>
      <c r="N546" t="s">
        <v>8283</v>
      </c>
      <c r="O546">
        <f t="shared" si="41"/>
        <v>57</v>
      </c>
      <c r="P546">
        <f t="shared" si="42"/>
        <v>150.5</v>
      </c>
      <c r="Q546" s="13" t="s">
        <v>8313</v>
      </c>
      <c r="R546" t="s">
        <v>8314</v>
      </c>
      <c r="S546" s="10">
        <f t="shared" si="43"/>
        <v>41891.780023148152</v>
      </c>
      <c r="T546" s="10">
        <f t="shared" si="44"/>
        <v>41926.780023148152</v>
      </c>
      <c r="U546">
        <f t="shared" si="45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 s="9">
        <v>133</v>
      </c>
      <c r="M547" t="b">
        <v>1</v>
      </c>
      <c r="N547" t="s">
        <v>8267</v>
      </c>
      <c r="O547">
        <f t="shared" si="41"/>
        <v>114</v>
      </c>
      <c r="P547">
        <f t="shared" si="42"/>
        <v>103.22</v>
      </c>
      <c r="Q547" s="13" t="s">
        <v>8321</v>
      </c>
      <c r="R547" t="s">
        <v>8322</v>
      </c>
      <c r="S547" s="10">
        <f t="shared" si="43"/>
        <v>42292.250787037032</v>
      </c>
      <c r="T547" s="10">
        <f t="shared" si="44"/>
        <v>42322.292361111111</v>
      </c>
      <c r="U547">
        <f t="shared" si="45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 s="9">
        <v>539</v>
      </c>
      <c r="M548" t="b">
        <v>1</v>
      </c>
      <c r="N548" t="s">
        <v>8295</v>
      </c>
      <c r="O548">
        <f t="shared" si="41"/>
        <v>171</v>
      </c>
      <c r="P548">
        <f t="shared" si="42"/>
        <v>25.43</v>
      </c>
      <c r="Q548" s="13" t="s">
        <v>8316</v>
      </c>
      <c r="R548" t="s">
        <v>8317</v>
      </c>
      <c r="S548" s="10">
        <f t="shared" si="43"/>
        <v>41484.664247685185</v>
      </c>
      <c r="T548" s="10">
        <f t="shared" si="44"/>
        <v>41520.166666666664</v>
      </c>
      <c r="U548">
        <f t="shared" si="45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 s="9">
        <v>34</v>
      </c>
      <c r="M549" t="b">
        <v>0</v>
      </c>
      <c r="N549" t="s">
        <v>8270</v>
      </c>
      <c r="O549">
        <f t="shared" si="41"/>
        <v>27</v>
      </c>
      <c r="P549">
        <f t="shared" si="42"/>
        <v>402.71</v>
      </c>
      <c r="Q549" s="13" t="s">
        <v>8308</v>
      </c>
      <c r="R549" t="s">
        <v>8342</v>
      </c>
      <c r="S549" s="10">
        <f t="shared" si="43"/>
        <v>42283.592465277776</v>
      </c>
      <c r="T549" s="10">
        <f t="shared" si="44"/>
        <v>42323.634131944447</v>
      </c>
      <c r="U549">
        <f t="shared" si="45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 s="9">
        <v>132</v>
      </c>
      <c r="M550" t="b">
        <v>1</v>
      </c>
      <c r="N550" t="s">
        <v>8298</v>
      </c>
      <c r="O550">
        <f t="shared" si="41"/>
        <v>109</v>
      </c>
      <c r="P550">
        <f t="shared" si="42"/>
        <v>103.68</v>
      </c>
      <c r="Q550" s="13" t="s">
        <v>8327</v>
      </c>
      <c r="R550" t="s">
        <v>8341</v>
      </c>
      <c r="S550" s="10">
        <f t="shared" si="43"/>
        <v>42269.967835648145</v>
      </c>
      <c r="T550" s="10">
        <f t="shared" si="44"/>
        <v>42290.967835648145</v>
      </c>
      <c r="U550">
        <f t="shared" si="45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 s="9">
        <v>227</v>
      </c>
      <c r="M551" t="b">
        <v>1</v>
      </c>
      <c r="N551" t="s">
        <v>8272</v>
      </c>
      <c r="O551">
        <f t="shared" si="41"/>
        <v>136</v>
      </c>
      <c r="P551">
        <f t="shared" si="42"/>
        <v>59.97</v>
      </c>
      <c r="Q551" s="13" t="s">
        <v>8311</v>
      </c>
      <c r="R551" t="s">
        <v>8333</v>
      </c>
      <c r="S551" s="10">
        <f t="shared" si="43"/>
        <v>42200.578310185185</v>
      </c>
      <c r="T551" s="10">
        <f t="shared" si="44"/>
        <v>42252.165972222225</v>
      </c>
      <c r="U551">
        <f t="shared" si="45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 s="9">
        <v>944</v>
      </c>
      <c r="M552" t="b">
        <v>1</v>
      </c>
      <c r="N552" t="s">
        <v>8295</v>
      </c>
      <c r="O552">
        <f t="shared" si="41"/>
        <v>1357</v>
      </c>
      <c r="P552">
        <f t="shared" si="42"/>
        <v>14.37</v>
      </c>
      <c r="Q552" s="13" t="s">
        <v>8316</v>
      </c>
      <c r="R552" t="s">
        <v>8317</v>
      </c>
      <c r="S552" s="10">
        <f t="shared" si="43"/>
        <v>42315.699490740735</v>
      </c>
      <c r="T552" s="10">
        <f t="shared" si="44"/>
        <v>42345.699490740735</v>
      </c>
      <c r="U552">
        <f t="shared" si="45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 s="9">
        <v>96</v>
      </c>
      <c r="M553" t="b">
        <v>1</v>
      </c>
      <c r="N553" t="s">
        <v>8295</v>
      </c>
      <c r="O553">
        <f t="shared" si="41"/>
        <v>271</v>
      </c>
      <c r="P553">
        <f t="shared" si="42"/>
        <v>140.97999999999999</v>
      </c>
      <c r="Q553" s="13" t="s">
        <v>8316</v>
      </c>
      <c r="R553" t="s">
        <v>8317</v>
      </c>
      <c r="S553" s="10">
        <f t="shared" si="43"/>
        <v>42452.825740740736</v>
      </c>
      <c r="T553" s="10">
        <f t="shared" si="44"/>
        <v>42482.825740740736</v>
      </c>
      <c r="U553">
        <f t="shared" si="45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 s="9">
        <v>170</v>
      </c>
      <c r="M554" t="b">
        <v>1</v>
      </c>
      <c r="N554" t="s">
        <v>8283</v>
      </c>
      <c r="O554">
        <f t="shared" si="41"/>
        <v>135</v>
      </c>
      <c r="P554">
        <f t="shared" si="42"/>
        <v>79.41</v>
      </c>
      <c r="Q554" s="13" t="s">
        <v>8313</v>
      </c>
      <c r="R554" t="s">
        <v>8314</v>
      </c>
      <c r="S554" s="10">
        <f t="shared" si="43"/>
        <v>42298.34783564815</v>
      </c>
      <c r="T554" s="10">
        <f t="shared" si="44"/>
        <v>42358.375</v>
      </c>
      <c r="U554">
        <f t="shared" si="45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 s="9">
        <v>191</v>
      </c>
      <c r="M555" t="b">
        <v>1</v>
      </c>
      <c r="N555" t="s">
        <v>8274</v>
      </c>
      <c r="O555">
        <f t="shared" si="41"/>
        <v>154</v>
      </c>
      <c r="P555">
        <f t="shared" si="42"/>
        <v>70.58</v>
      </c>
      <c r="Q555" s="13" t="s">
        <v>8327</v>
      </c>
      <c r="R555" t="s">
        <v>8331</v>
      </c>
      <c r="S555" s="10">
        <f t="shared" si="43"/>
        <v>41600.538657407407</v>
      </c>
      <c r="T555" s="10">
        <f t="shared" si="44"/>
        <v>41645.538657407407</v>
      </c>
      <c r="U555">
        <f t="shared" si="45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 s="9">
        <v>171</v>
      </c>
      <c r="M556" t="b">
        <v>1</v>
      </c>
      <c r="N556" t="s">
        <v>8267</v>
      </c>
      <c r="O556">
        <f t="shared" si="41"/>
        <v>105</v>
      </c>
      <c r="P556">
        <f t="shared" si="42"/>
        <v>78.66</v>
      </c>
      <c r="Q556" s="13" t="s">
        <v>8321</v>
      </c>
      <c r="R556" t="s">
        <v>8322</v>
      </c>
      <c r="S556" s="10">
        <f t="shared" si="43"/>
        <v>41079.877442129626</v>
      </c>
      <c r="T556" s="10">
        <f t="shared" si="44"/>
        <v>41109.877442129626</v>
      </c>
      <c r="U556">
        <f t="shared" si="45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 s="9">
        <v>57</v>
      </c>
      <c r="M557" t="b">
        <v>1</v>
      </c>
      <c r="N557" t="s">
        <v>8283</v>
      </c>
      <c r="O557">
        <f t="shared" si="41"/>
        <v>103</v>
      </c>
      <c r="P557">
        <f t="shared" si="42"/>
        <v>234.79</v>
      </c>
      <c r="Q557" s="13" t="s">
        <v>8313</v>
      </c>
      <c r="R557" t="s">
        <v>8314</v>
      </c>
      <c r="S557" s="10">
        <f t="shared" si="43"/>
        <v>42297.748067129629</v>
      </c>
      <c r="T557" s="10">
        <f t="shared" si="44"/>
        <v>42342.208333333328</v>
      </c>
      <c r="U557">
        <f t="shared" si="45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 s="9">
        <v>141</v>
      </c>
      <c r="M558" t="b">
        <v>1</v>
      </c>
      <c r="N558" t="s">
        <v>8274</v>
      </c>
      <c r="O558">
        <f t="shared" si="41"/>
        <v>199</v>
      </c>
      <c r="P558">
        <f t="shared" si="42"/>
        <v>94.49</v>
      </c>
      <c r="Q558" s="13" t="s">
        <v>8327</v>
      </c>
      <c r="R558" t="s">
        <v>8331</v>
      </c>
      <c r="S558" s="10">
        <f t="shared" si="43"/>
        <v>40487.621365740742</v>
      </c>
      <c r="T558" s="10">
        <f t="shared" si="44"/>
        <v>40544.207638888889</v>
      </c>
      <c r="U558">
        <f t="shared" si="45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 s="9">
        <v>76</v>
      </c>
      <c r="M559" t="b">
        <v>0</v>
      </c>
      <c r="N559" t="s">
        <v>8271</v>
      </c>
      <c r="O559">
        <f t="shared" si="41"/>
        <v>44</v>
      </c>
      <c r="P559">
        <f t="shared" si="42"/>
        <v>174.95</v>
      </c>
      <c r="Q559" s="13" t="s">
        <v>8308</v>
      </c>
      <c r="R559" t="s">
        <v>8310</v>
      </c>
      <c r="S559" s="10">
        <f t="shared" si="43"/>
        <v>42676.583599537036</v>
      </c>
      <c r="T559" s="10">
        <f t="shared" si="44"/>
        <v>42718.6252662037</v>
      </c>
      <c r="U559">
        <f t="shared" si="45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 s="9">
        <v>94</v>
      </c>
      <c r="M560" t="b">
        <v>1</v>
      </c>
      <c r="N560" t="s">
        <v>8272</v>
      </c>
      <c r="O560">
        <f t="shared" si="41"/>
        <v>102</v>
      </c>
      <c r="P560">
        <f t="shared" si="42"/>
        <v>141.41999999999999</v>
      </c>
      <c r="Q560" s="13" t="s">
        <v>8311</v>
      </c>
      <c r="R560" t="s">
        <v>8333</v>
      </c>
      <c r="S560" s="10">
        <f t="shared" si="43"/>
        <v>41401.648217592592</v>
      </c>
      <c r="T560" s="10">
        <f t="shared" si="44"/>
        <v>41436.648217592592</v>
      </c>
      <c r="U560">
        <f t="shared" si="45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 s="9">
        <v>179</v>
      </c>
      <c r="M561" t="b">
        <v>1</v>
      </c>
      <c r="N561" t="s">
        <v>8296</v>
      </c>
      <c r="O561">
        <f t="shared" si="41"/>
        <v>111</v>
      </c>
      <c r="P561">
        <f t="shared" si="42"/>
        <v>74.180000000000007</v>
      </c>
      <c r="Q561" s="13" t="s">
        <v>8319</v>
      </c>
      <c r="R561" t="s">
        <v>8320</v>
      </c>
      <c r="S561" s="10">
        <f t="shared" si="43"/>
        <v>41786.640543981484</v>
      </c>
      <c r="T561" s="10">
        <f t="shared" si="44"/>
        <v>41816.640543981484</v>
      </c>
      <c r="U561">
        <f t="shared" si="45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 s="9">
        <v>251</v>
      </c>
      <c r="M562" t="b">
        <v>1</v>
      </c>
      <c r="N562" t="s">
        <v>8295</v>
      </c>
      <c r="O562">
        <f t="shared" si="41"/>
        <v>147</v>
      </c>
      <c r="P562">
        <f t="shared" si="42"/>
        <v>52.7</v>
      </c>
      <c r="Q562" s="13" t="s">
        <v>8316</v>
      </c>
      <c r="R562" t="s">
        <v>8317</v>
      </c>
      <c r="S562" s="10">
        <f t="shared" si="43"/>
        <v>42262.416643518518</v>
      </c>
      <c r="T562" s="10">
        <f t="shared" si="44"/>
        <v>42292.416643518518</v>
      </c>
      <c r="U562">
        <f t="shared" si="45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 s="9">
        <v>111</v>
      </c>
      <c r="M563" t="b">
        <v>1</v>
      </c>
      <c r="N563" t="s">
        <v>8283</v>
      </c>
      <c r="O563">
        <f t="shared" si="41"/>
        <v>105</v>
      </c>
      <c r="P563">
        <f t="shared" si="42"/>
        <v>118.74</v>
      </c>
      <c r="Q563" s="13" t="s">
        <v>8313</v>
      </c>
      <c r="R563" t="s">
        <v>8314</v>
      </c>
      <c r="S563" s="10">
        <f t="shared" si="43"/>
        <v>42130.865150462967</v>
      </c>
      <c r="T563" s="10">
        <f t="shared" si="44"/>
        <v>42163.166666666672</v>
      </c>
      <c r="U563">
        <f t="shared" si="45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 s="9">
        <v>186</v>
      </c>
      <c r="M564" t="b">
        <v>1</v>
      </c>
      <c r="N564" t="s">
        <v>8269</v>
      </c>
      <c r="O564">
        <f t="shared" si="41"/>
        <v>101</v>
      </c>
      <c r="P564">
        <f t="shared" si="42"/>
        <v>70.77</v>
      </c>
      <c r="Q564" s="13" t="s">
        <v>8323</v>
      </c>
      <c r="R564" t="s">
        <v>8326</v>
      </c>
      <c r="S564" s="10">
        <f t="shared" si="43"/>
        <v>42059.085752314815</v>
      </c>
      <c r="T564" s="10">
        <f t="shared" si="44"/>
        <v>42089.044085648144</v>
      </c>
      <c r="U564">
        <f t="shared" si="45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 s="9">
        <v>156</v>
      </c>
      <c r="M565" t="b">
        <v>1</v>
      </c>
      <c r="N565" t="s">
        <v>8301</v>
      </c>
      <c r="O565">
        <f t="shared" si="41"/>
        <v>109</v>
      </c>
      <c r="P565">
        <f t="shared" si="42"/>
        <v>84.11</v>
      </c>
      <c r="Q565" s="13" t="s">
        <v>8323</v>
      </c>
      <c r="R565" t="s">
        <v>8324</v>
      </c>
      <c r="S565" s="10">
        <f t="shared" si="43"/>
        <v>42387.7268287037</v>
      </c>
      <c r="T565" s="10">
        <f t="shared" si="44"/>
        <v>42402.7268287037</v>
      </c>
      <c r="U565">
        <f t="shared" si="45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 s="9">
        <v>103</v>
      </c>
      <c r="M566" t="b">
        <v>1</v>
      </c>
      <c r="N566" t="s">
        <v>8293</v>
      </c>
      <c r="O566">
        <f t="shared" si="41"/>
        <v>262</v>
      </c>
      <c r="P566">
        <f t="shared" si="42"/>
        <v>127.32</v>
      </c>
      <c r="Q566" s="13" t="s">
        <v>8308</v>
      </c>
      <c r="R566" t="s">
        <v>8309</v>
      </c>
      <c r="S566" s="10">
        <f t="shared" si="43"/>
        <v>40898.089236111111</v>
      </c>
      <c r="T566" s="10">
        <f t="shared" si="44"/>
        <v>40920.041666666664</v>
      </c>
      <c r="U566">
        <f t="shared" si="45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 s="9">
        <v>62</v>
      </c>
      <c r="M567" t="b">
        <v>1</v>
      </c>
      <c r="N567" t="s">
        <v>8283</v>
      </c>
      <c r="O567">
        <f t="shared" si="41"/>
        <v>101</v>
      </c>
      <c r="P567">
        <f t="shared" si="42"/>
        <v>211.48</v>
      </c>
      <c r="Q567" s="13" t="s">
        <v>8313</v>
      </c>
      <c r="R567" t="s">
        <v>8314</v>
      </c>
      <c r="S567" s="10">
        <f t="shared" si="43"/>
        <v>42138.506377314814</v>
      </c>
      <c r="T567" s="10">
        <f t="shared" si="44"/>
        <v>42168.506377314814</v>
      </c>
      <c r="U567">
        <f t="shared" si="45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 s="9">
        <v>159</v>
      </c>
      <c r="M568" t="b">
        <v>1</v>
      </c>
      <c r="N568" t="s">
        <v>8267</v>
      </c>
      <c r="O568">
        <f t="shared" si="41"/>
        <v>104</v>
      </c>
      <c r="P568">
        <f t="shared" si="42"/>
        <v>81.849999999999994</v>
      </c>
      <c r="Q568" s="13" t="s">
        <v>8321</v>
      </c>
      <c r="R568" t="s">
        <v>8322</v>
      </c>
      <c r="S568" s="10">
        <f t="shared" si="43"/>
        <v>42043.605578703704</v>
      </c>
      <c r="T568" s="10">
        <f t="shared" si="44"/>
        <v>42078.563912037032</v>
      </c>
      <c r="U568">
        <f t="shared" si="45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 s="9">
        <v>165</v>
      </c>
      <c r="M569" t="b">
        <v>1</v>
      </c>
      <c r="N569" t="s">
        <v>8267</v>
      </c>
      <c r="O569">
        <f t="shared" si="41"/>
        <v>132</v>
      </c>
      <c r="P569">
        <f t="shared" si="42"/>
        <v>78.58</v>
      </c>
      <c r="Q569" s="13" t="s">
        <v>8321</v>
      </c>
      <c r="R569" t="s">
        <v>8322</v>
      </c>
      <c r="S569" s="10">
        <f t="shared" si="43"/>
        <v>41785.452534722222</v>
      </c>
      <c r="T569" s="10">
        <f t="shared" si="44"/>
        <v>41815.452534722222</v>
      </c>
      <c r="U569">
        <f t="shared" si="45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 s="9">
        <v>229</v>
      </c>
      <c r="M570" t="b">
        <v>1</v>
      </c>
      <c r="N570" t="s">
        <v>8267</v>
      </c>
      <c r="O570">
        <f t="shared" si="41"/>
        <v>104</v>
      </c>
      <c r="P570">
        <f t="shared" si="42"/>
        <v>56.46</v>
      </c>
      <c r="Q570" s="13" t="s">
        <v>8321</v>
      </c>
      <c r="R570" t="s">
        <v>8322</v>
      </c>
      <c r="S570" s="10">
        <f t="shared" si="43"/>
        <v>40379.776435185187</v>
      </c>
      <c r="T570" s="10">
        <f t="shared" si="44"/>
        <v>40422.155555555553</v>
      </c>
      <c r="U570">
        <f t="shared" si="45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 s="9">
        <v>35</v>
      </c>
      <c r="M571" t="b">
        <v>0</v>
      </c>
      <c r="N571" t="s">
        <v>8271</v>
      </c>
      <c r="O571">
        <f t="shared" si="41"/>
        <v>112</v>
      </c>
      <c r="P571">
        <f t="shared" si="42"/>
        <v>367.97</v>
      </c>
      <c r="Q571" s="13" t="s">
        <v>8308</v>
      </c>
      <c r="R571" t="s">
        <v>8310</v>
      </c>
      <c r="S571" s="10">
        <f t="shared" si="43"/>
        <v>42257.882731481484</v>
      </c>
      <c r="T571" s="10">
        <f t="shared" si="44"/>
        <v>42292.882731481484</v>
      </c>
      <c r="U571">
        <f t="shared" si="45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 s="9">
        <v>47</v>
      </c>
      <c r="M572" t="b">
        <v>1</v>
      </c>
      <c r="N572" t="s">
        <v>8264</v>
      </c>
      <c r="O572">
        <f t="shared" si="41"/>
        <v>107</v>
      </c>
      <c r="P572">
        <f t="shared" si="42"/>
        <v>273.83</v>
      </c>
      <c r="Q572" s="13" t="s">
        <v>8321</v>
      </c>
      <c r="R572" t="s">
        <v>8343</v>
      </c>
      <c r="S572" s="10">
        <f t="shared" si="43"/>
        <v>41583.083981481483</v>
      </c>
      <c r="T572" s="10">
        <f t="shared" si="44"/>
        <v>41618.083981481483</v>
      </c>
      <c r="U572">
        <f t="shared" si="45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 s="9">
        <v>121</v>
      </c>
      <c r="M573" t="b">
        <v>0</v>
      </c>
      <c r="N573" t="s">
        <v>8270</v>
      </c>
      <c r="O573">
        <f t="shared" si="41"/>
        <v>21</v>
      </c>
      <c r="P573">
        <f t="shared" si="42"/>
        <v>105.93</v>
      </c>
      <c r="Q573" s="13" t="s">
        <v>8308</v>
      </c>
      <c r="R573" t="s">
        <v>8342</v>
      </c>
      <c r="S573" s="10">
        <f t="shared" si="43"/>
        <v>42247.496759259258</v>
      </c>
      <c r="T573" s="10">
        <f t="shared" si="44"/>
        <v>42278.207638888889</v>
      </c>
      <c r="U573">
        <f t="shared" si="45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 s="9">
        <v>176</v>
      </c>
      <c r="M574" t="b">
        <v>1</v>
      </c>
      <c r="N574" t="s">
        <v>8269</v>
      </c>
      <c r="O574">
        <f t="shared" si="41"/>
        <v>128</v>
      </c>
      <c r="P574">
        <f t="shared" si="42"/>
        <v>72.760000000000005</v>
      </c>
      <c r="Q574" s="13" t="s">
        <v>8323</v>
      </c>
      <c r="R574" t="s">
        <v>8326</v>
      </c>
      <c r="S574" s="10">
        <f t="shared" si="43"/>
        <v>42144.573807870373</v>
      </c>
      <c r="T574" s="10">
        <f t="shared" si="44"/>
        <v>42166.165972222225</v>
      </c>
      <c r="U574">
        <f t="shared" si="45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 s="9">
        <v>26</v>
      </c>
      <c r="M575" t="b">
        <v>1</v>
      </c>
      <c r="N575" t="s">
        <v>8272</v>
      </c>
      <c r="O575">
        <f t="shared" si="41"/>
        <v>128</v>
      </c>
      <c r="P575">
        <f t="shared" si="42"/>
        <v>492.31</v>
      </c>
      <c r="Q575" s="13" t="s">
        <v>8311</v>
      </c>
      <c r="R575" t="s">
        <v>8333</v>
      </c>
      <c r="S575" s="10">
        <f t="shared" si="43"/>
        <v>42019.590173611112</v>
      </c>
      <c r="T575" s="10">
        <f t="shared" si="44"/>
        <v>42049.590173611112</v>
      </c>
      <c r="U575">
        <f t="shared" si="45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 s="9">
        <v>141</v>
      </c>
      <c r="M576" t="b">
        <v>1</v>
      </c>
      <c r="N576" t="s">
        <v>8269</v>
      </c>
      <c r="O576">
        <f t="shared" si="41"/>
        <v>128</v>
      </c>
      <c r="P576">
        <f t="shared" si="42"/>
        <v>90.74</v>
      </c>
      <c r="Q576" s="13" t="s">
        <v>8323</v>
      </c>
      <c r="R576" t="s">
        <v>8326</v>
      </c>
      <c r="S576" s="10">
        <f t="shared" si="43"/>
        <v>42158.065694444449</v>
      </c>
      <c r="T576" s="10">
        <f t="shared" si="44"/>
        <v>42201</v>
      </c>
      <c r="U576">
        <f t="shared" si="45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 s="9">
        <v>96</v>
      </c>
      <c r="M577" t="b">
        <v>0</v>
      </c>
      <c r="N577" t="s">
        <v>8271</v>
      </c>
      <c r="O577">
        <f t="shared" si="41"/>
        <v>26</v>
      </c>
      <c r="P577">
        <f t="shared" si="42"/>
        <v>133.25</v>
      </c>
      <c r="Q577" s="13" t="s">
        <v>8308</v>
      </c>
      <c r="R577" t="s">
        <v>8310</v>
      </c>
      <c r="S577" s="10">
        <f t="shared" si="43"/>
        <v>42504.403877314813</v>
      </c>
      <c r="T577" s="10">
        <f t="shared" si="44"/>
        <v>42549.403877314813</v>
      </c>
      <c r="U577">
        <f t="shared" si="45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 s="9">
        <v>118</v>
      </c>
      <c r="M578" t="b">
        <v>1</v>
      </c>
      <c r="N578" t="s">
        <v>8301</v>
      </c>
      <c r="O578">
        <f t="shared" si="41"/>
        <v>120</v>
      </c>
      <c r="P578">
        <f t="shared" si="42"/>
        <v>108.24</v>
      </c>
      <c r="Q578" s="13" t="s">
        <v>8323</v>
      </c>
      <c r="R578" t="s">
        <v>8324</v>
      </c>
      <c r="S578" s="10">
        <f t="shared" si="43"/>
        <v>41888.674826388888</v>
      </c>
      <c r="T578" s="10">
        <f t="shared" si="44"/>
        <v>41918.674826388888</v>
      </c>
      <c r="U578">
        <f t="shared" si="45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 s="9">
        <v>183</v>
      </c>
      <c r="M579" t="b">
        <v>1</v>
      </c>
      <c r="N579" t="s">
        <v>8269</v>
      </c>
      <c r="O579">
        <f t="shared" ref="O579:O642" si="46">ROUND(E579/D579*100,0)</f>
        <v>127</v>
      </c>
      <c r="P579">
        <f t="shared" ref="P579:P642" si="47">IFERROR(ROUND(E579/L579,2),0)</f>
        <v>69.569999999999993</v>
      </c>
      <c r="Q579" s="13" t="s">
        <v>8323</v>
      </c>
      <c r="R579" t="s">
        <v>8326</v>
      </c>
      <c r="S579" s="10">
        <f t="shared" ref="S579:S642" si="48">(((J579/60)/60)/24)+DATE(1970,1,1)</f>
        <v>41871.755694444444</v>
      </c>
      <c r="T579" s="10">
        <f t="shared" ref="T579:T642" si="49">(((I579/60)/60)/24)+DATE(1970,1,1)</f>
        <v>41901.755694444444</v>
      </c>
      <c r="U579">
        <f t="shared" ref="U579:U642" si="50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 s="9">
        <v>202</v>
      </c>
      <c r="M580" t="b">
        <v>1</v>
      </c>
      <c r="N580" t="s">
        <v>8267</v>
      </c>
      <c r="O580">
        <f t="shared" si="46"/>
        <v>106</v>
      </c>
      <c r="P580">
        <f t="shared" si="47"/>
        <v>62.71</v>
      </c>
      <c r="Q580" s="13" t="s">
        <v>8321</v>
      </c>
      <c r="R580" t="s">
        <v>8322</v>
      </c>
      <c r="S580" s="10">
        <f t="shared" si="48"/>
        <v>40567.694560185184</v>
      </c>
      <c r="T580" s="10">
        <f t="shared" si="49"/>
        <v>40612.694560185184</v>
      </c>
      <c r="U580">
        <f t="shared" si="50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 s="9">
        <v>185</v>
      </c>
      <c r="M581" t="b">
        <v>1</v>
      </c>
      <c r="N581" t="s">
        <v>8293</v>
      </c>
      <c r="O581">
        <f t="shared" si="46"/>
        <v>253</v>
      </c>
      <c r="P581">
        <f t="shared" si="47"/>
        <v>68.25</v>
      </c>
      <c r="Q581" s="13" t="s">
        <v>8308</v>
      </c>
      <c r="R581" t="s">
        <v>8309</v>
      </c>
      <c r="S581" s="10">
        <f t="shared" si="48"/>
        <v>42704.857094907406</v>
      </c>
      <c r="T581" s="10">
        <f t="shared" si="49"/>
        <v>42764.857094907406</v>
      </c>
      <c r="U581">
        <f t="shared" si="50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 s="9">
        <v>134</v>
      </c>
      <c r="M582" t="b">
        <v>1</v>
      </c>
      <c r="N582" t="s">
        <v>8269</v>
      </c>
      <c r="O582">
        <f t="shared" si="46"/>
        <v>103</v>
      </c>
      <c r="P582">
        <f t="shared" si="47"/>
        <v>93.81</v>
      </c>
      <c r="Q582" s="13" t="s">
        <v>8323</v>
      </c>
      <c r="R582" t="s">
        <v>8326</v>
      </c>
      <c r="S582" s="10">
        <f t="shared" si="48"/>
        <v>41964.315532407403</v>
      </c>
      <c r="T582" s="10">
        <f t="shared" si="49"/>
        <v>41995.166666666672</v>
      </c>
      <c r="U582">
        <f t="shared" si="50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 s="9">
        <v>99</v>
      </c>
      <c r="M583" t="b">
        <v>1</v>
      </c>
      <c r="N583" t="s">
        <v>8274</v>
      </c>
      <c r="O583">
        <f t="shared" si="46"/>
        <v>100</v>
      </c>
      <c r="P583">
        <f t="shared" si="47"/>
        <v>126.81</v>
      </c>
      <c r="Q583" s="13" t="s">
        <v>8327</v>
      </c>
      <c r="R583" t="s">
        <v>8331</v>
      </c>
      <c r="S583" s="10">
        <f t="shared" si="48"/>
        <v>41186.306527777779</v>
      </c>
      <c r="T583" s="10">
        <f t="shared" si="49"/>
        <v>41211.306527777779</v>
      </c>
      <c r="U583">
        <f t="shared" si="50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 s="9">
        <v>197</v>
      </c>
      <c r="M584" t="b">
        <v>0</v>
      </c>
      <c r="N584" t="s">
        <v>8269</v>
      </c>
      <c r="O584">
        <f t="shared" si="46"/>
        <v>70</v>
      </c>
      <c r="P584">
        <f t="shared" si="47"/>
        <v>63.56</v>
      </c>
      <c r="Q584" s="13" t="s">
        <v>8323</v>
      </c>
      <c r="R584" t="s">
        <v>8326</v>
      </c>
      <c r="S584" s="10">
        <f t="shared" si="48"/>
        <v>41990.584108796291</v>
      </c>
      <c r="T584" s="10">
        <f t="shared" si="49"/>
        <v>42036.120833333334</v>
      </c>
      <c r="U584">
        <f t="shared" si="50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 s="9">
        <v>122</v>
      </c>
      <c r="M585" t="b">
        <v>0</v>
      </c>
      <c r="N585" t="s">
        <v>8271</v>
      </c>
      <c r="O585">
        <f t="shared" si="46"/>
        <v>31</v>
      </c>
      <c r="P585">
        <f t="shared" si="47"/>
        <v>102.02</v>
      </c>
      <c r="Q585" s="13" t="s">
        <v>8308</v>
      </c>
      <c r="R585" t="s">
        <v>8310</v>
      </c>
      <c r="S585" s="10">
        <f t="shared" si="48"/>
        <v>42402.709652777776</v>
      </c>
      <c r="T585" s="10">
        <f t="shared" si="49"/>
        <v>42432.709652777776</v>
      </c>
      <c r="U585">
        <f t="shared" si="50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 s="9">
        <v>240</v>
      </c>
      <c r="M586" t="b">
        <v>1</v>
      </c>
      <c r="N586" t="s">
        <v>8274</v>
      </c>
      <c r="O586">
        <f t="shared" si="46"/>
        <v>497</v>
      </c>
      <c r="P586">
        <f t="shared" si="47"/>
        <v>51.72</v>
      </c>
      <c r="Q586" s="13" t="s">
        <v>8327</v>
      </c>
      <c r="R586" t="s">
        <v>8331</v>
      </c>
      <c r="S586" s="10">
        <f t="shared" si="48"/>
        <v>41399.99622685185</v>
      </c>
      <c r="T586" s="10">
        <f t="shared" si="49"/>
        <v>41420.99622685185</v>
      </c>
      <c r="U586">
        <f t="shared" si="50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 s="9">
        <v>131</v>
      </c>
      <c r="M587" t="b">
        <v>1</v>
      </c>
      <c r="N587" t="s">
        <v>8283</v>
      </c>
      <c r="O587">
        <f t="shared" si="46"/>
        <v>123</v>
      </c>
      <c r="P587">
        <f t="shared" si="47"/>
        <v>94.74</v>
      </c>
      <c r="Q587" s="13" t="s">
        <v>8313</v>
      </c>
      <c r="R587" t="s">
        <v>8314</v>
      </c>
      <c r="S587" s="10">
        <f t="shared" si="48"/>
        <v>42758.975937499999</v>
      </c>
      <c r="T587" s="10">
        <f t="shared" si="49"/>
        <v>42795.791666666672</v>
      </c>
      <c r="U587">
        <f t="shared" si="50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 s="9">
        <v>134</v>
      </c>
      <c r="M588" t="b">
        <v>1</v>
      </c>
      <c r="N588" t="s">
        <v>8274</v>
      </c>
      <c r="O588">
        <f t="shared" si="46"/>
        <v>124</v>
      </c>
      <c r="P588">
        <f t="shared" si="47"/>
        <v>92.54</v>
      </c>
      <c r="Q588" s="13" t="s">
        <v>8327</v>
      </c>
      <c r="R588" t="s">
        <v>8331</v>
      </c>
      <c r="S588" s="10">
        <f t="shared" si="48"/>
        <v>40564.994837962964</v>
      </c>
      <c r="T588" s="10">
        <f t="shared" si="49"/>
        <v>40594.994837962964</v>
      </c>
      <c r="U588">
        <f t="shared" si="50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 s="9">
        <v>140</v>
      </c>
      <c r="M589" t="b">
        <v>1</v>
      </c>
      <c r="N589" t="s">
        <v>8293</v>
      </c>
      <c r="O589">
        <f t="shared" si="46"/>
        <v>124</v>
      </c>
      <c r="P589">
        <f t="shared" si="47"/>
        <v>88.24</v>
      </c>
      <c r="Q589" s="13" t="s">
        <v>8308</v>
      </c>
      <c r="R589" t="s">
        <v>8309</v>
      </c>
      <c r="S589" s="10">
        <f t="shared" si="48"/>
        <v>42331.708032407405</v>
      </c>
      <c r="T589" s="10">
        <f t="shared" si="49"/>
        <v>42391.708032407405</v>
      </c>
      <c r="U589">
        <f t="shared" si="50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 s="9">
        <v>199</v>
      </c>
      <c r="M590" t="b">
        <v>1</v>
      </c>
      <c r="N590" t="s">
        <v>8269</v>
      </c>
      <c r="O590">
        <f t="shared" si="46"/>
        <v>103</v>
      </c>
      <c r="P590">
        <f t="shared" si="47"/>
        <v>62.05</v>
      </c>
      <c r="Q590" s="13" t="s">
        <v>8323</v>
      </c>
      <c r="R590" t="s">
        <v>8326</v>
      </c>
      <c r="S590" s="10">
        <f t="shared" si="48"/>
        <v>41802.574282407404</v>
      </c>
      <c r="T590" s="10">
        <f t="shared" si="49"/>
        <v>41823.165972222225</v>
      </c>
      <c r="U590">
        <f t="shared" si="50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 s="9">
        <v>173</v>
      </c>
      <c r="M591" t="b">
        <v>1</v>
      </c>
      <c r="N591" t="s">
        <v>8269</v>
      </c>
      <c r="O591">
        <f t="shared" si="46"/>
        <v>123</v>
      </c>
      <c r="P591">
        <f t="shared" si="47"/>
        <v>71.239999999999995</v>
      </c>
      <c r="Q591" s="13" t="s">
        <v>8323</v>
      </c>
      <c r="R591" t="s">
        <v>8326</v>
      </c>
      <c r="S591" s="10">
        <f t="shared" si="48"/>
        <v>42473.007037037038</v>
      </c>
      <c r="T591" s="10">
        <f t="shared" si="49"/>
        <v>42503.007037037038</v>
      </c>
      <c r="U591">
        <f t="shared" si="50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 s="9">
        <v>182</v>
      </c>
      <c r="M592" t="b">
        <v>1</v>
      </c>
      <c r="N592" t="s">
        <v>8301</v>
      </c>
      <c r="O592">
        <f t="shared" si="46"/>
        <v>246</v>
      </c>
      <c r="P592">
        <f t="shared" si="47"/>
        <v>67.7</v>
      </c>
      <c r="Q592" s="13" t="s">
        <v>8323</v>
      </c>
      <c r="R592" t="s">
        <v>8324</v>
      </c>
      <c r="S592" s="10">
        <f t="shared" si="48"/>
        <v>41158.993923611109</v>
      </c>
      <c r="T592" s="10">
        <f t="shared" si="49"/>
        <v>41188.993923611109</v>
      </c>
      <c r="U592">
        <f t="shared" si="50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 s="9">
        <v>115</v>
      </c>
      <c r="M593" t="b">
        <v>1</v>
      </c>
      <c r="N593" t="s">
        <v>8269</v>
      </c>
      <c r="O593">
        <f t="shared" si="46"/>
        <v>102</v>
      </c>
      <c r="P593">
        <f t="shared" si="47"/>
        <v>106.57</v>
      </c>
      <c r="Q593" s="13" t="s">
        <v>8323</v>
      </c>
      <c r="R593" t="s">
        <v>8326</v>
      </c>
      <c r="S593" s="10">
        <f t="shared" si="48"/>
        <v>42337.792511574073</v>
      </c>
      <c r="T593" s="10">
        <f t="shared" si="49"/>
        <v>42374.996527777781</v>
      </c>
      <c r="U593">
        <f t="shared" si="50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 s="9">
        <v>184</v>
      </c>
      <c r="M594" t="b">
        <v>1</v>
      </c>
      <c r="N594" t="s">
        <v>8269</v>
      </c>
      <c r="O594">
        <f t="shared" si="46"/>
        <v>102</v>
      </c>
      <c r="P594">
        <f t="shared" si="47"/>
        <v>66.59</v>
      </c>
      <c r="Q594" s="13" t="s">
        <v>8323</v>
      </c>
      <c r="R594" t="s">
        <v>8326</v>
      </c>
      <c r="S594" s="10">
        <f t="shared" si="48"/>
        <v>41971.002152777779</v>
      </c>
      <c r="T594" s="10">
        <f t="shared" si="49"/>
        <v>42004</v>
      </c>
      <c r="U594">
        <f t="shared" si="50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 s="9">
        <v>118</v>
      </c>
      <c r="M595" t="b">
        <v>1</v>
      </c>
      <c r="N595" t="s">
        <v>8283</v>
      </c>
      <c r="O595">
        <f t="shared" si="46"/>
        <v>102</v>
      </c>
      <c r="P595">
        <f t="shared" si="47"/>
        <v>103.64</v>
      </c>
      <c r="Q595" s="13" t="s">
        <v>8313</v>
      </c>
      <c r="R595" t="s">
        <v>8314</v>
      </c>
      <c r="S595" s="10">
        <f t="shared" si="48"/>
        <v>42636.868518518517</v>
      </c>
      <c r="T595" s="10">
        <f t="shared" si="49"/>
        <v>42666.868518518517</v>
      </c>
      <c r="U595">
        <f t="shared" si="50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 s="9">
        <v>17</v>
      </c>
      <c r="M596" t="b">
        <v>1</v>
      </c>
      <c r="N596" t="s">
        <v>8269</v>
      </c>
      <c r="O596">
        <f t="shared" si="46"/>
        <v>122</v>
      </c>
      <c r="P596">
        <f t="shared" si="47"/>
        <v>716.35</v>
      </c>
      <c r="Q596" s="13" t="s">
        <v>8323</v>
      </c>
      <c r="R596" t="s">
        <v>8326</v>
      </c>
      <c r="S596" s="10">
        <f t="shared" si="48"/>
        <v>42605.765381944439</v>
      </c>
      <c r="T596" s="10">
        <f t="shared" si="49"/>
        <v>42634.125</v>
      </c>
      <c r="U596">
        <f t="shared" si="50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 s="9">
        <v>87</v>
      </c>
      <c r="M597" t="b">
        <v>1</v>
      </c>
      <c r="N597" t="s">
        <v>8267</v>
      </c>
      <c r="O597">
        <f t="shared" si="46"/>
        <v>101</v>
      </c>
      <c r="P597">
        <f t="shared" si="47"/>
        <v>139.83000000000001</v>
      </c>
      <c r="Q597" s="13" t="s">
        <v>8321</v>
      </c>
      <c r="R597" t="s">
        <v>8322</v>
      </c>
      <c r="S597" s="10">
        <f t="shared" si="48"/>
        <v>42163.897916666669</v>
      </c>
      <c r="T597" s="10">
        <f t="shared" si="49"/>
        <v>42208.132638888885</v>
      </c>
      <c r="U597">
        <f t="shared" si="50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 s="9">
        <v>111</v>
      </c>
      <c r="M598" t="b">
        <v>1</v>
      </c>
      <c r="N598" t="s">
        <v>8301</v>
      </c>
      <c r="O598">
        <f t="shared" si="46"/>
        <v>122</v>
      </c>
      <c r="P598">
        <f t="shared" si="47"/>
        <v>109.59</v>
      </c>
      <c r="Q598" s="13" t="s">
        <v>8323</v>
      </c>
      <c r="R598" t="s">
        <v>8324</v>
      </c>
      <c r="S598" s="10">
        <f t="shared" si="48"/>
        <v>42654.973703703698</v>
      </c>
      <c r="T598" s="10">
        <f t="shared" si="49"/>
        <v>42674.166666666672</v>
      </c>
      <c r="U598">
        <f t="shared" si="50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 s="9">
        <v>217</v>
      </c>
      <c r="M599" t="b">
        <v>1</v>
      </c>
      <c r="N599" t="s">
        <v>8293</v>
      </c>
      <c r="O599">
        <f t="shared" si="46"/>
        <v>121</v>
      </c>
      <c r="P599">
        <f t="shared" si="47"/>
        <v>55.81</v>
      </c>
      <c r="Q599" s="13" t="s">
        <v>8308</v>
      </c>
      <c r="R599" t="s">
        <v>8309</v>
      </c>
      <c r="S599" s="10">
        <f t="shared" si="48"/>
        <v>41387.171805555554</v>
      </c>
      <c r="T599" s="10">
        <f t="shared" si="49"/>
        <v>41417.171805555554</v>
      </c>
      <c r="U599">
        <f t="shared" si="50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 s="9">
        <v>385</v>
      </c>
      <c r="M600" t="b">
        <v>1</v>
      </c>
      <c r="N600" t="s">
        <v>8299</v>
      </c>
      <c r="O600">
        <f t="shared" si="46"/>
        <v>110</v>
      </c>
      <c r="P600">
        <f t="shared" si="47"/>
        <v>31.44</v>
      </c>
      <c r="Q600" s="13" t="s">
        <v>8308</v>
      </c>
      <c r="R600" t="s">
        <v>8315</v>
      </c>
      <c r="S600" s="10">
        <f t="shared" si="48"/>
        <v>41726.712754629632</v>
      </c>
      <c r="T600" s="10">
        <f t="shared" si="49"/>
        <v>41758.712754629632</v>
      </c>
      <c r="U600">
        <f t="shared" si="50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 s="9">
        <v>200</v>
      </c>
      <c r="M601" t="b">
        <v>1</v>
      </c>
      <c r="N601" t="s">
        <v>8269</v>
      </c>
      <c r="O601">
        <f t="shared" si="46"/>
        <v>101</v>
      </c>
      <c r="P601">
        <f t="shared" si="47"/>
        <v>60.48</v>
      </c>
      <c r="Q601" s="13" t="s">
        <v>8323</v>
      </c>
      <c r="R601" t="s">
        <v>8326</v>
      </c>
      <c r="S601" s="10">
        <f t="shared" si="48"/>
        <v>42068.888391203705</v>
      </c>
      <c r="T601" s="10">
        <f t="shared" si="49"/>
        <v>42098.846724537041</v>
      </c>
      <c r="U601">
        <f t="shared" si="50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 s="9">
        <v>71</v>
      </c>
      <c r="M602" t="b">
        <v>1</v>
      </c>
      <c r="N602" t="s">
        <v>8263</v>
      </c>
      <c r="O602">
        <f t="shared" si="46"/>
        <v>100</v>
      </c>
      <c r="P602">
        <f t="shared" si="47"/>
        <v>169.61</v>
      </c>
      <c r="Q602" s="13" t="s">
        <v>8321</v>
      </c>
      <c r="R602" t="s">
        <v>8332</v>
      </c>
      <c r="S602" s="10">
        <f t="shared" si="48"/>
        <v>42324.96393518518</v>
      </c>
      <c r="T602" s="10">
        <f t="shared" si="49"/>
        <v>42354.96393518518</v>
      </c>
      <c r="U602">
        <f t="shared" si="50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 s="9">
        <v>190</v>
      </c>
      <c r="M603" t="b">
        <v>1</v>
      </c>
      <c r="N603" t="s">
        <v>8275</v>
      </c>
      <c r="O603">
        <f t="shared" si="46"/>
        <v>120</v>
      </c>
      <c r="P603">
        <f t="shared" si="47"/>
        <v>63.38</v>
      </c>
      <c r="Q603" s="13" t="s">
        <v>8327</v>
      </c>
      <c r="R603" t="s">
        <v>8336</v>
      </c>
      <c r="S603" s="10">
        <f t="shared" si="48"/>
        <v>42607.226701388892</v>
      </c>
      <c r="T603" s="10">
        <f t="shared" si="49"/>
        <v>42637.226701388892</v>
      </c>
      <c r="U603">
        <f t="shared" si="50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 s="9">
        <v>70</v>
      </c>
      <c r="M604" t="b">
        <v>1</v>
      </c>
      <c r="N604" t="s">
        <v>8263</v>
      </c>
      <c r="O604">
        <f t="shared" si="46"/>
        <v>100</v>
      </c>
      <c r="P604">
        <f t="shared" si="47"/>
        <v>171.84</v>
      </c>
      <c r="Q604" s="13" t="s">
        <v>8321</v>
      </c>
      <c r="R604" t="s">
        <v>8332</v>
      </c>
      <c r="S604" s="10">
        <f t="shared" si="48"/>
        <v>41760.796423611115</v>
      </c>
      <c r="T604" s="10">
        <f t="shared" si="49"/>
        <v>41806.229166666664</v>
      </c>
      <c r="U604">
        <f t="shared" si="50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 s="9">
        <v>167</v>
      </c>
      <c r="M605" t="b">
        <v>1</v>
      </c>
      <c r="N605" t="s">
        <v>8267</v>
      </c>
      <c r="O605">
        <f t="shared" si="46"/>
        <v>107</v>
      </c>
      <c r="P605">
        <f t="shared" si="47"/>
        <v>71.900000000000006</v>
      </c>
      <c r="Q605" s="13" t="s">
        <v>8321</v>
      </c>
      <c r="R605" t="s">
        <v>8322</v>
      </c>
      <c r="S605" s="10">
        <f t="shared" si="48"/>
        <v>42760.498935185184</v>
      </c>
      <c r="T605" s="10">
        <f t="shared" si="49"/>
        <v>42790.498935185184</v>
      </c>
      <c r="U605">
        <f t="shared" si="50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 s="9">
        <v>215</v>
      </c>
      <c r="M606" t="b">
        <v>1</v>
      </c>
      <c r="N606" t="s">
        <v>8283</v>
      </c>
      <c r="O606">
        <f t="shared" si="46"/>
        <v>150</v>
      </c>
      <c r="P606">
        <f t="shared" si="47"/>
        <v>55.82</v>
      </c>
      <c r="Q606" s="13" t="s">
        <v>8313</v>
      </c>
      <c r="R606" t="s">
        <v>8314</v>
      </c>
      <c r="S606" s="10">
        <f t="shared" si="48"/>
        <v>41806.637337962966</v>
      </c>
      <c r="T606" s="10">
        <f t="shared" si="49"/>
        <v>41836.637337962966</v>
      </c>
      <c r="U606">
        <f t="shared" si="50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 s="9">
        <v>87</v>
      </c>
      <c r="M607" t="b">
        <v>1</v>
      </c>
      <c r="N607" t="s">
        <v>8263</v>
      </c>
      <c r="O607">
        <f t="shared" si="46"/>
        <v>100</v>
      </c>
      <c r="P607">
        <f t="shared" si="47"/>
        <v>137.93</v>
      </c>
      <c r="Q607" s="13" t="s">
        <v>8321</v>
      </c>
      <c r="R607" t="s">
        <v>8332</v>
      </c>
      <c r="S607" s="10">
        <f t="shared" si="48"/>
        <v>42271.176446759258</v>
      </c>
      <c r="T607" s="10">
        <f t="shared" si="49"/>
        <v>42301.176446759258</v>
      </c>
      <c r="U607">
        <f t="shared" si="50"/>
        <v>2015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 s="9">
        <v>12</v>
      </c>
      <c r="M608" t="b">
        <v>1</v>
      </c>
      <c r="N608" t="s">
        <v>8269</v>
      </c>
      <c r="O608">
        <f t="shared" si="46"/>
        <v>100</v>
      </c>
      <c r="P608">
        <f t="shared" si="47"/>
        <v>1000</v>
      </c>
      <c r="Q608" s="13" t="s">
        <v>8323</v>
      </c>
      <c r="R608" t="s">
        <v>8326</v>
      </c>
      <c r="S608" s="10">
        <f t="shared" si="48"/>
        <v>41850.400937500002</v>
      </c>
      <c r="T608" s="10">
        <f t="shared" si="49"/>
        <v>41895.400937500002</v>
      </c>
      <c r="U608">
        <f t="shared" si="50"/>
        <v>2014</v>
      </c>
    </row>
    <row r="609" spans="1:21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 s="9">
        <v>86</v>
      </c>
      <c r="M609" t="b">
        <v>1</v>
      </c>
      <c r="N609" t="s">
        <v>8267</v>
      </c>
      <c r="O609">
        <f t="shared" si="46"/>
        <v>124</v>
      </c>
      <c r="P609">
        <f t="shared" si="47"/>
        <v>139.53</v>
      </c>
      <c r="Q609" s="13" t="s">
        <v>8321</v>
      </c>
      <c r="R609" t="s">
        <v>8322</v>
      </c>
      <c r="S609" s="10">
        <f t="shared" si="48"/>
        <v>41837.210543981484</v>
      </c>
      <c r="T609" s="10">
        <f t="shared" si="49"/>
        <v>41859</v>
      </c>
      <c r="U609">
        <f t="shared" si="50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 s="9">
        <v>187</v>
      </c>
      <c r="M610" t="b">
        <v>1</v>
      </c>
      <c r="N610" t="s">
        <v>8301</v>
      </c>
      <c r="O610">
        <f t="shared" si="46"/>
        <v>120</v>
      </c>
      <c r="P610">
        <f t="shared" si="47"/>
        <v>64.16</v>
      </c>
      <c r="Q610" s="13" t="s">
        <v>8323</v>
      </c>
      <c r="R610" t="s">
        <v>8324</v>
      </c>
      <c r="S610" s="10">
        <f t="shared" si="48"/>
        <v>42255.333252314813</v>
      </c>
      <c r="T610" s="10">
        <f t="shared" si="49"/>
        <v>42285.333252314813</v>
      </c>
      <c r="U610">
        <f t="shared" si="50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 s="9">
        <v>207</v>
      </c>
      <c r="M611" t="b">
        <v>1</v>
      </c>
      <c r="N611" t="s">
        <v>8295</v>
      </c>
      <c r="O611">
        <f t="shared" si="46"/>
        <v>141</v>
      </c>
      <c r="P611">
        <f t="shared" si="47"/>
        <v>57.93</v>
      </c>
      <c r="Q611" s="13" t="s">
        <v>8316</v>
      </c>
      <c r="R611" t="s">
        <v>8317</v>
      </c>
      <c r="S611" s="10">
        <f t="shared" si="48"/>
        <v>40936.678506944445</v>
      </c>
      <c r="T611" s="10">
        <f t="shared" si="49"/>
        <v>40966.678506944445</v>
      </c>
      <c r="U611">
        <f t="shared" si="50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 s="9">
        <v>38</v>
      </c>
      <c r="M612" t="b">
        <v>0</v>
      </c>
      <c r="N612" t="s">
        <v>8266</v>
      </c>
      <c r="O612">
        <f t="shared" si="46"/>
        <v>12</v>
      </c>
      <c r="P612">
        <f t="shared" si="47"/>
        <v>314.29000000000002</v>
      </c>
      <c r="Q612" s="13" t="s">
        <v>8321</v>
      </c>
      <c r="R612" t="s">
        <v>8325</v>
      </c>
      <c r="S612" s="10">
        <f t="shared" si="48"/>
        <v>41970.64061342593</v>
      </c>
      <c r="T612" s="10">
        <f t="shared" si="49"/>
        <v>42001.64061342593</v>
      </c>
      <c r="U612">
        <f t="shared" si="50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 s="9">
        <v>152</v>
      </c>
      <c r="M613" t="b">
        <v>0</v>
      </c>
      <c r="N613" t="s">
        <v>8283</v>
      </c>
      <c r="O613">
        <f t="shared" si="46"/>
        <v>40</v>
      </c>
      <c r="P613">
        <f t="shared" si="47"/>
        <v>78.44</v>
      </c>
      <c r="Q613" s="13" t="s">
        <v>8313</v>
      </c>
      <c r="R613" t="s">
        <v>8314</v>
      </c>
      <c r="S613" s="10">
        <f t="shared" si="48"/>
        <v>42493.600810185191</v>
      </c>
      <c r="T613" s="10">
        <f t="shared" si="49"/>
        <v>42553.600810185191</v>
      </c>
      <c r="U613">
        <f t="shared" si="50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 s="9">
        <v>95</v>
      </c>
      <c r="M614" t="b">
        <v>1</v>
      </c>
      <c r="N614" t="s">
        <v>8269</v>
      </c>
      <c r="O614">
        <f t="shared" si="46"/>
        <v>119</v>
      </c>
      <c r="P614">
        <f t="shared" si="47"/>
        <v>125.05</v>
      </c>
      <c r="Q614" s="13" t="s">
        <v>8323</v>
      </c>
      <c r="R614" t="s">
        <v>8326</v>
      </c>
      <c r="S614" s="10">
        <f t="shared" si="48"/>
        <v>41989.24754629629</v>
      </c>
      <c r="T614" s="10">
        <f t="shared" si="49"/>
        <v>42006.24754629629</v>
      </c>
      <c r="U614">
        <f t="shared" si="50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 s="9">
        <v>15</v>
      </c>
      <c r="M615" t="b">
        <v>0</v>
      </c>
      <c r="N615" t="s">
        <v>8271</v>
      </c>
      <c r="O615">
        <f t="shared" si="46"/>
        <v>39</v>
      </c>
      <c r="P615">
        <f t="shared" si="47"/>
        <v>788.53</v>
      </c>
      <c r="Q615" s="13" t="s">
        <v>8308</v>
      </c>
      <c r="R615" t="s">
        <v>8310</v>
      </c>
      <c r="S615" s="10">
        <f t="shared" si="48"/>
        <v>41984.692731481482</v>
      </c>
      <c r="T615" s="10">
        <f t="shared" si="49"/>
        <v>42018.166666666672</v>
      </c>
      <c r="U615">
        <f t="shared" si="50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 s="9">
        <v>90</v>
      </c>
      <c r="M616" t="b">
        <v>1</v>
      </c>
      <c r="N616" t="s">
        <v>8274</v>
      </c>
      <c r="O616">
        <f t="shared" si="46"/>
        <v>118</v>
      </c>
      <c r="P616">
        <f t="shared" si="47"/>
        <v>131.16999999999999</v>
      </c>
      <c r="Q616" s="13" t="s">
        <v>8327</v>
      </c>
      <c r="R616" t="s">
        <v>8331</v>
      </c>
      <c r="S616" s="10">
        <f t="shared" si="48"/>
        <v>41988.964062500003</v>
      </c>
      <c r="T616" s="10">
        <f t="shared" si="49"/>
        <v>42028.964062500003</v>
      </c>
      <c r="U616">
        <f t="shared" si="50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 s="9">
        <v>274</v>
      </c>
      <c r="M617" t="b">
        <v>1</v>
      </c>
      <c r="N617" t="s">
        <v>8271</v>
      </c>
      <c r="O617">
        <f t="shared" si="46"/>
        <v>147</v>
      </c>
      <c r="P617">
        <f t="shared" si="47"/>
        <v>42.89</v>
      </c>
      <c r="Q617" s="13" t="s">
        <v>8308</v>
      </c>
      <c r="R617" t="s">
        <v>8310</v>
      </c>
      <c r="S617" s="10">
        <f t="shared" si="48"/>
        <v>42045.957314814819</v>
      </c>
      <c r="T617" s="10">
        <f t="shared" si="49"/>
        <v>42075.915648148148</v>
      </c>
      <c r="U617">
        <f t="shared" si="50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 s="9">
        <v>125</v>
      </c>
      <c r="M618" t="b">
        <v>1</v>
      </c>
      <c r="N618" t="s">
        <v>8269</v>
      </c>
      <c r="O618">
        <f t="shared" si="46"/>
        <v>100</v>
      </c>
      <c r="P618">
        <f t="shared" si="47"/>
        <v>93.98</v>
      </c>
      <c r="Q618" s="13" t="s">
        <v>8323</v>
      </c>
      <c r="R618" t="s">
        <v>8326</v>
      </c>
      <c r="S618" s="10">
        <f t="shared" si="48"/>
        <v>41826.871238425927</v>
      </c>
      <c r="T618" s="10">
        <f t="shared" si="49"/>
        <v>41859.57916666667</v>
      </c>
      <c r="U618">
        <f t="shared" si="50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 s="9">
        <v>183</v>
      </c>
      <c r="M619" t="b">
        <v>1</v>
      </c>
      <c r="N619" t="s">
        <v>8293</v>
      </c>
      <c r="O619">
        <f t="shared" si="46"/>
        <v>235</v>
      </c>
      <c r="P619">
        <f t="shared" si="47"/>
        <v>64.180000000000007</v>
      </c>
      <c r="Q619" s="13" t="s">
        <v>8308</v>
      </c>
      <c r="R619" t="s">
        <v>8309</v>
      </c>
      <c r="S619" s="10">
        <f t="shared" si="48"/>
        <v>42010.822233796294</v>
      </c>
      <c r="T619" s="10">
        <f t="shared" si="49"/>
        <v>42040.822233796294</v>
      </c>
      <c r="U619">
        <f t="shared" si="50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 s="9">
        <v>144</v>
      </c>
      <c r="M620" t="b">
        <v>1</v>
      </c>
      <c r="N620" t="s">
        <v>8295</v>
      </c>
      <c r="O620">
        <f t="shared" si="46"/>
        <v>1174</v>
      </c>
      <c r="P620">
        <f t="shared" si="47"/>
        <v>81.56</v>
      </c>
      <c r="Q620" s="13" t="s">
        <v>8316</v>
      </c>
      <c r="R620" t="s">
        <v>8317</v>
      </c>
      <c r="S620" s="10">
        <f t="shared" si="48"/>
        <v>42202.278194444443</v>
      </c>
      <c r="T620" s="10">
        <f t="shared" si="49"/>
        <v>42232.278194444443</v>
      </c>
      <c r="U620">
        <f t="shared" si="50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 s="9">
        <v>255</v>
      </c>
      <c r="M621" t="b">
        <v>1</v>
      </c>
      <c r="N621" t="s">
        <v>8278</v>
      </c>
      <c r="O621">
        <f t="shared" si="46"/>
        <v>117</v>
      </c>
      <c r="P621">
        <f t="shared" si="47"/>
        <v>45.99</v>
      </c>
      <c r="Q621" s="13" t="s">
        <v>8327</v>
      </c>
      <c r="R621" t="s">
        <v>8329</v>
      </c>
      <c r="S621" s="10">
        <f t="shared" si="48"/>
        <v>42755.627372685187</v>
      </c>
      <c r="T621" s="10">
        <f t="shared" si="49"/>
        <v>42800.833333333328</v>
      </c>
      <c r="U621">
        <f t="shared" si="50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 s="9">
        <v>40</v>
      </c>
      <c r="M622" t="b">
        <v>0</v>
      </c>
      <c r="N622" t="s">
        <v>8271</v>
      </c>
      <c r="O622">
        <f t="shared" si="46"/>
        <v>8</v>
      </c>
      <c r="P622">
        <f t="shared" si="47"/>
        <v>292.08</v>
      </c>
      <c r="Q622" s="13" t="s">
        <v>8308</v>
      </c>
      <c r="R622" t="s">
        <v>8310</v>
      </c>
      <c r="S622" s="10">
        <f t="shared" si="48"/>
        <v>41926.29965277778</v>
      </c>
      <c r="T622" s="10">
        <f t="shared" si="49"/>
        <v>41956.334722222222</v>
      </c>
      <c r="U622">
        <f t="shared" si="50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 s="9">
        <v>286</v>
      </c>
      <c r="M623" t="b">
        <v>1</v>
      </c>
      <c r="N623" t="s">
        <v>8267</v>
      </c>
      <c r="O623">
        <f t="shared" si="46"/>
        <v>117</v>
      </c>
      <c r="P623">
        <f t="shared" si="47"/>
        <v>40.76</v>
      </c>
      <c r="Q623" s="13" t="s">
        <v>8321</v>
      </c>
      <c r="R623" t="s">
        <v>8322</v>
      </c>
      <c r="S623" s="10">
        <f t="shared" si="48"/>
        <v>41890.167453703703</v>
      </c>
      <c r="T623" s="10">
        <f t="shared" si="49"/>
        <v>41920.167453703703</v>
      </c>
      <c r="U623">
        <f t="shared" si="50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 s="9">
        <v>104</v>
      </c>
      <c r="M624" t="b">
        <v>1</v>
      </c>
      <c r="N624" t="s">
        <v>8274</v>
      </c>
      <c r="O624">
        <f t="shared" si="46"/>
        <v>155</v>
      </c>
      <c r="P624">
        <f t="shared" si="47"/>
        <v>112.02</v>
      </c>
      <c r="Q624" s="13" t="s">
        <v>8327</v>
      </c>
      <c r="R624" t="s">
        <v>8331</v>
      </c>
      <c r="S624" s="10">
        <f t="shared" si="48"/>
        <v>41135.699687500004</v>
      </c>
      <c r="T624" s="10">
        <f t="shared" si="49"/>
        <v>41163.699687500004</v>
      </c>
      <c r="U624">
        <f t="shared" si="50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 s="9">
        <v>182</v>
      </c>
      <c r="M625" t="b">
        <v>1</v>
      </c>
      <c r="N625" t="s">
        <v>8263</v>
      </c>
      <c r="O625">
        <f t="shared" si="46"/>
        <v>137</v>
      </c>
      <c r="P625">
        <f t="shared" si="47"/>
        <v>63.92</v>
      </c>
      <c r="Q625" s="13" t="s">
        <v>8321</v>
      </c>
      <c r="R625" t="s">
        <v>8332</v>
      </c>
      <c r="S625" s="10">
        <f t="shared" si="48"/>
        <v>42177.007071759261</v>
      </c>
      <c r="T625" s="10">
        <f t="shared" si="49"/>
        <v>42208.125</v>
      </c>
      <c r="U625">
        <f t="shared" si="50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 s="9">
        <v>52</v>
      </c>
      <c r="M626" t="b">
        <v>1</v>
      </c>
      <c r="N626" t="s">
        <v>8263</v>
      </c>
      <c r="O626">
        <f t="shared" si="46"/>
        <v>116</v>
      </c>
      <c r="P626">
        <f t="shared" si="47"/>
        <v>223.48</v>
      </c>
      <c r="Q626" s="13" t="s">
        <v>8321</v>
      </c>
      <c r="R626" t="s">
        <v>8332</v>
      </c>
      <c r="S626" s="10">
        <f t="shared" si="48"/>
        <v>41807.701921296299</v>
      </c>
      <c r="T626" s="10">
        <f t="shared" si="49"/>
        <v>41837.701921296299</v>
      </c>
      <c r="U626">
        <f t="shared" si="50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 s="9">
        <v>96</v>
      </c>
      <c r="M627" t="b">
        <v>0</v>
      </c>
      <c r="N627" t="s">
        <v>8283</v>
      </c>
      <c r="O627">
        <f t="shared" si="46"/>
        <v>41</v>
      </c>
      <c r="P627">
        <f t="shared" si="47"/>
        <v>120.77</v>
      </c>
      <c r="Q627" s="13" t="s">
        <v>8313</v>
      </c>
      <c r="R627" t="s">
        <v>8314</v>
      </c>
      <c r="S627" s="10">
        <f t="shared" si="48"/>
        <v>42742.680902777778</v>
      </c>
      <c r="T627" s="10">
        <f t="shared" si="49"/>
        <v>42777.680902777778</v>
      </c>
      <c r="U627">
        <f t="shared" si="50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 s="9">
        <v>137</v>
      </c>
      <c r="M628" t="b">
        <v>1</v>
      </c>
      <c r="N628" t="s">
        <v>8293</v>
      </c>
      <c r="O628">
        <f t="shared" si="46"/>
        <v>116</v>
      </c>
      <c r="P628">
        <f t="shared" si="47"/>
        <v>84.46</v>
      </c>
      <c r="Q628" s="13" t="s">
        <v>8308</v>
      </c>
      <c r="R628" t="s">
        <v>8309</v>
      </c>
      <c r="S628" s="10">
        <f t="shared" si="48"/>
        <v>40347.837800925925</v>
      </c>
      <c r="T628" s="10">
        <f t="shared" si="49"/>
        <v>40414.166666666664</v>
      </c>
      <c r="U628">
        <f t="shared" si="50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 s="9">
        <v>283</v>
      </c>
      <c r="M629" t="b">
        <v>1</v>
      </c>
      <c r="N629" t="s">
        <v>8296</v>
      </c>
      <c r="O629">
        <f t="shared" si="46"/>
        <v>144</v>
      </c>
      <c r="P629">
        <f t="shared" si="47"/>
        <v>40.799999999999997</v>
      </c>
      <c r="Q629" s="13" t="s">
        <v>8319</v>
      </c>
      <c r="R629" t="s">
        <v>8320</v>
      </c>
      <c r="S629" s="10">
        <f t="shared" si="48"/>
        <v>41839.005671296298</v>
      </c>
      <c r="T629" s="10">
        <f t="shared" si="49"/>
        <v>41869.005671296298</v>
      </c>
      <c r="U629">
        <f t="shared" si="50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 s="9">
        <v>186</v>
      </c>
      <c r="M630" t="b">
        <v>1</v>
      </c>
      <c r="N630" t="s">
        <v>8296</v>
      </c>
      <c r="O630">
        <f t="shared" si="46"/>
        <v>115</v>
      </c>
      <c r="P630">
        <f t="shared" si="47"/>
        <v>62.07</v>
      </c>
      <c r="Q630" s="13" t="s">
        <v>8319</v>
      </c>
      <c r="R630" t="s">
        <v>8320</v>
      </c>
      <c r="S630" s="10">
        <f t="shared" si="48"/>
        <v>42779.908449074079</v>
      </c>
      <c r="T630" s="10">
        <f t="shared" si="49"/>
        <v>42799.908449074079</v>
      </c>
      <c r="U630">
        <f t="shared" si="50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 s="9">
        <v>104</v>
      </c>
      <c r="M631" t="b">
        <v>1</v>
      </c>
      <c r="N631" t="s">
        <v>8269</v>
      </c>
      <c r="O631">
        <f t="shared" si="46"/>
        <v>154</v>
      </c>
      <c r="P631">
        <f t="shared" si="47"/>
        <v>110.87</v>
      </c>
      <c r="Q631" s="13" t="s">
        <v>8323</v>
      </c>
      <c r="R631" t="s">
        <v>8326</v>
      </c>
      <c r="S631" s="10">
        <f t="shared" si="48"/>
        <v>42134.172071759262</v>
      </c>
      <c r="T631" s="10">
        <f t="shared" si="49"/>
        <v>42155.290972222225</v>
      </c>
      <c r="U631">
        <f t="shared" si="50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 s="9">
        <v>84</v>
      </c>
      <c r="M632" t="b">
        <v>1</v>
      </c>
      <c r="N632" t="s">
        <v>8299</v>
      </c>
      <c r="O632">
        <f t="shared" si="46"/>
        <v>100</v>
      </c>
      <c r="P632">
        <f t="shared" si="47"/>
        <v>136.9</v>
      </c>
      <c r="Q632" s="13" t="s">
        <v>8308</v>
      </c>
      <c r="R632" t="s">
        <v>8315</v>
      </c>
      <c r="S632" s="10">
        <f t="shared" si="48"/>
        <v>42037.950937500005</v>
      </c>
      <c r="T632" s="10">
        <f t="shared" si="49"/>
        <v>42072.909270833334</v>
      </c>
      <c r="U632">
        <f t="shared" si="50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 s="9">
        <v>169</v>
      </c>
      <c r="M633" t="b">
        <v>1</v>
      </c>
      <c r="N633" t="s">
        <v>8274</v>
      </c>
      <c r="O633">
        <f t="shared" si="46"/>
        <v>115</v>
      </c>
      <c r="P633">
        <f t="shared" si="47"/>
        <v>67.88</v>
      </c>
      <c r="Q633" s="13" t="s">
        <v>8327</v>
      </c>
      <c r="R633" t="s">
        <v>8331</v>
      </c>
      <c r="S633" s="10">
        <f t="shared" si="48"/>
        <v>40933.856967592597</v>
      </c>
      <c r="T633" s="10">
        <f t="shared" si="49"/>
        <v>40993.815300925926</v>
      </c>
      <c r="U633">
        <f t="shared" si="50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 s="9">
        <v>19</v>
      </c>
      <c r="M634" t="b">
        <v>0</v>
      </c>
      <c r="N634" t="s">
        <v>8271</v>
      </c>
      <c r="O634">
        <f t="shared" si="46"/>
        <v>6</v>
      </c>
      <c r="P634">
        <f t="shared" si="47"/>
        <v>603.53</v>
      </c>
      <c r="Q634" s="13" t="s">
        <v>8308</v>
      </c>
      <c r="R634" t="s">
        <v>8310</v>
      </c>
      <c r="S634" s="10">
        <f t="shared" si="48"/>
        <v>42520.235486111109</v>
      </c>
      <c r="T634" s="10">
        <f t="shared" si="49"/>
        <v>42572.583333333328</v>
      </c>
      <c r="U634">
        <f t="shared" si="50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 s="9">
        <v>62</v>
      </c>
      <c r="M635" t="b">
        <v>1</v>
      </c>
      <c r="N635" t="s">
        <v>8269</v>
      </c>
      <c r="O635">
        <f t="shared" si="46"/>
        <v>115</v>
      </c>
      <c r="P635">
        <f t="shared" si="47"/>
        <v>184.68</v>
      </c>
      <c r="Q635" s="13" t="s">
        <v>8323</v>
      </c>
      <c r="R635" t="s">
        <v>8326</v>
      </c>
      <c r="S635" s="10">
        <f t="shared" si="48"/>
        <v>42494.563449074078</v>
      </c>
      <c r="T635" s="10">
        <f t="shared" si="49"/>
        <v>42524.563449074078</v>
      </c>
      <c r="U635">
        <f t="shared" si="50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 s="9">
        <v>9</v>
      </c>
      <c r="M636" t="b">
        <v>0</v>
      </c>
      <c r="N636" t="s">
        <v>8301</v>
      </c>
      <c r="O636">
        <f t="shared" si="46"/>
        <v>5</v>
      </c>
      <c r="P636">
        <f t="shared" si="47"/>
        <v>1270.22</v>
      </c>
      <c r="Q636" s="13" t="s">
        <v>8323</v>
      </c>
      <c r="R636" t="s">
        <v>8324</v>
      </c>
      <c r="S636" s="10">
        <f t="shared" si="48"/>
        <v>42065.818807870368</v>
      </c>
      <c r="T636" s="10">
        <f t="shared" si="49"/>
        <v>42125.777141203704</v>
      </c>
      <c r="U636">
        <f t="shared" si="50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 s="9">
        <v>480</v>
      </c>
      <c r="M637" t="b">
        <v>1</v>
      </c>
      <c r="N637" t="s">
        <v>8295</v>
      </c>
      <c r="O637">
        <f t="shared" si="46"/>
        <v>134</v>
      </c>
      <c r="P637">
        <f t="shared" si="47"/>
        <v>23.81</v>
      </c>
      <c r="Q637" s="13" t="s">
        <v>8316</v>
      </c>
      <c r="R637" t="s">
        <v>8317</v>
      </c>
      <c r="S637" s="10">
        <f t="shared" si="48"/>
        <v>41846.34579861111</v>
      </c>
      <c r="T637" s="10">
        <f t="shared" si="49"/>
        <v>41867.34579861111</v>
      </c>
      <c r="U637">
        <f t="shared" si="50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 s="9">
        <v>158</v>
      </c>
      <c r="M638" t="b">
        <v>1</v>
      </c>
      <c r="N638" t="s">
        <v>8274</v>
      </c>
      <c r="O638">
        <f t="shared" si="46"/>
        <v>114</v>
      </c>
      <c r="P638">
        <f t="shared" si="47"/>
        <v>72.06</v>
      </c>
      <c r="Q638" s="13" t="s">
        <v>8327</v>
      </c>
      <c r="R638" t="s">
        <v>8331</v>
      </c>
      <c r="S638" s="10">
        <f t="shared" si="48"/>
        <v>42640.917939814812</v>
      </c>
      <c r="T638" s="10">
        <f t="shared" si="49"/>
        <v>42670.888194444444</v>
      </c>
      <c r="U638">
        <f t="shared" si="50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 s="9">
        <v>115</v>
      </c>
      <c r="M639" t="b">
        <v>1</v>
      </c>
      <c r="N639" t="s">
        <v>8277</v>
      </c>
      <c r="O639">
        <f t="shared" si="46"/>
        <v>146</v>
      </c>
      <c r="P639">
        <f t="shared" si="47"/>
        <v>98.82</v>
      </c>
      <c r="Q639" s="13" t="s">
        <v>8327</v>
      </c>
      <c r="R639" t="s">
        <v>8328</v>
      </c>
      <c r="S639" s="10">
        <f t="shared" si="48"/>
        <v>41192.754942129628</v>
      </c>
      <c r="T639" s="10">
        <f t="shared" si="49"/>
        <v>41222.7966087963</v>
      </c>
      <c r="U639">
        <f t="shared" si="50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 s="9">
        <v>128</v>
      </c>
      <c r="M640" t="b">
        <v>1</v>
      </c>
      <c r="N640" t="s">
        <v>8269</v>
      </c>
      <c r="O640">
        <f t="shared" si="46"/>
        <v>114</v>
      </c>
      <c r="P640">
        <f t="shared" si="47"/>
        <v>88.77</v>
      </c>
      <c r="Q640" s="13" t="s">
        <v>8323</v>
      </c>
      <c r="R640" t="s">
        <v>8326</v>
      </c>
      <c r="S640" s="10">
        <f t="shared" si="48"/>
        <v>42233.738564814819</v>
      </c>
      <c r="T640" s="10">
        <f t="shared" si="49"/>
        <v>42263.738564814819</v>
      </c>
      <c r="U640">
        <f t="shared" si="50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 s="9">
        <v>184</v>
      </c>
      <c r="M641" t="b">
        <v>1</v>
      </c>
      <c r="N641" t="s">
        <v>8274</v>
      </c>
      <c r="O641">
        <f t="shared" si="46"/>
        <v>126</v>
      </c>
      <c r="P641">
        <f t="shared" si="47"/>
        <v>61.7</v>
      </c>
      <c r="Q641" s="13" t="s">
        <v>8327</v>
      </c>
      <c r="R641" t="s">
        <v>8331</v>
      </c>
      <c r="S641" s="10">
        <f t="shared" si="48"/>
        <v>41889.004317129627</v>
      </c>
      <c r="T641" s="10">
        <f t="shared" si="49"/>
        <v>41919.004317129627</v>
      </c>
      <c r="U641">
        <f t="shared" si="50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 s="9">
        <v>108</v>
      </c>
      <c r="M642" t="b">
        <v>1</v>
      </c>
      <c r="N642" t="s">
        <v>8272</v>
      </c>
      <c r="O642">
        <f t="shared" si="46"/>
        <v>315</v>
      </c>
      <c r="P642">
        <f t="shared" si="47"/>
        <v>105.05</v>
      </c>
      <c r="Q642" s="13" t="s">
        <v>8311</v>
      </c>
      <c r="R642" t="s">
        <v>8333</v>
      </c>
      <c r="S642" s="10">
        <f t="shared" si="48"/>
        <v>41579.734259259261</v>
      </c>
      <c r="T642" s="10">
        <f t="shared" si="49"/>
        <v>41599.207638888889</v>
      </c>
      <c r="U642">
        <f t="shared" si="50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 s="9">
        <v>226</v>
      </c>
      <c r="M643" t="b">
        <v>1</v>
      </c>
      <c r="N643" t="s">
        <v>8269</v>
      </c>
      <c r="O643">
        <f t="shared" ref="O643:O706" si="51">ROUND(E643/D643*100,0)</f>
        <v>119</v>
      </c>
      <c r="P643">
        <f t="shared" ref="P643:P706" si="52">IFERROR(ROUND(E643/L643,2),0)</f>
        <v>50.16</v>
      </c>
      <c r="Q643" s="13" t="s">
        <v>8323</v>
      </c>
      <c r="R643" t="s">
        <v>8326</v>
      </c>
      <c r="S643" s="10">
        <f t="shared" ref="S643:S706" si="53">(((J643/60)/60)/24)+DATE(1970,1,1)</f>
        <v>41778.637245370373</v>
      </c>
      <c r="T643" s="10">
        <f t="shared" ref="T643:T706" si="54">(((I643/60)/60)/24)+DATE(1970,1,1)</f>
        <v>41810.958333333336</v>
      </c>
      <c r="U643">
        <f t="shared" ref="U643:U706" si="55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 s="9">
        <v>271</v>
      </c>
      <c r="M644" t="b">
        <v>1</v>
      </c>
      <c r="N644" t="s">
        <v>8295</v>
      </c>
      <c r="O644">
        <f t="shared" si="51"/>
        <v>287</v>
      </c>
      <c r="P644">
        <f t="shared" si="52"/>
        <v>41.78</v>
      </c>
      <c r="Q644" s="13" t="s">
        <v>8316</v>
      </c>
      <c r="R644" t="s">
        <v>8317</v>
      </c>
      <c r="S644" s="10">
        <f t="shared" si="53"/>
        <v>42467.951979166668</v>
      </c>
      <c r="T644" s="10">
        <f t="shared" si="54"/>
        <v>42497.951979166668</v>
      </c>
      <c r="U644">
        <f t="shared" si="55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 s="9">
        <v>235</v>
      </c>
      <c r="M645" t="b">
        <v>1</v>
      </c>
      <c r="N645" t="s">
        <v>8267</v>
      </c>
      <c r="O645">
        <f t="shared" si="51"/>
        <v>113</v>
      </c>
      <c r="P645">
        <f t="shared" si="52"/>
        <v>48.05</v>
      </c>
      <c r="Q645" s="13" t="s">
        <v>8321</v>
      </c>
      <c r="R645" t="s">
        <v>8322</v>
      </c>
      <c r="S645" s="10">
        <f t="shared" si="53"/>
        <v>40332.923842592594</v>
      </c>
      <c r="T645" s="10">
        <f t="shared" si="54"/>
        <v>40412.736111111109</v>
      </c>
      <c r="U645">
        <f t="shared" si="55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 s="9">
        <v>70</v>
      </c>
      <c r="M646" t="b">
        <v>1</v>
      </c>
      <c r="N646" t="s">
        <v>8293</v>
      </c>
      <c r="O646">
        <f t="shared" si="51"/>
        <v>150</v>
      </c>
      <c r="P646">
        <f t="shared" si="52"/>
        <v>160.44</v>
      </c>
      <c r="Q646" s="13" t="s">
        <v>8308</v>
      </c>
      <c r="R646" t="s">
        <v>8309</v>
      </c>
      <c r="S646" s="10">
        <f t="shared" si="53"/>
        <v>41689.150011574071</v>
      </c>
      <c r="T646" s="10">
        <f t="shared" si="54"/>
        <v>41749.108344907407</v>
      </c>
      <c r="U646">
        <f t="shared" si="55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 s="9">
        <v>62</v>
      </c>
      <c r="M647" t="b">
        <v>1</v>
      </c>
      <c r="N647" t="s">
        <v>8267</v>
      </c>
      <c r="O647">
        <f t="shared" si="51"/>
        <v>112</v>
      </c>
      <c r="P647">
        <f t="shared" si="52"/>
        <v>181.13</v>
      </c>
      <c r="Q647" s="13" t="s">
        <v>8321</v>
      </c>
      <c r="R647" t="s">
        <v>8322</v>
      </c>
      <c r="S647" s="10">
        <f t="shared" si="53"/>
        <v>41745.635960648149</v>
      </c>
      <c r="T647" s="10">
        <f t="shared" si="54"/>
        <v>41776.145833333336</v>
      </c>
      <c r="U647">
        <f t="shared" si="55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 s="9">
        <v>27</v>
      </c>
      <c r="M648" t="b">
        <v>0</v>
      </c>
      <c r="N648" t="s">
        <v>8301</v>
      </c>
      <c r="O648">
        <f t="shared" si="51"/>
        <v>1</v>
      </c>
      <c r="P648">
        <f t="shared" si="52"/>
        <v>415.78</v>
      </c>
      <c r="Q648" s="13" t="s">
        <v>8323</v>
      </c>
      <c r="R648" t="s">
        <v>8324</v>
      </c>
      <c r="S648" s="10">
        <f t="shared" si="53"/>
        <v>42055.713368055556</v>
      </c>
      <c r="T648" s="10">
        <f t="shared" si="54"/>
        <v>42085.671701388885</v>
      </c>
      <c r="U648">
        <f t="shared" si="55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 s="9">
        <v>138</v>
      </c>
      <c r="M649" t="b">
        <v>1</v>
      </c>
      <c r="N649" t="s">
        <v>8283</v>
      </c>
      <c r="O649">
        <f t="shared" si="51"/>
        <v>280</v>
      </c>
      <c r="P649">
        <f t="shared" si="52"/>
        <v>81.27</v>
      </c>
      <c r="Q649" s="13" t="s">
        <v>8313</v>
      </c>
      <c r="R649" t="s">
        <v>8314</v>
      </c>
      <c r="S649" s="10">
        <f t="shared" si="53"/>
        <v>42430.720451388886</v>
      </c>
      <c r="T649" s="10">
        <f t="shared" si="54"/>
        <v>42461.166666666672</v>
      </c>
      <c r="U649">
        <f t="shared" si="55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 s="9">
        <v>141</v>
      </c>
      <c r="M650" t="b">
        <v>1</v>
      </c>
      <c r="N650" t="s">
        <v>8278</v>
      </c>
      <c r="O650">
        <f t="shared" si="51"/>
        <v>112</v>
      </c>
      <c r="P650">
        <f t="shared" si="52"/>
        <v>79.260000000000005</v>
      </c>
      <c r="Q650" s="13" t="s">
        <v>8327</v>
      </c>
      <c r="R650" t="s">
        <v>8329</v>
      </c>
      <c r="S650" s="10">
        <f t="shared" si="53"/>
        <v>42044.711886574078</v>
      </c>
      <c r="T650" s="10">
        <f t="shared" si="54"/>
        <v>42098.915972222225</v>
      </c>
      <c r="U650">
        <f t="shared" si="55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 s="9">
        <v>151</v>
      </c>
      <c r="M651" t="b">
        <v>1</v>
      </c>
      <c r="N651" t="s">
        <v>8274</v>
      </c>
      <c r="O651">
        <f t="shared" si="51"/>
        <v>112</v>
      </c>
      <c r="P651">
        <f t="shared" si="52"/>
        <v>73.91</v>
      </c>
      <c r="Q651" s="13" t="s">
        <v>8327</v>
      </c>
      <c r="R651" t="s">
        <v>8331</v>
      </c>
      <c r="S651" s="10">
        <f t="shared" si="53"/>
        <v>42130.491620370376</v>
      </c>
      <c r="T651" s="10">
        <f t="shared" si="54"/>
        <v>42160.491620370376</v>
      </c>
      <c r="U651">
        <f t="shared" si="55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 s="9">
        <v>193</v>
      </c>
      <c r="M652" t="b">
        <v>1</v>
      </c>
      <c r="N652" t="s">
        <v>8269</v>
      </c>
      <c r="O652">
        <f t="shared" si="51"/>
        <v>111</v>
      </c>
      <c r="P652">
        <f t="shared" si="52"/>
        <v>57.63</v>
      </c>
      <c r="Q652" s="13" t="s">
        <v>8323</v>
      </c>
      <c r="R652" t="s">
        <v>8326</v>
      </c>
      <c r="S652" s="10">
        <f t="shared" si="53"/>
        <v>42230.472222222219</v>
      </c>
      <c r="T652" s="10">
        <f t="shared" si="54"/>
        <v>42259.165972222225</v>
      </c>
      <c r="U652">
        <f t="shared" si="55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 s="9">
        <v>178</v>
      </c>
      <c r="M653" t="b">
        <v>1</v>
      </c>
      <c r="N653" t="s">
        <v>8264</v>
      </c>
      <c r="O653">
        <f t="shared" si="51"/>
        <v>111</v>
      </c>
      <c r="P653">
        <f t="shared" si="52"/>
        <v>62.33</v>
      </c>
      <c r="Q653" s="13" t="s">
        <v>8321</v>
      </c>
      <c r="R653" t="s">
        <v>8343</v>
      </c>
      <c r="S653" s="10">
        <f t="shared" si="53"/>
        <v>40786.187789351854</v>
      </c>
      <c r="T653" s="10">
        <f t="shared" si="54"/>
        <v>40818.290972222225</v>
      </c>
      <c r="U653">
        <f t="shared" si="55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 s="9">
        <v>86</v>
      </c>
      <c r="M654" t="b">
        <v>1</v>
      </c>
      <c r="N654" t="s">
        <v>8263</v>
      </c>
      <c r="O654">
        <f t="shared" si="51"/>
        <v>129</v>
      </c>
      <c r="P654">
        <f t="shared" si="52"/>
        <v>128.94999999999999</v>
      </c>
      <c r="Q654" s="13" t="s">
        <v>8321</v>
      </c>
      <c r="R654" t="s">
        <v>8332</v>
      </c>
      <c r="S654" s="10">
        <f t="shared" si="53"/>
        <v>42496.968935185185</v>
      </c>
      <c r="T654" s="10">
        <f t="shared" si="54"/>
        <v>42517.968935185185</v>
      </c>
      <c r="U654">
        <f t="shared" si="55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 s="9">
        <v>96</v>
      </c>
      <c r="M655" t="b">
        <v>1</v>
      </c>
      <c r="N655" t="s">
        <v>8277</v>
      </c>
      <c r="O655">
        <f t="shared" si="51"/>
        <v>111</v>
      </c>
      <c r="P655">
        <f t="shared" si="52"/>
        <v>115.31</v>
      </c>
      <c r="Q655" s="13" t="s">
        <v>8327</v>
      </c>
      <c r="R655" t="s">
        <v>8328</v>
      </c>
      <c r="S655" s="10">
        <f t="shared" si="53"/>
        <v>41313.985046296293</v>
      </c>
      <c r="T655" s="10">
        <f t="shared" si="54"/>
        <v>41343.943379629629</v>
      </c>
      <c r="U655">
        <f t="shared" si="55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 s="9">
        <v>73</v>
      </c>
      <c r="M656" t="b">
        <v>1</v>
      </c>
      <c r="N656" t="s">
        <v>8269</v>
      </c>
      <c r="O656">
        <f t="shared" si="51"/>
        <v>111</v>
      </c>
      <c r="P656">
        <f t="shared" si="52"/>
        <v>151.46</v>
      </c>
      <c r="Q656" s="13" t="s">
        <v>8323</v>
      </c>
      <c r="R656" t="s">
        <v>8326</v>
      </c>
      <c r="S656" s="10">
        <f t="shared" si="53"/>
        <v>42176.419039351851</v>
      </c>
      <c r="T656" s="10">
        <f t="shared" si="54"/>
        <v>42206.419039351851</v>
      </c>
      <c r="U656">
        <f t="shared" si="55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 s="9">
        <v>197</v>
      </c>
      <c r="M657" t="b">
        <v>1</v>
      </c>
      <c r="N657" t="s">
        <v>8269</v>
      </c>
      <c r="O657">
        <f t="shared" si="51"/>
        <v>105</v>
      </c>
      <c r="P657">
        <f t="shared" si="52"/>
        <v>56.07</v>
      </c>
      <c r="Q657" s="13" t="s">
        <v>8323</v>
      </c>
      <c r="R657" t="s">
        <v>8326</v>
      </c>
      <c r="S657" s="10">
        <f t="shared" si="53"/>
        <v>42037.938206018516</v>
      </c>
      <c r="T657" s="10">
        <f t="shared" si="54"/>
        <v>42068.166666666672</v>
      </c>
      <c r="U657">
        <f t="shared" si="55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 s="9">
        <v>66</v>
      </c>
      <c r="M658" t="b">
        <v>0</v>
      </c>
      <c r="N658" t="s">
        <v>8300</v>
      </c>
      <c r="O658">
        <f t="shared" si="51"/>
        <v>28</v>
      </c>
      <c r="P658">
        <f t="shared" si="52"/>
        <v>167.15</v>
      </c>
      <c r="Q658" s="13" t="s">
        <v>8308</v>
      </c>
      <c r="R658" t="s">
        <v>8340</v>
      </c>
      <c r="S658" s="10">
        <f t="shared" si="53"/>
        <v>41912.541655092595</v>
      </c>
      <c r="T658" s="10">
        <f t="shared" si="54"/>
        <v>41941.947916666664</v>
      </c>
      <c r="U658">
        <f t="shared" si="55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 s="9">
        <v>269</v>
      </c>
      <c r="M659" t="b">
        <v>1</v>
      </c>
      <c r="N659" t="s">
        <v>8293</v>
      </c>
      <c r="O659">
        <f t="shared" si="51"/>
        <v>1462</v>
      </c>
      <c r="P659">
        <f t="shared" si="52"/>
        <v>40.76</v>
      </c>
      <c r="Q659" s="13" t="s">
        <v>8308</v>
      </c>
      <c r="R659" t="s">
        <v>8309</v>
      </c>
      <c r="S659" s="10">
        <f t="shared" si="53"/>
        <v>41493.543958333335</v>
      </c>
      <c r="T659" s="10">
        <f t="shared" si="54"/>
        <v>41523.791666666664</v>
      </c>
      <c r="U659">
        <f t="shared" si="55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 s="9">
        <v>128</v>
      </c>
      <c r="M660" t="b">
        <v>1</v>
      </c>
      <c r="N660" t="s">
        <v>8290</v>
      </c>
      <c r="O660">
        <f t="shared" si="51"/>
        <v>110</v>
      </c>
      <c r="P660">
        <f t="shared" si="52"/>
        <v>85.55</v>
      </c>
      <c r="Q660" s="13" t="s">
        <v>8327</v>
      </c>
      <c r="R660" t="s">
        <v>8338</v>
      </c>
      <c r="S660" s="10">
        <f t="shared" si="53"/>
        <v>41175.05972222222</v>
      </c>
      <c r="T660" s="10">
        <f t="shared" si="54"/>
        <v>41235.101388888892</v>
      </c>
      <c r="U660">
        <f t="shared" si="55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 s="9">
        <v>81</v>
      </c>
      <c r="M661" t="b">
        <v>0</v>
      </c>
      <c r="N661" t="s">
        <v>8283</v>
      </c>
      <c r="O661">
        <f t="shared" si="51"/>
        <v>39</v>
      </c>
      <c r="P661">
        <f t="shared" si="52"/>
        <v>133.9</v>
      </c>
      <c r="Q661" s="13" t="s">
        <v>8313</v>
      </c>
      <c r="R661" t="s">
        <v>8314</v>
      </c>
      <c r="S661" s="10">
        <f t="shared" si="53"/>
        <v>42628.288668981477</v>
      </c>
      <c r="T661" s="10">
        <f t="shared" si="54"/>
        <v>42657.666666666672</v>
      </c>
      <c r="U661">
        <f t="shared" si="55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 s="9">
        <v>263</v>
      </c>
      <c r="M662" t="b">
        <v>1</v>
      </c>
      <c r="N662" t="s">
        <v>8295</v>
      </c>
      <c r="O662">
        <f t="shared" si="51"/>
        <v>542</v>
      </c>
      <c r="P662">
        <f t="shared" si="52"/>
        <v>41.23</v>
      </c>
      <c r="Q662" s="13" t="s">
        <v>8316</v>
      </c>
      <c r="R662" t="s">
        <v>8317</v>
      </c>
      <c r="S662" s="10">
        <f t="shared" si="53"/>
        <v>42163.625787037032</v>
      </c>
      <c r="T662" s="10">
        <f t="shared" si="54"/>
        <v>42191.125</v>
      </c>
      <c r="U662">
        <f t="shared" si="55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 s="9">
        <v>215</v>
      </c>
      <c r="M663" t="b">
        <v>0</v>
      </c>
      <c r="N663" t="s">
        <v>8271</v>
      </c>
      <c r="O663">
        <f t="shared" si="51"/>
        <v>22</v>
      </c>
      <c r="P663">
        <f t="shared" si="52"/>
        <v>50.3</v>
      </c>
      <c r="Q663" s="13" t="s">
        <v>8308</v>
      </c>
      <c r="R663" t="s">
        <v>8310</v>
      </c>
      <c r="S663" s="10">
        <f t="shared" si="53"/>
        <v>41974.219490740739</v>
      </c>
      <c r="T663" s="10">
        <f t="shared" si="54"/>
        <v>42005.207638888889</v>
      </c>
      <c r="U663">
        <f t="shared" si="55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 s="9">
        <v>184</v>
      </c>
      <c r="M664" t="b">
        <v>1</v>
      </c>
      <c r="N664" t="s">
        <v>8267</v>
      </c>
      <c r="O664">
        <f t="shared" si="51"/>
        <v>108</v>
      </c>
      <c r="P664">
        <f t="shared" si="52"/>
        <v>58.72</v>
      </c>
      <c r="Q664" s="13" t="s">
        <v>8321</v>
      </c>
      <c r="R664" t="s">
        <v>8322</v>
      </c>
      <c r="S664" s="10">
        <f t="shared" si="53"/>
        <v>40990.909259259257</v>
      </c>
      <c r="T664" s="10">
        <f t="shared" si="54"/>
        <v>41026.897222222222</v>
      </c>
      <c r="U664">
        <f t="shared" si="55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 s="9">
        <v>445</v>
      </c>
      <c r="M665" t="b">
        <v>1</v>
      </c>
      <c r="N665" t="s">
        <v>8295</v>
      </c>
      <c r="O665">
        <f t="shared" si="51"/>
        <v>180</v>
      </c>
      <c r="P665">
        <f t="shared" si="52"/>
        <v>24.27</v>
      </c>
      <c r="Q665" s="13" t="s">
        <v>8316</v>
      </c>
      <c r="R665" t="s">
        <v>8317</v>
      </c>
      <c r="S665" s="10">
        <f t="shared" si="53"/>
        <v>42496.582337962958</v>
      </c>
      <c r="T665" s="10">
        <f t="shared" si="54"/>
        <v>42513.125</v>
      </c>
      <c r="U665">
        <f t="shared" si="55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 s="9">
        <v>120</v>
      </c>
      <c r="M666" t="b">
        <v>1</v>
      </c>
      <c r="N666" t="s">
        <v>8296</v>
      </c>
      <c r="O666">
        <f t="shared" si="51"/>
        <v>108</v>
      </c>
      <c r="P666">
        <f t="shared" si="52"/>
        <v>90</v>
      </c>
      <c r="Q666" s="13" t="s">
        <v>8319</v>
      </c>
      <c r="R666" t="s">
        <v>8320</v>
      </c>
      <c r="S666" s="10">
        <f t="shared" si="53"/>
        <v>41943.142534722225</v>
      </c>
      <c r="T666" s="10">
        <f t="shared" si="54"/>
        <v>41973.184201388889</v>
      </c>
      <c r="U666">
        <f t="shared" si="55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 s="9">
        <v>84</v>
      </c>
      <c r="M667" t="b">
        <v>0</v>
      </c>
      <c r="N667" t="s">
        <v>8269</v>
      </c>
      <c r="O667">
        <f t="shared" si="51"/>
        <v>22</v>
      </c>
      <c r="P667">
        <f t="shared" si="52"/>
        <v>128.27000000000001</v>
      </c>
      <c r="Q667" s="13" t="s">
        <v>8323</v>
      </c>
      <c r="R667" t="s">
        <v>8326</v>
      </c>
      <c r="S667" s="10">
        <f t="shared" si="53"/>
        <v>41779.657870370371</v>
      </c>
      <c r="T667" s="10">
        <f t="shared" si="54"/>
        <v>41821.25</v>
      </c>
      <c r="U667">
        <f t="shared" si="55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 s="9">
        <v>99</v>
      </c>
      <c r="M668" t="b">
        <v>1</v>
      </c>
      <c r="N668" t="s">
        <v>8278</v>
      </c>
      <c r="O668">
        <f t="shared" si="51"/>
        <v>107</v>
      </c>
      <c r="P668">
        <f t="shared" si="52"/>
        <v>108.48</v>
      </c>
      <c r="Q668" s="13" t="s">
        <v>8327</v>
      </c>
      <c r="R668" t="s">
        <v>8329</v>
      </c>
      <c r="S668" s="10">
        <f t="shared" si="53"/>
        <v>42324.764004629629</v>
      </c>
      <c r="T668" s="10">
        <f t="shared" si="54"/>
        <v>42354.764004629629</v>
      </c>
      <c r="U668">
        <f t="shared" si="55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 s="9">
        <v>100</v>
      </c>
      <c r="M669" t="b">
        <v>1</v>
      </c>
      <c r="N669" t="s">
        <v>8299</v>
      </c>
      <c r="O669">
        <f t="shared" si="51"/>
        <v>102</v>
      </c>
      <c r="P669">
        <f t="shared" si="52"/>
        <v>107.1</v>
      </c>
      <c r="Q669" s="13" t="s">
        <v>8308</v>
      </c>
      <c r="R669" t="s">
        <v>8315</v>
      </c>
      <c r="S669" s="10">
        <f t="shared" si="53"/>
        <v>41730.708472222221</v>
      </c>
      <c r="T669" s="10">
        <f t="shared" si="54"/>
        <v>41759.208333333336</v>
      </c>
      <c r="U669">
        <f t="shared" si="55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 s="9">
        <v>498</v>
      </c>
      <c r="M670" t="b">
        <v>1</v>
      </c>
      <c r="N670" t="s">
        <v>8295</v>
      </c>
      <c r="O670">
        <f t="shared" si="51"/>
        <v>126</v>
      </c>
      <c r="P670">
        <f t="shared" si="52"/>
        <v>21.5</v>
      </c>
      <c r="Q670" s="13" t="s">
        <v>8316</v>
      </c>
      <c r="R670" t="s">
        <v>8317</v>
      </c>
      <c r="S670" s="10">
        <f t="shared" si="53"/>
        <v>41724.881099537037</v>
      </c>
      <c r="T670" s="10">
        <f t="shared" si="54"/>
        <v>41754.881099537037</v>
      </c>
      <c r="U670">
        <f t="shared" si="55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 s="9">
        <v>98</v>
      </c>
      <c r="M671" t="b">
        <v>1</v>
      </c>
      <c r="N671" t="s">
        <v>8269</v>
      </c>
      <c r="O671">
        <f t="shared" si="51"/>
        <v>107</v>
      </c>
      <c r="P671">
        <f t="shared" si="52"/>
        <v>109.03</v>
      </c>
      <c r="Q671" s="13" t="s">
        <v>8323</v>
      </c>
      <c r="R671" t="s">
        <v>8326</v>
      </c>
      <c r="S671" s="10">
        <f t="shared" si="53"/>
        <v>42157.470185185186</v>
      </c>
      <c r="T671" s="10">
        <f t="shared" si="54"/>
        <v>42187.470185185186</v>
      </c>
      <c r="U671">
        <f t="shared" si="55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 s="9">
        <v>337</v>
      </c>
      <c r="M672" t="b">
        <v>1</v>
      </c>
      <c r="N672" t="s">
        <v>8296</v>
      </c>
      <c r="O672">
        <f t="shared" si="51"/>
        <v>427</v>
      </c>
      <c r="P672">
        <f t="shared" si="52"/>
        <v>31.69</v>
      </c>
      <c r="Q672" s="13" t="s">
        <v>8319</v>
      </c>
      <c r="R672" t="s">
        <v>8320</v>
      </c>
      <c r="S672" s="10">
        <f t="shared" si="53"/>
        <v>42654.469826388886</v>
      </c>
      <c r="T672" s="10">
        <f t="shared" si="54"/>
        <v>42686.166666666672</v>
      </c>
      <c r="U672">
        <f t="shared" si="55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 s="9">
        <v>87</v>
      </c>
      <c r="M673" t="b">
        <v>1</v>
      </c>
      <c r="N673" t="s">
        <v>8271</v>
      </c>
      <c r="O673">
        <f t="shared" si="51"/>
        <v>214</v>
      </c>
      <c r="P673">
        <f t="shared" si="52"/>
        <v>122.74</v>
      </c>
      <c r="Q673" s="13" t="s">
        <v>8308</v>
      </c>
      <c r="R673" t="s">
        <v>8310</v>
      </c>
      <c r="S673" s="10">
        <f t="shared" si="53"/>
        <v>42417.804618055554</v>
      </c>
      <c r="T673" s="10">
        <f t="shared" si="54"/>
        <v>42477.762951388882</v>
      </c>
      <c r="U673">
        <f t="shared" si="55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 s="9">
        <v>57</v>
      </c>
      <c r="M674" t="b">
        <v>1</v>
      </c>
      <c r="N674" t="s">
        <v>8272</v>
      </c>
      <c r="O674">
        <f t="shared" si="51"/>
        <v>126</v>
      </c>
      <c r="P674">
        <f t="shared" si="52"/>
        <v>187.19</v>
      </c>
      <c r="Q674" s="13" t="s">
        <v>8311</v>
      </c>
      <c r="R674" t="s">
        <v>8333</v>
      </c>
      <c r="S674" s="10">
        <f t="shared" si="53"/>
        <v>42102.164583333331</v>
      </c>
      <c r="T674" s="10">
        <f t="shared" si="54"/>
        <v>42133.208333333328</v>
      </c>
      <c r="U674">
        <f t="shared" si="55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 s="9">
        <v>88</v>
      </c>
      <c r="M675" t="b">
        <v>1</v>
      </c>
      <c r="N675" t="s">
        <v>8267</v>
      </c>
      <c r="O675">
        <f t="shared" si="51"/>
        <v>106</v>
      </c>
      <c r="P675">
        <f t="shared" si="52"/>
        <v>120.91</v>
      </c>
      <c r="Q675" s="13" t="s">
        <v>8321</v>
      </c>
      <c r="R675" t="s">
        <v>8322</v>
      </c>
      <c r="S675" s="10">
        <f t="shared" si="53"/>
        <v>40330.755543981482</v>
      </c>
      <c r="T675" s="10">
        <f t="shared" si="54"/>
        <v>40376.415972222225</v>
      </c>
      <c r="U675">
        <f t="shared" si="55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 s="9">
        <v>126</v>
      </c>
      <c r="M676" t="b">
        <v>1</v>
      </c>
      <c r="N676" t="s">
        <v>8274</v>
      </c>
      <c r="O676">
        <f t="shared" si="51"/>
        <v>265</v>
      </c>
      <c r="P676">
        <f t="shared" si="52"/>
        <v>84.21</v>
      </c>
      <c r="Q676" s="13" t="s">
        <v>8327</v>
      </c>
      <c r="R676" t="s">
        <v>8331</v>
      </c>
      <c r="S676" s="10">
        <f t="shared" si="53"/>
        <v>40939.837673611109</v>
      </c>
      <c r="T676" s="10">
        <f t="shared" si="54"/>
        <v>40970.290972222225</v>
      </c>
      <c r="U676">
        <f t="shared" si="55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 s="9">
        <v>102</v>
      </c>
      <c r="M677" t="b">
        <v>1</v>
      </c>
      <c r="N677" t="s">
        <v>8269</v>
      </c>
      <c r="O677">
        <f t="shared" si="51"/>
        <v>106</v>
      </c>
      <c r="P677">
        <f t="shared" si="52"/>
        <v>103.95</v>
      </c>
      <c r="Q677" s="13" t="s">
        <v>8323</v>
      </c>
      <c r="R677" t="s">
        <v>8326</v>
      </c>
      <c r="S677" s="10">
        <f t="shared" si="53"/>
        <v>42250.598217592589</v>
      </c>
      <c r="T677" s="10">
        <f t="shared" si="54"/>
        <v>42270.598217592589</v>
      </c>
      <c r="U677">
        <f t="shared" si="55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 s="9">
        <v>110</v>
      </c>
      <c r="M678" t="b">
        <v>1</v>
      </c>
      <c r="N678" t="s">
        <v>8272</v>
      </c>
      <c r="O678">
        <f t="shared" si="51"/>
        <v>106</v>
      </c>
      <c r="P678">
        <f t="shared" si="52"/>
        <v>95.96</v>
      </c>
      <c r="Q678" s="13" t="s">
        <v>8311</v>
      </c>
      <c r="R678" t="s">
        <v>8333</v>
      </c>
      <c r="S678" s="10">
        <f t="shared" si="53"/>
        <v>42733.94131944445</v>
      </c>
      <c r="T678" s="10">
        <f t="shared" si="54"/>
        <v>42763.94131944445</v>
      </c>
      <c r="U678">
        <f t="shared" si="55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 s="9">
        <v>120</v>
      </c>
      <c r="M679" t="b">
        <v>1</v>
      </c>
      <c r="N679" t="s">
        <v>8277</v>
      </c>
      <c r="O679">
        <f t="shared" si="51"/>
        <v>106</v>
      </c>
      <c r="P679">
        <f t="shared" si="52"/>
        <v>87.96</v>
      </c>
      <c r="Q679" s="13" t="s">
        <v>8327</v>
      </c>
      <c r="R679" t="s">
        <v>8328</v>
      </c>
      <c r="S679" s="10">
        <f t="shared" si="53"/>
        <v>40335.798078703701</v>
      </c>
      <c r="T679" s="10">
        <f t="shared" si="54"/>
        <v>40381.25</v>
      </c>
      <c r="U679">
        <f t="shared" si="55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 s="9">
        <v>168</v>
      </c>
      <c r="M680" t="b">
        <v>1</v>
      </c>
      <c r="N680" t="s">
        <v>8269</v>
      </c>
      <c r="O680">
        <f t="shared" si="51"/>
        <v>106</v>
      </c>
      <c r="P680">
        <f t="shared" si="52"/>
        <v>62.83</v>
      </c>
      <c r="Q680" s="13" t="s">
        <v>8323</v>
      </c>
      <c r="R680" t="s">
        <v>8326</v>
      </c>
      <c r="S680" s="10">
        <f t="shared" si="53"/>
        <v>41800.380428240744</v>
      </c>
      <c r="T680" s="10">
        <f t="shared" si="54"/>
        <v>41830.380428240744</v>
      </c>
      <c r="U680">
        <f t="shared" si="55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 s="9">
        <v>478</v>
      </c>
      <c r="M681" t="b">
        <v>1</v>
      </c>
      <c r="N681" t="s">
        <v>8278</v>
      </c>
      <c r="O681">
        <f t="shared" si="51"/>
        <v>352</v>
      </c>
      <c r="P681">
        <f t="shared" si="52"/>
        <v>22.08</v>
      </c>
      <c r="Q681" s="13" t="s">
        <v>8327</v>
      </c>
      <c r="R681" t="s">
        <v>8329</v>
      </c>
      <c r="S681" s="10">
        <f t="shared" si="53"/>
        <v>42271.251979166671</v>
      </c>
      <c r="T681" s="10">
        <f t="shared" si="54"/>
        <v>42294.166666666672</v>
      </c>
      <c r="U681">
        <f t="shared" si="55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 s="9">
        <v>167</v>
      </c>
      <c r="M682" t="b">
        <v>1</v>
      </c>
      <c r="N682" t="s">
        <v>8267</v>
      </c>
      <c r="O682">
        <f t="shared" si="51"/>
        <v>106</v>
      </c>
      <c r="P682">
        <f t="shared" si="52"/>
        <v>63.17</v>
      </c>
      <c r="Q682" s="13" t="s">
        <v>8321</v>
      </c>
      <c r="R682" t="s">
        <v>8322</v>
      </c>
      <c r="S682" s="10">
        <f t="shared" si="53"/>
        <v>42291.46674768519</v>
      </c>
      <c r="T682" s="10">
        <f t="shared" si="54"/>
        <v>42315.166666666672</v>
      </c>
      <c r="U682">
        <f t="shared" si="55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 s="9">
        <v>52</v>
      </c>
      <c r="M683" t="b">
        <v>1</v>
      </c>
      <c r="N683" t="s">
        <v>8267</v>
      </c>
      <c r="O683">
        <f t="shared" si="51"/>
        <v>100</v>
      </c>
      <c r="P683">
        <f t="shared" si="52"/>
        <v>202.42</v>
      </c>
      <c r="Q683" s="13" t="s">
        <v>8321</v>
      </c>
      <c r="R683" t="s">
        <v>8322</v>
      </c>
      <c r="S683" s="10">
        <f t="shared" si="53"/>
        <v>41360.970601851855</v>
      </c>
      <c r="T683" s="10">
        <f t="shared" si="54"/>
        <v>41372.189583333333</v>
      </c>
      <c r="U683">
        <f t="shared" si="55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 s="9">
        <v>52</v>
      </c>
      <c r="M684" t="b">
        <v>1</v>
      </c>
      <c r="N684" t="s">
        <v>8274</v>
      </c>
      <c r="O684">
        <f t="shared" si="51"/>
        <v>105</v>
      </c>
      <c r="P684">
        <f t="shared" si="52"/>
        <v>201.94</v>
      </c>
      <c r="Q684" s="13" t="s">
        <v>8327</v>
      </c>
      <c r="R684" t="s">
        <v>8331</v>
      </c>
      <c r="S684" s="10">
        <f t="shared" si="53"/>
        <v>42704.95177083333</v>
      </c>
      <c r="T684" s="10">
        <f t="shared" si="54"/>
        <v>42734.95177083333</v>
      </c>
      <c r="U684">
        <f t="shared" si="55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 s="9">
        <v>72</v>
      </c>
      <c r="M685" t="b">
        <v>1</v>
      </c>
      <c r="N685" t="s">
        <v>8269</v>
      </c>
      <c r="O685">
        <f t="shared" si="51"/>
        <v>104</v>
      </c>
      <c r="P685">
        <f t="shared" si="52"/>
        <v>145</v>
      </c>
      <c r="Q685" s="13" t="s">
        <v>8323</v>
      </c>
      <c r="R685" t="s">
        <v>8326</v>
      </c>
      <c r="S685" s="10">
        <f t="shared" si="53"/>
        <v>42491.92288194444</v>
      </c>
      <c r="T685" s="10">
        <f t="shared" si="54"/>
        <v>42521.92288194444</v>
      </c>
      <c r="U685">
        <f t="shared" si="55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 s="9">
        <v>145</v>
      </c>
      <c r="M686" t="b">
        <v>1</v>
      </c>
      <c r="N686" t="s">
        <v>8274</v>
      </c>
      <c r="O686">
        <f t="shared" si="51"/>
        <v>149</v>
      </c>
      <c r="P686">
        <f t="shared" si="52"/>
        <v>71.97</v>
      </c>
      <c r="Q686" s="13" t="s">
        <v>8327</v>
      </c>
      <c r="R686" t="s">
        <v>8331</v>
      </c>
      <c r="S686" s="10">
        <f t="shared" si="53"/>
        <v>40927.731782407405</v>
      </c>
      <c r="T686" s="10">
        <f t="shared" si="54"/>
        <v>40962.731782407405</v>
      </c>
      <c r="U686">
        <f t="shared" si="55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 s="9">
        <v>242</v>
      </c>
      <c r="M687" t="b">
        <v>1</v>
      </c>
      <c r="N687" t="s">
        <v>8293</v>
      </c>
      <c r="O687">
        <f t="shared" si="51"/>
        <v>130</v>
      </c>
      <c r="P687">
        <f t="shared" si="52"/>
        <v>43.1</v>
      </c>
      <c r="Q687" s="13" t="s">
        <v>8308</v>
      </c>
      <c r="R687" t="s">
        <v>8309</v>
      </c>
      <c r="S687" s="10">
        <f t="shared" si="53"/>
        <v>41604.022418981483</v>
      </c>
      <c r="T687" s="10">
        <f t="shared" si="54"/>
        <v>41634.022418981483</v>
      </c>
      <c r="U687">
        <f t="shared" si="55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 s="9">
        <v>157</v>
      </c>
      <c r="M688" t="b">
        <v>1</v>
      </c>
      <c r="N688" t="s">
        <v>8274</v>
      </c>
      <c r="O688">
        <f t="shared" si="51"/>
        <v>104</v>
      </c>
      <c r="P688">
        <f t="shared" si="52"/>
        <v>66.37</v>
      </c>
      <c r="Q688" s="13" t="s">
        <v>8327</v>
      </c>
      <c r="R688" t="s">
        <v>8331</v>
      </c>
      <c r="S688" s="10">
        <f t="shared" si="53"/>
        <v>41194.715520833335</v>
      </c>
      <c r="T688" s="10">
        <f t="shared" si="54"/>
        <v>41235.916666666664</v>
      </c>
      <c r="U688">
        <f t="shared" si="55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 s="9">
        <v>150</v>
      </c>
      <c r="M689" t="b">
        <v>1</v>
      </c>
      <c r="N689" t="s">
        <v>8263</v>
      </c>
      <c r="O689">
        <f t="shared" si="51"/>
        <v>104</v>
      </c>
      <c r="P689">
        <f t="shared" si="52"/>
        <v>69.27</v>
      </c>
      <c r="Q689" s="13" t="s">
        <v>8321</v>
      </c>
      <c r="R689" t="s">
        <v>8332</v>
      </c>
      <c r="S689" s="10">
        <f t="shared" si="53"/>
        <v>41828.515127314815</v>
      </c>
      <c r="T689" s="10">
        <f t="shared" si="54"/>
        <v>41858.515127314815</v>
      </c>
      <c r="U689">
        <f t="shared" si="55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 s="9">
        <v>115</v>
      </c>
      <c r="M690" t="b">
        <v>1</v>
      </c>
      <c r="N690" t="s">
        <v>8301</v>
      </c>
      <c r="O690">
        <f t="shared" si="51"/>
        <v>104</v>
      </c>
      <c r="P690">
        <f t="shared" si="52"/>
        <v>90.2</v>
      </c>
      <c r="Q690" s="13" t="s">
        <v>8323</v>
      </c>
      <c r="R690" t="s">
        <v>8324</v>
      </c>
      <c r="S690" s="10">
        <f t="shared" si="53"/>
        <v>42775.733715277776</v>
      </c>
      <c r="T690" s="10">
        <f t="shared" si="54"/>
        <v>42793.207638888889</v>
      </c>
      <c r="U690">
        <f t="shared" si="55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 s="9">
        <v>110</v>
      </c>
      <c r="M691" t="b">
        <v>1</v>
      </c>
      <c r="N691" t="s">
        <v>8277</v>
      </c>
      <c r="O691">
        <f t="shared" si="51"/>
        <v>172</v>
      </c>
      <c r="P691">
        <f t="shared" si="52"/>
        <v>94.05</v>
      </c>
      <c r="Q691" s="13" t="s">
        <v>8327</v>
      </c>
      <c r="R691" t="s">
        <v>8328</v>
      </c>
      <c r="S691" s="10">
        <f t="shared" si="53"/>
        <v>41879.130868055552</v>
      </c>
      <c r="T691" s="10">
        <f t="shared" si="54"/>
        <v>41909.130868055552</v>
      </c>
      <c r="U691">
        <f t="shared" si="55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 s="9">
        <v>114</v>
      </c>
      <c r="M692" t="b">
        <v>1</v>
      </c>
      <c r="N692" t="s">
        <v>8269</v>
      </c>
      <c r="O692">
        <f t="shared" si="51"/>
        <v>103</v>
      </c>
      <c r="P692">
        <f t="shared" si="52"/>
        <v>90.68</v>
      </c>
      <c r="Q692" s="13" t="s">
        <v>8323</v>
      </c>
      <c r="R692" t="s">
        <v>8326</v>
      </c>
      <c r="S692" s="10">
        <f t="shared" si="53"/>
        <v>42612.918807870374</v>
      </c>
      <c r="T692" s="10">
        <f t="shared" si="54"/>
        <v>42654.165972222225</v>
      </c>
      <c r="U692">
        <f t="shared" si="55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 s="9">
        <v>119</v>
      </c>
      <c r="M693" t="b">
        <v>1</v>
      </c>
      <c r="N693" t="s">
        <v>8267</v>
      </c>
      <c r="O693">
        <f t="shared" si="51"/>
        <v>103</v>
      </c>
      <c r="P693">
        <f t="shared" si="52"/>
        <v>86.85</v>
      </c>
      <c r="Q693" s="13" t="s">
        <v>8321</v>
      </c>
      <c r="R693" t="s">
        <v>8322</v>
      </c>
      <c r="S693" s="10">
        <f t="shared" si="53"/>
        <v>41355.577291666668</v>
      </c>
      <c r="T693" s="10">
        <f t="shared" si="54"/>
        <v>41395.207638888889</v>
      </c>
      <c r="U693">
        <f t="shared" si="55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 s="9">
        <v>119</v>
      </c>
      <c r="M694" t="b">
        <v>1</v>
      </c>
      <c r="N694" t="s">
        <v>8267</v>
      </c>
      <c r="O694">
        <f t="shared" si="51"/>
        <v>103</v>
      </c>
      <c r="P694">
        <f t="shared" si="52"/>
        <v>86.55</v>
      </c>
      <c r="Q694" s="13" t="s">
        <v>8321</v>
      </c>
      <c r="R694" t="s">
        <v>8322</v>
      </c>
      <c r="S694" s="10">
        <f t="shared" si="53"/>
        <v>42207.58699074074</v>
      </c>
      <c r="T694" s="10">
        <f t="shared" si="54"/>
        <v>42237.58699074074</v>
      </c>
      <c r="U694">
        <f t="shared" si="55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 s="9">
        <v>74</v>
      </c>
      <c r="M695" t="b">
        <v>1</v>
      </c>
      <c r="N695" t="s">
        <v>8269</v>
      </c>
      <c r="O695">
        <f t="shared" si="51"/>
        <v>103</v>
      </c>
      <c r="P695">
        <f t="shared" si="52"/>
        <v>139.19</v>
      </c>
      <c r="Q695" s="13" t="s">
        <v>8323</v>
      </c>
      <c r="R695" t="s">
        <v>8326</v>
      </c>
      <c r="S695" s="10">
        <f t="shared" si="53"/>
        <v>41878.878379629627</v>
      </c>
      <c r="T695" s="10">
        <f t="shared" si="54"/>
        <v>41908.878379629627</v>
      </c>
      <c r="U695">
        <f t="shared" si="55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 s="9">
        <v>162</v>
      </c>
      <c r="M696" t="b">
        <v>1</v>
      </c>
      <c r="N696" t="s">
        <v>8269</v>
      </c>
      <c r="O696">
        <f t="shared" si="51"/>
        <v>103</v>
      </c>
      <c r="P696">
        <f t="shared" si="52"/>
        <v>63.57</v>
      </c>
      <c r="Q696" s="13" t="s">
        <v>8323</v>
      </c>
      <c r="R696" t="s">
        <v>8326</v>
      </c>
      <c r="S696" s="10">
        <f t="shared" si="53"/>
        <v>41932.311099537037</v>
      </c>
      <c r="T696" s="10">
        <f t="shared" si="54"/>
        <v>41962.352766203709</v>
      </c>
      <c r="U696">
        <f t="shared" si="55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 s="9">
        <v>75</v>
      </c>
      <c r="M697" t="b">
        <v>1</v>
      </c>
      <c r="N697" t="s">
        <v>8263</v>
      </c>
      <c r="O697">
        <f t="shared" si="51"/>
        <v>103</v>
      </c>
      <c r="P697">
        <f t="shared" si="52"/>
        <v>137.21</v>
      </c>
      <c r="Q697" s="13" t="s">
        <v>8321</v>
      </c>
      <c r="R697" t="s">
        <v>8332</v>
      </c>
      <c r="S697" s="10">
        <f t="shared" si="53"/>
        <v>41932.745046296295</v>
      </c>
      <c r="T697" s="10">
        <f t="shared" si="54"/>
        <v>41962.786712962959</v>
      </c>
      <c r="U697">
        <f t="shared" si="55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 s="9">
        <v>61</v>
      </c>
      <c r="M698" t="b">
        <v>1</v>
      </c>
      <c r="N698" t="s">
        <v>8283</v>
      </c>
      <c r="O698">
        <f t="shared" si="51"/>
        <v>103</v>
      </c>
      <c r="P698">
        <f t="shared" si="52"/>
        <v>168.69</v>
      </c>
      <c r="Q698" s="13" t="s">
        <v>8313</v>
      </c>
      <c r="R698" t="s">
        <v>8314</v>
      </c>
      <c r="S698" s="10">
        <f t="shared" si="53"/>
        <v>42052.7815162037</v>
      </c>
      <c r="T698" s="10">
        <f t="shared" si="54"/>
        <v>42082.739849537036</v>
      </c>
      <c r="U698">
        <f t="shared" si="55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 s="9">
        <v>96</v>
      </c>
      <c r="M699" t="b">
        <v>1</v>
      </c>
      <c r="N699" t="s">
        <v>8303</v>
      </c>
      <c r="O699">
        <f t="shared" si="51"/>
        <v>103</v>
      </c>
      <c r="P699">
        <f t="shared" si="52"/>
        <v>106.93</v>
      </c>
      <c r="Q699" s="13" t="s">
        <v>8323</v>
      </c>
      <c r="R699" t="s">
        <v>8335</v>
      </c>
      <c r="S699" s="10">
        <f t="shared" si="53"/>
        <v>41788.167187500003</v>
      </c>
      <c r="T699" s="10">
        <f t="shared" si="54"/>
        <v>41823.167187500003</v>
      </c>
      <c r="U699">
        <f t="shared" si="55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 s="9">
        <v>52</v>
      </c>
      <c r="M700" t="b">
        <v>1</v>
      </c>
      <c r="N700" t="s">
        <v>8274</v>
      </c>
      <c r="O700">
        <f t="shared" si="51"/>
        <v>102</v>
      </c>
      <c r="P700">
        <f t="shared" si="52"/>
        <v>196.83</v>
      </c>
      <c r="Q700" s="13" t="s">
        <v>8327</v>
      </c>
      <c r="R700" t="s">
        <v>8331</v>
      </c>
      <c r="S700" s="10">
        <f t="shared" si="53"/>
        <v>42553.681979166664</v>
      </c>
      <c r="T700" s="10">
        <f t="shared" si="54"/>
        <v>42583.681979166664</v>
      </c>
      <c r="U700">
        <f t="shared" si="55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 s="9">
        <v>97</v>
      </c>
      <c r="M701" t="b">
        <v>1</v>
      </c>
      <c r="N701" t="s">
        <v>8269</v>
      </c>
      <c r="O701">
        <f t="shared" si="51"/>
        <v>102</v>
      </c>
      <c r="P701">
        <f t="shared" si="52"/>
        <v>105.52</v>
      </c>
      <c r="Q701" s="13" t="s">
        <v>8323</v>
      </c>
      <c r="R701" t="s">
        <v>8326</v>
      </c>
      <c r="S701" s="10">
        <f t="shared" si="53"/>
        <v>42118.556331018524</v>
      </c>
      <c r="T701" s="10">
        <f t="shared" si="54"/>
        <v>42150.165972222225</v>
      </c>
      <c r="U701">
        <f t="shared" si="55"/>
        <v>2015</v>
      </c>
    </row>
    <row r="702" spans="1:21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 s="9">
        <v>158</v>
      </c>
      <c r="M702" t="b">
        <v>1</v>
      </c>
      <c r="N702" t="s">
        <v>8274</v>
      </c>
      <c r="O702">
        <f t="shared" si="51"/>
        <v>146</v>
      </c>
      <c r="P702">
        <f t="shared" si="52"/>
        <v>64.62</v>
      </c>
      <c r="Q702" s="13" t="s">
        <v>8327</v>
      </c>
      <c r="R702" t="s">
        <v>8331</v>
      </c>
      <c r="S702" s="10">
        <f t="shared" si="53"/>
        <v>41546.664212962962</v>
      </c>
      <c r="T702" s="10">
        <f t="shared" si="54"/>
        <v>41579.791666666664</v>
      </c>
      <c r="U702">
        <f t="shared" si="55"/>
        <v>2013</v>
      </c>
    </row>
    <row r="703" spans="1:21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 s="9">
        <v>172</v>
      </c>
      <c r="M703" t="b">
        <v>1</v>
      </c>
      <c r="N703" t="s">
        <v>8272</v>
      </c>
      <c r="O703">
        <f t="shared" si="51"/>
        <v>204</v>
      </c>
      <c r="P703">
        <f t="shared" si="52"/>
        <v>59.36</v>
      </c>
      <c r="Q703" s="13" t="s">
        <v>8311</v>
      </c>
      <c r="R703" t="s">
        <v>8333</v>
      </c>
      <c r="S703" s="10">
        <f t="shared" si="53"/>
        <v>42317.33258101852</v>
      </c>
      <c r="T703" s="10">
        <f t="shared" si="54"/>
        <v>42354.290972222225</v>
      </c>
      <c r="U703">
        <f t="shared" si="55"/>
        <v>2015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 s="9">
        <v>79</v>
      </c>
      <c r="M704" t="b">
        <v>1</v>
      </c>
      <c r="N704" t="s">
        <v>8277</v>
      </c>
      <c r="O704">
        <f t="shared" si="51"/>
        <v>128</v>
      </c>
      <c r="P704">
        <f t="shared" si="52"/>
        <v>129.11000000000001</v>
      </c>
      <c r="Q704" s="13" t="s">
        <v>8327</v>
      </c>
      <c r="R704" t="s">
        <v>8328</v>
      </c>
      <c r="S704" s="10">
        <f t="shared" si="53"/>
        <v>41257.950381944444</v>
      </c>
      <c r="T704" s="10">
        <f t="shared" si="54"/>
        <v>41287.950381944444</v>
      </c>
      <c r="U704">
        <f t="shared" si="55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 s="9">
        <v>104</v>
      </c>
      <c r="M705" t="b">
        <v>1</v>
      </c>
      <c r="N705" t="s">
        <v>8277</v>
      </c>
      <c r="O705">
        <f t="shared" si="51"/>
        <v>136</v>
      </c>
      <c r="P705">
        <f t="shared" si="52"/>
        <v>97.9</v>
      </c>
      <c r="Q705" s="13" t="s">
        <v>8327</v>
      </c>
      <c r="R705" t="s">
        <v>8328</v>
      </c>
      <c r="S705" s="10">
        <f t="shared" si="53"/>
        <v>40354.11550925926</v>
      </c>
      <c r="T705" s="10">
        <f t="shared" si="54"/>
        <v>40425.043749999997</v>
      </c>
      <c r="U705">
        <f t="shared" si="55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 s="9">
        <v>72</v>
      </c>
      <c r="M706" t="b">
        <v>1</v>
      </c>
      <c r="N706" t="s">
        <v>8269</v>
      </c>
      <c r="O706">
        <f t="shared" si="51"/>
        <v>102</v>
      </c>
      <c r="P706">
        <f t="shared" si="52"/>
        <v>141.29</v>
      </c>
      <c r="Q706" s="13" t="s">
        <v>8323</v>
      </c>
      <c r="R706" t="s">
        <v>8326</v>
      </c>
      <c r="S706" s="10">
        <f t="shared" si="53"/>
        <v>42239.957962962959</v>
      </c>
      <c r="T706" s="10">
        <f t="shared" si="54"/>
        <v>42260</v>
      </c>
      <c r="U706">
        <f t="shared" si="55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 s="9">
        <v>74</v>
      </c>
      <c r="M707" t="b">
        <v>1</v>
      </c>
      <c r="N707" t="s">
        <v>8269</v>
      </c>
      <c r="O707">
        <f t="shared" ref="O707:O718" si="56">ROUND(E707/D707*100,0)</f>
        <v>102</v>
      </c>
      <c r="P707">
        <f t="shared" ref="P707:P718" si="57">IFERROR(ROUND(E707/L707,2),0)</f>
        <v>137.24</v>
      </c>
      <c r="Q707" s="13" t="s">
        <v>8323</v>
      </c>
      <c r="R707" t="s">
        <v>8326</v>
      </c>
      <c r="S707" s="10">
        <f t="shared" ref="S707:S718" si="58">(((J707/60)/60)/24)+DATE(1970,1,1)</f>
        <v>41880.76357638889</v>
      </c>
      <c r="T707" s="10">
        <f t="shared" ref="T707:T718" si="59">(((I707/60)/60)/24)+DATE(1970,1,1)</f>
        <v>41895.166666666664</v>
      </c>
      <c r="U707">
        <f t="shared" ref="U707:U770" si="60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 s="9">
        <v>90</v>
      </c>
      <c r="M708" t="b">
        <v>1</v>
      </c>
      <c r="N708" t="s">
        <v>8274</v>
      </c>
      <c r="O708">
        <f t="shared" si="56"/>
        <v>101</v>
      </c>
      <c r="P708">
        <f t="shared" si="57"/>
        <v>112.61</v>
      </c>
      <c r="Q708" s="13" t="s">
        <v>8327</v>
      </c>
      <c r="R708" t="s">
        <v>8331</v>
      </c>
      <c r="S708" s="10">
        <f t="shared" si="58"/>
        <v>41502.882928240739</v>
      </c>
      <c r="T708" s="10">
        <f t="shared" si="59"/>
        <v>41532.881944444445</v>
      </c>
      <c r="U708">
        <f t="shared" si="60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 s="9">
        <v>102</v>
      </c>
      <c r="M709" t="b">
        <v>1</v>
      </c>
      <c r="N709" t="s">
        <v>8269</v>
      </c>
      <c r="O709">
        <f t="shared" si="56"/>
        <v>101</v>
      </c>
      <c r="P709">
        <f t="shared" si="57"/>
        <v>99.34</v>
      </c>
      <c r="Q709" s="13" t="s">
        <v>8323</v>
      </c>
      <c r="R709" t="s">
        <v>8326</v>
      </c>
      <c r="S709" s="10">
        <f t="shared" si="58"/>
        <v>42561.783877314811</v>
      </c>
      <c r="T709" s="10">
        <f t="shared" si="59"/>
        <v>42593.165972222225</v>
      </c>
      <c r="U709">
        <f t="shared" si="60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 s="9">
        <v>69</v>
      </c>
      <c r="M710" t="b">
        <v>1</v>
      </c>
      <c r="N710" t="s">
        <v>8267</v>
      </c>
      <c r="O710">
        <f t="shared" si="56"/>
        <v>101</v>
      </c>
      <c r="P710">
        <f t="shared" si="57"/>
        <v>146.65</v>
      </c>
      <c r="Q710" s="13" t="s">
        <v>8321</v>
      </c>
      <c r="R710" t="s">
        <v>8322</v>
      </c>
      <c r="S710" s="10">
        <f t="shared" si="58"/>
        <v>42101.682372685187</v>
      </c>
      <c r="T710" s="10">
        <f t="shared" si="59"/>
        <v>42139.791666666672</v>
      </c>
      <c r="U710">
        <f t="shared" si="60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 s="9">
        <v>98</v>
      </c>
      <c r="M711" t="b">
        <v>1</v>
      </c>
      <c r="N711" t="s">
        <v>8269</v>
      </c>
      <c r="O711">
        <f t="shared" si="56"/>
        <v>101</v>
      </c>
      <c r="P711">
        <f t="shared" si="57"/>
        <v>103.21</v>
      </c>
      <c r="Q711" s="13" t="s">
        <v>8323</v>
      </c>
      <c r="R711" t="s">
        <v>8326</v>
      </c>
      <c r="S711" s="10">
        <f t="shared" si="58"/>
        <v>42037.791238425925</v>
      </c>
      <c r="T711" s="10">
        <f t="shared" si="59"/>
        <v>42067.791238425925</v>
      </c>
      <c r="U711">
        <f t="shared" si="60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 s="9">
        <v>52</v>
      </c>
      <c r="M712" t="b">
        <v>1</v>
      </c>
      <c r="N712" t="s">
        <v>8263</v>
      </c>
      <c r="O712">
        <f t="shared" si="56"/>
        <v>101</v>
      </c>
      <c r="P712">
        <f t="shared" si="57"/>
        <v>194.23</v>
      </c>
      <c r="Q712" s="13" t="s">
        <v>8321</v>
      </c>
      <c r="R712" t="s">
        <v>8332</v>
      </c>
      <c r="S712" s="10">
        <f t="shared" si="58"/>
        <v>42333.713206018518</v>
      </c>
      <c r="T712" s="10">
        <f t="shared" si="59"/>
        <v>42363.713206018518</v>
      </c>
      <c r="U712">
        <f t="shared" si="60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 s="9">
        <v>62</v>
      </c>
      <c r="M713" t="b">
        <v>1</v>
      </c>
      <c r="N713" t="s">
        <v>8303</v>
      </c>
      <c r="O713">
        <f t="shared" si="56"/>
        <v>101</v>
      </c>
      <c r="P713">
        <f t="shared" si="57"/>
        <v>162.77000000000001</v>
      </c>
      <c r="Q713" s="13" t="s">
        <v>8323</v>
      </c>
      <c r="R713" t="s">
        <v>8335</v>
      </c>
      <c r="S713" s="10">
        <f t="shared" si="58"/>
        <v>42101.584074074075</v>
      </c>
      <c r="T713" s="10">
        <f t="shared" si="59"/>
        <v>42131.584074074075</v>
      </c>
      <c r="U713">
        <f t="shared" si="60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 s="9">
        <v>62</v>
      </c>
      <c r="M714" t="b">
        <v>1</v>
      </c>
      <c r="N714" t="s">
        <v>8301</v>
      </c>
      <c r="O714">
        <f t="shared" si="56"/>
        <v>101</v>
      </c>
      <c r="P714">
        <f t="shared" si="57"/>
        <v>162.71</v>
      </c>
      <c r="Q714" s="13" t="s">
        <v>8323</v>
      </c>
      <c r="R714" t="s">
        <v>8324</v>
      </c>
      <c r="S714" s="10">
        <f t="shared" si="58"/>
        <v>42564.95380787037</v>
      </c>
      <c r="T714" s="10">
        <f t="shared" si="59"/>
        <v>42609.95380787037</v>
      </c>
      <c r="U714">
        <f t="shared" si="60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 s="9">
        <v>158</v>
      </c>
      <c r="M715" t="b">
        <v>1</v>
      </c>
      <c r="N715" t="s">
        <v>8269</v>
      </c>
      <c r="O715">
        <f t="shared" si="56"/>
        <v>101</v>
      </c>
      <c r="P715">
        <f t="shared" si="57"/>
        <v>63.83</v>
      </c>
      <c r="Q715" s="13" t="s">
        <v>8323</v>
      </c>
      <c r="R715" t="s">
        <v>8326</v>
      </c>
      <c r="S715" s="10">
        <f t="shared" si="58"/>
        <v>42753.205625000002</v>
      </c>
      <c r="T715" s="10">
        <f t="shared" si="59"/>
        <v>42783.670138888891</v>
      </c>
      <c r="U715">
        <f t="shared" si="60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 s="9">
        <v>113</v>
      </c>
      <c r="M716" t="b">
        <v>1</v>
      </c>
      <c r="N716" t="s">
        <v>8290</v>
      </c>
      <c r="O716">
        <f t="shared" si="56"/>
        <v>202</v>
      </c>
      <c r="P716">
        <f t="shared" si="57"/>
        <v>89.25</v>
      </c>
      <c r="Q716" s="13" t="s">
        <v>8327</v>
      </c>
      <c r="R716" t="s">
        <v>8338</v>
      </c>
      <c r="S716" s="10">
        <f t="shared" si="58"/>
        <v>42569.605393518519</v>
      </c>
      <c r="T716" s="10">
        <f t="shared" si="59"/>
        <v>42600.290972222225</v>
      </c>
      <c r="U716">
        <f t="shared" si="60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 s="9">
        <v>125</v>
      </c>
      <c r="M717" t="b">
        <v>1</v>
      </c>
      <c r="N717" t="s">
        <v>8283</v>
      </c>
      <c r="O717">
        <f t="shared" si="56"/>
        <v>202</v>
      </c>
      <c r="P717">
        <f t="shared" si="57"/>
        <v>80.650000000000006</v>
      </c>
      <c r="Q717" s="13" t="s">
        <v>8313</v>
      </c>
      <c r="R717" t="s">
        <v>8314</v>
      </c>
      <c r="S717" s="10">
        <f t="shared" si="58"/>
        <v>42454.836851851855</v>
      </c>
      <c r="T717" s="10">
        <f t="shared" si="59"/>
        <v>42479.836851851855</v>
      </c>
      <c r="U717">
        <f t="shared" si="60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 s="9">
        <v>190</v>
      </c>
      <c r="M718" t="b">
        <v>1</v>
      </c>
      <c r="N718" t="s">
        <v>8274</v>
      </c>
      <c r="O718">
        <f t="shared" si="56"/>
        <v>155</v>
      </c>
      <c r="P718">
        <f t="shared" si="57"/>
        <v>53.01</v>
      </c>
      <c r="Q718" s="13" t="s">
        <v>8327</v>
      </c>
      <c r="R718" t="s">
        <v>8331</v>
      </c>
      <c r="S718" s="10">
        <f t="shared" si="58"/>
        <v>41786.555162037039</v>
      </c>
      <c r="T718" s="10">
        <f t="shared" si="59"/>
        <v>41815.083333333336</v>
      </c>
      <c r="U718">
        <f t="shared" si="60"/>
        <v>2014</v>
      </c>
    </row>
    <row r="719" spans="1:21" ht="45" x14ac:dyDescent="0.25">
      <c r="A719">
        <v>3582</v>
      </c>
      <c r="B719" s="3" t="s">
        <v>3581</v>
      </c>
      <c r="C719" s="3" t="s">
        <v>7692</v>
      </c>
      <c r="D719" s="6">
        <v>1000</v>
      </c>
      <c r="E719" s="8">
        <v>2870</v>
      </c>
      <c r="F719" t="s">
        <v>8218</v>
      </c>
      <c r="G719" t="s">
        <v>8223</v>
      </c>
      <c r="H719" t="s">
        <v>8245</v>
      </c>
      <c r="I719">
        <v>1459822682</v>
      </c>
      <c r="J719">
        <v>1458613082</v>
      </c>
      <c r="K719" t="b">
        <v>0</v>
      </c>
      <c r="L719" s="9">
        <v>49</v>
      </c>
      <c r="M719" t="b">
        <v>1</v>
      </c>
      <c r="N719" t="s">
        <v>8269</v>
      </c>
      <c r="O719">
        <f t="shared" ref="O719:O782" si="61">ROUND(E719/D719*100,0)</f>
        <v>287</v>
      </c>
      <c r="P719">
        <f t="shared" ref="P719:P782" si="62">IFERROR(ROUND(E719/L719,2),0)</f>
        <v>58.57</v>
      </c>
      <c r="Q719" s="13" t="s">
        <v>8323</v>
      </c>
      <c r="R719" t="s">
        <v>8326</v>
      </c>
      <c r="S719" s="10">
        <f t="shared" ref="S719:S782" si="63">(((J719/60)/60)/24)+DATE(1970,1,1)</f>
        <v>42451.095856481479</v>
      </c>
      <c r="T719" s="10">
        <f t="shared" ref="T719:T782" si="64">(((I719/60)/60)/24)+DATE(1970,1,1)</f>
        <v>42465.095856481479</v>
      </c>
      <c r="U719">
        <f t="shared" si="60"/>
        <v>2016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 s="9">
        <v>69</v>
      </c>
      <c r="M720" t="b">
        <v>1</v>
      </c>
      <c r="N720" t="s">
        <v>8269</v>
      </c>
      <c r="O720">
        <f t="shared" si="61"/>
        <v>101</v>
      </c>
      <c r="P720">
        <f t="shared" si="62"/>
        <v>145.87</v>
      </c>
      <c r="Q720" s="13" t="s">
        <v>8323</v>
      </c>
      <c r="R720" t="s">
        <v>8326</v>
      </c>
      <c r="S720" s="10">
        <f t="shared" si="63"/>
        <v>42626.7503125</v>
      </c>
      <c r="T720" s="10">
        <f t="shared" si="64"/>
        <v>42656.7503125</v>
      </c>
      <c r="U720">
        <f t="shared" si="60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 s="9">
        <v>108</v>
      </c>
      <c r="M721" t="b">
        <v>1</v>
      </c>
      <c r="N721" t="s">
        <v>8267</v>
      </c>
      <c r="O721">
        <f t="shared" si="61"/>
        <v>100</v>
      </c>
      <c r="P721">
        <f t="shared" si="62"/>
        <v>93.02</v>
      </c>
      <c r="Q721" s="13" t="s">
        <v>8321</v>
      </c>
      <c r="R721" t="s">
        <v>8322</v>
      </c>
      <c r="S721" s="10">
        <f t="shared" si="63"/>
        <v>40933.856921296298</v>
      </c>
      <c r="T721" s="10">
        <f t="shared" si="64"/>
        <v>40963.856921296298</v>
      </c>
      <c r="U721">
        <f t="shared" si="60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 s="9">
        <v>101</v>
      </c>
      <c r="M722" t="b">
        <v>1</v>
      </c>
      <c r="N722" t="s">
        <v>8293</v>
      </c>
      <c r="O722">
        <f t="shared" si="61"/>
        <v>167</v>
      </c>
      <c r="P722">
        <f t="shared" si="62"/>
        <v>99.46</v>
      </c>
      <c r="Q722" s="13" t="s">
        <v>8308</v>
      </c>
      <c r="R722" t="s">
        <v>8309</v>
      </c>
      <c r="S722" s="10">
        <f t="shared" si="63"/>
        <v>41946.674108796295</v>
      </c>
      <c r="T722" s="10">
        <f t="shared" si="64"/>
        <v>41976.166666666672</v>
      </c>
      <c r="U722">
        <f t="shared" si="60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 s="9">
        <v>38</v>
      </c>
      <c r="M723" t="b">
        <v>0</v>
      </c>
      <c r="N723" t="s">
        <v>8291</v>
      </c>
      <c r="O723">
        <f t="shared" si="61"/>
        <v>33</v>
      </c>
      <c r="P723">
        <f t="shared" si="62"/>
        <v>264.26</v>
      </c>
      <c r="Q723" s="13" t="s">
        <v>8327</v>
      </c>
      <c r="R723" t="s">
        <v>8330</v>
      </c>
      <c r="S723" s="10">
        <f t="shared" si="63"/>
        <v>42795.701481481476</v>
      </c>
      <c r="T723" s="10">
        <f t="shared" si="64"/>
        <v>42828.041666666672</v>
      </c>
      <c r="U723">
        <f t="shared" si="60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 s="9">
        <v>85</v>
      </c>
      <c r="M724" t="b">
        <v>1</v>
      </c>
      <c r="N724" t="s">
        <v>8269</v>
      </c>
      <c r="O724">
        <f t="shared" si="61"/>
        <v>100</v>
      </c>
      <c r="P724">
        <f t="shared" si="62"/>
        <v>118.13</v>
      </c>
      <c r="Q724" s="13" t="s">
        <v>8323</v>
      </c>
      <c r="R724" t="s">
        <v>8326</v>
      </c>
      <c r="S724" s="10">
        <f t="shared" si="63"/>
        <v>41834.953865740739</v>
      </c>
      <c r="T724" s="10">
        <f t="shared" si="64"/>
        <v>41879.953865740739</v>
      </c>
      <c r="U724">
        <f t="shared" si="60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 s="9">
        <v>91</v>
      </c>
      <c r="M725" t="b">
        <v>1</v>
      </c>
      <c r="N725" t="s">
        <v>8269</v>
      </c>
      <c r="O725">
        <f t="shared" si="61"/>
        <v>100</v>
      </c>
      <c r="P725">
        <f t="shared" si="62"/>
        <v>110.23</v>
      </c>
      <c r="Q725" s="13" t="s">
        <v>8323</v>
      </c>
      <c r="R725" t="s">
        <v>8326</v>
      </c>
      <c r="S725" s="10">
        <f t="shared" si="63"/>
        <v>41791.492777777778</v>
      </c>
      <c r="T725" s="10">
        <f t="shared" si="64"/>
        <v>41836.492777777778</v>
      </c>
      <c r="U725">
        <f t="shared" si="60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 s="9">
        <v>108</v>
      </c>
      <c r="M726" t="b">
        <v>1</v>
      </c>
      <c r="N726" t="s">
        <v>8269</v>
      </c>
      <c r="O726">
        <f t="shared" si="61"/>
        <v>100</v>
      </c>
      <c r="P726">
        <f t="shared" si="62"/>
        <v>92.84</v>
      </c>
      <c r="Q726" s="13" t="s">
        <v>8323</v>
      </c>
      <c r="R726" t="s">
        <v>8326</v>
      </c>
      <c r="S726" s="10">
        <f t="shared" si="63"/>
        <v>42028.496562500004</v>
      </c>
      <c r="T726" s="10">
        <f t="shared" si="64"/>
        <v>42058.496562500004</v>
      </c>
      <c r="U726">
        <f t="shared" si="60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 s="9">
        <v>207</v>
      </c>
      <c r="M727" t="b">
        <v>1</v>
      </c>
      <c r="N727" t="s">
        <v>8269</v>
      </c>
      <c r="O727">
        <f t="shared" si="61"/>
        <v>100</v>
      </c>
      <c r="P727">
        <f t="shared" si="62"/>
        <v>48.44</v>
      </c>
      <c r="Q727" s="13" t="s">
        <v>8323</v>
      </c>
      <c r="R727" t="s">
        <v>8326</v>
      </c>
      <c r="S727" s="10">
        <f t="shared" si="63"/>
        <v>42505.774479166663</v>
      </c>
      <c r="T727" s="10">
        <f t="shared" si="64"/>
        <v>42541.958333333328</v>
      </c>
      <c r="U727">
        <f t="shared" si="60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 s="9">
        <v>59</v>
      </c>
      <c r="M728" t="b">
        <v>1</v>
      </c>
      <c r="N728" t="s">
        <v>8298</v>
      </c>
      <c r="O728">
        <f t="shared" si="61"/>
        <v>100</v>
      </c>
      <c r="P728">
        <f t="shared" si="62"/>
        <v>169.92</v>
      </c>
      <c r="Q728" s="13" t="s">
        <v>8327</v>
      </c>
      <c r="R728" t="s">
        <v>8341</v>
      </c>
      <c r="S728" s="10">
        <f t="shared" si="63"/>
        <v>41977.902222222227</v>
      </c>
      <c r="T728" s="10">
        <f t="shared" si="64"/>
        <v>42037.902222222227</v>
      </c>
      <c r="U728">
        <f t="shared" si="60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 s="9">
        <v>55</v>
      </c>
      <c r="M729" t="b">
        <v>1</v>
      </c>
      <c r="N729" t="s">
        <v>8274</v>
      </c>
      <c r="O729">
        <f t="shared" si="61"/>
        <v>200</v>
      </c>
      <c r="P729">
        <f t="shared" si="62"/>
        <v>182.13</v>
      </c>
      <c r="Q729" s="13" t="s">
        <v>8327</v>
      </c>
      <c r="R729" t="s">
        <v>8331</v>
      </c>
      <c r="S729" s="10">
        <f t="shared" si="63"/>
        <v>41305.809363425928</v>
      </c>
      <c r="T729" s="10">
        <f t="shared" si="64"/>
        <v>41322.809363425928</v>
      </c>
      <c r="U729">
        <f t="shared" si="60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 s="9">
        <v>119</v>
      </c>
      <c r="M730" t="b">
        <v>1</v>
      </c>
      <c r="N730" t="s">
        <v>8272</v>
      </c>
      <c r="O730">
        <f t="shared" si="61"/>
        <v>122</v>
      </c>
      <c r="P730">
        <f t="shared" si="62"/>
        <v>84.14</v>
      </c>
      <c r="Q730" s="13" t="s">
        <v>8311</v>
      </c>
      <c r="R730" t="s">
        <v>8333</v>
      </c>
      <c r="S730" s="10">
        <f t="shared" si="63"/>
        <v>41807.571840277778</v>
      </c>
      <c r="T730" s="10">
        <f t="shared" si="64"/>
        <v>41852.571840277778</v>
      </c>
      <c r="U730">
        <f t="shared" si="60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 s="9">
        <v>58</v>
      </c>
      <c r="M731" t="b">
        <v>1</v>
      </c>
      <c r="N731" t="s">
        <v>8274</v>
      </c>
      <c r="O731">
        <f t="shared" si="61"/>
        <v>100</v>
      </c>
      <c r="P731">
        <f t="shared" si="62"/>
        <v>172.41</v>
      </c>
      <c r="Q731" s="13" t="s">
        <v>8327</v>
      </c>
      <c r="R731" t="s">
        <v>8331</v>
      </c>
      <c r="S731" s="10">
        <f t="shared" si="63"/>
        <v>40896.883750000001</v>
      </c>
      <c r="T731" s="10">
        <f t="shared" si="64"/>
        <v>40924.208333333336</v>
      </c>
      <c r="U731">
        <f t="shared" si="60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 s="9">
        <v>27</v>
      </c>
      <c r="M732" t="b">
        <v>1</v>
      </c>
      <c r="N732" t="s">
        <v>8301</v>
      </c>
      <c r="O732">
        <f t="shared" si="61"/>
        <v>100</v>
      </c>
      <c r="P732">
        <f t="shared" si="62"/>
        <v>370.37</v>
      </c>
      <c r="Q732" s="13" t="s">
        <v>8323</v>
      </c>
      <c r="R732" t="s">
        <v>8324</v>
      </c>
      <c r="S732" s="10">
        <f t="shared" si="63"/>
        <v>42341.57430555555</v>
      </c>
      <c r="T732" s="10">
        <f t="shared" si="64"/>
        <v>42376.57430555555</v>
      </c>
      <c r="U732">
        <f t="shared" si="60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 s="9">
        <v>39</v>
      </c>
      <c r="M733" t="b">
        <v>0</v>
      </c>
      <c r="N733" t="s">
        <v>8281</v>
      </c>
      <c r="O733">
        <f t="shared" si="61"/>
        <v>40</v>
      </c>
      <c r="P733">
        <f t="shared" si="62"/>
        <v>253.21</v>
      </c>
      <c r="Q733" s="13" t="s">
        <v>8316</v>
      </c>
      <c r="R733" t="s">
        <v>8344</v>
      </c>
      <c r="S733" s="10">
        <f t="shared" si="63"/>
        <v>42453.819687499999</v>
      </c>
      <c r="T733" s="10">
        <f t="shared" si="64"/>
        <v>42483.819687499999</v>
      </c>
      <c r="U733">
        <f t="shared" si="60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 s="9">
        <v>58</v>
      </c>
      <c r="M734" t="b">
        <v>1</v>
      </c>
      <c r="N734" t="s">
        <v>8293</v>
      </c>
      <c r="O734">
        <f t="shared" si="61"/>
        <v>123</v>
      </c>
      <c r="P734">
        <f t="shared" si="62"/>
        <v>169.52</v>
      </c>
      <c r="Q734" s="13" t="s">
        <v>8308</v>
      </c>
      <c r="R734" t="s">
        <v>8309</v>
      </c>
      <c r="S734" s="10">
        <f t="shared" si="63"/>
        <v>41722.666354166664</v>
      </c>
      <c r="T734" s="10">
        <f t="shared" si="64"/>
        <v>41752.666354166664</v>
      </c>
      <c r="U734">
        <f t="shared" si="60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 s="9">
        <v>167</v>
      </c>
      <c r="M735" t="b">
        <v>1</v>
      </c>
      <c r="N735" t="s">
        <v>8269</v>
      </c>
      <c r="O735">
        <f t="shared" si="61"/>
        <v>115</v>
      </c>
      <c r="P735">
        <f t="shared" si="62"/>
        <v>58.69</v>
      </c>
      <c r="Q735" s="13" t="s">
        <v>8323</v>
      </c>
      <c r="R735" t="s">
        <v>8326</v>
      </c>
      <c r="S735" s="10">
        <f t="shared" si="63"/>
        <v>41893.324884259258</v>
      </c>
      <c r="T735" s="10">
        <f t="shared" si="64"/>
        <v>41926.290972222225</v>
      </c>
      <c r="U735">
        <f t="shared" si="60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 s="9">
        <v>189</v>
      </c>
      <c r="M736" t="b">
        <v>1</v>
      </c>
      <c r="N736" t="s">
        <v>8267</v>
      </c>
      <c r="O736">
        <f t="shared" si="61"/>
        <v>130</v>
      </c>
      <c r="P736">
        <f t="shared" si="62"/>
        <v>51.72</v>
      </c>
      <c r="Q736" s="13" t="s">
        <v>8321</v>
      </c>
      <c r="R736" t="s">
        <v>8322</v>
      </c>
      <c r="S736" s="10">
        <f t="shared" si="63"/>
        <v>40948.630196759259</v>
      </c>
      <c r="T736" s="10">
        <f t="shared" si="64"/>
        <v>40978.630196759259</v>
      </c>
      <c r="U736">
        <f t="shared" si="60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 s="9">
        <v>293</v>
      </c>
      <c r="M737" t="b">
        <v>1</v>
      </c>
      <c r="N737" t="s">
        <v>8286</v>
      </c>
      <c r="O737">
        <f t="shared" si="61"/>
        <v>102</v>
      </c>
      <c r="P737">
        <f t="shared" si="62"/>
        <v>33.19</v>
      </c>
      <c r="Q737" s="13" t="s">
        <v>8311</v>
      </c>
      <c r="R737" t="s">
        <v>8312</v>
      </c>
      <c r="S737" s="10">
        <f t="shared" si="63"/>
        <v>40646.014456018522</v>
      </c>
      <c r="T737" s="10">
        <f t="shared" si="64"/>
        <v>40706.014456018522</v>
      </c>
      <c r="U737">
        <f t="shared" si="60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 s="9">
        <v>86</v>
      </c>
      <c r="M738" t="b">
        <v>1</v>
      </c>
      <c r="N738" t="s">
        <v>8283</v>
      </c>
      <c r="O738">
        <f t="shared" si="61"/>
        <v>108</v>
      </c>
      <c r="P738">
        <f t="shared" si="62"/>
        <v>112.79</v>
      </c>
      <c r="Q738" s="13" t="s">
        <v>8313</v>
      </c>
      <c r="R738" t="s">
        <v>8314</v>
      </c>
      <c r="S738" s="10">
        <f t="shared" si="63"/>
        <v>42529.979108796295</v>
      </c>
      <c r="T738" s="10">
        <f t="shared" si="64"/>
        <v>42550.979108796295</v>
      </c>
      <c r="U738">
        <f t="shared" si="60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 s="9">
        <v>50</v>
      </c>
      <c r="M739" t="b">
        <v>1</v>
      </c>
      <c r="N739" t="s">
        <v>8274</v>
      </c>
      <c r="O739">
        <f t="shared" si="61"/>
        <v>100</v>
      </c>
      <c r="P739">
        <f t="shared" si="62"/>
        <v>190.9</v>
      </c>
      <c r="Q739" s="13" t="s">
        <v>8327</v>
      </c>
      <c r="R739" t="s">
        <v>8331</v>
      </c>
      <c r="S739" s="10">
        <f t="shared" si="63"/>
        <v>41620.87667824074</v>
      </c>
      <c r="T739" s="10">
        <f t="shared" si="64"/>
        <v>41650.87667824074</v>
      </c>
      <c r="U739">
        <f t="shared" si="60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 s="9">
        <v>97</v>
      </c>
      <c r="M740" t="b">
        <v>1</v>
      </c>
      <c r="N740" t="s">
        <v>8269</v>
      </c>
      <c r="O740">
        <f t="shared" si="61"/>
        <v>100</v>
      </c>
      <c r="P740">
        <f t="shared" si="62"/>
        <v>98.31</v>
      </c>
      <c r="Q740" s="13" t="s">
        <v>8323</v>
      </c>
      <c r="R740" t="s">
        <v>8326</v>
      </c>
      <c r="S740" s="10">
        <f t="shared" si="63"/>
        <v>42254.264687499999</v>
      </c>
      <c r="T740" s="10">
        <f t="shared" si="64"/>
        <v>42279.958333333328</v>
      </c>
      <c r="U740">
        <f t="shared" si="60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 s="9">
        <v>71</v>
      </c>
      <c r="M741" t="b">
        <v>1</v>
      </c>
      <c r="N741" t="s">
        <v>8269</v>
      </c>
      <c r="O741">
        <f t="shared" si="61"/>
        <v>100</v>
      </c>
      <c r="P741">
        <f t="shared" si="62"/>
        <v>134.15</v>
      </c>
      <c r="Q741" s="13" t="s">
        <v>8323</v>
      </c>
      <c r="R741" t="s">
        <v>8326</v>
      </c>
      <c r="S741" s="10">
        <f t="shared" si="63"/>
        <v>41776.063136574077</v>
      </c>
      <c r="T741" s="10">
        <f t="shared" si="64"/>
        <v>41807.125</v>
      </c>
      <c r="U741">
        <f t="shared" si="60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 s="9">
        <v>139</v>
      </c>
      <c r="M742" t="b">
        <v>1</v>
      </c>
      <c r="N742" t="s">
        <v>8272</v>
      </c>
      <c r="O742">
        <f t="shared" si="61"/>
        <v>158</v>
      </c>
      <c r="P742">
        <f t="shared" si="62"/>
        <v>68.349999999999994</v>
      </c>
      <c r="Q742" s="13" t="s">
        <v>8311</v>
      </c>
      <c r="R742" t="s">
        <v>8333</v>
      </c>
      <c r="S742" s="10">
        <f t="shared" si="63"/>
        <v>41829.502650462964</v>
      </c>
      <c r="T742" s="10">
        <f t="shared" si="64"/>
        <v>41862.502650462964</v>
      </c>
      <c r="U742">
        <f t="shared" si="60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 s="9">
        <v>147</v>
      </c>
      <c r="M743" t="b">
        <v>1</v>
      </c>
      <c r="N743" t="s">
        <v>8274</v>
      </c>
      <c r="O743">
        <f t="shared" si="61"/>
        <v>126</v>
      </c>
      <c r="P743">
        <f t="shared" si="62"/>
        <v>64.540000000000006</v>
      </c>
      <c r="Q743" s="13" t="s">
        <v>8327</v>
      </c>
      <c r="R743" t="s">
        <v>8331</v>
      </c>
      <c r="S743" s="10">
        <f t="shared" si="63"/>
        <v>41924.996099537035</v>
      </c>
      <c r="T743" s="10">
        <f t="shared" si="64"/>
        <v>41970.037766203706</v>
      </c>
      <c r="U743">
        <f t="shared" si="60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 s="9">
        <v>185</v>
      </c>
      <c r="M744" t="b">
        <v>0</v>
      </c>
      <c r="N744" t="s">
        <v>8283</v>
      </c>
      <c r="O744">
        <f t="shared" si="61"/>
        <v>24</v>
      </c>
      <c r="P744">
        <f t="shared" si="62"/>
        <v>51.23</v>
      </c>
      <c r="Q744" s="13" t="s">
        <v>8313</v>
      </c>
      <c r="R744" t="s">
        <v>8314</v>
      </c>
      <c r="S744" s="10">
        <f t="shared" si="63"/>
        <v>42115.949976851851</v>
      </c>
      <c r="T744" s="10">
        <f t="shared" si="64"/>
        <v>42145.949976851851</v>
      </c>
      <c r="U744">
        <f t="shared" si="60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 s="9">
        <v>113</v>
      </c>
      <c r="M745" t="b">
        <v>0</v>
      </c>
      <c r="N745" t="s">
        <v>8283</v>
      </c>
      <c r="O745">
        <f t="shared" si="61"/>
        <v>20</v>
      </c>
      <c r="P745">
        <f t="shared" si="62"/>
        <v>83.72</v>
      </c>
      <c r="Q745" s="13" t="s">
        <v>8313</v>
      </c>
      <c r="R745" t="s">
        <v>8314</v>
      </c>
      <c r="S745" s="10">
        <f t="shared" si="63"/>
        <v>42623.606134259258</v>
      </c>
      <c r="T745" s="10">
        <f t="shared" si="64"/>
        <v>42653.606134259258</v>
      </c>
      <c r="U745">
        <f t="shared" si="60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 s="9">
        <v>159</v>
      </c>
      <c r="M746" t="b">
        <v>1</v>
      </c>
      <c r="N746" t="s">
        <v>8283</v>
      </c>
      <c r="O746">
        <f t="shared" si="61"/>
        <v>105</v>
      </c>
      <c r="P746">
        <f t="shared" si="62"/>
        <v>59.41</v>
      </c>
      <c r="Q746" s="13" t="s">
        <v>8313</v>
      </c>
      <c r="R746" t="s">
        <v>8314</v>
      </c>
      <c r="S746" s="10">
        <f t="shared" si="63"/>
        <v>42292.435532407413</v>
      </c>
      <c r="T746" s="10">
        <f t="shared" si="64"/>
        <v>42321.625</v>
      </c>
      <c r="U746">
        <f t="shared" si="60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 s="9">
        <v>302</v>
      </c>
      <c r="M747" t="b">
        <v>1</v>
      </c>
      <c r="N747" t="s">
        <v>8269</v>
      </c>
      <c r="O747">
        <f t="shared" si="61"/>
        <v>189</v>
      </c>
      <c r="P747">
        <f t="shared" si="62"/>
        <v>31.21</v>
      </c>
      <c r="Q747" s="13" t="s">
        <v>8323</v>
      </c>
      <c r="R747" t="s">
        <v>8326</v>
      </c>
      <c r="S747" s="10">
        <f t="shared" si="63"/>
        <v>41233.499131944445</v>
      </c>
      <c r="T747" s="10">
        <f t="shared" si="64"/>
        <v>41263.499131944445</v>
      </c>
      <c r="U747">
        <f t="shared" si="60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 s="9">
        <v>100</v>
      </c>
      <c r="M748" t="b">
        <v>0</v>
      </c>
      <c r="N748" t="s">
        <v>8283</v>
      </c>
      <c r="O748">
        <f t="shared" si="61"/>
        <v>52</v>
      </c>
      <c r="P748">
        <f t="shared" si="62"/>
        <v>94.19</v>
      </c>
      <c r="Q748" s="13" t="s">
        <v>8313</v>
      </c>
      <c r="R748" t="s">
        <v>8314</v>
      </c>
      <c r="S748" s="10">
        <f t="shared" si="63"/>
        <v>42705.662118055552</v>
      </c>
      <c r="T748" s="10">
        <f t="shared" si="64"/>
        <v>42765.290972222225</v>
      </c>
      <c r="U748">
        <f t="shared" si="60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 s="9">
        <v>90</v>
      </c>
      <c r="M749" t="b">
        <v>1</v>
      </c>
      <c r="N749" t="s">
        <v>8283</v>
      </c>
      <c r="O749">
        <f t="shared" si="61"/>
        <v>111</v>
      </c>
      <c r="P749">
        <f t="shared" si="62"/>
        <v>104.39</v>
      </c>
      <c r="Q749" s="13" t="s">
        <v>8313</v>
      </c>
      <c r="R749" t="s">
        <v>8314</v>
      </c>
      <c r="S749" s="10">
        <f t="shared" si="63"/>
        <v>42067.876770833333</v>
      </c>
      <c r="T749" s="10">
        <f t="shared" si="64"/>
        <v>42097.835104166668</v>
      </c>
      <c r="U749">
        <f t="shared" si="60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 s="9">
        <v>67</v>
      </c>
      <c r="M750" t="b">
        <v>1</v>
      </c>
      <c r="N750" t="s">
        <v>8267</v>
      </c>
      <c r="O750">
        <f t="shared" si="61"/>
        <v>125</v>
      </c>
      <c r="P750">
        <f t="shared" si="62"/>
        <v>140.1</v>
      </c>
      <c r="Q750" s="13" t="s">
        <v>8321</v>
      </c>
      <c r="R750" t="s">
        <v>8322</v>
      </c>
      <c r="S750" s="10">
        <f t="shared" si="63"/>
        <v>42078.793124999997</v>
      </c>
      <c r="T750" s="10">
        <f t="shared" si="64"/>
        <v>42123.793124999997</v>
      </c>
      <c r="U750">
        <f t="shared" si="60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 s="9">
        <v>104</v>
      </c>
      <c r="M751" t="b">
        <v>1</v>
      </c>
      <c r="N751" t="s">
        <v>8277</v>
      </c>
      <c r="O751">
        <f t="shared" si="61"/>
        <v>104</v>
      </c>
      <c r="P751">
        <f t="shared" si="62"/>
        <v>90.1</v>
      </c>
      <c r="Q751" s="13" t="s">
        <v>8327</v>
      </c>
      <c r="R751" t="s">
        <v>8328</v>
      </c>
      <c r="S751" s="10">
        <f t="shared" si="63"/>
        <v>41736.004502314812</v>
      </c>
      <c r="T751" s="10">
        <f t="shared" si="64"/>
        <v>41766.004502314812</v>
      </c>
      <c r="U751">
        <f t="shared" si="60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 s="9">
        <v>168</v>
      </c>
      <c r="M752" t="b">
        <v>1</v>
      </c>
      <c r="N752" t="s">
        <v>8274</v>
      </c>
      <c r="O752">
        <f t="shared" si="61"/>
        <v>252</v>
      </c>
      <c r="P752">
        <f t="shared" si="62"/>
        <v>55.61</v>
      </c>
      <c r="Q752" s="13" t="s">
        <v>8327</v>
      </c>
      <c r="R752" t="s">
        <v>8331</v>
      </c>
      <c r="S752" s="10">
        <f t="shared" si="63"/>
        <v>42677.669050925921</v>
      </c>
      <c r="T752" s="10">
        <f t="shared" si="64"/>
        <v>42707.710717592592</v>
      </c>
      <c r="U752">
        <f t="shared" si="60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 s="9">
        <v>145</v>
      </c>
      <c r="M753" t="b">
        <v>1</v>
      </c>
      <c r="N753" t="s">
        <v>8283</v>
      </c>
      <c r="O753">
        <f t="shared" si="61"/>
        <v>103</v>
      </c>
      <c r="P753">
        <f t="shared" si="62"/>
        <v>64.16</v>
      </c>
      <c r="Q753" s="13" t="s">
        <v>8313</v>
      </c>
      <c r="R753" t="s">
        <v>8314</v>
      </c>
      <c r="S753" s="10">
        <f t="shared" si="63"/>
        <v>41782.741701388892</v>
      </c>
      <c r="T753" s="10">
        <f t="shared" si="64"/>
        <v>41810.915972222225</v>
      </c>
      <c r="U753">
        <f t="shared" si="60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 s="9">
        <v>2035</v>
      </c>
      <c r="M754" t="b">
        <v>1</v>
      </c>
      <c r="N754" t="s">
        <v>8295</v>
      </c>
      <c r="O754">
        <f t="shared" si="61"/>
        <v>930250</v>
      </c>
      <c r="P754">
        <f t="shared" si="62"/>
        <v>4.57</v>
      </c>
      <c r="Q754" s="13" t="s">
        <v>8316</v>
      </c>
      <c r="R754" t="s">
        <v>8317</v>
      </c>
      <c r="S754" s="10">
        <f t="shared" si="63"/>
        <v>42800.751041666663</v>
      </c>
      <c r="T754" s="10">
        <f t="shared" si="64"/>
        <v>42807.125</v>
      </c>
      <c r="U754">
        <f t="shared" si="60"/>
        <v>2017</v>
      </c>
    </row>
    <row r="755" spans="1:21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 s="9">
        <v>47</v>
      </c>
      <c r="M755" t="b">
        <v>1</v>
      </c>
      <c r="N755" t="s">
        <v>8277</v>
      </c>
      <c r="O755">
        <f t="shared" si="61"/>
        <v>102</v>
      </c>
      <c r="P755">
        <f t="shared" si="62"/>
        <v>196.34</v>
      </c>
      <c r="Q755" s="13" t="s">
        <v>8327</v>
      </c>
      <c r="R755" t="s">
        <v>8328</v>
      </c>
      <c r="S755" s="10">
        <f t="shared" si="63"/>
        <v>42267.746782407412</v>
      </c>
      <c r="T755" s="10">
        <f t="shared" si="64"/>
        <v>42297.746782407412</v>
      </c>
      <c r="U755">
        <f t="shared" si="60"/>
        <v>2015</v>
      </c>
    </row>
    <row r="756" spans="1:21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 s="9">
        <v>108</v>
      </c>
      <c r="M756" t="b">
        <v>1</v>
      </c>
      <c r="N756" t="s">
        <v>8267</v>
      </c>
      <c r="O756">
        <f t="shared" si="61"/>
        <v>185</v>
      </c>
      <c r="P756">
        <f t="shared" si="62"/>
        <v>85.44</v>
      </c>
      <c r="Q756" s="13" t="s">
        <v>8321</v>
      </c>
      <c r="R756" t="s">
        <v>8322</v>
      </c>
      <c r="S756" s="10">
        <f t="shared" si="63"/>
        <v>40266.662708333337</v>
      </c>
      <c r="T756" s="10">
        <f t="shared" si="64"/>
        <v>40330.165972222225</v>
      </c>
      <c r="U756">
        <f t="shared" si="60"/>
        <v>2010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 s="9">
        <v>160</v>
      </c>
      <c r="M757" t="b">
        <v>1</v>
      </c>
      <c r="N757" t="s">
        <v>8277</v>
      </c>
      <c r="O757">
        <f t="shared" si="61"/>
        <v>115</v>
      </c>
      <c r="P757">
        <f t="shared" si="62"/>
        <v>57.52</v>
      </c>
      <c r="Q757" s="13" t="s">
        <v>8327</v>
      </c>
      <c r="R757" t="s">
        <v>8328</v>
      </c>
      <c r="S757" s="10">
        <f t="shared" si="63"/>
        <v>41299.381423611114</v>
      </c>
      <c r="T757" s="10">
        <f t="shared" si="64"/>
        <v>41329.381423611114</v>
      </c>
      <c r="U757">
        <f t="shared" si="60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 s="9">
        <v>95</v>
      </c>
      <c r="M758" t="b">
        <v>1</v>
      </c>
      <c r="N758" t="s">
        <v>8301</v>
      </c>
      <c r="O758">
        <f t="shared" si="61"/>
        <v>110</v>
      </c>
      <c r="P758">
        <f t="shared" si="62"/>
        <v>96.53</v>
      </c>
      <c r="Q758" s="13" t="s">
        <v>8323</v>
      </c>
      <c r="R758" t="s">
        <v>8324</v>
      </c>
      <c r="S758" s="10">
        <f t="shared" si="63"/>
        <v>42359.868611111116</v>
      </c>
      <c r="T758" s="10">
        <f t="shared" si="64"/>
        <v>42389.868611111116</v>
      </c>
      <c r="U758">
        <f t="shared" si="60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 s="9">
        <v>179</v>
      </c>
      <c r="M759" t="b">
        <v>1</v>
      </c>
      <c r="N759" t="s">
        <v>8274</v>
      </c>
      <c r="O759">
        <f t="shared" si="61"/>
        <v>102</v>
      </c>
      <c r="P759">
        <f t="shared" si="62"/>
        <v>51.04</v>
      </c>
      <c r="Q759" s="13" t="s">
        <v>8327</v>
      </c>
      <c r="R759" t="s">
        <v>8331</v>
      </c>
      <c r="S759" s="10">
        <f t="shared" si="63"/>
        <v>41800.959490740745</v>
      </c>
      <c r="T759" s="10">
        <f t="shared" si="64"/>
        <v>41830.959490740745</v>
      </c>
      <c r="U759">
        <f t="shared" si="60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 s="9">
        <v>136</v>
      </c>
      <c r="M760" t="b">
        <v>1</v>
      </c>
      <c r="N760" t="s">
        <v>8274</v>
      </c>
      <c r="O760">
        <f t="shared" si="61"/>
        <v>114</v>
      </c>
      <c r="P760">
        <f t="shared" si="62"/>
        <v>67.13</v>
      </c>
      <c r="Q760" s="13" t="s">
        <v>8327</v>
      </c>
      <c r="R760" t="s">
        <v>8331</v>
      </c>
      <c r="S760" s="10">
        <f t="shared" si="63"/>
        <v>40845.050879629627</v>
      </c>
      <c r="T760" s="10">
        <f t="shared" si="64"/>
        <v>40890.092546296299</v>
      </c>
      <c r="U760">
        <f t="shared" si="60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 s="9">
        <v>72</v>
      </c>
      <c r="M761" t="b">
        <v>1</v>
      </c>
      <c r="N761" t="s">
        <v>8269</v>
      </c>
      <c r="O761">
        <f t="shared" si="61"/>
        <v>101</v>
      </c>
      <c r="P761">
        <f t="shared" si="62"/>
        <v>126.72</v>
      </c>
      <c r="Q761" s="13" t="s">
        <v>8323</v>
      </c>
      <c r="R761" t="s">
        <v>8326</v>
      </c>
      <c r="S761" s="10">
        <f t="shared" si="63"/>
        <v>42697.082673611112</v>
      </c>
      <c r="T761" s="10">
        <f t="shared" si="64"/>
        <v>42718.665972222225</v>
      </c>
      <c r="U761">
        <f t="shared" si="60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 s="9">
        <v>167</v>
      </c>
      <c r="M762" t="b">
        <v>1</v>
      </c>
      <c r="N762" t="s">
        <v>8283</v>
      </c>
      <c r="O762">
        <f t="shared" si="61"/>
        <v>261</v>
      </c>
      <c r="P762">
        <f t="shared" si="62"/>
        <v>54.62</v>
      </c>
      <c r="Q762" s="13" t="s">
        <v>8313</v>
      </c>
      <c r="R762" t="s">
        <v>8314</v>
      </c>
      <c r="S762" s="10">
        <f t="shared" si="63"/>
        <v>42333.619050925925</v>
      </c>
      <c r="T762" s="10">
        <f t="shared" si="64"/>
        <v>42369.125</v>
      </c>
      <c r="U762">
        <f t="shared" si="60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 s="9">
        <v>70</v>
      </c>
      <c r="M763" t="b">
        <v>1</v>
      </c>
      <c r="N763" t="s">
        <v>8283</v>
      </c>
      <c r="O763">
        <f t="shared" si="61"/>
        <v>104</v>
      </c>
      <c r="P763">
        <f t="shared" si="62"/>
        <v>130.16</v>
      </c>
      <c r="Q763" s="13" t="s">
        <v>8313</v>
      </c>
      <c r="R763" t="s">
        <v>8314</v>
      </c>
      <c r="S763" s="10">
        <f t="shared" si="63"/>
        <v>42109.894942129627</v>
      </c>
      <c r="T763" s="10">
        <f t="shared" si="64"/>
        <v>42141.75</v>
      </c>
      <c r="U763">
        <f t="shared" si="60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 s="9">
        <v>57</v>
      </c>
      <c r="M764" t="b">
        <v>1</v>
      </c>
      <c r="N764" t="s">
        <v>8263</v>
      </c>
      <c r="O764">
        <f t="shared" si="61"/>
        <v>101</v>
      </c>
      <c r="P764">
        <f t="shared" si="62"/>
        <v>159.82</v>
      </c>
      <c r="Q764" s="13" t="s">
        <v>8321</v>
      </c>
      <c r="R764" t="s">
        <v>8332</v>
      </c>
      <c r="S764" s="10">
        <f t="shared" si="63"/>
        <v>42516.047071759262</v>
      </c>
      <c r="T764" s="10">
        <f t="shared" si="64"/>
        <v>42556.047071759262</v>
      </c>
      <c r="U764">
        <f t="shared" si="60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 s="9">
        <v>26</v>
      </c>
      <c r="M765" t="b">
        <v>1</v>
      </c>
      <c r="N765" t="s">
        <v>8267</v>
      </c>
      <c r="O765">
        <f t="shared" si="61"/>
        <v>101</v>
      </c>
      <c r="P765">
        <f t="shared" si="62"/>
        <v>347.85</v>
      </c>
      <c r="Q765" s="13" t="s">
        <v>8321</v>
      </c>
      <c r="R765" t="s">
        <v>8322</v>
      </c>
      <c r="S765" s="10">
        <f t="shared" si="63"/>
        <v>40255.744629629626</v>
      </c>
      <c r="T765" s="10">
        <f t="shared" si="64"/>
        <v>40300.806944444441</v>
      </c>
      <c r="U765">
        <f t="shared" si="60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 s="9">
        <v>94</v>
      </c>
      <c r="M766" t="b">
        <v>1</v>
      </c>
      <c r="N766" t="s">
        <v>8293</v>
      </c>
      <c r="O766">
        <f t="shared" si="61"/>
        <v>361</v>
      </c>
      <c r="P766">
        <f t="shared" si="62"/>
        <v>96.06</v>
      </c>
      <c r="Q766" s="13" t="s">
        <v>8308</v>
      </c>
      <c r="R766" t="s">
        <v>8309</v>
      </c>
      <c r="S766" s="10">
        <f t="shared" si="63"/>
        <v>41848.021770833337</v>
      </c>
      <c r="T766" s="10">
        <f t="shared" si="64"/>
        <v>41878.021770833337</v>
      </c>
      <c r="U766">
        <f t="shared" si="60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 s="9">
        <v>84</v>
      </c>
      <c r="M767" t="b">
        <v>1</v>
      </c>
      <c r="N767" t="s">
        <v>8295</v>
      </c>
      <c r="O767">
        <f t="shared" si="61"/>
        <v>113</v>
      </c>
      <c r="P767">
        <f t="shared" si="62"/>
        <v>107.32</v>
      </c>
      <c r="Q767" s="13" t="s">
        <v>8316</v>
      </c>
      <c r="R767" t="s">
        <v>8317</v>
      </c>
      <c r="S767" s="10">
        <f t="shared" si="63"/>
        <v>42296.631331018521</v>
      </c>
      <c r="T767" s="10">
        <f t="shared" si="64"/>
        <v>42326.672997685186</v>
      </c>
      <c r="U767">
        <f t="shared" si="60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 s="9">
        <v>146</v>
      </c>
      <c r="M768" t="b">
        <v>1</v>
      </c>
      <c r="N768" t="s">
        <v>8267</v>
      </c>
      <c r="O768">
        <f t="shared" si="61"/>
        <v>112</v>
      </c>
      <c r="P768">
        <f t="shared" si="62"/>
        <v>61.3</v>
      </c>
      <c r="Q768" s="13" t="s">
        <v>8321</v>
      </c>
      <c r="R768" t="s">
        <v>8322</v>
      </c>
      <c r="S768" s="10">
        <f t="shared" si="63"/>
        <v>41348.877685185187</v>
      </c>
      <c r="T768" s="10">
        <f t="shared" si="64"/>
        <v>41378.877685185187</v>
      </c>
      <c r="U768">
        <f t="shared" si="60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 s="9">
        <v>369</v>
      </c>
      <c r="M769" t="b">
        <v>0</v>
      </c>
      <c r="N769" t="s">
        <v>8271</v>
      </c>
      <c r="O769">
        <f t="shared" si="61"/>
        <v>22</v>
      </c>
      <c r="P769">
        <f t="shared" si="62"/>
        <v>23.95</v>
      </c>
      <c r="Q769" s="13" t="s">
        <v>8308</v>
      </c>
      <c r="R769" t="s">
        <v>8310</v>
      </c>
      <c r="S769" s="10">
        <f t="shared" si="63"/>
        <v>41835.581018518518</v>
      </c>
      <c r="T769" s="10">
        <f t="shared" si="64"/>
        <v>41895.581018518518</v>
      </c>
      <c r="U769">
        <f t="shared" si="60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 s="9">
        <v>134</v>
      </c>
      <c r="M770" t="b">
        <v>1</v>
      </c>
      <c r="N770" t="s">
        <v>8274</v>
      </c>
      <c r="O770">
        <f t="shared" si="61"/>
        <v>110</v>
      </c>
      <c r="P770">
        <f t="shared" si="62"/>
        <v>65.91</v>
      </c>
      <c r="Q770" s="13" t="s">
        <v>8327</v>
      </c>
      <c r="R770" t="s">
        <v>8331</v>
      </c>
      <c r="S770" s="10">
        <f t="shared" si="63"/>
        <v>42433.688900462963</v>
      </c>
      <c r="T770" s="10">
        <f t="shared" si="64"/>
        <v>42489.507638888885</v>
      </c>
      <c r="U770">
        <f t="shared" si="60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 s="9">
        <v>94</v>
      </c>
      <c r="M771" t="b">
        <v>0</v>
      </c>
      <c r="N771" t="s">
        <v>8271</v>
      </c>
      <c r="O771">
        <f t="shared" si="61"/>
        <v>15</v>
      </c>
      <c r="P771">
        <f t="shared" si="62"/>
        <v>93.9</v>
      </c>
      <c r="Q771" s="13" t="s">
        <v>8308</v>
      </c>
      <c r="R771" t="s">
        <v>8310</v>
      </c>
      <c r="S771" s="10">
        <f t="shared" si="63"/>
        <v>42556.695706018523</v>
      </c>
      <c r="T771" s="10">
        <f t="shared" si="64"/>
        <v>42616.695706018523</v>
      </c>
      <c r="U771">
        <f t="shared" ref="U771:U834" si="65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 s="9">
        <v>76</v>
      </c>
      <c r="M772" t="b">
        <v>0</v>
      </c>
      <c r="N772" t="s">
        <v>8266</v>
      </c>
      <c r="O772">
        <f t="shared" si="61"/>
        <v>18</v>
      </c>
      <c r="P772">
        <f t="shared" si="62"/>
        <v>115.99</v>
      </c>
      <c r="Q772" s="13" t="s">
        <v>8321</v>
      </c>
      <c r="R772" t="s">
        <v>8325</v>
      </c>
      <c r="S772" s="10">
        <f t="shared" si="63"/>
        <v>42429.326678240745</v>
      </c>
      <c r="T772" s="10">
        <f t="shared" si="64"/>
        <v>42461.290972222225</v>
      </c>
      <c r="U772">
        <f t="shared" si="65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 s="9">
        <v>279</v>
      </c>
      <c r="M773" t="b">
        <v>1</v>
      </c>
      <c r="N773" t="s">
        <v>8295</v>
      </c>
      <c r="O773">
        <f t="shared" si="61"/>
        <v>489</v>
      </c>
      <c r="P773">
        <f t="shared" si="62"/>
        <v>31.57</v>
      </c>
      <c r="Q773" s="13" t="s">
        <v>8316</v>
      </c>
      <c r="R773" t="s">
        <v>8317</v>
      </c>
      <c r="S773" s="10">
        <f t="shared" si="63"/>
        <v>42745.365474537044</v>
      </c>
      <c r="T773" s="10">
        <f t="shared" si="64"/>
        <v>42775.208333333328</v>
      </c>
      <c r="U773">
        <f t="shared" si="65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 s="9">
        <v>157</v>
      </c>
      <c r="M774" t="b">
        <v>1</v>
      </c>
      <c r="N774" t="s">
        <v>8277</v>
      </c>
      <c r="O774">
        <f t="shared" si="61"/>
        <v>176</v>
      </c>
      <c r="P774">
        <f t="shared" si="62"/>
        <v>56</v>
      </c>
      <c r="Q774" s="13" t="s">
        <v>8327</v>
      </c>
      <c r="R774" t="s">
        <v>8328</v>
      </c>
      <c r="S774" s="10">
        <f t="shared" si="63"/>
        <v>41002.958634259259</v>
      </c>
      <c r="T774" s="10">
        <f t="shared" si="64"/>
        <v>41032.958634259259</v>
      </c>
      <c r="U774">
        <f t="shared" si="65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 s="9">
        <v>93</v>
      </c>
      <c r="M775" t="b">
        <v>1</v>
      </c>
      <c r="N775" t="s">
        <v>8301</v>
      </c>
      <c r="O775">
        <f t="shared" si="61"/>
        <v>103</v>
      </c>
      <c r="P775">
        <f t="shared" si="62"/>
        <v>94.41</v>
      </c>
      <c r="Q775" s="13" t="s">
        <v>8323</v>
      </c>
      <c r="R775" t="s">
        <v>8324</v>
      </c>
      <c r="S775" s="10">
        <f t="shared" si="63"/>
        <v>42740.837152777778</v>
      </c>
      <c r="T775" s="10">
        <f t="shared" si="64"/>
        <v>42762.837152777778</v>
      </c>
      <c r="U775">
        <f t="shared" si="65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 s="9">
        <v>45</v>
      </c>
      <c r="M776" t="b">
        <v>1</v>
      </c>
      <c r="N776" t="s">
        <v>8263</v>
      </c>
      <c r="O776">
        <f t="shared" si="61"/>
        <v>104</v>
      </c>
      <c r="P776">
        <f t="shared" si="62"/>
        <v>194.44</v>
      </c>
      <c r="Q776" s="13" t="s">
        <v>8321</v>
      </c>
      <c r="R776" t="s">
        <v>8332</v>
      </c>
      <c r="S776" s="10">
        <f t="shared" si="63"/>
        <v>42323.964976851858</v>
      </c>
      <c r="T776" s="10">
        <f t="shared" si="64"/>
        <v>42353.964976851858</v>
      </c>
      <c r="U776">
        <f t="shared" si="65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 s="9">
        <v>33</v>
      </c>
      <c r="M777" t="b">
        <v>1</v>
      </c>
      <c r="N777" t="s">
        <v>8269</v>
      </c>
      <c r="O777">
        <f t="shared" si="61"/>
        <v>175</v>
      </c>
      <c r="P777">
        <f t="shared" si="62"/>
        <v>264.85000000000002</v>
      </c>
      <c r="Q777" s="13" t="s">
        <v>8323</v>
      </c>
      <c r="R777" t="s">
        <v>8326</v>
      </c>
      <c r="S777" s="10">
        <f t="shared" si="63"/>
        <v>42341.818379629629</v>
      </c>
      <c r="T777" s="10">
        <f t="shared" si="64"/>
        <v>42370.166666666672</v>
      </c>
      <c r="U777">
        <f t="shared" si="65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 s="9">
        <v>145</v>
      </c>
      <c r="M778" t="b">
        <v>1</v>
      </c>
      <c r="N778" t="s">
        <v>8277</v>
      </c>
      <c r="O778">
        <f t="shared" si="61"/>
        <v>117</v>
      </c>
      <c r="P778">
        <f t="shared" si="62"/>
        <v>60.27</v>
      </c>
      <c r="Q778" s="13" t="s">
        <v>8327</v>
      </c>
      <c r="R778" t="s">
        <v>8328</v>
      </c>
      <c r="S778" s="10">
        <f t="shared" si="63"/>
        <v>40852.889699074076</v>
      </c>
      <c r="T778" s="10">
        <f t="shared" si="64"/>
        <v>40883.249305555553</v>
      </c>
      <c r="U778">
        <f t="shared" si="65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 s="9">
        <v>80</v>
      </c>
      <c r="M779" t="b">
        <v>1</v>
      </c>
      <c r="N779" t="s">
        <v>8267</v>
      </c>
      <c r="O779">
        <f t="shared" si="61"/>
        <v>103</v>
      </c>
      <c r="P779">
        <f t="shared" si="62"/>
        <v>109.19</v>
      </c>
      <c r="Q779" s="13" t="s">
        <v>8321</v>
      </c>
      <c r="R779" t="s">
        <v>8322</v>
      </c>
      <c r="S779" s="10">
        <f t="shared" si="63"/>
        <v>42101.737442129626</v>
      </c>
      <c r="T779" s="10">
        <f t="shared" si="64"/>
        <v>42132.916666666672</v>
      </c>
      <c r="U779">
        <f t="shared" si="65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 s="9">
        <v>101</v>
      </c>
      <c r="M780" t="b">
        <v>0</v>
      </c>
      <c r="N780" t="s">
        <v>8291</v>
      </c>
      <c r="O780">
        <f t="shared" si="61"/>
        <v>109</v>
      </c>
      <c r="P780">
        <f t="shared" si="62"/>
        <v>86.44</v>
      </c>
      <c r="Q780" s="13" t="s">
        <v>8327</v>
      </c>
      <c r="R780" t="s">
        <v>8330</v>
      </c>
      <c r="S780" s="10">
        <f t="shared" si="63"/>
        <v>42783.815289351856</v>
      </c>
      <c r="T780" s="10">
        <f t="shared" si="64"/>
        <v>42811.773622685185</v>
      </c>
      <c r="U780">
        <f t="shared" si="65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 s="9">
        <v>59</v>
      </c>
      <c r="M781" t="b">
        <v>0</v>
      </c>
      <c r="N781" t="s">
        <v>8303</v>
      </c>
      <c r="O781">
        <f t="shared" si="61"/>
        <v>51</v>
      </c>
      <c r="P781">
        <f t="shared" si="62"/>
        <v>147.88</v>
      </c>
      <c r="Q781" s="13" t="s">
        <v>8323</v>
      </c>
      <c r="R781" t="s">
        <v>8335</v>
      </c>
      <c r="S781" s="10">
        <f t="shared" si="63"/>
        <v>41880.753437499996</v>
      </c>
      <c r="T781" s="10">
        <f t="shared" si="64"/>
        <v>41905.165972222225</v>
      </c>
      <c r="U781">
        <f t="shared" si="65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 s="9">
        <v>36</v>
      </c>
      <c r="M782" t="b">
        <v>1</v>
      </c>
      <c r="N782" t="s">
        <v>8301</v>
      </c>
      <c r="O782">
        <f t="shared" si="61"/>
        <v>103</v>
      </c>
      <c r="P782">
        <f t="shared" si="62"/>
        <v>242.28</v>
      </c>
      <c r="Q782" s="13" t="s">
        <v>8323</v>
      </c>
      <c r="R782" t="s">
        <v>8324</v>
      </c>
      <c r="S782" s="10">
        <f t="shared" si="63"/>
        <v>41778.548055555555</v>
      </c>
      <c r="T782" s="10">
        <f t="shared" si="64"/>
        <v>41838.548055555555</v>
      </c>
      <c r="U782">
        <f t="shared" si="65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 s="9">
        <v>168</v>
      </c>
      <c r="M783" t="b">
        <v>1</v>
      </c>
      <c r="N783" t="s">
        <v>8290</v>
      </c>
      <c r="O783">
        <f t="shared" ref="O783:O846" si="66">ROUND(E783/D783*100,0)</f>
        <v>174</v>
      </c>
      <c r="P783">
        <f t="shared" ref="P783:P846" si="67">IFERROR(ROUND(E783/L783,2),0)</f>
        <v>51.85</v>
      </c>
      <c r="Q783" s="13" t="s">
        <v>8327</v>
      </c>
      <c r="R783" t="s">
        <v>8338</v>
      </c>
      <c r="S783" s="10">
        <f t="shared" ref="S783:S846" si="68">(((J783/60)/60)/24)+DATE(1970,1,1)</f>
        <v>40626.834444444445</v>
      </c>
      <c r="T783" s="10">
        <f t="shared" ref="T783:T846" si="69">(((I783/60)/60)/24)+DATE(1970,1,1)</f>
        <v>40657.834444444445</v>
      </c>
      <c r="U783">
        <f t="shared" si="65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 s="9">
        <v>50</v>
      </c>
      <c r="M784" t="b">
        <v>1</v>
      </c>
      <c r="N784" t="s">
        <v>8269</v>
      </c>
      <c r="O784">
        <f t="shared" si="66"/>
        <v>103</v>
      </c>
      <c r="P784">
        <f t="shared" si="67"/>
        <v>173.7</v>
      </c>
      <c r="Q784" s="13" t="s">
        <v>8323</v>
      </c>
      <c r="R784" t="s">
        <v>8326</v>
      </c>
      <c r="S784" s="10">
        <f t="shared" si="68"/>
        <v>42681.35157407407</v>
      </c>
      <c r="T784" s="10">
        <f t="shared" si="69"/>
        <v>42711.35157407407</v>
      </c>
      <c r="U784">
        <f t="shared" si="65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 s="9">
        <v>60</v>
      </c>
      <c r="M785" t="b">
        <v>1</v>
      </c>
      <c r="N785" t="s">
        <v>8295</v>
      </c>
      <c r="O785">
        <f t="shared" si="66"/>
        <v>116</v>
      </c>
      <c r="P785">
        <f t="shared" si="67"/>
        <v>144.43</v>
      </c>
      <c r="Q785" s="13" t="s">
        <v>8316</v>
      </c>
      <c r="R785" t="s">
        <v>8317</v>
      </c>
      <c r="S785" s="10">
        <f t="shared" si="68"/>
        <v>42014.832326388889</v>
      </c>
      <c r="T785" s="10">
        <f t="shared" si="69"/>
        <v>42035.832326388889</v>
      </c>
      <c r="U785">
        <f t="shared" si="65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 s="9">
        <v>115</v>
      </c>
      <c r="M786" t="b">
        <v>1</v>
      </c>
      <c r="N786" t="s">
        <v>8296</v>
      </c>
      <c r="O786">
        <f t="shared" si="66"/>
        <v>173</v>
      </c>
      <c r="P786">
        <f t="shared" si="67"/>
        <v>75.13</v>
      </c>
      <c r="Q786" s="13" t="s">
        <v>8319</v>
      </c>
      <c r="R786" t="s">
        <v>8320</v>
      </c>
      <c r="S786" s="10">
        <f t="shared" si="68"/>
        <v>42243.190057870372</v>
      </c>
      <c r="T786" s="10">
        <f t="shared" si="69"/>
        <v>42273.190057870372</v>
      </c>
      <c r="U786">
        <f t="shared" si="65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 s="9">
        <v>82</v>
      </c>
      <c r="M787" t="b">
        <v>1</v>
      </c>
      <c r="N787" t="s">
        <v>8267</v>
      </c>
      <c r="O787">
        <f t="shared" si="66"/>
        <v>102</v>
      </c>
      <c r="P787">
        <f t="shared" si="67"/>
        <v>105.32</v>
      </c>
      <c r="Q787" s="13" t="s">
        <v>8321</v>
      </c>
      <c r="R787" t="s">
        <v>8322</v>
      </c>
      <c r="S787" s="10">
        <f t="shared" si="68"/>
        <v>42184.626250000001</v>
      </c>
      <c r="T787" s="10">
        <f t="shared" si="69"/>
        <v>42217.626250000001</v>
      </c>
      <c r="U787">
        <f t="shared" si="65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 s="9">
        <v>90</v>
      </c>
      <c r="M788" t="b">
        <v>0</v>
      </c>
      <c r="N788" t="s">
        <v>8271</v>
      </c>
      <c r="O788">
        <f t="shared" si="66"/>
        <v>35</v>
      </c>
      <c r="P788">
        <f t="shared" si="67"/>
        <v>95.91</v>
      </c>
      <c r="Q788" s="13" t="s">
        <v>8308</v>
      </c>
      <c r="R788" t="s">
        <v>8310</v>
      </c>
      <c r="S788" s="10">
        <f t="shared" si="68"/>
        <v>42339.833981481483</v>
      </c>
      <c r="T788" s="10">
        <f t="shared" si="69"/>
        <v>42367.833333333328</v>
      </c>
      <c r="U788">
        <f t="shared" si="65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 s="9">
        <v>97</v>
      </c>
      <c r="M789" t="b">
        <v>1</v>
      </c>
      <c r="N789" t="s">
        <v>8301</v>
      </c>
      <c r="O789">
        <f t="shared" si="66"/>
        <v>108</v>
      </c>
      <c r="P789">
        <f t="shared" si="67"/>
        <v>88.87</v>
      </c>
      <c r="Q789" s="13" t="s">
        <v>8323</v>
      </c>
      <c r="R789" t="s">
        <v>8324</v>
      </c>
      <c r="S789" s="10">
        <f t="shared" si="68"/>
        <v>41957.756840277783</v>
      </c>
      <c r="T789" s="10">
        <f t="shared" si="69"/>
        <v>41987.756840277783</v>
      </c>
      <c r="U789">
        <f t="shared" si="65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 s="9">
        <v>118</v>
      </c>
      <c r="M790" t="b">
        <v>0</v>
      </c>
      <c r="N790" t="s">
        <v>8282</v>
      </c>
      <c r="O790">
        <f t="shared" si="66"/>
        <v>11</v>
      </c>
      <c r="P790">
        <f t="shared" si="67"/>
        <v>72.760000000000005</v>
      </c>
      <c r="Q790" s="13" t="s">
        <v>8319</v>
      </c>
      <c r="R790" t="s">
        <v>8345</v>
      </c>
      <c r="S790" s="10">
        <f t="shared" si="68"/>
        <v>42113.105046296296</v>
      </c>
      <c r="T790" s="10">
        <f t="shared" si="69"/>
        <v>42158.105046296296</v>
      </c>
      <c r="U790">
        <f t="shared" si="65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 s="9">
        <v>174</v>
      </c>
      <c r="M791" t="b">
        <v>1</v>
      </c>
      <c r="N791" t="s">
        <v>8263</v>
      </c>
      <c r="O791">
        <f t="shared" si="66"/>
        <v>107</v>
      </c>
      <c r="P791">
        <f t="shared" si="67"/>
        <v>49.32</v>
      </c>
      <c r="Q791" s="13" t="s">
        <v>8321</v>
      </c>
      <c r="R791" t="s">
        <v>8332</v>
      </c>
      <c r="S791" s="10">
        <f t="shared" si="68"/>
        <v>42149.548888888887</v>
      </c>
      <c r="T791" s="10">
        <f t="shared" si="69"/>
        <v>42163.666666666672</v>
      </c>
      <c r="U791">
        <f t="shared" si="65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 s="9">
        <v>68</v>
      </c>
      <c r="M792" t="b">
        <v>1</v>
      </c>
      <c r="N792" t="s">
        <v>8296</v>
      </c>
      <c r="O792">
        <f t="shared" si="66"/>
        <v>101</v>
      </c>
      <c r="P792">
        <f t="shared" si="67"/>
        <v>125.99</v>
      </c>
      <c r="Q792" s="13" t="s">
        <v>8319</v>
      </c>
      <c r="R792" t="s">
        <v>8320</v>
      </c>
      <c r="S792" s="10">
        <f t="shared" si="68"/>
        <v>42704.187118055561</v>
      </c>
      <c r="T792" s="10">
        <f t="shared" si="69"/>
        <v>42738.178472222222</v>
      </c>
      <c r="U792">
        <f t="shared" si="65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 s="9">
        <v>188</v>
      </c>
      <c r="M793" t="b">
        <v>1</v>
      </c>
      <c r="N793" t="s">
        <v>8267</v>
      </c>
      <c r="O793">
        <f t="shared" si="66"/>
        <v>107</v>
      </c>
      <c r="P793">
        <f t="shared" si="67"/>
        <v>45.42</v>
      </c>
      <c r="Q793" s="13" t="s">
        <v>8321</v>
      </c>
      <c r="R793" t="s">
        <v>8322</v>
      </c>
      <c r="S793" s="10">
        <f t="shared" si="68"/>
        <v>40588.526412037041</v>
      </c>
      <c r="T793" s="10">
        <f t="shared" si="69"/>
        <v>40618.48474537037</v>
      </c>
      <c r="U793">
        <f t="shared" si="65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 s="9">
        <v>292</v>
      </c>
      <c r="M794" t="b">
        <v>0</v>
      </c>
      <c r="N794" t="s">
        <v>8279</v>
      </c>
      <c r="O794">
        <f t="shared" si="66"/>
        <v>9</v>
      </c>
      <c r="P794">
        <f t="shared" si="67"/>
        <v>29.24</v>
      </c>
      <c r="Q794" s="13" t="s">
        <v>8346</v>
      </c>
      <c r="R794" t="s">
        <v>8347</v>
      </c>
      <c r="S794" s="10">
        <f t="shared" si="68"/>
        <v>42114.252951388888</v>
      </c>
      <c r="T794" s="10">
        <f t="shared" si="69"/>
        <v>42144.252951388888</v>
      </c>
      <c r="U794">
        <f t="shared" si="65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 s="9">
        <v>94</v>
      </c>
      <c r="M795" t="b">
        <v>1</v>
      </c>
      <c r="N795" t="s">
        <v>8303</v>
      </c>
      <c r="O795">
        <f t="shared" si="66"/>
        <v>107</v>
      </c>
      <c r="P795">
        <f t="shared" si="67"/>
        <v>90.82</v>
      </c>
      <c r="Q795" s="13" t="s">
        <v>8323</v>
      </c>
      <c r="R795" t="s">
        <v>8335</v>
      </c>
      <c r="S795" s="10">
        <f t="shared" si="68"/>
        <v>41814.367800925924</v>
      </c>
      <c r="T795" s="10">
        <f t="shared" si="69"/>
        <v>41852.041666666664</v>
      </c>
      <c r="U795">
        <f t="shared" si="65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 s="9">
        <v>44</v>
      </c>
      <c r="M796" t="b">
        <v>1</v>
      </c>
      <c r="N796" t="s">
        <v>8263</v>
      </c>
      <c r="O796">
        <f t="shared" si="66"/>
        <v>142</v>
      </c>
      <c r="P796">
        <f t="shared" si="67"/>
        <v>193.84</v>
      </c>
      <c r="Q796" s="13" t="s">
        <v>8321</v>
      </c>
      <c r="R796" t="s">
        <v>8332</v>
      </c>
      <c r="S796" s="10">
        <f t="shared" si="68"/>
        <v>42068.307002314818</v>
      </c>
      <c r="T796" s="10">
        <f t="shared" si="69"/>
        <v>42098.265335648146</v>
      </c>
      <c r="U796">
        <f t="shared" si="65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 s="9">
        <v>58</v>
      </c>
      <c r="M797" t="b">
        <v>1</v>
      </c>
      <c r="N797" t="s">
        <v>8263</v>
      </c>
      <c r="O797">
        <f t="shared" si="66"/>
        <v>106</v>
      </c>
      <c r="P797">
        <f t="shared" si="67"/>
        <v>146.88</v>
      </c>
      <c r="Q797" s="13" t="s">
        <v>8321</v>
      </c>
      <c r="R797" t="s">
        <v>8332</v>
      </c>
      <c r="S797" s="10">
        <f t="shared" si="68"/>
        <v>41794.072337962964</v>
      </c>
      <c r="T797" s="10">
        <f t="shared" si="69"/>
        <v>41804.072337962964</v>
      </c>
      <c r="U797">
        <f t="shared" si="65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 s="9">
        <v>72</v>
      </c>
      <c r="M798" t="b">
        <v>0</v>
      </c>
      <c r="N798" t="s">
        <v>8301</v>
      </c>
      <c r="O798">
        <f t="shared" si="66"/>
        <v>11</v>
      </c>
      <c r="P798">
        <f t="shared" si="67"/>
        <v>117.65</v>
      </c>
      <c r="Q798" s="13" t="s">
        <v>8323</v>
      </c>
      <c r="R798" t="s">
        <v>8324</v>
      </c>
      <c r="S798" s="10">
        <f t="shared" si="68"/>
        <v>42299.130162037036</v>
      </c>
      <c r="T798" s="10">
        <f t="shared" si="69"/>
        <v>42330.290972222225</v>
      </c>
      <c r="U798">
        <f t="shared" si="65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 s="9">
        <v>160</v>
      </c>
      <c r="M799" t="b">
        <v>1</v>
      </c>
      <c r="N799" t="s">
        <v>8283</v>
      </c>
      <c r="O799">
        <f t="shared" si="66"/>
        <v>282</v>
      </c>
      <c r="P799">
        <f t="shared" si="67"/>
        <v>52.79</v>
      </c>
      <c r="Q799" s="13" t="s">
        <v>8313</v>
      </c>
      <c r="R799" t="s">
        <v>8314</v>
      </c>
      <c r="S799" s="10">
        <f t="shared" si="68"/>
        <v>42736.732893518521</v>
      </c>
      <c r="T799" s="10">
        <f t="shared" si="69"/>
        <v>42767</v>
      </c>
      <c r="U799">
        <f t="shared" si="65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 s="9">
        <v>53</v>
      </c>
      <c r="M800" t="b">
        <v>1</v>
      </c>
      <c r="N800" t="s">
        <v>8274</v>
      </c>
      <c r="O800">
        <f t="shared" si="66"/>
        <v>105</v>
      </c>
      <c r="P800">
        <f t="shared" si="67"/>
        <v>158.96</v>
      </c>
      <c r="Q800" s="13" t="s">
        <v>8327</v>
      </c>
      <c r="R800" t="s">
        <v>8331</v>
      </c>
      <c r="S800" s="10">
        <f t="shared" si="68"/>
        <v>40736.115011574075</v>
      </c>
      <c r="T800" s="10">
        <f t="shared" si="69"/>
        <v>40791.712500000001</v>
      </c>
      <c r="U800">
        <f t="shared" si="65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 s="9">
        <v>99</v>
      </c>
      <c r="M801" t="b">
        <v>1</v>
      </c>
      <c r="N801" t="s">
        <v>8301</v>
      </c>
      <c r="O801">
        <f t="shared" si="66"/>
        <v>168</v>
      </c>
      <c r="P801">
        <f t="shared" si="67"/>
        <v>84.86</v>
      </c>
      <c r="Q801" s="13" t="s">
        <v>8323</v>
      </c>
      <c r="R801" t="s">
        <v>8324</v>
      </c>
      <c r="S801" s="10">
        <f t="shared" si="68"/>
        <v>42567.264178240745</v>
      </c>
      <c r="T801" s="10">
        <f t="shared" si="69"/>
        <v>42597.264178240745</v>
      </c>
      <c r="U801">
        <f t="shared" si="65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 s="9">
        <v>111</v>
      </c>
      <c r="M802" t="b">
        <v>1</v>
      </c>
      <c r="N802" t="s">
        <v>8296</v>
      </c>
      <c r="O802">
        <f t="shared" si="66"/>
        <v>168</v>
      </c>
      <c r="P802">
        <f t="shared" si="67"/>
        <v>75.67</v>
      </c>
      <c r="Q802" s="13" t="s">
        <v>8319</v>
      </c>
      <c r="R802" t="s">
        <v>8320</v>
      </c>
      <c r="S802" s="10">
        <f t="shared" si="68"/>
        <v>42670.602673611109</v>
      </c>
      <c r="T802" s="10">
        <f t="shared" si="69"/>
        <v>42700.64434027778</v>
      </c>
      <c r="U802">
        <f t="shared" si="65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 s="9">
        <v>71</v>
      </c>
      <c r="M803" t="b">
        <v>1</v>
      </c>
      <c r="N803" t="s">
        <v>8274</v>
      </c>
      <c r="O803">
        <f t="shared" si="66"/>
        <v>104</v>
      </c>
      <c r="P803">
        <f t="shared" si="67"/>
        <v>117.68</v>
      </c>
      <c r="Q803" s="13" t="s">
        <v>8327</v>
      </c>
      <c r="R803" t="s">
        <v>8331</v>
      </c>
      <c r="S803" s="10">
        <f t="shared" si="68"/>
        <v>40763.691423611112</v>
      </c>
      <c r="T803" s="10">
        <f t="shared" si="69"/>
        <v>40793.691423611112</v>
      </c>
      <c r="U803">
        <f t="shared" si="65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 s="9">
        <v>148</v>
      </c>
      <c r="M804" t="b">
        <v>1</v>
      </c>
      <c r="N804" t="s">
        <v>8274</v>
      </c>
      <c r="O804">
        <f t="shared" si="66"/>
        <v>104</v>
      </c>
      <c r="P804">
        <f t="shared" si="67"/>
        <v>56.41</v>
      </c>
      <c r="Q804" s="13" t="s">
        <v>8327</v>
      </c>
      <c r="R804" t="s">
        <v>8331</v>
      </c>
      <c r="S804" s="10">
        <f t="shared" si="68"/>
        <v>41370.800185185188</v>
      </c>
      <c r="T804" s="10">
        <f t="shared" si="69"/>
        <v>41400.800185185188</v>
      </c>
      <c r="U804">
        <f t="shared" si="65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 s="9">
        <v>47</v>
      </c>
      <c r="M805" t="b">
        <v>1</v>
      </c>
      <c r="N805" t="s">
        <v>8269</v>
      </c>
      <c r="O805">
        <f t="shared" si="66"/>
        <v>104</v>
      </c>
      <c r="P805">
        <f t="shared" si="67"/>
        <v>177.62</v>
      </c>
      <c r="Q805" s="13" t="s">
        <v>8323</v>
      </c>
      <c r="R805" t="s">
        <v>8326</v>
      </c>
      <c r="S805" s="10">
        <f t="shared" si="68"/>
        <v>42549.665717592594</v>
      </c>
      <c r="T805" s="10">
        <f t="shared" si="69"/>
        <v>42579.665717592594</v>
      </c>
      <c r="U805">
        <f t="shared" si="65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 s="9">
        <v>47</v>
      </c>
      <c r="M806" t="b">
        <v>1</v>
      </c>
      <c r="N806" t="s">
        <v>8301</v>
      </c>
      <c r="O806">
        <f t="shared" si="66"/>
        <v>166</v>
      </c>
      <c r="P806">
        <f t="shared" si="67"/>
        <v>177.02</v>
      </c>
      <c r="Q806" s="13" t="s">
        <v>8323</v>
      </c>
      <c r="R806" t="s">
        <v>8324</v>
      </c>
      <c r="S806" s="10">
        <f t="shared" si="68"/>
        <v>41975.901180555549</v>
      </c>
      <c r="T806" s="10">
        <f t="shared" si="69"/>
        <v>42004.890277777777</v>
      </c>
      <c r="U806">
        <f t="shared" si="65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 s="9">
        <v>125</v>
      </c>
      <c r="M807" t="b">
        <v>0</v>
      </c>
      <c r="N807" t="s">
        <v>8268</v>
      </c>
      <c r="O807">
        <f t="shared" si="66"/>
        <v>22</v>
      </c>
      <c r="P807">
        <f t="shared" si="67"/>
        <v>66.52</v>
      </c>
      <c r="Q807" s="13" t="s">
        <v>8321</v>
      </c>
      <c r="R807" t="s">
        <v>8339</v>
      </c>
      <c r="S807" s="10">
        <f t="shared" si="68"/>
        <v>41381.50577546296</v>
      </c>
      <c r="T807" s="10">
        <f t="shared" si="69"/>
        <v>41411.50577546296</v>
      </c>
      <c r="U807">
        <f t="shared" si="65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 s="9">
        <v>95</v>
      </c>
      <c r="M808" t="b">
        <v>1</v>
      </c>
      <c r="N808" t="s">
        <v>8293</v>
      </c>
      <c r="O808">
        <f t="shared" si="66"/>
        <v>138</v>
      </c>
      <c r="P808">
        <f t="shared" si="67"/>
        <v>87.44</v>
      </c>
      <c r="Q808" s="13" t="s">
        <v>8308</v>
      </c>
      <c r="R808" t="s">
        <v>8309</v>
      </c>
      <c r="S808" s="10">
        <f t="shared" si="68"/>
        <v>40638.828009259261</v>
      </c>
      <c r="T808" s="10">
        <f t="shared" si="69"/>
        <v>40728.828009259261</v>
      </c>
      <c r="U808">
        <f t="shared" si="65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 s="9">
        <v>391</v>
      </c>
      <c r="M809" t="b">
        <v>1</v>
      </c>
      <c r="N809" t="s">
        <v>8295</v>
      </c>
      <c r="O809">
        <f t="shared" si="66"/>
        <v>332</v>
      </c>
      <c r="P809">
        <f t="shared" si="67"/>
        <v>21.23</v>
      </c>
      <c r="Q809" s="13" t="s">
        <v>8316</v>
      </c>
      <c r="R809" t="s">
        <v>8317</v>
      </c>
      <c r="S809" s="10">
        <f t="shared" si="68"/>
        <v>42331.378923611104</v>
      </c>
      <c r="T809" s="10">
        <f t="shared" si="69"/>
        <v>42352</v>
      </c>
      <c r="U809">
        <f t="shared" si="65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 s="9">
        <v>136</v>
      </c>
      <c r="M810" t="b">
        <v>1</v>
      </c>
      <c r="N810" t="s">
        <v>8298</v>
      </c>
      <c r="O810">
        <f t="shared" si="66"/>
        <v>111</v>
      </c>
      <c r="P810">
        <f t="shared" si="67"/>
        <v>61.03</v>
      </c>
      <c r="Q810" s="13" t="s">
        <v>8327</v>
      </c>
      <c r="R810" t="s">
        <v>8341</v>
      </c>
      <c r="S810" s="10">
        <f t="shared" si="68"/>
        <v>41304.751284722224</v>
      </c>
      <c r="T810" s="10">
        <f t="shared" si="69"/>
        <v>41334.750787037039</v>
      </c>
      <c r="U810">
        <f t="shared" si="65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 s="9">
        <v>102</v>
      </c>
      <c r="M811" t="b">
        <v>1</v>
      </c>
      <c r="N811" t="s">
        <v>8283</v>
      </c>
      <c r="O811">
        <f t="shared" si="66"/>
        <v>165</v>
      </c>
      <c r="P811">
        <f t="shared" si="67"/>
        <v>81.099999999999994</v>
      </c>
      <c r="Q811" s="13" t="s">
        <v>8313</v>
      </c>
      <c r="R811" t="s">
        <v>8314</v>
      </c>
      <c r="S811" s="10">
        <f t="shared" si="68"/>
        <v>42405.67260416667</v>
      </c>
      <c r="T811" s="10">
        <f t="shared" si="69"/>
        <v>42425.67260416667</v>
      </c>
      <c r="U811">
        <f t="shared" si="65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 s="9">
        <v>27</v>
      </c>
      <c r="M812" t="b">
        <v>0</v>
      </c>
      <c r="N812" t="s">
        <v>8282</v>
      </c>
      <c r="O812">
        <f t="shared" si="66"/>
        <v>24</v>
      </c>
      <c r="P812">
        <f t="shared" si="67"/>
        <v>305.77999999999997</v>
      </c>
      <c r="Q812" s="13" t="s">
        <v>8319</v>
      </c>
      <c r="R812" t="s">
        <v>8345</v>
      </c>
      <c r="S812" s="10">
        <f t="shared" si="68"/>
        <v>41828.664456018516</v>
      </c>
      <c r="T812" s="10">
        <f t="shared" si="69"/>
        <v>41858.664456018516</v>
      </c>
      <c r="U812">
        <f t="shared" si="65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 s="9">
        <v>82</v>
      </c>
      <c r="M813" t="b">
        <v>1</v>
      </c>
      <c r="N813" t="s">
        <v>8269</v>
      </c>
      <c r="O813">
        <f t="shared" si="66"/>
        <v>103</v>
      </c>
      <c r="P813">
        <f t="shared" si="67"/>
        <v>100.5</v>
      </c>
      <c r="Q813" s="13" t="s">
        <v>8323</v>
      </c>
      <c r="R813" t="s">
        <v>8326</v>
      </c>
      <c r="S813" s="10">
        <f t="shared" si="68"/>
        <v>41591.737974537034</v>
      </c>
      <c r="T813" s="10">
        <f t="shared" si="69"/>
        <v>41621.207638888889</v>
      </c>
      <c r="U813">
        <f t="shared" si="65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 s="9">
        <v>25</v>
      </c>
      <c r="M814" t="b">
        <v>1</v>
      </c>
      <c r="N814" t="s">
        <v>8303</v>
      </c>
      <c r="O814">
        <f t="shared" si="66"/>
        <v>103</v>
      </c>
      <c r="P814">
        <f t="shared" si="67"/>
        <v>329.2</v>
      </c>
      <c r="Q814" s="13" t="s">
        <v>8323</v>
      </c>
      <c r="R814" t="s">
        <v>8335</v>
      </c>
      <c r="S814" s="10">
        <f t="shared" si="68"/>
        <v>41845.809166666666</v>
      </c>
      <c r="T814" s="10">
        <f t="shared" si="69"/>
        <v>41879.041666666664</v>
      </c>
      <c r="U814">
        <f t="shared" si="65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 s="9">
        <v>71</v>
      </c>
      <c r="M815" t="b">
        <v>1</v>
      </c>
      <c r="N815" t="s">
        <v>8269</v>
      </c>
      <c r="O815">
        <f t="shared" si="66"/>
        <v>103</v>
      </c>
      <c r="P815">
        <f t="shared" si="67"/>
        <v>115.87</v>
      </c>
      <c r="Q815" s="13" t="s">
        <v>8323</v>
      </c>
      <c r="R815" t="s">
        <v>8326</v>
      </c>
      <c r="S815" s="10">
        <f t="shared" si="68"/>
        <v>42262.096782407403</v>
      </c>
      <c r="T815" s="10">
        <f t="shared" si="69"/>
        <v>42286</v>
      </c>
      <c r="U815">
        <f t="shared" si="65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 s="9">
        <v>94</v>
      </c>
      <c r="M816" t="b">
        <v>1</v>
      </c>
      <c r="N816" t="s">
        <v>8269</v>
      </c>
      <c r="O816">
        <f t="shared" si="66"/>
        <v>103</v>
      </c>
      <c r="P816">
        <f t="shared" si="67"/>
        <v>87.36</v>
      </c>
      <c r="Q816" s="13" t="s">
        <v>8323</v>
      </c>
      <c r="R816" t="s">
        <v>8326</v>
      </c>
      <c r="S816" s="10">
        <f t="shared" si="68"/>
        <v>41798.94027777778</v>
      </c>
      <c r="T816" s="10">
        <f t="shared" si="69"/>
        <v>41828.94027777778</v>
      </c>
      <c r="U816">
        <f t="shared" si="65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 s="9">
        <v>62</v>
      </c>
      <c r="M817" t="b">
        <v>1</v>
      </c>
      <c r="N817" t="s">
        <v>8290</v>
      </c>
      <c r="O817">
        <f t="shared" si="66"/>
        <v>103</v>
      </c>
      <c r="P817">
        <f t="shared" si="67"/>
        <v>132.44</v>
      </c>
      <c r="Q817" s="13" t="s">
        <v>8327</v>
      </c>
      <c r="R817" t="s">
        <v>8338</v>
      </c>
      <c r="S817" s="10">
        <f t="shared" si="68"/>
        <v>40848.198333333334</v>
      </c>
      <c r="T817" s="10">
        <f t="shared" si="69"/>
        <v>40908.239999999998</v>
      </c>
      <c r="U817">
        <f t="shared" si="65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 s="9">
        <v>116</v>
      </c>
      <c r="M818" t="b">
        <v>1</v>
      </c>
      <c r="N818" t="s">
        <v>8290</v>
      </c>
      <c r="O818">
        <f t="shared" si="66"/>
        <v>103</v>
      </c>
      <c r="P818">
        <f t="shared" si="67"/>
        <v>70.78</v>
      </c>
      <c r="Q818" s="13" t="s">
        <v>8327</v>
      </c>
      <c r="R818" t="s">
        <v>8338</v>
      </c>
      <c r="S818" s="10">
        <f t="shared" si="68"/>
        <v>40845.14975694444</v>
      </c>
      <c r="T818" s="10">
        <f t="shared" si="69"/>
        <v>40875.191423611112</v>
      </c>
      <c r="U818">
        <f t="shared" si="65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 s="9">
        <v>54</v>
      </c>
      <c r="M819" t="b">
        <v>1</v>
      </c>
      <c r="N819" t="s">
        <v>8269</v>
      </c>
      <c r="O819">
        <f t="shared" si="66"/>
        <v>109</v>
      </c>
      <c r="P819">
        <f t="shared" si="67"/>
        <v>151.97999999999999</v>
      </c>
      <c r="Q819" s="13" t="s">
        <v>8323</v>
      </c>
      <c r="R819" t="s">
        <v>8326</v>
      </c>
      <c r="S819" s="10">
        <f t="shared" si="68"/>
        <v>42576.697569444441</v>
      </c>
      <c r="T819" s="10">
        <f t="shared" si="69"/>
        <v>42636.697569444441</v>
      </c>
      <c r="U819">
        <f t="shared" si="65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 s="9">
        <v>122</v>
      </c>
      <c r="M820" t="b">
        <v>0</v>
      </c>
      <c r="N820" t="s">
        <v>8283</v>
      </c>
      <c r="O820">
        <f t="shared" si="66"/>
        <v>36</v>
      </c>
      <c r="P820">
        <f t="shared" si="67"/>
        <v>67.14</v>
      </c>
      <c r="Q820" s="13" t="s">
        <v>8313</v>
      </c>
      <c r="R820" t="s">
        <v>8314</v>
      </c>
      <c r="S820" s="10">
        <f t="shared" si="68"/>
        <v>42247.803912037038</v>
      </c>
      <c r="T820" s="10">
        <f t="shared" si="69"/>
        <v>42279.75</v>
      </c>
      <c r="U820">
        <f t="shared" si="65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 s="9">
        <v>11</v>
      </c>
      <c r="M821" t="b">
        <v>0</v>
      </c>
      <c r="N821" t="s">
        <v>8285</v>
      </c>
      <c r="O821">
        <f t="shared" si="66"/>
        <v>10</v>
      </c>
      <c r="P821">
        <f t="shared" si="67"/>
        <v>744.55</v>
      </c>
      <c r="Q821" s="13" t="s">
        <v>8311</v>
      </c>
      <c r="R821" t="s">
        <v>8348</v>
      </c>
      <c r="S821" s="10">
        <f t="shared" si="68"/>
        <v>42142.767106481479</v>
      </c>
      <c r="T821" s="10">
        <f t="shared" si="69"/>
        <v>42163.625</v>
      </c>
      <c r="U821">
        <f t="shared" si="65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 s="9">
        <v>84</v>
      </c>
      <c r="M822" t="b">
        <v>1</v>
      </c>
      <c r="N822" t="s">
        <v>8295</v>
      </c>
      <c r="O822">
        <f t="shared" si="66"/>
        <v>327</v>
      </c>
      <c r="P822">
        <f t="shared" si="67"/>
        <v>97.3</v>
      </c>
      <c r="Q822" s="13" t="s">
        <v>8316</v>
      </c>
      <c r="R822" t="s">
        <v>8317</v>
      </c>
      <c r="S822" s="10">
        <f t="shared" si="68"/>
        <v>41695.016782407409</v>
      </c>
      <c r="T822" s="10">
        <f t="shared" si="69"/>
        <v>41724.975115740745</v>
      </c>
      <c r="U822">
        <f t="shared" si="65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 s="9">
        <v>32</v>
      </c>
      <c r="M823" t="b">
        <v>1</v>
      </c>
      <c r="N823" t="s">
        <v>8303</v>
      </c>
      <c r="O823">
        <f t="shared" si="66"/>
        <v>102</v>
      </c>
      <c r="P823">
        <f t="shared" si="67"/>
        <v>255.17</v>
      </c>
      <c r="Q823" s="13" t="s">
        <v>8323</v>
      </c>
      <c r="R823" t="s">
        <v>8335</v>
      </c>
      <c r="S823" s="10">
        <f t="shared" si="68"/>
        <v>41754.564328703702</v>
      </c>
      <c r="T823" s="10">
        <f t="shared" si="69"/>
        <v>41784.564328703702</v>
      </c>
      <c r="U823">
        <f t="shared" si="65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 s="9">
        <v>234</v>
      </c>
      <c r="M824" t="b">
        <v>1</v>
      </c>
      <c r="N824" t="s">
        <v>8286</v>
      </c>
      <c r="O824">
        <f t="shared" si="66"/>
        <v>163</v>
      </c>
      <c r="P824">
        <f t="shared" si="67"/>
        <v>34.869999999999997</v>
      </c>
      <c r="Q824" s="13" t="s">
        <v>8311</v>
      </c>
      <c r="R824" t="s">
        <v>8312</v>
      </c>
      <c r="S824" s="10">
        <f t="shared" si="68"/>
        <v>41291.661550925928</v>
      </c>
      <c r="T824" s="10">
        <f t="shared" si="69"/>
        <v>41321.661550925928</v>
      </c>
      <c r="U824">
        <f t="shared" si="65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 s="9">
        <v>105</v>
      </c>
      <c r="M825" t="b">
        <v>1</v>
      </c>
      <c r="N825" t="s">
        <v>8274</v>
      </c>
      <c r="O825">
        <f t="shared" si="66"/>
        <v>125</v>
      </c>
      <c r="P825">
        <f t="shared" si="67"/>
        <v>77.64</v>
      </c>
      <c r="Q825" s="13" t="s">
        <v>8327</v>
      </c>
      <c r="R825" t="s">
        <v>8331</v>
      </c>
      <c r="S825" s="10">
        <f t="shared" si="68"/>
        <v>41656.762638888889</v>
      </c>
      <c r="T825" s="10">
        <f t="shared" si="69"/>
        <v>41686.762638888889</v>
      </c>
      <c r="U825">
        <f t="shared" si="65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 s="9">
        <v>162</v>
      </c>
      <c r="M826" t="b">
        <v>1</v>
      </c>
      <c r="N826" t="s">
        <v>8293</v>
      </c>
      <c r="O826">
        <f t="shared" si="66"/>
        <v>113</v>
      </c>
      <c r="P826">
        <f t="shared" si="67"/>
        <v>50.22</v>
      </c>
      <c r="Q826" s="13" t="s">
        <v>8308</v>
      </c>
      <c r="R826" t="s">
        <v>8309</v>
      </c>
      <c r="S826" s="10">
        <f t="shared" si="68"/>
        <v>40765.876886574071</v>
      </c>
      <c r="T826" s="10">
        <f t="shared" si="69"/>
        <v>40795.876886574071</v>
      </c>
      <c r="U826">
        <f t="shared" si="65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 s="9">
        <v>70</v>
      </c>
      <c r="M827" t="b">
        <v>1</v>
      </c>
      <c r="N827" t="s">
        <v>8269</v>
      </c>
      <c r="O827">
        <f t="shared" si="66"/>
        <v>102</v>
      </c>
      <c r="P827">
        <f t="shared" si="67"/>
        <v>116</v>
      </c>
      <c r="Q827" s="13" t="s">
        <v>8323</v>
      </c>
      <c r="R827" t="s">
        <v>8326</v>
      </c>
      <c r="S827" s="10">
        <f t="shared" si="68"/>
        <v>42137.395798611105</v>
      </c>
      <c r="T827" s="10">
        <f t="shared" si="69"/>
        <v>42171.458333333328</v>
      </c>
      <c r="U827">
        <f t="shared" si="65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 s="9">
        <v>40</v>
      </c>
      <c r="M828" t="b">
        <v>1</v>
      </c>
      <c r="N828" t="s">
        <v>8269</v>
      </c>
      <c r="O828">
        <f t="shared" si="66"/>
        <v>101</v>
      </c>
      <c r="P828">
        <f t="shared" si="67"/>
        <v>202.85</v>
      </c>
      <c r="Q828" s="13" t="s">
        <v>8323</v>
      </c>
      <c r="R828" t="s">
        <v>8326</v>
      </c>
      <c r="S828" s="10">
        <f t="shared" si="68"/>
        <v>42064.220069444447</v>
      </c>
      <c r="T828" s="10">
        <f t="shared" si="69"/>
        <v>42094.178402777776</v>
      </c>
      <c r="U828">
        <f t="shared" si="65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 s="9">
        <v>57</v>
      </c>
      <c r="M829" t="b">
        <v>1</v>
      </c>
      <c r="N829" t="s">
        <v>8269</v>
      </c>
      <c r="O829">
        <f t="shared" si="66"/>
        <v>101</v>
      </c>
      <c r="P829">
        <f t="shared" si="67"/>
        <v>142.28</v>
      </c>
      <c r="Q829" s="13" t="s">
        <v>8323</v>
      </c>
      <c r="R829" t="s">
        <v>8326</v>
      </c>
      <c r="S829" s="10">
        <f t="shared" si="68"/>
        <v>42041.714178240742</v>
      </c>
      <c r="T829" s="10">
        <f t="shared" si="69"/>
        <v>42071.67251157407</v>
      </c>
      <c r="U829">
        <f t="shared" si="65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 s="9">
        <v>218</v>
      </c>
      <c r="M830" t="b">
        <v>1</v>
      </c>
      <c r="N830" t="s">
        <v>8295</v>
      </c>
      <c r="O830">
        <f t="shared" si="66"/>
        <v>108</v>
      </c>
      <c r="P830">
        <f t="shared" si="67"/>
        <v>37.200000000000003</v>
      </c>
      <c r="Q830" s="13" t="s">
        <v>8316</v>
      </c>
      <c r="R830" t="s">
        <v>8317</v>
      </c>
      <c r="S830" s="10">
        <f t="shared" si="68"/>
        <v>42452.666770833333</v>
      </c>
      <c r="T830" s="10">
        <f t="shared" si="69"/>
        <v>42483</v>
      </c>
      <c r="U830">
        <f t="shared" si="65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 s="9">
        <v>170</v>
      </c>
      <c r="M831" t="b">
        <v>1</v>
      </c>
      <c r="N831" t="s">
        <v>8277</v>
      </c>
      <c r="O831">
        <f t="shared" si="66"/>
        <v>203</v>
      </c>
      <c r="P831">
        <f t="shared" si="67"/>
        <v>47.68</v>
      </c>
      <c r="Q831" s="13" t="s">
        <v>8327</v>
      </c>
      <c r="R831" t="s">
        <v>8328</v>
      </c>
      <c r="S831" s="10">
        <f t="shared" si="68"/>
        <v>41226.648576388885</v>
      </c>
      <c r="T831" s="10">
        <f t="shared" si="69"/>
        <v>41274.75</v>
      </c>
      <c r="U831">
        <f t="shared" si="65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 s="9">
        <v>101</v>
      </c>
      <c r="M832" t="b">
        <v>1</v>
      </c>
      <c r="N832" t="s">
        <v>8290</v>
      </c>
      <c r="O832">
        <f t="shared" si="66"/>
        <v>103</v>
      </c>
      <c r="P832">
        <f t="shared" si="67"/>
        <v>80.180000000000007</v>
      </c>
      <c r="Q832" s="13" t="s">
        <v>8327</v>
      </c>
      <c r="R832" t="s">
        <v>8338</v>
      </c>
      <c r="S832" s="10">
        <f t="shared" si="68"/>
        <v>42343.998043981483</v>
      </c>
      <c r="T832" s="10">
        <f t="shared" si="69"/>
        <v>42386.875</v>
      </c>
      <c r="U832">
        <f t="shared" si="65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 s="9">
        <v>108</v>
      </c>
      <c r="M833" t="b">
        <v>1</v>
      </c>
      <c r="N833" t="s">
        <v>8274</v>
      </c>
      <c r="O833">
        <f t="shared" si="66"/>
        <v>101</v>
      </c>
      <c r="P833">
        <f t="shared" si="67"/>
        <v>74.95</v>
      </c>
      <c r="Q833" s="13" t="s">
        <v>8327</v>
      </c>
      <c r="R833" t="s">
        <v>8331</v>
      </c>
      <c r="S833" s="10">
        <f t="shared" si="68"/>
        <v>41579.847997685189</v>
      </c>
      <c r="T833" s="10">
        <f t="shared" si="69"/>
        <v>41609.889664351853</v>
      </c>
      <c r="U833">
        <f t="shared" si="65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 s="9">
        <v>109</v>
      </c>
      <c r="M834" t="b">
        <v>1</v>
      </c>
      <c r="N834" t="s">
        <v>8296</v>
      </c>
      <c r="O834">
        <f t="shared" si="66"/>
        <v>108</v>
      </c>
      <c r="P834">
        <f t="shared" si="67"/>
        <v>74.23</v>
      </c>
      <c r="Q834" s="13" t="s">
        <v>8319</v>
      </c>
      <c r="R834" t="s">
        <v>8320</v>
      </c>
      <c r="S834" s="10">
        <f t="shared" si="68"/>
        <v>42187.125625000001</v>
      </c>
      <c r="T834" s="10">
        <f t="shared" si="69"/>
        <v>42208.207638888889</v>
      </c>
      <c r="U834">
        <f t="shared" si="65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 s="9">
        <v>77</v>
      </c>
      <c r="M835" t="b">
        <v>1</v>
      </c>
      <c r="N835" t="s">
        <v>8269</v>
      </c>
      <c r="O835">
        <f t="shared" si="66"/>
        <v>101</v>
      </c>
      <c r="P835">
        <f t="shared" si="67"/>
        <v>104.99</v>
      </c>
      <c r="Q835" s="13" t="s">
        <v>8323</v>
      </c>
      <c r="R835" t="s">
        <v>8326</v>
      </c>
      <c r="S835" s="10">
        <f t="shared" si="68"/>
        <v>42053.732627314821</v>
      </c>
      <c r="T835" s="10">
        <f t="shared" si="69"/>
        <v>42083.705555555556</v>
      </c>
      <c r="U835">
        <f t="shared" ref="U835:U898" si="70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 s="9">
        <v>92</v>
      </c>
      <c r="M836" t="b">
        <v>1</v>
      </c>
      <c r="N836" t="s">
        <v>8274</v>
      </c>
      <c r="O836">
        <f t="shared" si="66"/>
        <v>101</v>
      </c>
      <c r="P836">
        <f t="shared" si="67"/>
        <v>87.83</v>
      </c>
      <c r="Q836" s="13" t="s">
        <v>8327</v>
      </c>
      <c r="R836" t="s">
        <v>8331</v>
      </c>
      <c r="S836" s="10">
        <f t="shared" si="68"/>
        <v>40536.111550925925</v>
      </c>
      <c r="T836" s="10">
        <f t="shared" si="69"/>
        <v>40626.069884259261</v>
      </c>
      <c r="U836">
        <f t="shared" si="70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 s="9">
        <v>123</v>
      </c>
      <c r="M837" t="b">
        <v>0</v>
      </c>
      <c r="N837" t="s">
        <v>8280</v>
      </c>
      <c r="O837">
        <f t="shared" si="66"/>
        <v>9</v>
      </c>
      <c r="P837">
        <f t="shared" si="67"/>
        <v>65.67</v>
      </c>
      <c r="Q837" s="13" t="s">
        <v>8316</v>
      </c>
      <c r="R837" t="s">
        <v>8334</v>
      </c>
      <c r="S837" s="10">
        <f t="shared" si="68"/>
        <v>41417.228043981479</v>
      </c>
      <c r="T837" s="10">
        <f t="shared" si="69"/>
        <v>41462.228043981479</v>
      </c>
      <c r="U837">
        <f t="shared" si="70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 s="9">
        <v>236</v>
      </c>
      <c r="M838" t="b">
        <v>0</v>
      </c>
      <c r="N838" t="s">
        <v>8280</v>
      </c>
      <c r="O838">
        <f t="shared" si="66"/>
        <v>29</v>
      </c>
      <c r="P838">
        <f t="shared" si="67"/>
        <v>34.22</v>
      </c>
      <c r="Q838" s="13" t="s">
        <v>8316</v>
      </c>
      <c r="R838" t="s">
        <v>8334</v>
      </c>
      <c r="S838" s="10">
        <f t="shared" si="68"/>
        <v>42045.50535879629</v>
      </c>
      <c r="T838" s="10">
        <f t="shared" si="69"/>
        <v>42075.463692129633</v>
      </c>
      <c r="U838">
        <f t="shared" si="70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 s="9">
        <v>69</v>
      </c>
      <c r="M839" t="b">
        <v>1</v>
      </c>
      <c r="N839" t="s">
        <v>8277</v>
      </c>
      <c r="O839">
        <f t="shared" si="66"/>
        <v>101</v>
      </c>
      <c r="P839">
        <f t="shared" si="67"/>
        <v>116.96</v>
      </c>
      <c r="Q839" s="13" t="s">
        <v>8327</v>
      </c>
      <c r="R839" t="s">
        <v>8328</v>
      </c>
      <c r="S839" s="10">
        <f t="shared" si="68"/>
        <v>41591.964537037034</v>
      </c>
      <c r="T839" s="10">
        <f t="shared" si="69"/>
        <v>41640.964537037034</v>
      </c>
      <c r="U839">
        <f t="shared" si="70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 s="9">
        <v>163</v>
      </c>
      <c r="M840" t="b">
        <v>1</v>
      </c>
      <c r="N840" t="s">
        <v>8295</v>
      </c>
      <c r="O840">
        <f t="shared" si="66"/>
        <v>806</v>
      </c>
      <c r="P840">
        <f t="shared" si="67"/>
        <v>49.47</v>
      </c>
      <c r="Q840" s="13" t="s">
        <v>8316</v>
      </c>
      <c r="R840" t="s">
        <v>8317</v>
      </c>
      <c r="S840" s="10">
        <f t="shared" si="68"/>
        <v>42766.827546296292</v>
      </c>
      <c r="T840" s="10">
        <f t="shared" si="69"/>
        <v>42796.827546296292</v>
      </c>
      <c r="U840">
        <f t="shared" si="70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 s="9">
        <v>205</v>
      </c>
      <c r="M841" t="b">
        <v>1</v>
      </c>
      <c r="N841" t="s">
        <v>8274</v>
      </c>
      <c r="O841">
        <f t="shared" si="66"/>
        <v>115</v>
      </c>
      <c r="P841">
        <f t="shared" si="67"/>
        <v>39.31</v>
      </c>
      <c r="Q841" s="13" t="s">
        <v>8327</v>
      </c>
      <c r="R841" t="s">
        <v>8331</v>
      </c>
      <c r="S841" s="10">
        <f t="shared" si="68"/>
        <v>41341.870868055557</v>
      </c>
      <c r="T841" s="10">
        <f t="shared" si="69"/>
        <v>41373.270833333336</v>
      </c>
      <c r="U841">
        <f t="shared" si="70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 s="9">
        <v>96</v>
      </c>
      <c r="M842" t="b">
        <v>1</v>
      </c>
      <c r="N842" t="s">
        <v>8274</v>
      </c>
      <c r="O842">
        <f t="shared" si="66"/>
        <v>101</v>
      </c>
      <c r="P842">
        <f t="shared" si="67"/>
        <v>83.89</v>
      </c>
      <c r="Q842" s="13" t="s">
        <v>8327</v>
      </c>
      <c r="R842" t="s">
        <v>8331</v>
      </c>
      <c r="S842" s="10">
        <f t="shared" si="68"/>
        <v>40555.325937499998</v>
      </c>
      <c r="T842" s="10">
        <f t="shared" si="69"/>
        <v>40605.325937499998</v>
      </c>
      <c r="U842">
        <f t="shared" si="70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 s="9">
        <v>73</v>
      </c>
      <c r="M843" t="b">
        <v>1</v>
      </c>
      <c r="N843" t="s">
        <v>8267</v>
      </c>
      <c r="O843">
        <f t="shared" si="66"/>
        <v>100</v>
      </c>
      <c r="P843">
        <f t="shared" si="67"/>
        <v>110.07</v>
      </c>
      <c r="Q843" s="13" t="s">
        <v>8321</v>
      </c>
      <c r="R843" t="s">
        <v>8322</v>
      </c>
      <c r="S843" s="10">
        <f t="shared" si="68"/>
        <v>41394.842442129629</v>
      </c>
      <c r="T843" s="10">
        <f t="shared" si="69"/>
        <v>41454.842442129629</v>
      </c>
      <c r="U843">
        <f t="shared" si="70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 s="9">
        <v>80</v>
      </c>
      <c r="M844" t="b">
        <v>1</v>
      </c>
      <c r="N844" t="s">
        <v>8298</v>
      </c>
      <c r="O844">
        <f t="shared" si="66"/>
        <v>100</v>
      </c>
      <c r="P844">
        <f t="shared" si="67"/>
        <v>100.33</v>
      </c>
      <c r="Q844" s="13" t="s">
        <v>8327</v>
      </c>
      <c r="R844" t="s">
        <v>8341</v>
      </c>
      <c r="S844" s="10">
        <f t="shared" si="68"/>
        <v>41058.844571759262</v>
      </c>
      <c r="T844" s="10">
        <f t="shared" si="69"/>
        <v>41088.844571759262</v>
      </c>
      <c r="U844">
        <f t="shared" si="70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3" t="s">
        <v>8327</v>
      </c>
      <c r="R845" t="s">
        <v>8336</v>
      </c>
      <c r="S845" s="10">
        <f t="shared" si="68"/>
        <v>42695.257870370369</v>
      </c>
      <c r="T845" s="10">
        <f t="shared" si="69"/>
        <v>42712.333333333328</v>
      </c>
      <c r="U845">
        <f t="shared" si="70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 s="9">
        <v>113</v>
      </c>
      <c r="M846" t="b">
        <v>1</v>
      </c>
      <c r="N846" t="s">
        <v>8269</v>
      </c>
      <c r="O846">
        <f t="shared" si="66"/>
        <v>100</v>
      </c>
      <c r="P846">
        <f t="shared" si="67"/>
        <v>70.88</v>
      </c>
      <c r="Q846" s="13" t="s">
        <v>8323</v>
      </c>
      <c r="R846" t="s">
        <v>8326</v>
      </c>
      <c r="S846" s="10">
        <f t="shared" si="68"/>
        <v>41941.683865740742</v>
      </c>
      <c r="T846" s="10">
        <f t="shared" si="69"/>
        <v>41970.125</v>
      </c>
      <c r="U846">
        <f t="shared" si="70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 s="9">
        <v>123</v>
      </c>
      <c r="M847" t="b">
        <v>1</v>
      </c>
      <c r="N847" t="s">
        <v>8283</v>
      </c>
      <c r="O847">
        <f t="shared" ref="O847:O910" si="71">ROUND(E847/D847*100,0)</f>
        <v>107</v>
      </c>
      <c r="P847">
        <f t="shared" ref="P847:P910" si="72">IFERROR(ROUND(E847/L847,2),0)</f>
        <v>65.08</v>
      </c>
      <c r="Q847" s="13" t="s">
        <v>8313</v>
      </c>
      <c r="R847" t="s">
        <v>8314</v>
      </c>
      <c r="S847" s="10">
        <f t="shared" ref="S847:S910" si="73">(((J847/60)/60)/24)+DATE(1970,1,1)</f>
        <v>42123.86336805555</v>
      </c>
      <c r="T847" s="10">
        <f t="shared" ref="T847:T910" si="74">(((I847/60)/60)/24)+DATE(1970,1,1)</f>
        <v>42156.945833333331</v>
      </c>
      <c r="U847">
        <f t="shared" si="70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 s="9">
        <v>19</v>
      </c>
      <c r="M848" t="b">
        <v>1</v>
      </c>
      <c r="N848" t="s">
        <v>8269</v>
      </c>
      <c r="O848">
        <f t="shared" si="71"/>
        <v>100</v>
      </c>
      <c r="P848">
        <f t="shared" si="72"/>
        <v>421.11</v>
      </c>
      <c r="Q848" s="13" t="s">
        <v>8323</v>
      </c>
      <c r="R848" t="s">
        <v>8326</v>
      </c>
      <c r="S848" s="10">
        <f t="shared" si="73"/>
        <v>42059.701319444444</v>
      </c>
      <c r="T848" s="10">
        <f t="shared" si="74"/>
        <v>42119.659652777773</v>
      </c>
      <c r="U848">
        <f t="shared" si="70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 s="9">
        <v>89</v>
      </c>
      <c r="M849" t="b">
        <v>1</v>
      </c>
      <c r="N849" t="s">
        <v>8267</v>
      </c>
      <c r="O849">
        <f t="shared" si="71"/>
        <v>107</v>
      </c>
      <c r="P849">
        <f t="shared" si="72"/>
        <v>89.89</v>
      </c>
      <c r="Q849" s="13" t="s">
        <v>8321</v>
      </c>
      <c r="R849" t="s">
        <v>8322</v>
      </c>
      <c r="S849" s="10">
        <f t="shared" si="73"/>
        <v>41078.91201388889</v>
      </c>
      <c r="T849" s="10">
        <f t="shared" si="74"/>
        <v>41108.91201388889</v>
      </c>
      <c r="U849">
        <f t="shared" si="70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 s="9">
        <v>89</v>
      </c>
      <c r="M850" t="b">
        <v>1</v>
      </c>
      <c r="N850" t="s">
        <v>8283</v>
      </c>
      <c r="O850">
        <f t="shared" si="71"/>
        <v>114</v>
      </c>
      <c r="P850">
        <f t="shared" si="72"/>
        <v>89.67</v>
      </c>
      <c r="Q850" s="13" t="s">
        <v>8313</v>
      </c>
      <c r="R850" t="s">
        <v>8314</v>
      </c>
      <c r="S850" s="10">
        <f t="shared" si="73"/>
        <v>42690.259699074071</v>
      </c>
      <c r="T850" s="10">
        <f t="shared" si="74"/>
        <v>42726.083333333328</v>
      </c>
      <c r="U850">
        <f t="shared" si="70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 s="9">
        <v>107</v>
      </c>
      <c r="M851" t="b">
        <v>1</v>
      </c>
      <c r="N851" t="s">
        <v>8303</v>
      </c>
      <c r="O851">
        <f t="shared" si="71"/>
        <v>113</v>
      </c>
      <c r="P851">
        <f t="shared" si="72"/>
        <v>74.22</v>
      </c>
      <c r="Q851" s="13" t="s">
        <v>8323</v>
      </c>
      <c r="R851" t="s">
        <v>8335</v>
      </c>
      <c r="S851" s="10">
        <f t="shared" si="73"/>
        <v>41820.776412037041</v>
      </c>
      <c r="T851" s="10">
        <f t="shared" si="74"/>
        <v>41850.776412037041</v>
      </c>
      <c r="U851">
        <f t="shared" si="70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 s="9">
        <v>107</v>
      </c>
      <c r="M852" t="b">
        <v>1</v>
      </c>
      <c r="N852" t="s">
        <v>8290</v>
      </c>
      <c r="O852">
        <f t="shared" si="71"/>
        <v>132</v>
      </c>
      <c r="P852">
        <f t="shared" si="72"/>
        <v>74.150000000000006</v>
      </c>
      <c r="Q852" s="13" t="s">
        <v>8327</v>
      </c>
      <c r="R852" t="s">
        <v>8338</v>
      </c>
      <c r="S852" s="10">
        <f t="shared" si="73"/>
        <v>41223.22184027778</v>
      </c>
      <c r="T852" s="10">
        <f t="shared" si="74"/>
        <v>41261.597222222219</v>
      </c>
      <c r="U852">
        <f t="shared" si="70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 s="9">
        <v>130</v>
      </c>
      <c r="M853" t="b">
        <v>1</v>
      </c>
      <c r="N853" t="s">
        <v>8272</v>
      </c>
      <c r="O853">
        <f t="shared" si="71"/>
        <v>106</v>
      </c>
      <c r="P853">
        <f t="shared" si="72"/>
        <v>60.9</v>
      </c>
      <c r="Q853" s="13" t="s">
        <v>8311</v>
      </c>
      <c r="R853" t="s">
        <v>8333</v>
      </c>
      <c r="S853" s="10">
        <f t="shared" si="73"/>
        <v>40731.837465277778</v>
      </c>
      <c r="T853" s="10">
        <f t="shared" si="74"/>
        <v>40776.837465277778</v>
      </c>
      <c r="U853">
        <f t="shared" si="70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 s="9">
        <v>29</v>
      </c>
      <c r="M854" t="b">
        <v>0</v>
      </c>
      <c r="N854" t="s">
        <v>8301</v>
      </c>
      <c r="O854">
        <f t="shared" si="71"/>
        <v>20</v>
      </c>
      <c r="P854">
        <f t="shared" si="72"/>
        <v>272.58999999999997</v>
      </c>
      <c r="Q854" s="13" t="s">
        <v>8323</v>
      </c>
      <c r="R854" t="s">
        <v>8324</v>
      </c>
      <c r="S854" s="10">
        <f t="shared" si="73"/>
        <v>42128.814247685179</v>
      </c>
      <c r="T854" s="10">
        <f t="shared" si="74"/>
        <v>42135.814247685179</v>
      </c>
      <c r="U854">
        <f t="shared" si="70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 s="9">
        <v>123</v>
      </c>
      <c r="M855" t="b">
        <v>1</v>
      </c>
      <c r="N855" t="s">
        <v>8269</v>
      </c>
      <c r="O855">
        <f t="shared" si="71"/>
        <v>113</v>
      </c>
      <c r="P855">
        <f t="shared" si="72"/>
        <v>64.27</v>
      </c>
      <c r="Q855" s="13" t="s">
        <v>8323</v>
      </c>
      <c r="R855" t="s">
        <v>8326</v>
      </c>
      <c r="S855" s="10">
        <f t="shared" si="73"/>
        <v>40970.875671296293</v>
      </c>
      <c r="T855" s="10">
        <f t="shared" si="74"/>
        <v>41000.834004629629</v>
      </c>
      <c r="U855">
        <f t="shared" si="70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 s="9">
        <v>163</v>
      </c>
      <c r="M856" t="b">
        <v>1</v>
      </c>
      <c r="N856" t="s">
        <v>8269</v>
      </c>
      <c r="O856">
        <f t="shared" si="71"/>
        <v>131</v>
      </c>
      <c r="P856">
        <f t="shared" si="72"/>
        <v>48.33</v>
      </c>
      <c r="Q856" s="13" t="s">
        <v>8323</v>
      </c>
      <c r="R856" t="s">
        <v>8326</v>
      </c>
      <c r="S856" s="10">
        <f t="shared" si="73"/>
        <v>42136.536134259266</v>
      </c>
      <c r="T856" s="10">
        <f t="shared" si="74"/>
        <v>42167.875</v>
      </c>
      <c r="U856">
        <f t="shared" si="70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 s="9">
        <v>74</v>
      </c>
      <c r="M857" t="b">
        <v>1</v>
      </c>
      <c r="N857" t="s">
        <v>8267</v>
      </c>
      <c r="O857">
        <f t="shared" si="71"/>
        <v>232</v>
      </c>
      <c r="P857">
        <f t="shared" si="72"/>
        <v>106.43</v>
      </c>
      <c r="Q857" s="13" t="s">
        <v>8321</v>
      </c>
      <c r="R857" t="s">
        <v>8322</v>
      </c>
      <c r="S857" s="10">
        <f t="shared" si="73"/>
        <v>41114.094872685186</v>
      </c>
      <c r="T857" s="10">
        <f t="shared" si="74"/>
        <v>41153.083333333336</v>
      </c>
      <c r="U857">
        <f t="shared" si="70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 s="9">
        <v>50</v>
      </c>
      <c r="M858" t="b">
        <v>0</v>
      </c>
      <c r="N858" t="s">
        <v>8271</v>
      </c>
      <c r="O858">
        <f t="shared" si="71"/>
        <v>22</v>
      </c>
      <c r="P858">
        <f t="shared" si="72"/>
        <v>157.46</v>
      </c>
      <c r="Q858" s="13" t="s">
        <v>8308</v>
      </c>
      <c r="R858" t="s">
        <v>8310</v>
      </c>
      <c r="S858" s="10">
        <f t="shared" si="73"/>
        <v>42522.276724537034</v>
      </c>
      <c r="T858" s="10">
        <f t="shared" si="74"/>
        <v>42553.166666666672</v>
      </c>
      <c r="U858">
        <f t="shared" si="70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 s="9">
        <v>26</v>
      </c>
      <c r="M859" t="b">
        <v>1</v>
      </c>
      <c r="N859" t="s">
        <v>8269</v>
      </c>
      <c r="O859">
        <f t="shared" si="71"/>
        <v>101</v>
      </c>
      <c r="P859">
        <f t="shared" si="72"/>
        <v>302.31</v>
      </c>
      <c r="Q859" s="13" t="s">
        <v>8323</v>
      </c>
      <c r="R859" t="s">
        <v>8326</v>
      </c>
      <c r="S859" s="10">
        <f t="shared" si="73"/>
        <v>41851.771354166667</v>
      </c>
      <c r="T859" s="10">
        <f t="shared" si="74"/>
        <v>41870.666666666664</v>
      </c>
      <c r="U859">
        <f t="shared" si="70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 s="9">
        <v>174</v>
      </c>
      <c r="M860" t="b">
        <v>1</v>
      </c>
      <c r="N860" t="s">
        <v>8267</v>
      </c>
      <c r="O860">
        <f t="shared" si="71"/>
        <v>131</v>
      </c>
      <c r="P860">
        <f t="shared" si="72"/>
        <v>45.05</v>
      </c>
      <c r="Q860" s="13" t="s">
        <v>8321</v>
      </c>
      <c r="R860" t="s">
        <v>8322</v>
      </c>
      <c r="S860" s="10">
        <f t="shared" si="73"/>
        <v>40757.889247685183</v>
      </c>
      <c r="T860" s="10">
        <f t="shared" si="74"/>
        <v>40802.889247685183</v>
      </c>
      <c r="U860">
        <f t="shared" si="70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 s="9">
        <v>53</v>
      </c>
      <c r="M861" t="b">
        <v>0</v>
      </c>
      <c r="N861" t="s">
        <v>8277</v>
      </c>
      <c r="O861">
        <f t="shared" si="71"/>
        <v>39</v>
      </c>
      <c r="P861">
        <f t="shared" si="72"/>
        <v>147.81</v>
      </c>
      <c r="Q861" s="13" t="s">
        <v>8327</v>
      </c>
      <c r="R861" t="s">
        <v>8328</v>
      </c>
      <c r="S861" s="10">
        <f t="shared" si="73"/>
        <v>42496.981597222228</v>
      </c>
      <c r="T861" s="10">
        <f t="shared" si="74"/>
        <v>42526.981597222228</v>
      </c>
      <c r="U861">
        <f t="shared" si="70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 s="9">
        <v>23</v>
      </c>
      <c r="M862" t="b">
        <v>1</v>
      </c>
      <c r="N862" t="s">
        <v>8293</v>
      </c>
      <c r="O862">
        <f t="shared" si="71"/>
        <v>104</v>
      </c>
      <c r="P862">
        <f t="shared" si="72"/>
        <v>340.57</v>
      </c>
      <c r="Q862" s="13" t="s">
        <v>8308</v>
      </c>
      <c r="R862" t="s">
        <v>8309</v>
      </c>
      <c r="S862" s="10">
        <f t="shared" si="73"/>
        <v>42095.240706018521</v>
      </c>
      <c r="T862" s="10">
        <f t="shared" si="74"/>
        <v>42125.240706018521</v>
      </c>
      <c r="U862">
        <f t="shared" si="70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 s="9">
        <v>204</v>
      </c>
      <c r="M863" t="b">
        <v>1</v>
      </c>
      <c r="N863" t="s">
        <v>8269</v>
      </c>
      <c r="O863">
        <f t="shared" si="71"/>
        <v>156</v>
      </c>
      <c r="P863">
        <f t="shared" si="72"/>
        <v>38.28</v>
      </c>
      <c r="Q863" s="13" t="s">
        <v>8323</v>
      </c>
      <c r="R863" t="s">
        <v>8326</v>
      </c>
      <c r="S863" s="10">
        <f t="shared" si="73"/>
        <v>42243.6252662037</v>
      </c>
      <c r="T863" s="10">
        <f t="shared" si="74"/>
        <v>42278.6252662037</v>
      </c>
      <c r="U863">
        <f t="shared" si="70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 s="9">
        <v>210</v>
      </c>
      <c r="M864" t="b">
        <v>1</v>
      </c>
      <c r="N864" t="s">
        <v>8295</v>
      </c>
      <c r="O864">
        <f t="shared" si="71"/>
        <v>780</v>
      </c>
      <c r="P864">
        <f t="shared" si="72"/>
        <v>37.119999999999997</v>
      </c>
      <c r="Q864" s="13" t="s">
        <v>8316</v>
      </c>
      <c r="R864" t="s">
        <v>8317</v>
      </c>
      <c r="S864" s="10">
        <f t="shared" si="73"/>
        <v>42759.724768518514</v>
      </c>
      <c r="T864" s="10">
        <f t="shared" si="74"/>
        <v>42780.724768518514</v>
      </c>
      <c r="U864">
        <f t="shared" si="70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 s="9">
        <v>86</v>
      </c>
      <c r="M865" t="b">
        <v>0</v>
      </c>
      <c r="N865" t="s">
        <v>8271</v>
      </c>
      <c r="O865">
        <f t="shared" si="71"/>
        <v>26</v>
      </c>
      <c r="P865">
        <f t="shared" si="72"/>
        <v>90.62</v>
      </c>
      <c r="Q865" s="13" t="s">
        <v>8308</v>
      </c>
      <c r="R865" t="s">
        <v>8310</v>
      </c>
      <c r="S865" s="10">
        <f t="shared" si="73"/>
        <v>42543.665601851855</v>
      </c>
      <c r="T865" s="10">
        <f t="shared" si="74"/>
        <v>42572.729166666672</v>
      </c>
      <c r="U865">
        <f t="shared" si="70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 s="9">
        <v>128</v>
      </c>
      <c r="M866" t="b">
        <v>1</v>
      </c>
      <c r="N866" t="s">
        <v>8274</v>
      </c>
      <c r="O866">
        <f t="shared" si="71"/>
        <v>104</v>
      </c>
      <c r="P866">
        <f t="shared" si="72"/>
        <v>60.86</v>
      </c>
      <c r="Q866" s="13" t="s">
        <v>8327</v>
      </c>
      <c r="R866" t="s">
        <v>8331</v>
      </c>
      <c r="S866" s="10">
        <f t="shared" si="73"/>
        <v>41557.780624999999</v>
      </c>
      <c r="T866" s="10">
        <f t="shared" si="74"/>
        <v>41591.249305555553</v>
      </c>
      <c r="U866">
        <f t="shared" si="70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 s="9">
        <v>86</v>
      </c>
      <c r="M867" t="b">
        <v>1</v>
      </c>
      <c r="N867" t="s">
        <v>8277</v>
      </c>
      <c r="O867">
        <f t="shared" si="71"/>
        <v>104</v>
      </c>
      <c r="P867">
        <f t="shared" si="72"/>
        <v>90.52</v>
      </c>
      <c r="Q867" s="13" t="s">
        <v>8327</v>
      </c>
      <c r="R867" t="s">
        <v>8328</v>
      </c>
      <c r="S867" s="10">
        <f t="shared" si="73"/>
        <v>40784.012696759259</v>
      </c>
      <c r="T867" s="10">
        <f t="shared" si="74"/>
        <v>40817.125</v>
      </c>
      <c r="U867">
        <f t="shared" si="70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 s="9">
        <v>140</v>
      </c>
      <c r="M868" t="b">
        <v>0</v>
      </c>
      <c r="N868" t="s">
        <v>8268</v>
      </c>
      <c r="O868">
        <f t="shared" si="71"/>
        <v>19</v>
      </c>
      <c r="P868">
        <f t="shared" si="72"/>
        <v>55.46</v>
      </c>
      <c r="Q868" s="13" t="s">
        <v>8321</v>
      </c>
      <c r="R868" t="s">
        <v>8339</v>
      </c>
      <c r="S868" s="10">
        <f t="shared" si="73"/>
        <v>41465.500173611108</v>
      </c>
      <c r="T868" s="10">
        <f t="shared" si="74"/>
        <v>41495.500173611108</v>
      </c>
      <c r="U868">
        <f t="shared" si="70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 s="9">
        <v>74</v>
      </c>
      <c r="M869" t="b">
        <v>1</v>
      </c>
      <c r="N869" t="s">
        <v>8274</v>
      </c>
      <c r="O869">
        <f t="shared" si="71"/>
        <v>111</v>
      </c>
      <c r="P869">
        <f t="shared" si="72"/>
        <v>104.73</v>
      </c>
      <c r="Q869" s="13" t="s">
        <v>8327</v>
      </c>
      <c r="R869" t="s">
        <v>8331</v>
      </c>
      <c r="S869" s="10">
        <f t="shared" si="73"/>
        <v>41463.743472222224</v>
      </c>
      <c r="T869" s="10">
        <f t="shared" si="74"/>
        <v>41483.743472222224</v>
      </c>
      <c r="U869">
        <f t="shared" si="70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 s="9">
        <v>111</v>
      </c>
      <c r="M870" t="b">
        <v>1</v>
      </c>
      <c r="N870" t="s">
        <v>8278</v>
      </c>
      <c r="O870">
        <f t="shared" si="71"/>
        <v>103</v>
      </c>
      <c r="P870">
        <f t="shared" si="72"/>
        <v>69.67</v>
      </c>
      <c r="Q870" s="13" t="s">
        <v>8327</v>
      </c>
      <c r="R870" t="s">
        <v>8329</v>
      </c>
      <c r="S870" s="10">
        <f t="shared" si="73"/>
        <v>41905.034108796295</v>
      </c>
      <c r="T870" s="10">
        <f t="shared" si="74"/>
        <v>41935.034108796295</v>
      </c>
      <c r="U870">
        <f t="shared" si="70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 s="9">
        <v>113</v>
      </c>
      <c r="M871" t="b">
        <v>1</v>
      </c>
      <c r="N871" t="s">
        <v>8267</v>
      </c>
      <c r="O871">
        <f t="shared" si="71"/>
        <v>110</v>
      </c>
      <c r="P871">
        <f t="shared" si="72"/>
        <v>68.239999999999995</v>
      </c>
      <c r="Q871" s="13" t="s">
        <v>8321</v>
      </c>
      <c r="R871" t="s">
        <v>8322</v>
      </c>
      <c r="S871" s="10">
        <f t="shared" si="73"/>
        <v>41780.859629629631</v>
      </c>
      <c r="T871" s="10">
        <f t="shared" si="74"/>
        <v>41811.165972222225</v>
      </c>
      <c r="U871">
        <f t="shared" si="70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 s="9">
        <v>97</v>
      </c>
      <c r="M872" t="b">
        <v>1</v>
      </c>
      <c r="N872" t="s">
        <v>8267</v>
      </c>
      <c r="O872">
        <f t="shared" si="71"/>
        <v>103</v>
      </c>
      <c r="P872">
        <f t="shared" si="72"/>
        <v>79.400000000000006</v>
      </c>
      <c r="Q872" s="13" t="s">
        <v>8321</v>
      </c>
      <c r="R872" t="s">
        <v>8322</v>
      </c>
      <c r="S872" s="10">
        <f t="shared" si="73"/>
        <v>42415.803159722222</v>
      </c>
      <c r="T872" s="10">
        <f t="shared" si="74"/>
        <v>42445.761493055557</v>
      </c>
      <c r="U872">
        <f t="shared" si="70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 s="9">
        <v>69</v>
      </c>
      <c r="M873" t="b">
        <v>1</v>
      </c>
      <c r="N873" t="s">
        <v>8264</v>
      </c>
      <c r="O873">
        <f t="shared" si="71"/>
        <v>102</v>
      </c>
      <c r="P873">
        <f t="shared" si="72"/>
        <v>111.38</v>
      </c>
      <c r="Q873" s="13" t="s">
        <v>8321</v>
      </c>
      <c r="R873" t="s">
        <v>8343</v>
      </c>
      <c r="S873" s="10">
        <f t="shared" si="73"/>
        <v>40635.982488425929</v>
      </c>
      <c r="T873" s="10">
        <f t="shared" si="74"/>
        <v>40657.982488425929</v>
      </c>
      <c r="U873">
        <f t="shared" si="70"/>
        <v>2011</v>
      </c>
    </row>
    <row r="874" spans="1:21" ht="45" x14ac:dyDescent="0.25">
      <c r="A874">
        <v>2835</v>
      </c>
      <c r="B874" s="3" t="s">
        <v>2835</v>
      </c>
      <c r="C874" s="3" t="s">
        <v>6945</v>
      </c>
      <c r="D874" s="6">
        <v>1000</v>
      </c>
      <c r="E874" s="8">
        <v>1870.99</v>
      </c>
      <c r="F874" t="s">
        <v>8218</v>
      </c>
      <c r="G874" t="s">
        <v>8224</v>
      </c>
      <c r="H874" t="s">
        <v>8246</v>
      </c>
      <c r="I874">
        <v>1449273600</v>
      </c>
      <c r="J874">
        <v>1446742417</v>
      </c>
      <c r="K874" t="b">
        <v>0</v>
      </c>
      <c r="L874" s="9">
        <v>93</v>
      </c>
      <c r="M874" t="b">
        <v>1</v>
      </c>
      <c r="N874" t="s">
        <v>8269</v>
      </c>
      <c r="O874">
        <f t="shared" si="71"/>
        <v>187</v>
      </c>
      <c r="P874">
        <f t="shared" si="72"/>
        <v>20.12</v>
      </c>
      <c r="Q874" s="13" t="s">
        <v>8323</v>
      </c>
      <c r="R874" t="s">
        <v>8326</v>
      </c>
      <c r="S874" s="10">
        <f t="shared" si="73"/>
        <v>42313.703900462962</v>
      </c>
      <c r="T874" s="10">
        <f t="shared" si="74"/>
        <v>42343</v>
      </c>
      <c r="U874">
        <f t="shared" si="70"/>
        <v>2015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 s="9">
        <v>65</v>
      </c>
      <c r="M875" t="b">
        <v>1</v>
      </c>
      <c r="N875" t="s">
        <v>8264</v>
      </c>
      <c r="O875">
        <f t="shared" si="71"/>
        <v>128</v>
      </c>
      <c r="P875">
        <f t="shared" si="72"/>
        <v>117.92</v>
      </c>
      <c r="Q875" s="13" t="s">
        <v>8321</v>
      </c>
      <c r="R875" t="s">
        <v>8343</v>
      </c>
      <c r="S875" s="10">
        <f t="shared" si="73"/>
        <v>40505.131168981483</v>
      </c>
      <c r="T875" s="10">
        <f t="shared" si="74"/>
        <v>40535.131168981483</v>
      </c>
      <c r="U875">
        <f t="shared" si="70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 s="9">
        <v>81</v>
      </c>
      <c r="M876" t="b">
        <v>0</v>
      </c>
      <c r="N876" t="s">
        <v>8265</v>
      </c>
      <c r="O876">
        <f t="shared" si="71"/>
        <v>10</v>
      </c>
      <c r="P876">
        <f t="shared" si="72"/>
        <v>94.51</v>
      </c>
      <c r="Q876" s="13" t="s">
        <v>8321</v>
      </c>
      <c r="R876" t="s">
        <v>8337</v>
      </c>
      <c r="S876" s="10">
        <f t="shared" si="73"/>
        <v>41905.812581018516</v>
      </c>
      <c r="T876" s="10">
        <f t="shared" si="74"/>
        <v>41950.854247685187</v>
      </c>
      <c r="U876">
        <f t="shared" si="70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 s="9">
        <v>31</v>
      </c>
      <c r="M877" t="b">
        <v>1</v>
      </c>
      <c r="N877" t="s">
        <v>8274</v>
      </c>
      <c r="O877">
        <f t="shared" si="71"/>
        <v>102</v>
      </c>
      <c r="P877">
        <f t="shared" si="72"/>
        <v>246.29</v>
      </c>
      <c r="Q877" s="13" t="s">
        <v>8327</v>
      </c>
      <c r="R877" t="s">
        <v>8331</v>
      </c>
      <c r="S877" s="10">
        <f t="shared" si="73"/>
        <v>41561.683553240742</v>
      </c>
      <c r="T877" s="10">
        <f t="shared" si="74"/>
        <v>41591.725219907406</v>
      </c>
      <c r="U877">
        <f t="shared" si="70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 s="9">
        <v>43</v>
      </c>
      <c r="M878" t="b">
        <v>1</v>
      </c>
      <c r="N878" t="s">
        <v>8298</v>
      </c>
      <c r="O878">
        <f t="shared" si="71"/>
        <v>102</v>
      </c>
      <c r="P878">
        <f t="shared" si="72"/>
        <v>177.21</v>
      </c>
      <c r="Q878" s="13" t="s">
        <v>8327</v>
      </c>
      <c r="R878" t="s">
        <v>8341</v>
      </c>
      <c r="S878" s="10">
        <f t="shared" si="73"/>
        <v>41961.807372685187</v>
      </c>
      <c r="T878" s="10">
        <f t="shared" si="74"/>
        <v>41994.1875</v>
      </c>
      <c r="U878">
        <f t="shared" si="70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 s="9">
        <v>117</v>
      </c>
      <c r="M879" t="b">
        <v>1</v>
      </c>
      <c r="N879" t="s">
        <v>8269</v>
      </c>
      <c r="O879">
        <f t="shared" si="71"/>
        <v>109</v>
      </c>
      <c r="P879">
        <f t="shared" si="72"/>
        <v>65.099999999999994</v>
      </c>
      <c r="Q879" s="13" t="s">
        <v>8323</v>
      </c>
      <c r="R879" t="s">
        <v>8326</v>
      </c>
      <c r="S879" s="10">
        <f t="shared" si="73"/>
        <v>42466.608310185184</v>
      </c>
      <c r="T879" s="10">
        <f t="shared" si="74"/>
        <v>42496.608310185184</v>
      </c>
      <c r="U879">
        <f t="shared" si="70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 s="9">
        <v>104</v>
      </c>
      <c r="M880" t="b">
        <v>1</v>
      </c>
      <c r="N880" t="s">
        <v>8301</v>
      </c>
      <c r="O880">
        <f t="shared" si="71"/>
        <v>109</v>
      </c>
      <c r="P880">
        <f t="shared" si="72"/>
        <v>73.03</v>
      </c>
      <c r="Q880" s="13" t="s">
        <v>8323</v>
      </c>
      <c r="R880" t="s">
        <v>8324</v>
      </c>
      <c r="S880" s="10">
        <f t="shared" si="73"/>
        <v>41239.83625</v>
      </c>
      <c r="T880" s="10">
        <f t="shared" si="74"/>
        <v>41269.83625</v>
      </c>
      <c r="U880">
        <f t="shared" si="70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 s="9">
        <v>28</v>
      </c>
      <c r="M881" t="b">
        <v>1</v>
      </c>
      <c r="N881" t="s">
        <v>8299</v>
      </c>
      <c r="O881">
        <f t="shared" si="71"/>
        <v>101</v>
      </c>
      <c r="P881">
        <f t="shared" si="72"/>
        <v>270.57</v>
      </c>
      <c r="Q881" s="13" t="s">
        <v>8308</v>
      </c>
      <c r="R881" t="s">
        <v>8315</v>
      </c>
      <c r="S881" s="10">
        <f t="shared" si="73"/>
        <v>41143.81821759259</v>
      </c>
      <c r="T881" s="10">
        <f t="shared" si="74"/>
        <v>41173.81821759259</v>
      </c>
      <c r="U881">
        <f t="shared" si="70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 s="9">
        <v>264</v>
      </c>
      <c r="M882" t="b">
        <v>1</v>
      </c>
      <c r="N882" t="s">
        <v>8272</v>
      </c>
      <c r="O882">
        <f t="shared" si="71"/>
        <v>126</v>
      </c>
      <c r="P882">
        <f t="shared" si="72"/>
        <v>28.63</v>
      </c>
      <c r="Q882" s="13" t="s">
        <v>8311</v>
      </c>
      <c r="R882" t="s">
        <v>8333</v>
      </c>
      <c r="S882" s="10">
        <f t="shared" si="73"/>
        <v>41781.717268518521</v>
      </c>
      <c r="T882" s="10">
        <f t="shared" si="74"/>
        <v>41811.717268518521</v>
      </c>
      <c r="U882">
        <f t="shared" si="70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 s="9">
        <v>145</v>
      </c>
      <c r="M883" t="b">
        <v>1</v>
      </c>
      <c r="N883" t="s">
        <v>8301</v>
      </c>
      <c r="O883">
        <f t="shared" si="71"/>
        <v>302</v>
      </c>
      <c r="P883">
        <f t="shared" si="72"/>
        <v>52.1</v>
      </c>
      <c r="Q883" s="13" t="s">
        <v>8323</v>
      </c>
      <c r="R883" t="s">
        <v>8324</v>
      </c>
      <c r="S883" s="10">
        <f t="shared" si="73"/>
        <v>41761.509409722225</v>
      </c>
      <c r="T883" s="10">
        <f t="shared" si="74"/>
        <v>41789.666666666664</v>
      </c>
      <c r="U883">
        <f t="shared" si="70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 s="9">
        <v>30</v>
      </c>
      <c r="M884" t="b">
        <v>0</v>
      </c>
      <c r="N884" t="s">
        <v>8269</v>
      </c>
      <c r="O884">
        <f t="shared" si="71"/>
        <v>75</v>
      </c>
      <c r="P884">
        <f t="shared" si="72"/>
        <v>251.33</v>
      </c>
      <c r="Q884" s="13" t="s">
        <v>8323</v>
      </c>
      <c r="R884" t="s">
        <v>8326</v>
      </c>
      <c r="S884" s="10">
        <f t="shared" si="73"/>
        <v>42796.538275462968</v>
      </c>
      <c r="T884" s="10">
        <f t="shared" si="74"/>
        <v>42813.25</v>
      </c>
      <c r="U884">
        <f t="shared" si="70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 s="9">
        <v>147</v>
      </c>
      <c r="M885" t="b">
        <v>0</v>
      </c>
      <c r="N885" t="s">
        <v>8268</v>
      </c>
      <c r="O885">
        <f t="shared" si="71"/>
        <v>50</v>
      </c>
      <c r="P885">
        <f t="shared" si="72"/>
        <v>51.22</v>
      </c>
      <c r="Q885" s="13" t="s">
        <v>8321</v>
      </c>
      <c r="R885" t="s">
        <v>8339</v>
      </c>
      <c r="S885" s="10">
        <f t="shared" si="73"/>
        <v>41243.197592592594</v>
      </c>
      <c r="T885" s="10">
        <f t="shared" si="74"/>
        <v>41303.197592592594</v>
      </c>
      <c r="U885">
        <f t="shared" si="70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 s="9">
        <v>57</v>
      </c>
      <c r="M886" t="b">
        <v>1</v>
      </c>
      <c r="N886" t="s">
        <v>8264</v>
      </c>
      <c r="O886">
        <f t="shared" si="71"/>
        <v>108</v>
      </c>
      <c r="P886">
        <f t="shared" si="72"/>
        <v>132.05000000000001</v>
      </c>
      <c r="Q886" s="13" t="s">
        <v>8321</v>
      </c>
      <c r="R886" t="s">
        <v>8343</v>
      </c>
      <c r="S886" s="10">
        <f t="shared" si="73"/>
        <v>41835.821226851855</v>
      </c>
      <c r="T886" s="10">
        <f t="shared" si="74"/>
        <v>41862.249305555553</v>
      </c>
      <c r="U886">
        <f t="shared" si="70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 s="9">
        <v>48</v>
      </c>
      <c r="M887" t="b">
        <v>1</v>
      </c>
      <c r="N887" t="s">
        <v>8290</v>
      </c>
      <c r="O887">
        <f t="shared" si="71"/>
        <v>100</v>
      </c>
      <c r="P887">
        <f t="shared" si="72"/>
        <v>156.77000000000001</v>
      </c>
      <c r="Q887" s="13" t="s">
        <v>8327</v>
      </c>
      <c r="R887" t="s">
        <v>8338</v>
      </c>
      <c r="S887" s="10">
        <f t="shared" si="73"/>
        <v>41226.928842592592</v>
      </c>
      <c r="T887" s="10">
        <f t="shared" si="74"/>
        <v>41256.928842592592</v>
      </c>
      <c r="U887">
        <f t="shared" si="70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 s="9">
        <v>92</v>
      </c>
      <c r="M888" t="b">
        <v>1</v>
      </c>
      <c r="N888" t="s">
        <v>8274</v>
      </c>
      <c r="O888">
        <f t="shared" si="71"/>
        <v>100</v>
      </c>
      <c r="P888">
        <f t="shared" si="72"/>
        <v>81.739999999999995</v>
      </c>
      <c r="Q888" s="13" t="s">
        <v>8327</v>
      </c>
      <c r="R888" t="s">
        <v>8331</v>
      </c>
      <c r="S888" s="10">
        <f t="shared" si="73"/>
        <v>42049.733240740738</v>
      </c>
      <c r="T888" s="10">
        <f t="shared" si="74"/>
        <v>42079.691574074073</v>
      </c>
      <c r="U888">
        <f t="shared" si="70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 s="9">
        <v>128</v>
      </c>
      <c r="M889" t="b">
        <v>1</v>
      </c>
      <c r="N889" t="s">
        <v>8295</v>
      </c>
      <c r="O889">
        <f t="shared" si="71"/>
        <v>107</v>
      </c>
      <c r="P889">
        <f t="shared" si="72"/>
        <v>58.63</v>
      </c>
      <c r="Q889" s="13" t="s">
        <v>8316</v>
      </c>
      <c r="R889" t="s">
        <v>8317</v>
      </c>
      <c r="S889" s="10">
        <f t="shared" si="73"/>
        <v>42688.875902777778</v>
      </c>
      <c r="T889" s="10">
        <f t="shared" si="74"/>
        <v>42718.875902777778</v>
      </c>
      <c r="U889">
        <f t="shared" si="70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 s="9">
        <v>15</v>
      </c>
      <c r="M890" t="b">
        <v>0</v>
      </c>
      <c r="N890" t="s">
        <v>8269</v>
      </c>
      <c r="O890">
        <f t="shared" si="71"/>
        <v>20</v>
      </c>
      <c r="P890">
        <f t="shared" si="72"/>
        <v>500</v>
      </c>
      <c r="Q890" s="13" t="s">
        <v>8323</v>
      </c>
      <c r="R890" t="s">
        <v>8326</v>
      </c>
      <c r="S890" s="10">
        <f t="shared" si="73"/>
        <v>42726.920081018514</v>
      </c>
      <c r="T890" s="10">
        <f t="shared" si="74"/>
        <v>42786.75</v>
      </c>
      <c r="U890">
        <f t="shared" si="70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 s="9">
        <v>70</v>
      </c>
      <c r="M891" t="b">
        <v>1</v>
      </c>
      <c r="N891" t="s">
        <v>8274</v>
      </c>
      <c r="O891">
        <f t="shared" si="71"/>
        <v>107</v>
      </c>
      <c r="P891">
        <f t="shared" si="72"/>
        <v>107.07</v>
      </c>
      <c r="Q891" s="13" t="s">
        <v>8327</v>
      </c>
      <c r="R891" t="s">
        <v>8331</v>
      </c>
      <c r="S891" s="10">
        <f t="shared" si="73"/>
        <v>42101.758587962962</v>
      </c>
      <c r="T891" s="10">
        <f t="shared" si="74"/>
        <v>42131.758587962962</v>
      </c>
      <c r="U891">
        <f t="shared" si="70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 s="9">
        <v>271</v>
      </c>
      <c r="M892" t="b">
        <v>1</v>
      </c>
      <c r="N892" t="s">
        <v>8293</v>
      </c>
      <c r="O892">
        <f t="shared" si="71"/>
        <v>248</v>
      </c>
      <c r="P892">
        <f t="shared" si="72"/>
        <v>27.47</v>
      </c>
      <c r="Q892" s="13" t="s">
        <v>8308</v>
      </c>
      <c r="R892" t="s">
        <v>8309</v>
      </c>
      <c r="S892" s="10">
        <f t="shared" si="73"/>
        <v>41578.927118055559</v>
      </c>
      <c r="T892" s="10">
        <f t="shared" si="74"/>
        <v>41593.968784722223</v>
      </c>
      <c r="U892">
        <f t="shared" si="70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 s="9">
        <v>103</v>
      </c>
      <c r="M893" t="b">
        <v>0</v>
      </c>
      <c r="N893" t="s">
        <v>8283</v>
      </c>
      <c r="O893">
        <f t="shared" si="71"/>
        <v>59</v>
      </c>
      <c r="P893">
        <f t="shared" si="72"/>
        <v>72.17</v>
      </c>
      <c r="Q893" s="13" t="s">
        <v>8313</v>
      </c>
      <c r="R893" t="s">
        <v>8314</v>
      </c>
      <c r="S893" s="10">
        <f t="shared" si="73"/>
        <v>41834.980462962965</v>
      </c>
      <c r="T893" s="10">
        <f t="shared" si="74"/>
        <v>41864.980462962965</v>
      </c>
      <c r="U893">
        <f t="shared" si="70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 s="9">
        <v>23</v>
      </c>
      <c r="M894" t="b">
        <v>1</v>
      </c>
      <c r="N894" t="s">
        <v>8264</v>
      </c>
      <c r="O894">
        <f t="shared" si="71"/>
        <v>148</v>
      </c>
      <c r="P894">
        <f t="shared" si="72"/>
        <v>322.39</v>
      </c>
      <c r="Q894" s="13" t="s">
        <v>8321</v>
      </c>
      <c r="R894" t="s">
        <v>8343</v>
      </c>
      <c r="S894" s="10">
        <f t="shared" si="73"/>
        <v>41409.814317129632</v>
      </c>
      <c r="T894" s="10">
        <f t="shared" si="74"/>
        <v>41431.814317129632</v>
      </c>
      <c r="U894">
        <f t="shared" si="70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 s="9">
        <v>83</v>
      </c>
      <c r="M895" t="b">
        <v>1</v>
      </c>
      <c r="N895" t="s">
        <v>8277</v>
      </c>
      <c r="O895">
        <f t="shared" si="71"/>
        <v>124</v>
      </c>
      <c r="P895">
        <f t="shared" si="72"/>
        <v>89.3</v>
      </c>
      <c r="Q895" s="13" t="s">
        <v>8327</v>
      </c>
      <c r="R895" t="s">
        <v>8328</v>
      </c>
      <c r="S895" s="10">
        <f t="shared" si="73"/>
        <v>41075.835497685184</v>
      </c>
      <c r="T895" s="10">
        <f t="shared" si="74"/>
        <v>41105.835497685184</v>
      </c>
      <c r="U895">
        <f t="shared" si="70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 s="9">
        <v>15</v>
      </c>
      <c r="M896" t="b">
        <v>1</v>
      </c>
      <c r="N896" t="s">
        <v>8293</v>
      </c>
      <c r="O896">
        <f t="shared" si="71"/>
        <v>148</v>
      </c>
      <c r="P896">
        <f t="shared" si="72"/>
        <v>493.13</v>
      </c>
      <c r="Q896" s="13" t="s">
        <v>8308</v>
      </c>
      <c r="R896" t="s">
        <v>8309</v>
      </c>
      <c r="S896" s="10">
        <f t="shared" si="73"/>
        <v>42620.143564814818</v>
      </c>
      <c r="T896" s="10">
        <f t="shared" si="74"/>
        <v>42680.143564814818</v>
      </c>
      <c r="U896">
        <f t="shared" si="70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 s="9">
        <v>143</v>
      </c>
      <c r="M897" t="b">
        <v>1</v>
      </c>
      <c r="N897" t="s">
        <v>8272</v>
      </c>
      <c r="O897">
        <f t="shared" si="71"/>
        <v>105</v>
      </c>
      <c r="P897">
        <f t="shared" si="72"/>
        <v>51.63</v>
      </c>
      <c r="Q897" s="13" t="s">
        <v>8311</v>
      </c>
      <c r="R897" t="s">
        <v>8333</v>
      </c>
      <c r="S897" s="10">
        <f t="shared" si="73"/>
        <v>40694.638460648144</v>
      </c>
      <c r="T897" s="10">
        <f t="shared" si="74"/>
        <v>40724.638460648144</v>
      </c>
      <c r="U897">
        <f t="shared" si="70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 s="9">
        <v>75</v>
      </c>
      <c r="M898" t="b">
        <v>1</v>
      </c>
      <c r="N898" t="s">
        <v>8269</v>
      </c>
      <c r="O898">
        <f t="shared" si="71"/>
        <v>105</v>
      </c>
      <c r="P898">
        <f t="shared" si="72"/>
        <v>98.2</v>
      </c>
      <c r="Q898" s="13" t="s">
        <v>8323</v>
      </c>
      <c r="R898" t="s">
        <v>8326</v>
      </c>
      <c r="S898" s="10">
        <f t="shared" si="73"/>
        <v>41982.887280092589</v>
      </c>
      <c r="T898" s="10">
        <f t="shared" si="74"/>
        <v>42012.887280092589</v>
      </c>
      <c r="U898">
        <f t="shared" si="70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 s="9">
        <v>167</v>
      </c>
      <c r="M899" t="b">
        <v>0</v>
      </c>
      <c r="N899" t="s">
        <v>8280</v>
      </c>
      <c r="O899">
        <f t="shared" si="71"/>
        <v>29</v>
      </c>
      <c r="P899">
        <f t="shared" si="72"/>
        <v>43.98</v>
      </c>
      <c r="Q899" s="13" t="s">
        <v>8316</v>
      </c>
      <c r="R899" t="s">
        <v>8334</v>
      </c>
      <c r="S899" s="10">
        <f t="shared" si="73"/>
        <v>42353.16679398148</v>
      </c>
      <c r="T899" s="10">
        <f t="shared" si="74"/>
        <v>42383.16679398148</v>
      </c>
      <c r="U899">
        <f t="shared" ref="U899:U900" si="75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 s="9">
        <v>107</v>
      </c>
      <c r="M900" t="b">
        <v>1</v>
      </c>
      <c r="N900" t="s">
        <v>8277</v>
      </c>
      <c r="O900">
        <f t="shared" si="71"/>
        <v>105</v>
      </c>
      <c r="P900">
        <f t="shared" si="72"/>
        <v>68.599999999999994</v>
      </c>
      <c r="Q900" s="13" t="s">
        <v>8327</v>
      </c>
      <c r="R900" t="s">
        <v>8328</v>
      </c>
      <c r="S900" s="10">
        <f t="shared" si="73"/>
        <v>41870.86546296296</v>
      </c>
      <c r="T900" s="10">
        <f t="shared" si="74"/>
        <v>41905.86546296296</v>
      </c>
      <c r="U900">
        <f t="shared" si="75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 s="9">
        <v>339</v>
      </c>
      <c r="M901" t="b">
        <v>1</v>
      </c>
      <c r="N901" t="s">
        <v>8293</v>
      </c>
      <c r="O901">
        <f t="shared" si="71"/>
        <v>978</v>
      </c>
      <c r="P901">
        <f t="shared" si="72"/>
        <v>21.64</v>
      </c>
      <c r="Q901" s="13" t="s">
        <v>8308</v>
      </c>
      <c r="R901" t="s">
        <v>8309</v>
      </c>
      <c r="S901" s="10">
        <f t="shared" si="73"/>
        <v>41316.120949074073</v>
      </c>
      <c r="T901" s="10">
        <f t="shared" si="74"/>
        <v>41346.833333333336</v>
      </c>
      <c r="U901">
        <f t="shared" ref="U901:U903" si="76">YEAR(S901)</f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 s="9">
        <v>1019</v>
      </c>
      <c r="M902" t="b">
        <v>1</v>
      </c>
      <c r="N902" t="s">
        <v>8293</v>
      </c>
      <c r="O902">
        <f t="shared" si="71"/>
        <v>297</v>
      </c>
      <c r="P902">
        <f t="shared" si="72"/>
        <v>7.19</v>
      </c>
      <c r="Q902" s="13" t="s">
        <v>8308</v>
      </c>
      <c r="R902" t="s">
        <v>8309</v>
      </c>
      <c r="S902" s="10">
        <f t="shared" si="73"/>
        <v>42199.32707175926</v>
      </c>
      <c r="T902" s="10">
        <f t="shared" si="74"/>
        <v>42231.32707175926</v>
      </c>
      <c r="U902">
        <f t="shared" si="76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 s="9">
        <v>112</v>
      </c>
      <c r="M903" t="b">
        <v>1</v>
      </c>
      <c r="N903" t="s">
        <v>8274</v>
      </c>
      <c r="O903">
        <f t="shared" si="71"/>
        <v>146</v>
      </c>
      <c r="P903">
        <f t="shared" si="72"/>
        <v>65.209999999999994</v>
      </c>
      <c r="Q903" s="13" t="s">
        <v>8327</v>
      </c>
      <c r="R903" t="s">
        <v>8331</v>
      </c>
      <c r="S903" s="10">
        <f t="shared" si="73"/>
        <v>41264.72314814815</v>
      </c>
      <c r="T903" s="10">
        <f t="shared" si="74"/>
        <v>41294.72314814815</v>
      </c>
      <c r="U903">
        <f t="shared" si="76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 s="9">
        <v>143</v>
      </c>
      <c r="M904" t="b">
        <v>1</v>
      </c>
      <c r="N904" t="s">
        <v>8301</v>
      </c>
      <c r="O904">
        <f t="shared" si="71"/>
        <v>131</v>
      </c>
      <c r="P904">
        <f t="shared" si="72"/>
        <v>50.53</v>
      </c>
      <c r="Q904" s="13" t="s">
        <v>8323</v>
      </c>
      <c r="R904" t="s">
        <v>8324</v>
      </c>
      <c r="S904" s="10">
        <f t="shared" si="73"/>
        <v>41432.062037037038</v>
      </c>
      <c r="T904" s="10">
        <f t="shared" si="74"/>
        <v>41468.75</v>
      </c>
      <c r="U904">
        <f>YEAR(S904)</f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 s="9">
        <v>57</v>
      </c>
      <c r="M905" t="b">
        <v>1</v>
      </c>
      <c r="N905" t="s">
        <v>8269</v>
      </c>
      <c r="O905">
        <f t="shared" si="71"/>
        <v>144</v>
      </c>
      <c r="P905">
        <f t="shared" si="72"/>
        <v>126.67</v>
      </c>
      <c r="Q905" s="13" t="s">
        <v>8323</v>
      </c>
      <c r="R905" t="s">
        <v>8326</v>
      </c>
      <c r="S905" s="10">
        <f t="shared" si="73"/>
        <v>41789.726979166669</v>
      </c>
      <c r="T905" s="10">
        <f t="shared" si="74"/>
        <v>41799.726979166669</v>
      </c>
      <c r="U905">
        <f t="shared" ref="U905:U968" si="77">YEAR(S905)</f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 s="9">
        <v>149</v>
      </c>
      <c r="M906" t="b">
        <v>1</v>
      </c>
      <c r="N906" t="s">
        <v>8272</v>
      </c>
      <c r="O906">
        <f t="shared" si="71"/>
        <v>147</v>
      </c>
      <c r="P906">
        <f t="shared" si="72"/>
        <v>48.45</v>
      </c>
      <c r="Q906" s="13" t="s">
        <v>8311</v>
      </c>
      <c r="R906" t="s">
        <v>8333</v>
      </c>
      <c r="S906" s="10">
        <f t="shared" si="73"/>
        <v>41422.075821759259</v>
      </c>
      <c r="T906" s="10">
        <f t="shared" si="74"/>
        <v>41452.075821759259</v>
      </c>
      <c r="U906">
        <f t="shared" si="77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 s="9">
        <v>75</v>
      </c>
      <c r="M907" t="b">
        <v>1</v>
      </c>
      <c r="N907" t="s">
        <v>8274</v>
      </c>
      <c r="O907">
        <f t="shared" si="71"/>
        <v>131</v>
      </c>
      <c r="P907">
        <f t="shared" si="72"/>
        <v>96.08</v>
      </c>
      <c r="Q907" s="13" t="s">
        <v>8327</v>
      </c>
      <c r="R907" t="s">
        <v>8331</v>
      </c>
      <c r="S907" s="10">
        <f t="shared" si="73"/>
        <v>41422.822824074072</v>
      </c>
      <c r="T907" s="10">
        <f t="shared" si="74"/>
        <v>41456.165972222225</v>
      </c>
      <c r="U907">
        <f t="shared" si="77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 s="9">
        <v>46</v>
      </c>
      <c r="M908" t="b">
        <v>1</v>
      </c>
      <c r="N908" t="s">
        <v>8283</v>
      </c>
      <c r="O908">
        <f t="shared" si="71"/>
        <v>103</v>
      </c>
      <c r="P908">
        <f t="shared" si="72"/>
        <v>156.16999999999999</v>
      </c>
      <c r="Q908" s="13" t="s">
        <v>8313</v>
      </c>
      <c r="R908" t="s">
        <v>8314</v>
      </c>
      <c r="S908" s="10">
        <f t="shared" si="73"/>
        <v>41981.782060185185</v>
      </c>
      <c r="T908" s="10">
        <f t="shared" si="74"/>
        <v>42026.782060185185</v>
      </c>
      <c r="U908">
        <f t="shared" si="77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 s="9">
        <v>117</v>
      </c>
      <c r="M909" t="b">
        <v>0</v>
      </c>
      <c r="N909" t="s">
        <v>8301</v>
      </c>
      <c r="O909">
        <f t="shared" si="71"/>
        <v>60</v>
      </c>
      <c r="P909">
        <f t="shared" si="72"/>
        <v>61.31</v>
      </c>
      <c r="Q909" s="13" t="s">
        <v>8323</v>
      </c>
      <c r="R909" t="s">
        <v>8324</v>
      </c>
      <c r="S909" s="10">
        <f t="shared" si="73"/>
        <v>42097.732418981483</v>
      </c>
      <c r="T909" s="10">
        <f t="shared" si="74"/>
        <v>42115.249305555553</v>
      </c>
      <c r="U909">
        <f t="shared" si="77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 s="9">
        <v>37</v>
      </c>
      <c r="M910" t="b">
        <v>1</v>
      </c>
      <c r="N910" t="s">
        <v>8269</v>
      </c>
      <c r="O910">
        <f t="shared" si="71"/>
        <v>102</v>
      </c>
      <c r="P910">
        <f t="shared" si="72"/>
        <v>193.62</v>
      </c>
      <c r="Q910" s="13" t="s">
        <v>8323</v>
      </c>
      <c r="R910" t="s">
        <v>8326</v>
      </c>
      <c r="S910" s="10">
        <f t="shared" si="73"/>
        <v>42323.70930555556</v>
      </c>
      <c r="T910" s="10">
        <f t="shared" si="74"/>
        <v>42355.207638888889</v>
      </c>
      <c r="U910">
        <f t="shared" si="77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 s="9">
        <v>167</v>
      </c>
      <c r="M911" t="b">
        <v>1</v>
      </c>
      <c r="N911" t="s">
        <v>8267</v>
      </c>
      <c r="O911">
        <f t="shared" ref="O911:O974" si="78">ROUND(E911/D911*100,0)</f>
        <v>110</v>
      </c>
      <c r="P911">
        <f t="shared" ref="P911:P974" si="79">IFERROR(ROUND(E911/L911,2),0)</f>
        <v>42.87</v>
      </c>
      <c r="Q911" s="13" t="s">
        <v>8321</v>
      </c>
      <c r="R911" t="s">
        <v>8322</v>
      </c>
      <c r="S911" s="10">
        <f t="shared" ref="S911:S974" si="80">(((J911/60)/60)/24)+DATE(1970,1,1)</f>
        <v>40893.551724537036</v>
      </c>
      <c r="T911" s="10">
        <f t="shared" ref="T911:T974" si="81">(((I911/60)/60)/24)+DATE(1970,1,1)</f>
        <v>40923.551724537036</v>
      </c>
      <c r="U911">
        <f t="shared" si="77"/>
        <v>2011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 s="9">
        <v>108</v>
      </c>
      <c r="M912" t="b">
        <v>1</v>
      </c>
      <c r="N912" t="s">
        <v>8269</v>
      </c>
      <c r="O912">
        <f t="shared" si="78"/>
        <v>119</v>
      </c>
      <c r="P912">
        <f t="shared" si="79"/>
        <v>66.11</v>
      </c>
      <c r="Q912" s="13" t="s">
        <v>8323</v>
      </c>
      <c r="R912" t="s">
        <v>8326</v>
      </c>
      <c r="S912" s="10">
        <f t="shared" si="80"/>
        <v>41920.787534722222</v>
      </c>
      <c r="T912" s="10">
        <f t="shared" si="81"/>
        <v>41941.787534722222</v>
      </c>
      <c r="U912">
        <f t="shared" si="77"/>
        <v>2014</v>
      </c>
    </row>
    <row r="913" spans="1:21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 s="9">
        <v>44</v>
      </c>
      <c r="M913" t="b">
        <v>1</v>
      </c>
      <c r="N913" t="s">
        <v>8274</v>
      </c>
      <c r="O913">
        <f t="shared" si="78"/>
        <v>143</v>
      </c>
      <c r="P913">
        <f t="shared" si="79"/>
        <v>162.27000000000001</v>
      </c>
      <c r="Q913" s="13" t="s">
        <v>8327</v>
      </c>
      <c r="R913" t="s">
        <v>8331</v>
      </c>
      <c r="S913" s="10">
        <f t="shared" si="80"/>
        <v>40983.055949074071</v>
      </c>
      <c r="T913" s="10">
        <f t="shared" si="81"/>
        <v>41040.657638888886</v>
      </c>
      <c r="U913">
        <f t="shared" si="77"/>
        <v>2012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 s="9">
        <v>151</v>
      </c>
      <c r="M914" t="b">
        <v>1</v>
      </c>
      <c r="N914" t="s">
        <v>8269</v>
      </c>
      <c r="O914">
        <f t="shared" si="78"/>
        <v>101</v>
      </c>
      <c r="P914">
        <f t="shared" si="79"/>
        <v>46.77</v>
      </c>
      <c r="Q914" s="13" t="s">
        <v>8323</v>
      </c>
      <c r="R914" t="s">
        <v>8326</v>
      </c>
      <c r="S914" s="10">
        <f t="shared" si="80"/>
        <v>40883.949317129627</v>
      </c>
      <c r="T914" s="10">
        <f t="shared" si="81"/>
        <v>40939.708333333336</v>
      </c>
      <c r="U914">
        <f t="shared" si="77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 s="9">
        <v>103</v>
      </c>
      <c r="M915" t="b">
        <v>1</v>
      </c>
      <c r="N915" t="s">
        <v>8277</v>
      </c>
      <c r="O915">
        <f t="shared" si="78"/>
        <v>109</v>
      </c>
      <c r="P915">
        <f t="shared" si="79"/>
        <v>68.48</v>
      </c>
      <c r="Q915" s="13" t="s">
        <v>8327</v>
      </c>
      <c r="R915" t="s">
        <v>8328</v>
      </c>
      <c r="S915" s="10">
        <f t="shared" si="80"/>
        <v>40850.111064814817</v>
      </c>
      <c r="T915" s="10">
        <f t="shared" si="81"/>
        <v>40890.152731481481</v>
      </c>
      <c r="U915">
        <f t="shared" si="77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 s="9">
        <v>78</v>
      </c>
      <c r="M916" t="b">
        <v>1</v>
      </c>
      <c r="N916" t="s">
        <v>8264</v>
      </c>
      <c r="O916">
        <f t="shared" si="78"/>
        <v>141</v>
      </c>
      <c r="P916">
        <f t="shared" si="79"/>
        <v>90.38</v>
      </c>
      <c r="Q916" s="13" t="s">
        <v>8321</v>
      </c>
      <c r="R916" t="s">
        <v>8343</v>
      </c>
      <c r="S916" s="10">
        <f t="shared" si="80"/>
        <v>40753.758425925924</v>
      </c>
      <c r="T916" s="10">
        <f t="shared" si="81"/>
        <v>40761.625</v>
      </c>
      <c r="U916">
        <f t="shared" si="77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 s="9">
        <v>30</v>
      </c>
      <c r="M917" t="b">
        <v>1</v>
      </c>
      <c r="N917" t="s">
        <v>8301</v>
      </c>
      <c r="O917">
        <f t="shared" si="78"/>
        <v>101</v>
      </c>
      <c r="P917">
        <f t="shared" si="79"/>
        <v>234.67</v>
      </c>
      <c r="Q917" s="13" t="s">
        <v>8323</v>
      </c>
      <c r="R917" t="s">
        <v>8324</v>
      </c>
      <c r="S917" s="10">
        <f t="shared" si="80"/>
        <v>42170.846446759257</v>
      </c>
      <c r="T917" s="10">
        <f t="shared" si="81"/>
        <v>42230.846446759257</v>
      </c>
      <c r="U917">
        <f t="shared" si="77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 s="9">
        <v>65</v>
      </c>
      <c r="M918" t="b">
        <v>1</v>
      </c>
      <c r="N918" t="s">
        <v>8274</v>
      </c>
      <c r="O918">
        <f t="shared" si="78"/>
        <v>102</v>
      </c>
      <c r="P918">
        <f t="shared" si="79"/>
        <v>107.98</v>
      </c>
      <c r="Q918" s="13" t="s">
        <v>8327</v>
      </c>
      <c r="R918" t="s">
        <v>8331</v>
      </c>
      <c r="S918" s="10">
        <f t="shared" si="80"/>
        <v>41950.29483796296</v>
      </c>
      <c r="T918" s="10">
        <f t="shared" si="81"/>
        <v>41990.332638888889</v>
      </c>
      <c r="U918">
        <f t="shared" si="77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 s="9">
        <v>86</v>
      </c>
      <c r="M919" t="b">
        <v>1</v>
      </c>
      <c r="N919" t="s">
        <v>8269</v>
      </c>
      <c r="O919">
        <f t="shared" si="78"/>
        <v>117</v>
      </c>
      <c r="P919">
        <f t="shared" si="79"/>
        <v>81.569999999999993</v>
      </c>
      <c r="Q919" s="13" t="s">
        <v>8323</v>
      </c>
      <c r="R919" t="s">
        <v>8326</v>
      </c>
      <c r="S919" s="10">
        <f t="shared" si="80"/>
        <v>42167.023206018523</v>
      </c>
      <c r="T919" s="10">
        <f t="shared" si="81"/>
        <v>42196.165972222225</v>
      </c>
      <c r="U919">
        <f t="shared" si="77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 s="9">
        <v>193</v>
      </c>
      <c r="M920" t="b">
        <v>1</v>
      </c>
      <c r="N920" t="s">
        <v>8293</v>
      </c>
      <c r="O920">
        <f t="shared" si="78"/>
        <v>506</v>
      </c>
      <c r="P920">
        <f t="shared" si="79"/>
        <v>36.33</v>
      </c>
      <c r="Q920" s="13" t="s">
        <v>8308</v>
      </c>
      <c r="R920" t="s">
        <v>8309</v>
      </c>
      <c r="S920" s="10">
        <f t="shared" si="80"/>
        <v>42661.176817129628</v>
      </c>
      <c r="T920" s="10">
        <f t="shared" si="81"/>
        <v>42715.207638888889</v>
      </c>
      <c r="U920">
        <f t="shared" si="77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 s="9">
        <v>55</v>
      </c>
      <c r="M921" t="b">
        <v>1</v>
      </c>
      <c r="N921" t="s">
        <v>8272</v>
      </c>
      <c r="O921">
        <f t="shared" si="78"/>
        <v>100</v>
      </c>
      <c r="P921">
        <f t="shared" si="79"/>
        <v>127.33</v>
      </c>
      <c r="Q921" s="13" t="s">
        <v>8311</v>
      </c>
      <c r="R921" t="s">
        <v>8333</v>
      </c>
      <c r="S921" s="10">
        <f t="shared" si="80"/>
        <v>41988.548831018517</v>
      </c>
      <c r="T921" s="10">
        <f t="shared" si="81"/>
        <v>42019.454166666663</v>
      </c>
      <c r="U921">
        <f t="shared" si="77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 s="9">
        <v>122</v>
      </c>
      <c r="M922" t="b">
        <v>1</v>
      </c>
      <c r="N922" t="s">
        <v>8278</v>
      </c>
      <c r="O922">
        <f t="shared" si="78"/>
        <v>100</v>
      </c>
      <c r="P922">
        <f t="shared" si="79"/>
        <v>57.38</v>
      </c>
      <c r="Q922" s="13" t="s">
        <v>8327</v>
      </c>
      <c r="R922" t="s">
        <v>8329</v>
      </c>
      <c r="S922" s="10">
        <f t="shared" si="80"/>
        <v>42426.407592592594</v>
      </c>
      <c r="T922" s="10">
        <f t="shared" si="81"/>
        <v>42460.365925925929</v>
      </c>
      <c r="U922">
        <f t="shared" si="77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 s="9">
        <v>68</v>
      </c>
      <c r="M923" t="b">
        <v>0</v>
      </c>
      <c r="N923" t="s">
        <v>8268</v>
      </c>
      <c r="O923">
        <f t="shared" si="78"/>
        <v>14</v>
      </c>
      <c r="P923">
        <f t="shared" si="79"/>
        <v>102.38</v>
      </c>
      <c r="Q923" s="13" t="s">
        <v>8321</v>
      </c>
      <c r="R923" t="s">
        <v>8339</v>
      </c>
      <c r="S923" s="10">
        <f t="shared" si="80"/>
        <v>42552.653993055559</v>
      </c>
      <c r="T923" s="10">
        <f t="shared" si="81"/>
        <v>42597.291666666672</v>
      </c>
      <c r="U923">
        <f t="shared" si="77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 s="9">
        <v>45</v>
      </c>
      <c r="M924" t="b">
        <v>0</v>
      </c>
      <c r="N924" t="s">
        <v>8271</v>
      </c>
      <c r="O924">
        <f t="shared" si="78"/>
        <v>35</v>
      </c>
      <c r="P924">
        <f t="shared" si="79"/>
        <v>153.88999999999999</v>
      </c>
      <c r="Q924" s="13" t="s">
        <v>8308</v>
      </c>
      <c r="R924" t="s">
        <v>8310</v>
      </c>
      <c r="S924" s="10">
        <f t="shared" si="80"/>
        <v>41856.865717592591</v>
      </c>
      <c r="T924" s="10">
        <f t="shared" si="81"/>
        <v>41886.290972222225</v>
      </c>
      <c r="U924">
        <f t="shared" si="77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 s="9">
        <v>56</v>
      </c>
      <c r="M925" t="b">
        <v>1</v>
      </c>
      <c r="N925" t="s">
        <v>8264</v>
      </c>
      <c r="O925">
        <f t="shared" si="78"/>
        <v>115</v>
      </c>
      <c r="P925">
        <f t="shared" si="79"/>
        <v>123.29</v>
      </c>
      <c r="Q925" s="13" t="s">
        <v>8321</v>
      </c>
      <c r="R925" t="s">
        <v>8343</v>
      </c>
      <c r="S925" s="10">
        <f t="shared" si="80"/>
        <v>41402.752222222225</v>
      </c>
      <c r="T925" s="10">
        <f t="shared" si="81"/>
        <v>41427.752222222225</v>
      </c>
      <c r="U925">
        <f t="shared" si="77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 s="9">
        <v>123</v>
      </c>
      <c r="M926" t="b">
        <v>1</v>
      </c>
      <c r="N926" t="s">
        <v>8278</v>
      </c>
      <c r="O926">
        <f t="shared" si="78"/>
        <v>114</v>
      </c>
      <c r="P926">
        <f t="shared" si="79"/>
        <v>55.8</v>
      </c>
      <c r="Q926" s="13" t="s">
        <v>8327</v>
      </c>
      <c r="R926" t="s">
        <v>8329</v>
      </c>
      <c r="S926" s="10">
        <f t="shared" si="80"/>
        <v>41548.747418981482</v>
      </c>
      <c r="T926" s="10">
        <f t="shared" si="81"/>
        <v>41582.041666666664</v>
      </c>
      <c r="U926">
        <f t="shared" si="77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 s="9">
        <v>109</v>
      </c>
      <c r="M927" t="b">
        <v>1</v>
      </c>
      <c r="N927" t="s">
        <v>8274</v>
      </c>
      <c r="O927">
        <f t="shared" si="78"/>
        <v>171</v>
      </c>
      <c r="P927">
        <f t="shared" si="79"/>
        <v>62.87</v>
      </c>
      <c r="Q927" s="13" t="s">
        <v>8327</v>
      </c>
      <c r="R927" t="s">
        <v>8331</v>
      </c>
      <c r="S927" s="10">
        <f t="shared" si="80"/>
        <v>42720.066192129627</v>
      </c>
      <c r="T927" s="10">
        <f t="shared" si="81"/>
        <v>42750.066192129627</v>
      </c>
      <c r="U927">
        <f t="shared" si="77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 s="9">
        <v>159</v>
      </c>
      <c r="M928" t="b">
        <v>1</v>
      </c>
      <c r="N928" t="s">
        <v>8278</v>
      </c>
      <c r="O928">
        <f t="shared" si="78"/>
        <v>342</v>
      </c>
      <c r="P928">
        <f t="shared" si="79"/>
        <v>43.03</v>
      </c>
      <c r="Q928" s="13" t="s">
        <v>8327</v>
      </c>
      <c r="R928" t="s">
        <v>8329</v>
      </c>
      <c r="S928" s="10">
        <f t="shared" si="80"/>
        <v>42611.483206018514</v>
      </c>
      <c r="T928" s="10">
        <f t="shared" si="81"/>
        <v>42625.483206018514</v>
      </c>
      <c r="U928">
        <f t="shared" si="77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 s="9">
        <v>19</v>
      </c>
      <c r="M929" t="b">
        <v>0</v>
      </c>
      <c r="N929" t="s">
        <v>8303</v>
      </c>
      <c r="O929">
        <f t="shared" si="78"/>
        <v>12</v>
      </c>
      <c r="P929">
        <f t="shared" si="79"/>
        <v>356.84</v>
      </c>
      <c r="Q929" s="13" t="s">
        <v>8323</v>
      </c>
      <c r="R929" t="s">
        <v>8335</v>
      </c>
      <c r="S929" s="10">
        <f t="shared" si="80"/>
        <v>42118.346435185187</v>
      </c>
      <c r="T929" s="10">
        <f t="shared" si="81"/>
        <v>42148.346435185187</v>
      </c>
      <c r="U929">
        <f t="shared" si="77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 s="9">
        <v>140</v>
      </c>
      <c r="M930" t="b">
        <v>0</v>
      </c>
      <c r="N930" t="s">
        <v>8283</v>
      </c>
      <c r="O930">
        <f t="shared" si="78"/>
        <v>68</v>
      </c>
      <c r="P930">
        <f t="shared" si="79"/>
        <v>48.25</v>
      </c>
      <c r="Q930" s="13" t="s">
        <v>8313</v>
      </c>
      <c r="R930" t="s">
        <v>8314</v>
      </c>
      <c r="S930" s="10">
        <f t="shared" si="80"/>
        <v>42689.56931712963</v>
      </c>
      <c r="T930" s="10">
        <f t="shared" si="81"/>
        <v>42719.56931712963</v>
      </c>
      <c r="U930">
        <f t="shared" si="77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 s="9">
        <v>112</v>
      </c>
      <c r="M931" t="b">
        <v>1</v>
      </c>
      <c r="N931" t="s">
        <v>8274</v>
      </c>
      <c r="O931">
        <f t="shared" si="78"/>
        <v>135</v>
      </c>
      <c r="P931">
        <f t="shared" si="79"/>
        <v>60.18</v>
      </c>
      <c r="Q931" s="13" t="s">
        <v>8327</v>
      </c>
      <c r="R931" t="s">
        <v>8331</v>
      </c>
      <c r="S931" s="10">
        <f t="shared" si="80"/>
        <v>42634.614780092597</v>
      </c>
      <c r="T931" s="10">
        <f t="shared" si="81"/>
        <v>42660.676388888889</v>
      </c>
      <c r="U931">
        <f t="shared" si="77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 s="9">
        <v>62</v>
      </c>
      <c r="M932" t="b">
        <v>1</v>
      </c>
      <c r="N932" t="s">
        <v>8267</v>
      </c>
      <c r="O932">
        <f t="shared" si="78"/>
        <v>134</v>
      </c>
      <c r="P932">
        <f t="shared" si="79"/>
        <v>108.15</v>
      </c>
      <c r="Q932" s="13" t="s">
        <v>8321</v>
      </c>
      <c r="R932" t="s">
        <v>8322</v>
      </c>
      <c r="S932" s="10">
        <f t="shared" si="80"/>
        <v>40430.604328703703</v>
      </c>
      <c r="T932" s="10">
        <f t="shared" si="81"/>
        <v>40467.152083333334</v>
      </c>
      <c r="U932">
        <f t="shared" si="77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 s="9">
        <v>42</v>
      </c>
      <c r="M933" t="b">
        <v>1</v>
      </c>
      <c r="N933" t="s">
        <v>8290</v>
      </c>
      <c r="O933">
        <f t="shared" si="78"/>
        <v>112</v>
      </c>
      <c r="P933">
        <f t="shared" si="79"/>
        <v>159.52000000000001</v>
      </c>
      <c r="Q933" s="13" t="s">
        <v>8327</v>
      </c>
      <c r="R933" t="s">
        <v>8338</v>
      </c>
      <c r="S933" s="10">
        <f t="shared" si="80"/>
        <v>42416.407129629632</v>
      </c>
      <c r="T933" s="10">
        <f t="shared" si="81"/>
        <v>42476.249305555553</v>
      </c>
      <c r="U933">
        <f t="shared" si="77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 s="9">
        <v>17</v>
      </c>
      <c r="M934" t="b">
        <v>0</v>
      </c>
      <c r="N934" t="s">
        <v>8268</v>
      </c>
      <c r="O934">
        <f t="shared" si="78"/>
        <v>39</v>
      </c>
      <c r="P934">
        <f t="shared" si="79"/>
        <v>393.59</v>
      </c>
      <c r="Q934" s="13" t="s">
        <v>8321</v>
      </c>
      <c r="R934" t="s">
        <v>8339</v>
      </c>
      <c r="S934" s="10">
        <f t="shared" si="80"/>
        <v>42024.888692129629</v>
      </c>
      <c r="T934" s="10">
        <f t="shared" si="81"/>
        <v>42054.888692129629</v>
      </c>
      <c r="U934">
        <f t="shared" si="77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 s="9">
        <v>67</v>
      </c>
      <c r="M935" t="b">
        <v>0</v>
      </c>
      <c r="N935" t="s">
        <v>8301</v>
      </c>
      <c r="O935">
        <f t="shared" si="78"/>
        <v>67</v>
      </c>
      <c r="P935">
        <f t="shared" si="79"/>
        <v>99.76</v>
      </c>
      <c r="Q935" s="13" t="s">
        <v>8323</v>
      </c>
      <c r="R935" t="s">
        <v>8324</v>
      </c>
      <c r="S935" s="10">
        <f t="shared" si="80"/>
        <v>42248.535787037035</v>
      </c>
      <c r="T935" s="10">
        <f t="shared" si="81"/>
        <v>42277.75</v>
      </c>
      <c r="U935">
        <f t="shared" si="77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 s="9">
        <v>211</v>
      </c>
      <c r="M936" t="b">
        <v>1</v>
      </c>
      <c r="N936" t="s">
        <v>8277</v>
      </c>
      <c r="O936">
        <f t="shared" si="78"/>
        <v>134</v>
      </c>
      <c r="P936">
        <f t="shared" si="79"/>
        <v>31.66</v>
      </c>
      <c r="Q936" s="13" t="s">
        <v>8327</v>
      </c>
      <c r="R936" t="s">
        <v>8328</v>
      </c>
      <c r="S936" s="10">
        <f t="shared" si="80"/>
        <v>41416.146944444445</v>
      </c>
      <c r="T936" s="10">
        <f t="shared" si="81"/>
        <v>41446.146944444445</v>
      </c>
      <c r="U936">
        <f t="shared" si="77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 s="9">
        <v>96</v>
      </c>
      <c r="M937" t="b">
        <v>0</v>
      </c>
      <c r="N937" t="s">
        <v>8271</v>
      </c>
      <c r="O937">
        <f t="shared" si="78"/>
        <v>13</v>
      </c>
      <c r="P937">
        <f t="shared" si="79"/>
        <v>69.41</v>
      </c>
      <c r="Q937" s="13" t="s">
        <v>8308</v>
      </c>
      <c r="R937" t="s">
        <v>8310</v>
      </c>
      <c r="S937" s="10">
        <f t="shared" si="80"/>
        <v>42444.583912037036</v>
      </c>
      <c r="T937" s="10">
        <f t="shared" si="81"/>
        <v>42478.583333333328</v>
      </c>
      <c r="U937">
        <f t="shared" si="77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 s="9">
        <v>71</v>
      </c>
      <c r="M938" t="b">
        <v>1</v>
      </c>
      <c r="N938" t="s">
        <v>8303</v>
      </c>
      <c r="O938">
        <f t="shared" si="78"/>
        <v>111</v>
      </c>
      <c r="P938">
        <f t="shared" si="79"/>
        <v>93.77</v>
      </c>
      <c r="Q938" s="13" t="s">
        <v>8323</v>
      </c>
      <c r="R938" t="s">
        <v>8335</v>
      </c>
      <c r="S938" s="10">
        <f t="shared" si="80"/>
        <v>42487.037905092591</v>
      </c>
      <c r="T938" s="10">
        <f t="shared" si="81"/>
        <v>42517.037905092591</v>
      </c>
      <c r="U938">
        <f t="shared" si="77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 s="9">
        <v>58</v>
      </c>
      <c r="M939" t="b">
        <v>1</v>
      </c>
      <c r="N939" t="s">
        <v>8267</v>
      </c>
      <c r="O939">
        <f t="shared" si="78"/>
        <v>123</v>
      </c>
      <c r="P939">
        <f t="shared" si="79"/>
        <v>114.59</v>
      </c>
      <c r="Q939" s="13" t="s">
        <v>8321</v>
      </c>
      <c r="R939" t="s">
        <v>8322</v>
      </c>
      <c r="S939" s="10">
        <f t="shared" si="80"/>
        <v>42697.32136574074</v>
      </c>
      <c r="T939" s="10">
        <f t="shared" si="81"/>
        <v>42725.332638888889</v>
      </c>
      <c r="U939">
        <f t="shared" si="77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 s="9">
        <v>108</v>
      </c>
      <c r="M940" t="b">
        <v>1</v>
      </c>
      <c r="N940" t="s">
        <v>8283</v>
      </c>
      <c r="O940">
        <f t="shared" si="78"/>
        <v>102</v>
      </c>
      <c r="P940">
        <f t="shared" si="79"/>
        <v>61.53</v>
      </c>
      <c r="Q940" s="13" t="s">
        <v>8313</v>
      </c>
      <c r="R940" t="s">
        <v>8314</v>
      </c>
      <c r="S940" s="10">
        <f t="shared" si="80"/>
        <v>42731.755787037036</v>
      </c>
      <c r="T940" s="10">
        <f t="shared" si="81"/>
        <v>42766.755787037036</v>
      </c>
      <c r="U940">
        <f t="shared" si="77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 s="9">
        <v>114</v>
      </c>
      <c r="M941" t="b">
        <v>0</v>
      </c>
      <c r="N941" t="s">
        <v>8301</v>
      </c>
      <c r="O941">
        <f t="shared" si="78"/>
        <v>25</v>
      </c>
      <c r="P941">
        <f t="shared" si="79"/>
        <v>58.18</v>
      </c>
      <c r="Q941" s="13" t="s">
        <v>8323</v>
      </c>
      <c r="R941" t="s">
        <v>8324</v>
      </c>
      <c r="S941" s="10">
        <f t="shared" si="80"/>
        <v>41844.125115740739</v>
      </c>
      <c r="T941" s="10">
        <f t="shared" si="81"/>
        <v>41879.125115740739</v>
      </c>
      <c r="U941">
        <f t="shared" si="77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 s="9">
        <v>79</v>
      </c>
      <c r="M942" t="b">
        <v>1</v>
      </c>
      <c r="N942" t="s">
        <v>8267</v>
      </c>
      <c r="O942">
        <f t="shared" si="78"/>
        <v>121</v>
      </c>
      <c r="P942">
        <f t="shared" si="79"/>
        <v>83.95</v>
      </c>
      <c r="Q942" s="13" t="s">
        <v>8321</v>
      </c>
      <c r="R942" t="s">
        <v>8322</v>
      </c>
      <c r="S942" s="10">
        <f t="shared" si="80"/>
        <v>39950.163344907407</v>
      </c>
      <c r="T942" s="10">
        <f t="shared" si="81"/>
        <v>40035.80972222222</v>
      </c>
      <c r="U942">
        <f t="shared" si="77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 s="9">
        <v>63</v>
      </c>
      <c r="M943" t="b">
        <v>1</v>
      </c>
      <c r="N943" t="s">
        <v>8269</v>
      </c>
      <c r="O943">
        <f t="shared" si="78"/>
        <v>114</v>
      </c>
      <c r="P943">
        <f t="shared" si="79"/>
        <v>105.21</v>
      </c>
      <c r="Q943" s="13" t="s">
        <v>8323</v>
      </c>
      <c r="R943" t="s">
        <v>8326</v>
      </c>
      <c r="S943" s="10">
        <f t="shared" si="80"/>
        <v>42431.102534722217</v>
      </c>
      <c r="T943" s="10">
        <f t="shared" si="81"/>
        <v>42461.06086805556</v>
      </c>
      <c r="U943">
        <f t="shared" si="77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 s="9">
        <v>41</v>
      </c>
      <c r="M944" t="b">
        <v>0</v>
      </c>
      <c r="N944" t="s">
        <v>8271</v>
      </c>
      <c r="O944">
        <f t="shared" si="78"/>
        <v>13</v>
      </c>
      <c r="P944">
        <f t="shared" si="79"/>
        <v>161.22</v>
      </c>
      <c r="Q944" s="13" t="s">
        <v>8308</v>
      </c>
      <c r="R944" t="s">
        <v>8310</v>
      </c>
      <c r="S944" s="10">
        <f t="shared" si="80"/>
        <v>41773.294560185182</v>
      </c>
      <c r="T944" s="10">
        <f t="shared" si="81"/>
        <v>41813.294560185182</v>
      </c>
      <c r="U944">
        <f t="shared" si="77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 s="9">
        <v>134</v>
      </c>
      <c r="M945" t="b">
        <v>1</v>
      </c>
      <c r="N945" t="s">
        <v>8298</v>
      </c>
      <c r="O945">
        <f t="shared" si="78"/>
        <v>120</v>
      </c>
      <c r="P945">
        <f t="shared" si="79"/>
        <v>49.19</v>
      </c>
      <c r="Q945" s="13" t="s">
        <v>8327</v>
      </c>
      <c r="R945" t="s">
        <v>8341</v>
      </c>
      <c r="S945" s="10">
        <f t="shared" si="80"/>
        <v>40973.773182870369</v>
      </c>
      <c r="T945" s="10">
        <f t="shared" si="81"/>
        <v>41003.731516203705</v>
      </c>
      <c r="U945">
        <f t="shared" si="77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 s="9">
        <v>101</v>
      </c>
      <c r="M946" t="b">
        <v>0</v>
      </c>
      <c r="N946" t="s">
        <v>8271</v>
      </c>
      <c r="O946">
        <f t="shared" si="78"/>
        <v>13</v>
      </c>
      <c r="P946">
        <f t="shared" si="79"/>
        <v>65</v>
      </c>
      <c r="Q946" s="13" t="s">
        <v>8308</v>
      </c>
      <c r="R946" t="s">
        <v>8310</v>
      </c>
      <c r="S946" s="10">
        <f t="shared" si="80"/>
        <v>42510.604699074072</v>
      </c>
      <c r="T946" s="10">
        <f t="shared" si="81"/>
        <v>42540.604699074072</v>
      </c>
      <c r="U946">
        <f t="shared" si="77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 s="9">
        <v>150</v>
      </c>
      <c r="M947" t="b">
        <v>1</v>
      </c>
      <c r="N947" t="s">
        <v>8298</v>
      </c>
      <c r="O947">
        <f t="shared" si="78"/>
        <v>101</v>
      </c>
      <c r="P947">
        <f t="shared" si="79"/>
        <v>43.7</v>
      </c>
      <c r="Q947" s="13" t="s">
        <v>8327</v>
      </c>
      <c r="R947" t="s">
        <v>8341</v>
      </c>
      <c r="S947" s="10">
        <f t="shared" si="80"/>
        <v>42228.634328703702</v>
      </c>
      <c r="T947" s="10">
        <f t="shared" si="81"/>
        <v>42285.165972222225</v>
      </c>
      <c r="U947">
        <f t="shared" si="77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 s="9">
        <v>170</v>
      </c>
      <c r="M948" t="b">
        <v>0</v>
      </c>
      <c r="N948" t="s">
        <v>8268</v>
      </c>
      <c r="O948">
        <f t="shared" si="78"/>
        <v>12</v>
      </c>
      <c r="P948">
        <f t="shared" si="79"/>
        <v>38.479999999999997</v>
      </c>
      <c r="Q948" s="13" t="s">
        <v>8321</v>
      </c>
      <c r="R948" t="s">
        <v>8339</v>
      </c>
      <c r="S948" s="10">
        <f t="shared" si="80"/>
        <v>41703.721979166665</v>
      </c>
      <c r="T948" s="10">
        <f t="shared" si="81"/>
        <v>41748.680312500001</v>
      </c>
      <c r="U948">
        <f t="shared" si="77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 s="9">
        <v>69</v>
      </c>
      <c r="M949" t="b">
        <v>1</v>
      </c>
      <c r="N949" t="s">
        <v>8301</v>
      </c>
      <c r="O949">
        <f t="shared" si="78"/>
        <v>109</v>
      </c>
      <c r="P949">
        <f t="shared" si="79"/>
        <v>94.64</v>
      </c>
      <c r="Q949" s="13" t="s">
        <v>8323</v>
      </c>
      <c r="R949" t="s">
        <v>8324</v>
      </c>
      <c r="S949" s="10">
        <f t="shared" si="80"/>
        <v>42418.031180555554</v>
      </c>
      <c r="T949" s="10">
        <f t="shared" si="81"/>
        <v>42477.989513888882</v>
      </c>
      <c r="U949">
        <f t="shared" si="77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 s="9">
        <v>70</v>
      </c>
      <c r="M950" t="b">
        <v>1</v>
      </c>
      <c r="N950" t="s">
        <v>8283</v>
      </c>
      <c r="O950">
        <f t="shared" si="78"/>
        <v>118</v>
      </c>
      <c r="P950">
        <f t="shared" si="79"/>
        <v>93.07</v>
      </c>
      <c r="Q950" s="13" t="s">
        <v>8313</v>
      </c>
      <c r="R950" t="s">
        <v>8314</v>
      </c>
      <c r="S950" s="10">
        <f t="shared" si="80"/>
        <v>42026.605057870373</v>
      </c>
      <c r="T950" s="10">
        <f t="shared" si="81"/>
        <v>42071.563391203701</v>
      </c>
      <c r="U950">
        <f t="shared" si="77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 s="9">
        <v>73</v>
      </c>
      <c r="M951" t="b">
        <v>0</v>
      </c>
      <c r="N951" t="s">
        <v>8271</v>
      </c>
      <c r="O951">
        <f t="shared" si="78"/>
        <v>43</v>
      </c>
      <c r="P951">
        <f t="shared" si="79"/>
        <v>89.19</v>
      </c>
      <c r="Q951" s="13" t="s">
        <v>8308</v>
      </c>
      <c r="R951" t="s">
        <v>8310</v>
      </c>
      <c r="S951" s="10">
        <f t="shared" si="80"/>
        <v>42194.833784722221</v>
      </c>
      <c r="T951" s="10">
        <f t="shared" si="81"/>
        <v>42236.833784722221</v>
      </c>
      <c r="U951">
        <f t="shared" si="77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 s="9">
        <v>183</v>
      </c>
      <c r="M952" t="b">
        <v>1</v>
      </c>
      <c r="N952" t="s">
        <v>8277</v>
      </c>
      <c r="O952">
        <f t="shared" si="78"/>
        <v>102</v>
      </c>
      <c r="P952">
        <f t="shared" si="79"/>
        <v>35.549999999999997</v>
      </c>
      <c r="Q952" s="13" t="s">
        <v>8327</v>
      </c>
      <c r="R952" t="s">
        <v>8328</v>
      </c>
      <c r="S952" s="10">
        <f t="shared" si="80"/>
        <v>41680.583402777782</v>
      </c>
      <c r="T952" s="10">
        <f t="shared" si="81"/>
        <v>41702.875</v>
      </c>
      <c r="U952">
        <f t="shared" si="77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 s="9">
        <v>31</v>
      </c>
      <c r="M953" t="b">
        <v>1</v>
      </c>
      <c r="N953" t="s">
        <v>8269</v>
      </c>
      <c r="O953">
        <f t="shared" si="78"/>
        <v>100</v>
      </c>
      <c r="P953">
        <f t="shared" si="79"/>
        <v>209.84</v>
      </c>
      <c r="Q953" s="13" t="s">
        <v>8323</v>
      </c>
      <c r="R953" t="s">
        <v>8326</v>
      </c>
      <c r="S953" s="10">
        <f t="shared" si="80"/>
        <v>42253.928530092591</v>
      </c>
      <c r="T953" s="10">
        <f t="shared" si="81"/>
        <v>42283.928530092591</v>
      </c>
      <c r="U953">
        <f t="shared" si="77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 s="9">
        <v>166</v>
      </c>
      <c r="M954" t="b">
        <v>1</v>
      </c>
      <c r="N954" t="s">
        <v>8278</v>
      </c>
      <c r="O954">
        <f t="shared" si="78"/>
        <v>130</v>
      </c>
      <c r="P954">
        <f t="shared" si="79"/>
        <v>39.159999999999997</v>
      </c>
      <c r="Q954" s="13" t="s">
        <v>8327</v>
      </c>
      <c r="R954" t="s">
        <v>8329</v>
      </c>
      <c r="S954" s="10">
        <f t="shared" si="80"/>
        <v>42555.166712962964</v>
      </c>
      <c r="T954" s="10">
        <f t="shared" si="81"/>
        <v>42587.165972222225</v>
      </c>
      <c r="U954">
        <f t="shared" si="77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 s="9">
        <v>48</v>
      </c>
      <c r="M955" t="b">
        <v>1</v>
      </c>
      <c r="N955" t="s">
        <v>8298</v>
      </c>
      <c r="O955">
        <f t="shared" si="78"/>
        <v>100</v>
      </c>
      <c r="P955">
        <f t="shared" si="79"/>
        <v>135.41999999999999</v>
      </c>
      <c r="Q955" s="13" t="s">
        <v>8327</v>
      </c>
      <c r="R955" t="s">
        <v>8341</v>
      </c>
      <c r="S955" s="10">
        <f t="shared" si="80"/>
        <v>42081.864641203705</v>
      </c>
      <c r="T955" s="10">
        <f t="shared" si="81"/>
        <v>42114.201388888891</v>
      </c>
      <c r="U955">
        <f t="shared" si="77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 s="9">
        <v>89</v>
      </c>
      <c r="M956" t="b">
        <v>1</v>
      </c>
      <c r="N956" t="s">
        <v>8267</v>
      </c>
      <c r="O956">
        <f t="shared" si="78"/>
        <v>108</v>
      </c>
      <c r="P956">
        <f t="shared" si="79"/>
        <v>72.87</v>
      </c>
      <c r="Q956" s="13" t="s">
        <v>8321</v>
      </c>
      <c r="R956" t="s">
        <v>8322</v>
      </c>
      <c r="S956" s="10">
        <f t="shared" si="80"/>
        <v>42093.760046296295</v>
      </c>
      <c r="T956" s="10">
        <f t="shared" si="81"/>
        <v>42123.760046296295</v>
      </c>
      <c r="U956">
        <f t="shared" si="77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 s="9">
        <v>73</v>
      </c>
      <c r="M957" t="b">
        <v>1</v>
      </c>
      <c r="N957" t="s">
        <v>8274</v>
      </c>
      <c r="O957">
        <f t="shared" si="78"/>
        <v>107</v>
      </c>
      <c r="P957">
        <f t="shared" si="79"/>
        <v>88.19</v>
      </c>
      <c r="Q957" s="13" t="s">
        <v>8327</v>
      </c>
      <c r="R957" t="s">
        <v>8331</v>
      </c>
      <c r="S957" s="10">
        <f t="shared" si="80"/>
        <v>42018.99863425926</v>
      </c>
      <c r="T957" s="10">
        <f t="shared" si="81"/>
        <v>42048.99863425926</v>
      </c>
      <c r="U957">
        <f t="shared" si="77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 s="9">
        <v>107</v>
      </c>
      <c r="M958" t="b">
        <v>1</v>
      </c>
      <c r="N958" t="s">
        <v>8277</v>
      </c>
      <c r="O958">
        <f t="shared" si="78"/>
        <v>107</v>
      </c>
      <c r="P958">
        <f t="shared" si="79"/>
        <v>59.82</v>
      </c>
      <c r="Q958" s="13" t="s">
        <v>8327</v>
      </c>
      <c r="R958" t="s">
        <v>8328</v>
      </c>
      <c r="S958" s="10">
        <f t="shared" si="80"/>
        <v>41307.987696759257</v>
      </c>
      <c r="T958" s="10">
        <f t="shared" si="81"/>
        <v>41342.987696759257</v>
      </c>
      <c r="U958">
        <f t="shared" si="77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 s="9">
        <v>17</v>
      </c>
      <c r="M959" t="b">
        <v>1</v>
      </c>
      <c r="N959" t="s">
        <v>8264</v>
      </c>
      <c r="O959">
        <f t="shared" si="78"/>
        <v>106</v>
      </c>
      <c r="P959">
        <f t="shared" si="79"/>
        <v>375.76</v>
      </c>
      <c r="Q959" s="13" t="s">
        <v>8321</v>
      </c>
      <c r="R959" t="s">
        <v>8343</v>
      </c>
      <c r="S959" s="10">
        <f t="shared" si="80"/>
        <v>42291.556076388893</v>
      </c>
      <c r="T959" s="10">
        <f t="shared" si="81"/>
        <v>42365.59774305555</v>
      </c>
      <c r="U959">
        <f t="shared" si="77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 s="9">
        <v>100</v>
      </c>
      <c r="M960" t="b">
        <v>1</v>
      </c>
      <c r="N960" t="s">
        <v>8299</v>
      </c>
      <c r="O960">
        <f t="shared" si="78"/>
        <v>128</v>
      </c>
      <c r="P960">
        <f t="shared" si="79"/>
        <v>63.87</v>
      </c>
      <c r="Q960" s="13" t="s">
        <v>8308</v>
      </c>
      <c r="R960" t="s">
        <v>8315</v>
      </c>
      <c r="S960" s="10">
        <f t="shared" si="80"/>
        <v>42108.538449074069</v>
      </c>
      <c r="T960" s="10">
        <f t="shared" si="81"/>
        <v>42138.538449074069</v>
      </c>
      <c r="U960">
        <f t="shared" si="77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 s="9">
        <v>147</v>
      </c>
      <c r="M961" t="b">
        <v>0</v>
      </c>
      <c r="N961" t="s">
        <v>8280</v>
      </c>
      <c r="O961">
        <f t="shared" si="78"/>
        <v>14</v>
      </c>
      <c r="P961">
        <f t="shared" si="79"/>
        <v>43.42</v>
      </c>
      <c r="Q961" s="13" t="s">
        <v>8316</v>
      </c>
      <c r="R961" t="s">
        <v>8334</v>
      </c>
      <c r="S961" s="10">
        <f t="shared" si="80"/>
        <v>41723.799386574072</v>
      </c>
      <c r="T961" s="10">
        <f t="shared" si="81"/>
        <v>41753.799386574072</v>
      </c>
      <c r="U961">
        <f t="shared" si="77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 s="9">
        <v>59</v>
      </c>
      <c r="M962" t="b">
        <v>0</v>
      </c>
      <c r="N962" t="s">
        <v>8288</v>
      </c>
      <c r="O962">
        <f t="shared" si="78"/>
        <v>21</v>
      </c>
      <c r="P962">
        <f t="shared" si="79"/>
        <v>108.05</v>
      </c>
      <c r="Q962" s="13" t="s">
        <v>8311</v>
      </c>
      <c r="R962" t="s">
        <v>8349</v>
      </c>
      <c r="S962" s="10">
        <f t="shared" si="80"/>
        <v>42549.916712962964</v>
      </c>
      <c r="T962" s="10">
        <f t="shared" si="81"/>
        <v>42578.916666666672</v>
      </c>
      <c r="U962">
        <f t="shared" si="77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 s="9">
        <v>59</v>
      </c>
      <c r="M963" t="b">
        <v>1</v>
      </c>
      <c r="N963" t="s">
        <v>8274</v>
      </c>
      <c r="O963">
        <f t="shared" si="78"/>
        <v>106</v>
      </c>
      <c r="P963">
        <f t="shared" si="79"/>
        <v>108.02</v>
      </c>
      <c r="Q963" s="13" t="s">
        <v>8327</v>
      </c>
      <c r="R963" t="s">
        <v>8331</v>
      </c>
      <c r="S963" s="10">
        <f t="shared" si="80"/>
        <v>40585.796817129631</v>
      </c>
      <c r="T963" s="10">
        <f t="shared" si="81"/>
        <v>40614.166666666664</v>
      </c>
      <c r="U963">
        <f t="shared" si="77"/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 s="9">
        <v>46</v>
      </c>
      <c r="M964" t="b">
        <v>1</v>
      </c>
      <c r="N964" t="s">
        <v>8283</v>
      </c>
      <c r="O964">
        <f t="shared" si="78"/>
        <v>106</v>
      </c>
      <c r="P964">
        <f t="shared" si="79"/>
        <v>138.26</v>
      </c>
      <c r="Q964" s="13" t="s">
        <v>8313</v>
      </c>
      <c r="R964" t="s">
        <v>8314</v>
      </c>
      <c r="S964" s="10">
        <f t="shared" si="80"/>
        <v>42761.846122685187</v>
      </c>
      <c r="T964" s="10">
        <f t="shared" si="81"/>
        <v>42791.846122685187</v>
      </c>
      <c r="U964">
        <f t="shared" si="77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 s="9">
        <v>91</v>
      </c>
      <c r="M965" t="b">
        <v>1</v>
      </c>
      <c r="N965" t="s">
        <v>8269</v>
      </c>
      <c r="O965">
        <f t="shared" si="78"/>
        <v>106</v>
      </c>
      <c r="P965">
        <f t="shared" si="79"/>
        <v>69.89</v>
      </c>
      <c r="Q965" s="13" t="s">
        <v>8323</v>
      </c>
      <c r="R965" t="s">
        <v>8326</v>
      </c>
      <c r="S965" s="10">
        <f t="shared" si="80"/>
        <v>41808.669571759259</v>
      </c>
      <c r="T965" s="10">
        <f t="shared" si="81"/>
        <v>41838.669571759259</v>
      </c>
      <c r="U965">
        <f t="shared" si="77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 s="9">
        <v>71</v>
      </c>
      <c r="M966" t="b">
        <v>1</v>
      </c>
      <c r="N966" t="s">
        <v>8267</v>
      </c>
      <c r="O966">
        <f t="shared" si="78"/>
        <v>126</v>
      </c>
      <c r="P966">
        <f t="shared" si="79"/>
        <v>88.85</v>
      </c>
      <c r="Q966" s="13" t="s">
        <v>8321</v>
      </c>
      <c r="R966" t="s">
        <v>8322</v>
      </c>
      <c r="S966" s="10">
        <f t="shared" si="80"/>
        <v>42549.076157407413</v>
      </c>
      <c r="T966" s="10">
        <f t="shared" si="81"/>
        <v>42579.076157407413</v>
      </c>
      <c r="U966">
        <f t="shared" si="77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 s="9">
        <v>60</v>
      </c>
      <c r="M967" t="b">
        <v>0</v>
      </c>
      <c r="N967" t="s">
        <v>8269</v>
      </c>
      <c r="O967">
        <f t="shared" si="78"/>
        <v>42</v>
      </c>
      <c r="P967">
        <f t="shared" si="79"/>
        <v>105.03</v>
      </c>
      <c r="Q967" s="13" t="s">
        <v>8323</v>
      </c>
      <c r="R967" t="s">
        <v>8326</v>
      </c>
      <c r="S967" s="10">
        <f t="shared" si="80"/>
        <v>42618.827013888891</v>
      </c>
      <c r="T967" s="10">
        <f t="shared" si="81"/>
        <v>42648.827013888891</v>
      </c>
      <c r="U967">
        <f t="shared" si="77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 s="9">
        <v>71</v>
      </c>
      <c r="M968" t="b">
        <v>1</v>
      </c>
      <c r="N968" t="s">
        <v>8274</v>
      </c>
      <c r="O968">
        <f t="shared" si="78"/>
        <v>126</v>
      </c>
      <c r="P968">
        <f t="shared" si="79"/>
        <v>88.75</v>
      </c>
      <c r="Q968" s="13" t="s">
        <v>8327</v>
      </c>
      <c r="R968" t="s">
        <v>8331</v>
      </c>
      <c r="S968" s="10">
        <f t="shared" si="80"/>
        <v>42096.633206018523</v>
      </c>
      <c r="T968" s="10">
        <f t="shared" si="81"/>
        <v>42126.633206018523</v>
      </c>
      <c r="U968">
        <f t="shared" si="77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 s="9">
        <v>71</v>
      </c>
      <c r="M969" t="b">
        <v>1</v>
      </c>
      <c r="N969" t="s">
        <v>8272</v>
      </c>
      <c r="O969">
        <f t="shared" si="78"/>
        <v>126</v>
      </c>
      <c r="P969">
        <f t="shared" si="79"/>
        <v>88.73</v>
      </c>
      <c r="Q969" s="13" t="s">
        <v>8311</v>
      </c>
      <c r="R969" t="s">
        <v>8333</v>
      </c>
      <c r="S969" s="10">
        <f t="shared" si="80"/>
        <v>40879.795682870368</v>
      </c>
      <c r="T969" s="10">
        <f t="shared" si="81"/>
        <v>40930.25</v>
      </c>
      <c r="U969">
        <f t="shared" ref="U969:U1032" si="82">YEAR(S969)</f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 s="9">
        <v>93</v>
      </c>
      <c r="M970" t="b">
        <v>1</v>
      </c>
      <c r="N970" t="s">
        <v>8269</v>
      </c>
      <c r="O970">
        <f t="shared" si="78"/>
        <v>126</v>
      </c>
      <c r="P970">
        <f t="shared" si="79"/>
        <v>67.739999999999995</v>
      </c>
      <c r="Q970" s="13" t="s">
        <v>8323</v>
      </c>
      <c r="R970" t="s">
        <v>8326</v>
      </c>
      <c r="S970" s="10">
        <f t="shared" si="80"/>
        <v>42154.873124999998</v>
      </c>
      <c r="T970" s="10">
        <f t="shared" si="81"/>
        <v>42184.873124999998</v>
      </c>
      <c r="U970">
        <f t="shared" si="82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 s="9">
        <v>90</v>
      </c>
      <c r="M971" t="b">
        <v>0</v>
      </c>
      <c r="N971" t="s">
        <v>8301</v>
      </c>
      <c r="O971">
        <f t="shared" si="78"/>
        <v>39</v>
      </c>
      <c r="P971">
        <f t="shared" si="79"/>
        <v>69.53</v>
      </c>
      <c r="Q971" s="13" t="s">
        <v>8323</v>
      </c>
      <c r="R971" t="s">
        <v>8324</v>
      </c>
      <c r="S971" s="10">
        <f t="shared" si="80"/>
        <v>42555.340486111112</v>
      </c>
      <c r="T971" s="10">
        <f t="shared" si="81"/>
        <v>42605.340486111112</v>
      </c>
      <c r="U971">
        <f t="shared" si="82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 s="9">
        <v>76</v>
      </c>
      <c r="M972" t="b">
        <v>1</v>
      </c>
      <c r="N972" t="s">
        <v>8298</v>
      </c>
      <c r="O972">
        <f t="shared" si="78"/>
        <v>104</v>
      </c>
      <c r="P972">
        <f t="shared" si="79"/>
        <v>82.33</v>
      </c>
      <c r="Q972" s="13" t="s">
        <v>8327</v>
      </c>
      <c r="R972" t="s">
        <v>8341</v>
      </c>
      <c r="S972" s="10">
        <f t="shared" si="80"/>
        <v>40948.080729166664</v>
      </c>
      <c r="T972" s="10">
        <f t="shared" si="81"/>
        <v>40993.0390625</v>
      </c>
      <c r="U972">
        <f t="shared" si="82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 s="9">
        <v>113</v>
      </c>
      <c r="M973" t="b">
        <v>1</v>
      </c>
      <c r="N973" t="s">
        <v>8267</v>
      </c>
      <c r="O973">
        <f t="shared" si="78"/>
        <v>156</v>
      </c>
      <c r="P973">
        <f t="shared" si="79"/>
        <v>55.22</v>
      </c>
      <c r="Q973" s="13" t="s">
        <v>8321</v>
      </c>
      <c r="R973" t="s">
        <v>8322</v>
      </c>
      <c r="S973" s="10">
        <f t="shared" si="80"/>
        <v>40969.912372685183</v>
      </c>
      <c r="T973" s="10">
        <f t="shared" si="81"/>
        <v>41004.290972222225</v>
      </c>
      <c r="U973">
        <f t="shared" si="82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 s="9">
        <v>37</v>
      </c>
      <c r="M974" t="b">
        <v>1</v>
      </c>
      <c r="N974" t="s">
        <v>8290</v>
      </c>
      <c r="O974">
        <f t="shared" si="78"/>
        <v>125</v>
      </c>
      <c r="P974">
        <f t="shared" si="79"/>
        <v>168.51</v>
      </c>
      <c r="Q974" s="13" t="s">
        <v>8327</v>
      </c>
      <c r="R974" t="s">
        <v>8338</v>
      </c>
      <c r="S974" s="10">
        <f t="shared" si="80"/>
        <v>41146.824212962965</v>
      </c>
      <c r="T974" s="10">
        <f t="shared" si="81"/>
        <v>41176.824212962965</v>
      </c>
      <c r="U974">
        <f t="shared" si="82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 s="9">
        <v>82</v>
      </c>
      <c r="M975" t="b">
        <v>1</v>
      </c>
      <c r="N975" t="s">
        <v>8274</v>
      </c>
      <c r="O975">
        <f t="shared" ref="O975:O1038" si="83">ROUND(E975/D975*100,0)</f>
        <v>104</v>
      </c>
      <c r="P975">
        <f t="shared" ref="P975:P1038" si="84">IFERROR(ROUND(E975/L975,2),0)</f>
        <v>75.849999999999994</v>
      </c>
      <c r="Q975" s="13" t="s">
        <v>8327</v>
      </c>
      <c r="R975" t="s">
        <v>8331</v>
      </c>
      <c r="S975" s="10">
        <f t="shared" ref="S975:S1038" si="85">(((J975/60)/60)/24)+DATE(1970,1,1)</f>
        <v>41645.867280092592</v>
      </c>
      <c r="T975" s="10">
        <f t="shared" ref="T975:T1038" si="86">(((I975/60)/60)/24)+DATE(1970,1,1)</f>
        <v>41690.867280092592</v>
      </c>
      <c r="U975">
        <f t="shared" si="82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 s="9">
        <v>87</v>
      </c>
      <c r="M976" t="b">
        <v>1</v>
      </c>
      <c r="N976" t="s">
        <v>8272</v>
      </c>
      <c r="O976">
        <f t="shared" si="83"/>
        <v>183</v>
      </c>
      <c r="P976">
        <f t="shared" si="84"/>
        <v>71.44</v>
      </c>
      <c r="Q976" s="13" t="s">
        <v>8311</v>
      </c>
      <c r="R976" t="s">
        <v>8333</v>
      </c>
      <c r="S976" s="10">
        <f t="shared" si="85"/>
        <v>41430.038888888892</v>
      </c>
      <c r="T976" s="10">
        <f t="shared" si="86"/>
        <v>41460.038888888892</v>
      </c>
      <c r="U976">
        <f t="shared" si="82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 s="9">
        <v>76</v>
      </c>
      <c r="M977" t="b">
        <v>1</v>
      </c>
      <c r="N977" t="s">
        <v>8269</v>
      </c>
      <c r="O977">
        <f t="shared" si="83"/>
        <v>104</v>
      </c>
      <c r="P977">
        <f t="shared" si="84"/>
        <v>81.78</v>
      </c>
      <c r="Q977" s="13" t="s">
        <v>8323</v>
      </c>
      <c r="R977" t="s">
        <v>8326</v>
      </c>
      <c r="S977" s="10">
        <f t="shared" si="85"/>
        <v>42018.676898148144</v>
      </c>
      <c r="T977" s="10">
        <f t="shared" si="86"/>
        <v>42040.290972222225</v>
      </c>
      <c r="U977">
        <f t="shared" si="82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 s="9">
        <v>28</v>
      </c>
      <c r="M978" t="b">
        <v>1</v>
      </c>
      <c r="N978" t="s">
        <v>8283</v>
      </c>
      <c r="O978">
        <f t="shared" si="83"/>
        <v>207</v>
      </c>
      <c r="P978">
        <f t="shared" si="84"/>
        <v>221.79</v>
      </c>
      <c r="Q978" s="13" t="s">
        <v>8313</v>
      </c>
      <c r="R978" t="s">
        <v>8314</v>
      </c>
      <c r="S978" s="10">
        <f t="shared" si="85"/>
        <v>42756.501041666663</v>
      </c>
      <c r="T978" s="10">
        <f t="shared" si="86"/>
        <v>42786.501041666663</v>
      </c>
      <c r="U978">
        <f t="shared" si="82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 s="9">
        <v>104</v>
      </c>
      <c r="M979" t="b">
        <v>1</v>
      </c>
      <c r="N979" t="s">
        <v>8269</v>
      </c>
      <c r="O979">
        <f t="shared" si="83"/>
        <v>106</v>
      </c>
      <c r="P979">
        <f t="shared" si="84"/>
        <v>59.7</v>
      </c>
      <c r="Q979" s="13" t="s">
        <v>8323</v>
      </c>
      <c r="R979" t="s">
        <v>8326</v>
      </c>
      <c r="S979" s="10">
        <f t="shared" si="85"/>
        <v>42278.089039351849</v>
      </c>
      <c r="T979" s="10">
        <f t="shared" si="86"/>
        <v>42302.999305555553</v>
      </c>
      <c r="U979">
        <f t="shared" si="82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 s="9">
        <v>133</v>
      </c>
      <c r="M980" t="b">
        <v>1</v>
      </c>
      <c r="N980" t="s">
        <v>8275</v>
      </c>
      <c r="O980">
        <f t="shared" si="83"/>
        <v>155</v>
      </c>
      <c r="P980">
        <f t="shared" si="84"/>
        <v>46.67</v>
      </c>
      <c r="Q980" s="13" t="s">
        <v>8327</v>
      </c>
      <c r="R980" t="s">
        <v>8336</v>
      </c>
      <c r="S980" s="10">
        <f t="shared" si="85"/>
        <v>42452.827743055561</v>
      </c>
      <c r="T980" s="10">
        <f t="shared" si="86"/>
        <v>42485.207638888889</v>
      </c>
      <c r="U980">
        <f t="shared" si="82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 s="9">
        <v>77</v>
      </c>
      <c r="M981" t="b">
        <v>1</v>
      </c>
      <c r="N981" t="s">
        <v>8277</v>
      </c>
      <c r="O981">
        <f t="shared" si="83"/>
        <v>124</v>
      </c>
      <c r="P981">
        <f t="shared" si="84"/>
        <v>80.27</v>
      </c>
      <c r="Q981" s="13" t="s">
        <v>8327</v>
      </c>
      <c r="R981" t="s">
        <v>8328</v>
      </c>
      <c r="S981" s="10">
        <f t="shared" si="85"/>
        <v>40865.867141203707</v>
      </c>
      <c r="T981" s="10">
        <f t="shared" si="86"/>
        <v>40902.208333333336</v>
      </c>
      <c r="U981">
        <f t="shared" si="82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 s="9">
        <v>45</v>
      </c>
      <c r="M982" t="b">
        <v>1</v>
      </c>
      <c r="N982" t="s">
        <v>8269</v>
      </c>
      <c r="O982">
        <f t="shared" si="83"/>
        <v>106</v>
      </c>
      <c r="P982">
        <f t="shared" si="84"/>
        <v>136.78</v>
      </c>
      <c r="Q982" s="13" t="s">
        <v>8323</v>
      </c>
      <c r="R982" t="s">
        <v>8326</v>
      </c>
      <c r="S982" s="10">
        <f t="shared" si="85"/>
        <v>41926.942685185182</v>
      </c>
      <c r="T982" s="10">
        <f t="shared" si="86"/>
        <v>41956.984351851846</v>
      </c>
      <c r="U982">
        <f t="shared" si="82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 s="9">
        <v>111</v>
      </c>
      <c r="M983" t="b">
        <v>1</v>
      </c>
      <c r="N983" t="s">
        <v>8283</v>
      </c>
      <c r="O983">
        <f t="shared" si="83"/>
        <v>102</v>
      </c>
      <c r="P983">
        <f t="shared" si="84"/>
        <v>55.37</v>
      </c>
      <c r="Q983" s="13" t="s">
        <v>8313</v>
      </c>
      <c r="R983" t="s">
        <v>8314</v>
      </c>
      <c r="S983" s="10">
        <f t="shared" si="85"/>
        <v>42536.60701388889</v>
      </c>
      <c r="T983" s="10">
        <f t="shared" si="86"/>
        <v>42566.60701388889</v>
      </c>
      <c r="U983">
        <f t="shared" si="82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 s="9">
        <v>94</v>
      </c>
      <c r="M984" t="b">
        <v>0</v>
      </c>
      <c r="N984" t="s">
        <v>8269</v>
      </c>
      <c r="O984">
        <f t="shared" si="83"/>
        <v>26</v>
      </c>
      <c r="P984">
        <f t="shared" si="84"/>
        <v>65.34</v>
      </c>
      <c r="Q984" s="13" t="s">
        <v>8323</v>
      </c>
      <c r="R984" t="s">
        <v>8326</v>
      </c>
      <c r="S984" s="10">
        <f t="shared" si="85"/>
        <v>42614.268796296295</v>
      </c>
      <c r="T984" s="10">
        <f t="shared" si="86"/>
        <v>42645.375</v>
      </c>
      <c r="U984">
        <f t="shared" si="82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 s="9">
        <v>135</v>
      </c>
      <c r="M985" t="b">
        <v>0</v>
      </c>
      <c r="N985" t="s">
        <v>8271</v>
      </c>
      <c r="O985">
        <f t="shared" si="83"/>
        <v>15</v>
      </c>
      <c r="P985">
        <f t="shared" si="84"/>
        <v>45.41</v>
      </c>
      <c r="Q985" s="13" t="s">
        <v>8308</v>
      </c>
      <c r="R985" t="s">
        <v>8310</v>
      </c>
      <c r="S985" s="10">
        <f t="shared" si="85"/>
        <v>41985.043657407412</v>
      </c>
      <c r="T985" s="10">
        <f t="shared" si="86"/>
        <v>42015.043657407412</v>
      </c>
      <c r="U985">
        <f t="shared" si="82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 s="9">
        <v>108</v>
      </c>
      <c r="M986" t="b">
        <v>1</v>
      </c>
      <c r="N986" t="s">
        <v>8272</v>
      </c>
      <c r="O986">
        <f t="shared" si="83"/>
        <v>122</v>
      </c>
      <c r="P986">
        <f t="shared" si="84"/>
        <v>56.67</v>
      </c>
      <c r="Q986" s="13" t="s">
        <v>8311</v>
      </c>
      <c r="R986" t="s">
        <v>8333</v>
      </c>
      <c r="S986" s="10">
        <f t="shared" si="85"/>
        <v>41667.275312500002</v>
      </c>
      <c r="T986" s="10">
        <f t="shared" si="86"/>
        <v>41684.833333333336</v>
      </c>
      <c r="U986">
        <f t="shared" si="82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 s="9">
        <v>21</v>
      </c>
      <c r="M987" t="b">
        <v>0</v>
      </c>
      <c r="N987" t="s">
        <v>8271</v>
      </c>
      <c r="O987">
        <f t="shared" si="83"/>
        <v>27</v>
      </c>
      <c r="P987">
        <f t="shared" si="84"/>
        <v>291.33</v>
      </c>
      <c r="Q987" s="13" t="s">
        <v>8308</v>
      </c>
      <c r="R987" t="s">
        <v>8310</v>
      </c>
      <c r="S987" s="10">
        <f t="shared" si="85"/>
        <v>41813.662962962961</v>
      </c>
      <c r="T987" s="10">
        <f t="shared" si="86"/>
        <v>41843.662962962961</v>
      </c>
      <c r="U987">
        <f t="shared" si="82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 s="9">
        <v>37</v>
      </c>
      <c r="M988" t="b">
        <v>1</v>
      </c>
      <c r="N988" t="s">
        <v>8298</v>
      </c>
      <c r="O988">
        <f t="shared" si="83"/>
        <v>102</v>
      </c>
      <c r="P988">
        <f t="shared" si="84"/>
        <v>165.16</v>
      </c>
      <c r="Q988" s="13" t="s">
        <v>8327</v>
      </c>
      <c r="R988" t="s">
        <v>8341</v>
      </c>
      <c r="S988" s="10">
        <f t="shared" si="85"/>
        <v>42618.625428240746</v>
      </c>
      <c r="T988" s="10">
        <f t="shared" si="86"/>
        <v>42643.185416666667</v>
      </c>
      <c r="U988">
        <f t="shared" si="82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 s="9">
        <v>74</v>
      </c>
      <c r="M989" t="b">
        <v>1</v>
      </c>
      <c r="N989" t="s">
        <v>8274</v>
      </c>
      <c r="O989">
        <f t="shared" si="83"/>
        <v>102</v>
      </c>
      <c r="P989">
        <f t="shared" si="84"/>
        <v>82.54</v>
      </c>
      <c r="Q989" s="13" t="s">
        <v>8327</v>
      </c>
      <c r="R989" t="s">
        <v>8331</v>
      </c>
      <c r="S989" s="10">
        <f t="shared" si="85"/>
        <v>40751.814432870371</v>
      </c>
      <c r="T989" s="10">
        <f t="shared" si="86"/>
        <v>40811.814432870371</v>
      </c>
      <c r="U989">
        <f t="shared" si="82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 s="9">
        <v>41</v>
      </c>
      <c r="M990" t="b">
        <v>1</v>
      </c>
      <c r="N990" t="s">
        <v>8274</v>
      </c>
      <c r="O990">
        <f t="shared" si="83"/>
        <v>102</v>
      </c>
      <c r="P990">
        <f t="shared" si="84"/>
        <v>148.78</v>
      </c>
      <c r="Q990" s="13" t="s">
        <v>8327</v>
      </c>
      <c r="R990" t="s">
        <v>8331</v>
      </c>
      <c r="S990" s="10">
        <f t="shared" si="85"/>
        <v>41718.878182870372</v>
      </c>
      <c r="T990" s="10">
        <f t="shared" si="86"/>
        <v>41748.878182870372</v>
      </c>
      <c r="U990">
        <f t="shared" si="82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 s="9">
        <v>78</v>
      </c>
      <c r="M991" t="b">
        <v>1</v>
      </c>
      <c r="N991" t="s">
        <v>8269</v>
      </c>
      <c r="O991">
        <f t="shared" si="83"/>
        <v>102</v>
      </c>
      <c r="P991">
        <f t="shared" si="84"/>
        <v>78.209999999999994</v>
      </c>
      <c r="Q991" s="13" t="s">
        <v>8323</v>
      </c>
      <c r="R991" t="s">
        <v>8326</v>
      </c>
      <c r="S991" s="10">
        <f t="shared" si="85"/>
        <v>42062.296412037031</v>
      </c>
      <c r="T991" s="10">
        <f t="shared" si="86"/>
        <v>42095.207638888889</v>
      </c>
      <c r="U991">
        <f t="shared" si="82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 s="9">
        <v>38</v>
      </c>
      <c r="M992" t="b">
        <v>1</v>
      </c>
      <c r="N992" t="s">
        <v>8267</v>
      </c>
      <c r="O992">
        <f t="shared" si="83"/>
        <v>101</v>
      </c>
      <c r="P992">
        <f t="shared" si="84"/>
        <v>160.16</v>
      </c>
      <c r="Q992" s="13" t="s">
        <v>8321</v>
      </c>
      <c r="R992" t="s">
        <v>8322</v>
      </c>
      <c r="S992" s="10">
        <f t="shared" si="85"/>
        <v>41543.735995370371</v>
      </c>
      <c r="T992" s="10">
        <f t="shared" si="86"/>
        <v>41583.777662037035</v>
      </c>
      <c r="U992">
        <f t="shared" si="82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 s="9">
        <v>75</v>
      </c>
      <c r="M993" t="b">
        <v>1</v>
      </c>
      <c r="N993" t="s">
        <v>8274</v>
      </c>
      <c r="O993">
        <f t="shared" si="83"/>
        <v>101</v>
      </c>
      <c r="P993">
        <f t="shared" si="84"/>
        <v>81.069999999999993</v>
      </c>
      <c r="Q993" s="13" t="s">
        <v>8327</v>
      </c>
      <c r="R993" t="s">
        <v>8331</v>
      </c>
      <c r="S993" s="10">
        <f t="shared" si="85"/>
        <v>41123.022268518522</v>
      </c>
      <c r="T993" s="10">
        <f t="shared" si="86"/>
        <v>41169.170138888891</v>
      </c>
      <c r="U993">
        <f t="shared" si="82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 s="9">
        <v>47</v>
      </c>
      <c r="M994" t="b">
        <v>1</v>
      </c>
      <c r="N994" t="s">
        <v>8269</v>
      </c>
      <c r="O994">
        <f t="shared" si="83"/>
        <v>122</v>
      </c>
      <c r="P994">
        <f t="shared" si="84"/>
        <v>129.36000000000001</v>
      </c>
      <c r="Q994" s="13" t="s">
        <v>8323</v>
      </c>
      <c r="R994" t="s">
        <v>8326</v>
      </c>
      <c r="S994" s="10">
        <f t="shared" si="85"/>
        <v>42219.019733796296</v>
      </c>
      <c r="T994" s="10">
        <f t="shared" si="86"/>
        <v>42249.019733796296</v>
      </c>
      <c r="U994">
        <f t="shared" si="82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 s="9">
        <v>55</v>
      </c>
      <c r="M995" t="b">
        <v>1</v>
      </c>
      <c r="N995" t="s">
        <v>8277</v>
      </c>
      <c r="O995">
        <f t="shared" si="83"/>
        <v>101</v>
      </c>
      <c r="P995">
        <f t="shared" si="84"/>
        <v>110.49</v>
      </c>
      <c r="Q995" s="13" t="s">
        <v>8327</v>
      </c>
      <c r="R995" t="s">
        <v>8328</v>
      </c>
      <c r="S995" s="10">
        <f t="shared" si="85"/>
        <v>40763.707546296297</v>
      </c>
      <c r="T995" s="10">
        <f t="shared" si="86"/>
        <v>40823.707546296297</v>
      </c>
      <c r="U995">
        <f t="shared" si="82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 s="9">
        <v>109</v>
      </c>
      <c r="M996" t="b">
        <v>1</v>
      </c>
      <c r="N996" t="s">
        <v>8274</v>
      </c>
      <c r="O996">
        <f t="shared" si="83"/>
        <v>202</v>
      </c>
      <c r="P996">
        <f t="shared" si="84"/>
        <v>55.7</v>
      </c>
      <c r="Q996" s="13" t="s">
        <v>8327</v>
      </c>
      <c r="R996" t="s">
        <v>8331</v>
      </c>
      <c r="S996" s="10">
        <f t="shared" si="85"/>
        <v>41579.845509259263</v>
      </c>
      <c r="T996" s="10">
        <f t="shared" si="86"/>
        <v>41609.887175925927</v>
      </c>
      <c r="U996">
        <f t="shared" si="82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 s="9">
        <v>52</v>
      </c>
      <c r="M997" t="b">
        <v>0</v>
      </c>
      <c r="N997" t="s">
        <v>8282</v>
      </c>
      <c r="O997">
        <f t="shared" si="83"/>
        <v>26</v>
      </c>
      <c r="P997">
        <f t="shared" si="84"/>
        <v>116.56</v>
      </c>
      <c r="Q997" s="13" t="s">
        <v>8319</v>
      </c>
      <c r="R997" t="s">
        <v>8345</v>
      </c>
      <c r="S997" s="10">
        <f t="shared" si="85"/>
        <v>42187.940081018518</v>
      </c>
      <c r="T997" s="10">
        <f t="shared" si="86"/>
        <v>42218.916666666672</v>
      </c>
      <c r="U997">
        <f t="shared" si="82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 s="9">
        <v>37</v>
      </c>
      <c r="M998" t="b">
        <v>1</v>
      </c>
      <c r="N998" t="s">
        <v>8274</v>
      </c>
      <c r="O998">
        <f t="shared" si="83"/>
        <v>121</v>
      </c>
      <c r="P998">
        <f t="shared" si="84"/>
        <v>163.78</v>
      </c>
      <c r="Q998" s="13" t="s">
        <v>8327</v>
      </c>
      <c r="R998" t="s">
        <v>8331</v>
      </c>
      <c r="S998" s="10">
        <f t="shared" si="85"/>
        <v>41003.60665509259</v>
      </c>
      <c r="T998" s="10">
        <f t="shared" si="86"/>
        <v>41057.165972222225</v>
      </c>
      <c r="U998">
        <f t="shared" si="82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 s="9">
        <v>41</v>
      </c>
      <c r="M999" t="b">
        <v>1</v>
      </c>
      <c r="N999" t="s">
        <v>8263</v>
      </c>
      <c r="O999">
        <f t="shared" si="83"/>
        <v>101</v>
      </c>
      <c r="P999">
        <f t="shared" si="84"/>
        <v>147.71</v>
      </c>
      <c r="Q999" s="13" t="s">
        <v>8321</v>
      </c>
      <c r="R999" t="s">
        <v>8332</v>
      </c>
      <c r="S999" s="10">
        <f t="shared" si="85"/>
        <v>41808.02648148148</v>
      </c>
      <c r="T999" s="10">
        <f t="shared" si="86"/>
        <v>41833.582638888889</v>
      </c>
      <c r="U999">
        <f t="shared" si="82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 s="9">
        <v>163</v>
      </c>
      <c r="M1000" t="b">
        <v>1</v>
      </c>
      <c r="N1000" t="s">
        <v>8277</v>
      </c>
      <c r="O1000">
        <f t="shared" si="83"/>
        <v>121</v>
      </c>
      <c r="P1000">
        <f t="shared" si="84"/>
        <v>37.130000000000003</v>
      </c>
      <c r="Q1000" s="13" t="s">
        <v>8327</v>
      </c>
      <c r="R1000" t="s">
        <v>8328</v>
      </c>
      <c r="S1000" s="10">
        <f t="shared" si="85"/>
        <v>40050.643680555557</v>
      </c>
      <c r="T1000" s="10">
        <f t="shared" si="86"/>
        <v>40082.165972222225</v>
      </c>
      <c r="U1000">
        <f t="shared" si="82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 s="9">
        <v>113</v>
      </c>
      <c r="M1001" t="b">
        <v>1</v>
      </c>
      <c r="N1001" t="s">
        <v>8277</v>
      </c>
      <c r="O1001">
        <f t="shared" si="83"/>
        <v>101</v>
      </c>
      <c r="P1001">
        <f t="shared" si="84"/>
        <v>53.47</v>
      </c>
      <c r="Q1001" s="13" t="s">
        <v>8327</v>
      </c>
      <c r="R1001" t="s">
        <v>8328</v>
      </c>
      <c r="S1001" s="10">
        <f t="shared" si="85"/>
        <v>40502.815868055557</v>
      </c>
      <c r="T1001" s="10">
        <f t="shared" si="86"/>
        <v>40544.207638888889</v>
      </c>
      <c r="U1001">
        <f t="shared" si="82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 s="9">
        <v>44</v>
      </c>
      <c r="M1002" t="b">
        <v>1</v>
      </c>
      <c r="N1002" t="s">
        <v>8274</v>
      </c>
      <c r="O1002">
        <f t="shared" si="83"/>
        <v>101</v>
      </c>
      <c r="P1002">
        <f t="shared" si="84"/>
        <v>137.31</v>
      </c>
      <c r="Q1002" s="13" t="s">
        <v>8327</v>
      </c>
      <c r="R1002" t="s">
        <v>8331</v>
      </c>
      <c r="S1002" s="10">
        <f t="shared" si="85"/>
        <v>40747.012881944444</v>
      </c>
      <c r="T1002" s="10">
        <f t="shared" si="86"/>
        <v>40756.291666666664</v>
      </c>
      <c r="U1002">
        <f t="shared" si="82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 s="9">
        <v>149</v>
      </c>
      <c r="M1003" t="b">
        <v>1</v>
      </c>
      <c r="N1003" t="s">
        <v>8274</v>
      </c>
      <c r="O1003">
        <f t="shared" si="83"/>
        <v>109</v>
      </c>
      <c r="P1003">
        <f t="shared" si="84"/>
        <v>40.549999999999997</v>
      </c>
      <c r="Q1003" s="13" t="s">
        <v>8327</v>
      </c>
      <c r="R1003" t="s">
        <v>8331</v>
      </c>
      <c r="S1003" s="10">
        <f t="shared" si="85"/>
        <v>40833.200474537036</v>
      </c>
      <c r="T1003" s="10">
        <f t="shared" si="86"/>
        <v>40893.242141203707</v>
      </c>
      <c r="U1003">
        <f t="shared" si="82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 s="9">
        <v>88</v>
      </c>
      <c r="M1004" t="b">
        <v>1</v>
      </c>
      <c r="N1004" t="s">
        <v>8295</v>
      </c>
      <c r="O1004">
        <f t="shared" si="83"/>
        <v>503</v>
      </c>
      <c r="P1004">
        <f t="shared" si="84"/>
        <v>68.63</v>
      </c>
      <c r="Q1004" s="13" t="s">
        <v>8316</v>
      </c>
      <c r="R1004" t="s">
        <v>8317</v>
      </c>
      <c r="S1004" s="10">
        <f t="shared" si="85"/>
        <v>42467.788194444445</v>
      </c>
      <c r="T1004" s="10">
        <f t="shared" si="86"/>
        <v>42481.916666666672</v>
      </c>
      <c r="U1004">
        <f t="shared" si="82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 s="9">
        <v>84</v>
      </c>
      <c r="M1005" t="b">
        <v>1</v>
      </c>
      <c r="N1005" t="s">
        <v>8269</v>
      </c>
      <c r="O1005">
        <f t="shared" si="83"/>
        <v>121</v>
      </c>
      <c r="P1005">
        <f t="shared" si="84"/>
        <v>71.790000000000006</v>
      </c>
      <c r="Q1005" s="13" t="s">
        <v>8323</v>
      </c>
      <c r="R1005" t="s">
        <v>8326</v>
      </c>
      <c r="S1005" s="10">
        <f t="shared" si="85"/>
        <v>42238.13282407407</v>
      </c>
      <c r="T1005" s="10">
        <f t="shared" si="86"/>
        <v>42268.13282407407</v>
      </c>
      <c r="U1005">
        <f t="shared" si="82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 s="9">
        <v>103</v>
      </c>
      <c r="M1006" t="b">
        <v>1</v>
      </c>
      <c r="N1006" t="s">
        <v>8283</v>
      </c>
      <c r="O1006">
        <f t="shared" si="83"/>
        <v>126</v>
      </c>
      <c r="P1006">
        <f t="shared" si="84"/>
        <v>58.53</v>
      </c>
      <c r="Q1006" s="13" t="s">
        <v>8313</v>
      </c>
      <c r="R1006" t="s">
        <v>8314</v>
      </c>
      <c r="S1006" s="10">
        <f t="shared" si="85"/>
        <v>42089.477500000001</v>
      </c>
      <c r="T1006" s="10">
        <f t="shared" si="86"/>
        <v>42110.477500000001</v>
      </c>
      <c r="U1006">
        <f t="shared" si="82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 s="9">
        <v>28</v>
      </c>
      <c r="M1007" t="b">
        <v>1</v>
      </c>
      <c r="N1007" t="s">
        <v>8303</v>
      </c>
      <c r="O1007">
        <f t="shared" si="83"/>
        <v>100</v>
      </c>
      <c r="P1007">
        <f t="shared" si="84"/>
        <v>215.25</v>
      </c>
      <c r="Q1007" s="13" t="s">
        <v>8323</v>
      </c>
      <c r="R1007" t="s">
        <v>8335</v>
      </c>
      <c r="S1007" s="10">
        <f t="shared" si="85"/>
        <v>42016.981574074074</v>
      </c>
      <c r="T1007" s="10">
        <f t="shared" si="86"/>
        <v>42045.332638888889</v>
      </c>
      <c r="U1007">
        <f t="shared" si="82"/>
        <v>2015</v>
      </c>
    </row>
    <row r="1008" spans="1:21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 s="9">
        <v>67</v>
      </c>
      <c r="M1008" t="b">
        <v>1</v>
      </c>
      <c r="N1008" t="s">
        <v>8283</v>
      </c>
      <c r="O1008">
        <f t="shared" si="83"/>
        <v>100</v>
      </c>
      <c r="P1008">
        <f t="shared" si="84"/>
        <v>89.93</v>
      </c>
      <c r="Q1008" s="13" t="s">
        <v>8313</v>
      </c>
      <c r="R1008" t="s">
        <v>8314</v>
      </c>
      <c r="S1008" s="10">
        <f t="shared" si="85"/>
        <v>42586.925636574073</v>
      </c>
      <c r="T1008" s="10">
        <f t="shared" si="86"/>
        <v>42609.165972222225</v>
      </c>
      <c r="U1008">
        <f t="shared" si="82"/>
        <v>2016</v>
      </c>
    </row>
    <row r="1009" spans="1:21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 s="9">
        <v>75</v>
      </c>
      <c r="M1009" t="b">
        <v>1</v>
      </c>
      <c r="N1009" t="s">
        <v>8263</v>
      </c>
      <c r="O1009">
        <f t="shared" si="83"/>
        <v>121</v>
      </c>
      <c r="P1009">
        <f t="shared" si="84"/>
        <v>80.33</v>
      </c>
      <c r="Q1009" s="13" t="s">
        <v>8321</v>
      </c>
      <c r="R1009" t="s">
        <v>8332</v>
      </c>
      <c r="S1009" s="10">
        <f t="shared" si="85"/>
        <v>42572.778495370367</v>
      </c>
      <c r="T1009" s="10">
        <f t="shared" si="86"/>
        <v>42604.125</v>
      </c>
      <c r="U1009">
        <f t="shared" si="82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 s="9">
        <v>32</v>
      </c>
      <c r="M1010" t="b">
        <v>1</v>
      </c>
      <c r="N1010" t="s">
        <v>8277</v>
      </c>
      <c r="O1010">
        <f t="shared" si="83"/>
        <v>100</v>
      </c>
      <c r="P1010">
        <f t="shared" si="84"/>
        <v>188.13</v>
      </c>
      <c r="Q1010" s="13" t="s">
        <v>8327</v>
      </c>
      <c r="R1010" t="s">
        <v>8328</v>
      </c>
      <c r="S1010" s="10">
        <f t="shared" si="85"/>
        <v>40946.11383101852</v>
      </c>
      <c r="T1010" s="10">
        <f t="shared" si="86"/>
        <v>40976.11383101852</v>
      </c>
      <c r="U1010">
        <f t="shared" si="82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 s="9">
        <v>177</v>
      </c>
      <c r="M1011" t="b">
        <v>1</v>
      </c>
      <c r="N1011" t="s">
        <v>8275</v>
      </c>
      <c r="O1011">
        <f t="shared" si="83"/>
        <v>120</v>
      </c>
      <c r="P1011">
        <f t="shared" si="84"/>
        <v>34.01</v>
      </c>
      <c r="Q1011" s="13" t="s">
        <v>8327</v>
      </c>
      <c r="R1011" t="s">
        <v>8336</v>
      </c>
      <c r="S1011" s="10">
        <f t="shared" si="85"/>
        <v>42578.205972222218</v>
      </c>
      <c r="T1011" s="10">
        <f t="shared" si="86"/>
        <v>42618.165972222225</v>
      </c>
      <c r="U1011">
        <f t="shared" si="82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 s="9">
        <v>7</v>
      </c>
      <c r="M1012" t="b">
        <v>0</v>
      </c>
      <c r="N1012" t="s">
        <v>8271</v>
      </c>
      <c r="O1012">
        <f t="shared" si="83"/>
        <v>1</v>
      </c>
      <c r="P1012">
        <f t="shared" si="84"/>
        <v>859.86</v>
      </c>
      <c r="Q1012" s="13" t="s">
        <v>8308</v>
      </c>
      <c r="R1012" t="s">
        <v>8310</v>
      </c>
      <c r="S1012" s="10">
        <f t="shared" si="85"/>
        <v>42697.74927083333</v>
      </c>
      <c r="T1012" s="10">
        <f t="shared" si="86"/>
        <v>42727.74927083333</v>
      </c>
      <c r="U1012">
        <f t="shared" si="82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 s="9">
        <v>47</v>
      </c>
      <c r="M1013" t="b">
        <v>1</v>
      </c>
      <c r="N1013" t="s">
        <v>8269</v>
      </c>
      <c r="O1013">
        <f t="shared" si="83"/>
        <v>100</v>
      </c>
      <c r="P1013">
        <f t="shared" si="84"/>
        <v>127.81</v>
      </c>
      <c r="Q1013" s="13" t="s">
        <v>8323</v>
      </c>
      <c r="R1013" t="s">
        <v>8326</v>
      </c>
      <c r="S1013" s="10">
        <f t="shared" si="85"/>
        <v>42171.763414351852</v>
      </c>
      <c r="T1013" s="10">
        <f t="shared" si="86"/>
        <v>42211.763414351852</v>
      </c>
      <c r="U1013">
        <f t="shared" si="82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 s="9">
        <v>128</v>
      </c>
      <c r="M1014" t="b">
        <v>1</v>
      </c>
      <c r="N1014" t="s">
        <v>8267</v>
      </c>
      <c r="O1014">
        <f t="shared" si="83"/>
        <v>120</v>
      </c>
      <c r="P1014">
        <f t="shared" si="84"/>
        <v>46.88</v>
      </c>
      <c r="Q1014" s="13" t="s">
        <v>8321</v>
      </c>
      <c r="R1014" t="s">
        <v>8322</v>
      </c>
      <c r="S1014" s="10">
        <f t="shared" si="85"/>
        <v>41376.769050925926</v>
      </c>
      <c r="T1014" s="10">
        <f t="shared" si="86"/>
        <v>41395.000694444447</v>
      </c>
      <c r="U1014">
        <f t="shared" si="82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 s="9">
        <v>64</v>
      </c>
      <c r="M1015" t="b">
        <v>1</v>
      </c>
      <c r="N1015" t="s">
        <v>8269</v>
      </c>
      <c r="O1015">
        <f t="shared" si="83"/>
        <v>100</v>
      </c>
      <c r="P1015">
        <f t="shared" si="84"/>
        <v>93.76</v>
      </c>
      <c r="Q1015" s="13" t="s">
        <v>8323</v>
      </c>
      <c r="R1015" t="s">
        <v>8326</v>
      </c>
      <c r="S1015" s="10">
        <f t="shared" si="85"/>
        <v>42292.087592592594</v>
      </c>
      <c r="T1015" s="10">
        <f t="shared" si="86"/>
        <v>42329.125</v>
      </c>
      <c r="U1015">
        <f t="shared" si="82"/>
        <v>2015</v>
      </c>
    </row>
    <row r="1016" spans="1:21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 s="9">
        <v>10</v>
      </c>
      <c r="M1016" t="b">
        <v>1</v>
      </c>
      <c r="N1016" t="s">
        <v>8277</v>
      </c>
      <c r="O1016">
        <f t="shared" si="83"/>
        <v>100</v>
      </c>
      <c r="P1016">
        <f t="shared" si="84"/>
        <v>600</v>
      </c>
      <c r="Q1016" s="13" t="s">
        <v>8327</v>
      </c>
      <c r="R1016" t="s">
        <v>8328</v>
      </c>
      <c r="S1016" s="10">
        <f t="shared" si="85"/>
        <v>41327.996435185189</v>
      </c>
      <c r="T1016" s="10">
        <f t="shared" si="86"/>
        <v>41362.954768518517</v>
      </c>
      <c r="U1016">
        <f t="shared" si="82"/>
        <v>2013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 s="9">
        <v>94</v>
      </c>
      <c r="M1017" t="b">
        <v>1</v>
      </c>
      <c r="N1017" t="s">
        <v>8269</v>
      </c>
      <c r="O1017">
        <f t="shared" si="83"/>
        <v>100</v>
      </c>
      <c r="P1017">
        <f t="shared" si="84"/>
        <v>63.83</v>
      </c>
      <c r="Q1017" s="13" t="s">
        <v>8323</v>
      </c>
      <c r="R1017" t="s">
        <v>8326</v>
      </c>
      <c r="S1017" s="10">
        <f t="shared" si="85"/>
        <v>42060.683935185181</v>
      </c>
      <c r="T1017" s="10">
        <f t="shared" si="86"/>
        <v>42090.642268518524</v>
      </c>
      <c r="U1017">
        <f t="shared" si="82"/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 s="9">
        <v>83</v>
      </c>
      <c r="M1018" t="b">
        <v>1</v>
      </c>
      <c r="N1018" t="s">
        <v>8269</v>
      </c>
      <c r="O1018">
        <f t="shared" si="83"/>
        <v>100</v>
      </c>
      <c r="P1018">
        <f t="shared" si="84"/>
        <v>72.290000000000006</v>
      </c>
      <c r="Q1018" s="13" t="s">
        <v>8323</v>
      </c>
      <c r="R1018" t="s">
        <v>8326</v>
      </c>
      <c r="S1018" s="10">
        <f t="shared" si="85"/>
        <v>41809.860300925924</v>
      </c>
      <c r="T1018" s="10">
        <f t="shared" si="86"/>
        <v>41839.860300925924</v>
      </c>
      <c r="U1018">
        <f t="shared" si="82"/>
        <v>2014</v>
      </c>
    </row>
    <row r="1019" spans="1:21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 s="9">
        <v>61</v>
      </c>
      <c r="M1019" t="b">
        <v>1</v>
      </c>
      <c r="N1019" t="s">
        <v>8263</v>
      </c>
      <c r="O1019">
        <f t="shared" si="83"/>
        <v>120</v>
      </c>
      <c r="P1019">
        <f t="shared" si="84"/>
        <v>98.36</v>
      </c>
      <c r="Q1019" s="13" t="s">
        <v>8321</v>
      </c>
      <c r="R1019" t="s">
        <v>8332</v>
      </c>
      <c r="S1019" s="10">
        <f t="shared" si="85"/>
        <v>42457.623923611114</v>
      </c>
      <c r="T1019" s="10">
        <f t="shared" si="86"/>
        <v>42487.623923611114</v>
      </c>
      <c r="U1019">
        <f t="shared" si="82"/>
        <v>2016</v>
      </c>
    </row>
    <row r="1020" spans="1:21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 s="9">
        <v>145</v>
      </c>
      <c r="M1020" t="b">
        <v>1</v>
      </c>
      <c r="N1020" t="s">
        <v>8267</v>
      </c>
      <c r="O1020">
        <f t="shared" si="83"/>
        <v>240</v>
      </c>
      <c r="P1020">
        <f t="shared" si="84"/>
        <v>41.38</v>
      </c>
      <c r="Q1020" s="13" t="s">
        <v>8321</v>
      </c>
      <c r="R1020" t="s">
        <v>8322</v>
      </c>
      <c r="S1020" s="10">
        <f t="shared" si="85"/>
        <v>40555.24800925926</v>
      </c>
      <c r="T1020" s="10">
        <f t="shared" si="86"/>
        <v>40600.24800925926</v>
      </c>
      <c r="U1020">
        <f t="shared" si="82"/>
        <v>2011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 s="9">
        <v>26</v>
      </c>
      <c r="M1021" t="b">
        <v>1</v>
      </c>
      <c r="N1021" t="s">
        <v>8272</v>
      </c>
      <c r="O1021">
        <f t="shared" si="83"/>
        <v>102</v>
      </c>
      <c r="P1021">
        <f t="shared" si="84"/>
        <v>230.19</v>
      </c>
      <c r="Q1021" s="13" t="s">
        <v>8311</v>
      </c>
      <c r="R1021" t="s">
        <v>8333</v>
      </c>
      <c r="S1021" s="10">
        <f t="shared" si="85"/>
        <v>41963.506168981476</v>
      </c>
      <c r="T1021" s="10">
        <f t="shared" si="86"/>
        <v>41991.506168981476</v>
      </c>
      <c r="U1021">
        <f t="shared" si="82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 s="9">
        <v>61</v>
      </c>
      <c r="M1022" t="b">
        <v>1</v>
      </c>
      <c r="N1022" t="s">
        <v>8269</v>
      </c>
      <c r="O1022">
        <f t="shared" si="83"/>
        <v>119</v>
      </c>
      <c r="P1022">
        <f t="shared" si="84"/>
        <v>97.38</v>
      </c>
      <c r="Q1022" s="13" t="s">
        <v>8323</v>
      </c>
      <c r="R1022" t="s">
        <v>8326</v>
      </c>
      <c r="S1022" s="10">
        <f t="shared" si="85"/>
        <v>42766.805034722223</v>
      </c>
      <c r="T1022" s="10">
        <f t="shared" si="86"/>
        <v>42796.805034722223</v>
      </c>
      <c r="U1022">
        <f t="shared" si="82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 s="9">
        <v>49</v>
      </c>
      <c r="M1023" t="b">
        <v>1</v>
      </c>
      <c r="N1023" t="s">
        <v>8293</v>
      </c>
      <c r="O1023">
        <f t="shared" si="83"/>
        <v>148</v>
      </c>
      <c r="P1023">
        <f t="shared" si="84"/>
        <v>120.86</v>
      </c>
      <c r="Q1023" s="13" t="s">
        <v>8308</v>
      </c>
      <c r="R1023" t="s">
        <v>8309</v>
      </c>
      <c r="S1023" s="10">
        <f t="shared" si="85"/>
        <v>42472.73265046296</v>
      </c>
      <c r="T1023" s="10">
        <f t="shared" si="86"/>
        <v>42505.73265046296</v>
      </c>
      <c r="U1023">
        <f t="shared" si="82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 s="9">
        <v>91</v>
      </c>
      <c r="M1024" t="b">
        <v>1</v>
      </c>
      <c r="N1024" t="s">
        <v>8267</v>
      </c>
      <c r="O1024">
        <f t="shared" si="83"/>
        <v>118</v>
      </c>
      <c r="P1024">
        <f t="shared" si="84"/>
        <v>64.95</v>
      </c>
      <c r="Q1024" s="13" t="s">
        <v>8321</v>
      </c>
      <c r="R1024" t="s">
        <v>8322</v>
      </c>
      <c r="S1024" s="10">
        <f t="shared" si="85"/>
        <v>41010.620312500003</v>
      </c>
      <c r="T1024" s="10">
        <f t="shared" si="86"/>
        <v>41040.620312500003</v>
      </c>
      <c r="U1024">
        <f t="shared" si="82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 s="9">
        <v>180</v>
      </c>
      <c r="M1025" t="b">
        <v>1</v>
      </c>
      <c r="N1025" t="s">
        <v>8295</v>
      </c>
      <c r="O1025">
        <f t="shared" si="83"/>
        <v>169</v>
      </c>
      <c r="P1025">
        <f t="shared" si="84"/>
        <v>32.82</v>
      </c>
      <c r="Q1025" s="13" t="s">
        <v>8316</v>
      </c>
      <c r="R1025" t="s">
        <v>8317</v>
      </c>
      <c r="S1025" s="10">
        <f t="shared" si="85"/>
        <v>41336.703298611108</v>
      </c>
      <c r="T1025" s="10">
        <f t="shared" si="86"/>
        <v>41366.661631944444</v>
      </c>
      <c r="U1025">
        <f t="shared" si="82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 s="9">
        <v>62</v>
      </c>
      <c r="M1026" t="b">
        <v>1</v>
      </c>
      <c r="N1026" t="s">
        <v>8267</v>
      </c>
      <c r="O1026">
        <f t="shared" si="83"/>
        <v>148</v>
      </c>
      <c r="P1026">
        <f t="shared" si="84"/>
        <v>95.23</v>
      </c>
      <c r="Q1026" s="13" t="s">
        <v>8321</v>
      </c>
      <c r="R1026" t="s">
        <v>8322</v>
      </c>
      <c r="S1026" s="10">
        <f t="shared" si="85"/>
        <v>40967.081874999996</v>
      </c>
      <c r="T1026" s="10">
        <f t="shared" si="86"/>
        <v>41027.040208333332</v>
      </c>
      <c r="U1026">
        <f t="shared" si="82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 s="9">
        <v>140</v>
      </c>
      <c r="M1027" t="b">
        <v>0</v>
      </c>
      <c r="N1027" t="s">
        <v>8283</v>
      </c>
      <c r="O1027">
        <f t="shared" si="83"/>
        <v>49</v>
      </c>
      <c r="P1027">
        <f t="shared" si="84"/>
        <v>42.16</v>
      </c>
      <c r="Q1027" s="13" t="s">
        <v>8313</v>
      </c>
      <c r="R1027" t="s">
        <v>8314</v>
      </c>
      <c r="S1027" s="10">
        <f t="shared" si="85"/>
        <v>42033.314074074078</v>
      </c>
      <c r="T1027" s="10">
        <f t="shared" si="86"/>
        <v>42063.314074074078</v>
      </c>
      <c r="U1027">
        <f t="shared" si="82"/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 s="9">
        <v>70</v>
      </c>
      <c r="M1028" t="b">
        <v>0</v>
      </c>
      <c r="N1028" t="s">
        <v>8299</v>
      </c>
      <c r="O1028">
        <f t="shared" si="83"/>
        <v>12</v>
      </c>
      <c r="P1028">
        <f t="shared" si="84"/>
        <v>83.94</v>
      </c>
      <c r="Q1028" s="13" t="s">
        <v>8308</v>
      </c>
      <c r="R1028" t="s">
        <v>8315</v>
      </c>
      <c r="S1028" s="10">
        <f t="shared" si="85"/>
        <v>41771.651932870373</v>
      </c>
      <c r="T1028" s="10">
        <f t="shared" si="86"/>
        <v>41803.166666666664</v>
      </c>
      <c r="U1028">
        <f t="shared" si="82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 s="9">
        <v>85</v>
      </c>
      <c r="M1029" t="b">
        <v>0</v>
      </c>
      <c r="N1029" t="s">
        <v>8282</v>
      </c>
      <c r="O1029">
        <f t="shared" si="83"/>
        <v>12</v>
      </c>
      <c r="P1029">
        <f t="shared" si="84"/>
        <v>69.12</v>
      </c>
      <c r="Q1029" s="13" t="s">
        <v>8319</v>
      </c>
      <c r="R1029" t="s">
        <v>8345</v>
      </c>
      <c r="S1029" s="10">
        <f t="shared" si="85"/>
        <v>41781.806875000002</v>
      </c>
      <c r="T1029" s="10">
        <f t="shared" si="86"/>
        <v>41818.806875000002</v>
      </c>
      <c r="U1029">
        <f t="shared" si="82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 s="9">
        <v>96</v>
      </c>
      <c r="M1030" t="b">
        <v>1</v>
      </c>
      <c r="N1030" t="s">
        <v>8278</v>
      </c>
      <c r="O1030">
        <f t="shared" si="83"/>
        <v>108</v>
      </c>
      <c r="P1030">
        <f t="shared" si="84"/>
        <v>61.03</v>
      </c>
      <c r="Q1030" s="13" t="s">
        <v>8327</v>
      </c>
      <c r="R1030" t="s">
        <v>8329</v>
      </c>
      <c r="S1030" s="10">
        <f t="shared" si="85"/>
        <v>42514.666956018518</v>
      </c>
      <c r="T1030" s="10">
        <f t="shared" si="86"/>
        <v>42544.666956018518</v>
      </c>
      <c r="U1030">
        <f t="shared" si="82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 s="9">
        <v>45</v>
      </c>
      <c r="M1031" t="b">
        <v>0</v>
      </c>
      <c r="N1031" t="s">
        <v>8301</v>
      </c>
      <c r="O1031">
        <f t="shared" si="83"/>
        <v>23</v>
      </c>
      <c r="P1031">
        <f t="shared" si="84"/>
        <v>130.09</v>
      </c>
      <c r="Q1031" s="13" t="s">
        <v>8323</v>
      </c>
      <c r="R1031" t="s">
        <v>8324</v>
      </c>
      <c r="S1031" s="10">
        <f t="shared" si="85"/>
        <v>42528.542627314819</v>
      </c>
      <c r="T1031" s="10">
        <f t="shared" si="86"/>
        <v>42560.082638888889</v>
      </c>
      <c r="U1031">
        <f t="shared" si="82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 s="9">
        <v>104</v>
      </c>
      <c r="M1032" t="b">
        <v>1</v>
      </c>
      <c r="N1032" t="s">
        <v>8269</v>
      </c>
      <c r="O1032">
        <f t="shared" si="83"/>
        <v>106</v>
      </c>
      <c r="P1032">
        <f t="shared" si="84"/>
        <v>56.2</v>
      </c>
      <c r="Q1032" s="13" t="s">
        <v>8323</v>
      </c>
      <c r="R1032" t="s">
        <v>8326</v>
      </c>
      <c r="S1032" s="10">
        <f t="shared" si="85"/>
        <v>42196.028703703705</v>
      </c>
      <c r="T1032" s="10">
        <f t="shared" si="86"/>
        <v>42228</v>
      </c>
      <c r="U1032">
        <f t="shared" si="82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 s="9">
        <v>130</v>
      </c>
      <c r="M1033" t="b">
        <v>1</v>
      </c>
      <c r="N1033" t="s">
        <v>8269</v>
      </c>
      <c r="O1033">
        <f t="shared" si="83"/>
        <v>117</v>
      </c>
      <c r="P1033">
        <f t="shared" si="84"/>
        <v>44.86</v>
      </c>
      <c r="Q1033" s="13" t="s">
        <v>8323</v>
      </c>
      <c r="R1033" t="s">
        <v>8326</v>
      </c>
      <c r="S1033" s="10">
        <f t="shared" si="85"/>
        <v>42507.264699074076</v>
      </c>
      <c r="T1033" s="10">
        <f t="shared" si="86"/>
        <v>42538.666666666672</v>
      </c>
      <c r="U1033">
        <f t="shared" ref="U1033:U1096" si="87">YEAR(S1033)</f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 s="9">
        <v>96</v>
      </c>
      <c r="M1034" t="b">
        <v>1</v>
      </c>
      <c r="N1034" t="s">
        <v>8274</v>
      </c>
      <c r="O1034">
        <f t="shared" si="83"/>
        <v>117</v>
      </c>
      <c r="P1034">
        <f t="shared" si="84"/>
        <v>60.74</v>
      </c>
      <c r="Q1034" s="13" t="s">
        <v>8327</v>
      </c>
      <c r="R1034" t="s">
        <v>8331</v>
      </c>
      <c r="S1034" s="10">
        <f t="shared" si="85"/>
        <v>41144.763379629629</v>
      </c>
      <c r="T1034" s="10">
        <f t="shared" si="86"/>
        <v>41174.763379629629</v>
      </c>
      <c r="U1034">
        <f t="shared" si="87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 s="9">
        <v>159</v>
      </c>
      <c r="M1035" t="b">
        <v>1</v>
      </c>
      <c r="N1035" t="s">
        <v>8275</v>
      </c>
      <c r="O1035">
        <f t="shared" si="83"/>
        <v>194</v>
      </c>
      <c r="P1035">
        <f t="shared" si="84"/>
        <v>36.630000000000003</v>
      </c>
      <c r="Q1035" s="13" t="s">
        <v>8327</v>
      </c>
      <c r="R1035" t="s">
        <v>8336</v>
      </c>
      <c r="S1035" s="10">
        <f t="shared" si="85"/>
        <v>41905.684629629628</v>
      </c>
      <c r="T1035" s="10">
        <f t="shared" si="86"/>
        <v>41944.207638888889</v>
      </c>
      <c r="U1035">
        <f t="shared" si="87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 s="9">
        <v>79</v>
      </c>
      <c r="M1036" t="b">
        <v>1</v>
      </c>
      <c r="N1036" t="s">
        <v>8269</v>
      </c>
      <c r="O1036">
        <f t="shared" si="83"/>
        <v>116</v>
      </c>
      <c r="P1036">
        <f t="shared" si="84"/>
        <v>73.58</v>
      </c>
      <c r="Q1036" s="13" t="s">
        <v>8323</v>
      </c>
      <c r="R1036" t="s">
        <v>8326</v>
      </c>
      <c r="S1036" s="10">
        <f t="shared" si="85"/>
        <v>42173.803217592591</v>
      </c>
      <c r="T1036" s="10">
        <f t="shared" si="86"/>
        <v>42203.290972222225</v>
      </c>
      <c r="U1036">
        <f t="shared" si="87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 s="9">
        <v>14</v>
      </c>
      <c r="M1037" t="b">
        <v>1</v>
      </c>
      <c r="N1037" t="s">
        <v>8283</v>
      </c>
      <c r="O1037">
        <f t="shared" si="83"/>
        <v>116</v>
      </c>
      <c r="P1037">
        <f t="shared" si="84"/>
        <v>414.29</v>
      </c>
      <c r="Q1037" s="13" t="s">
        <v>8313</v>
      </c>
      <c r="R1037" t="s">
        <v>8314</v>
      </c>
      <c r="S1037" s="10">
        <f t="shared" si="85"/>
        <v>42733.827349537038</v>
      </c>
      <c r="T1037" s="10">
        <f t="shared" si="86"/>
        <v>42763.811805555553</v>
      </c>
      <c r="U1037">
        <f t="shared" si="87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 s="9">
        <v>88</v>
      </c>
      <c r="M1038" t="b">
        <v>1</v>
      </c>
      <c r="N1038" t="s">
        <v>8269</v>
      </c>
      <c r="O1038">
        <f t="shared" si="83"/>
        <v>105</v>
      </c>
      <c r="P1038">
        <f t="shared" si="84"/>
        <v>65.58</v>
      </c>
      <c r="Q1038" s="13" t="s">
        <v>8323</v>
      </c>
      <c r="R1038" t="s">
        <v>8326</v>
      </c>
      <c r="S1038" s="10">
        <f t="shared" si="85"/>
        <v>42145.746689814812</v>
      </c>
      <c r="T1038" s="10">
        <f t="shared" si="86"/>
        <v>42175.746689814812</v>
      </c>
      <c r="U1038">
        <f t="shared" si="87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 s="9">
        <v>45</v>
      </c>
      <c r="M1039" t="b">
        <v>0</v>
      </c>
      <c r="N1039" t="s">
        <v>8271</v>
      </c>
      <c r="O1039">
        <f t="shared" ref="O1039:O1102" si="88">ROUND(E1039/D1039*100,0)</f>
        <v>12</v>
      </c>
      <c r="P1039">
        <f t="shared" ref="P1039:P1102" si="89">IFERROR(ROUND(E1039/L1039,2),0)</f>
        <v>127.93</v>
      </c>
      <c r="Q1039" s="13" t="s">
        <v>8308</v>
      </c>
      <c r="R1039" t="s">
        <v>8310</v>
      </c>
      <c r="S1039" s="10">
        <f t="shared" ref="S1039:S1102" si="90">(((J1039/60)/60)/24)+DATE(1970,1,1)</f>
        <v>42387.503229166665</v>
      </c>
      <c r="T1039" s="10">
        <f t="shared" ref="T1039:T1102" si="91">(((I1039/60)/60)/24)+DATE(1970,1,1)</f>
        <v>42417.503229166665</v>
      </c>
      <c r="U1039">
        <f t="shared" si="87"/>
        <v>2016</v>
      </c>
    </row>
    <row r="1040" spans="1:21" ht="45" x14ac:dyDescent="0.25">
      <c r="A1040">
        <v>3707</v>
      </c>
      <c r="B1040" s="3" t="s">
        <v>3704</v>
      </c>
      <c r="C1040" s="3" t="s">
        <v>7817</v>
      </c>
      <c r="D1040" s="6">
        <v>1000</v>
      </c>
      <c r="E1040" s="8">
        <v>1860</v>
      </c>
      <c r="F1040" t="s">
        <v>8218</v>
      </c>
      <c r="G1040" t="s">
        <v>8223</v>
      </c>
      <c r="H1040" t="s">
        <v>8245</v>
      </c>
      <c r="I1040">
        <v>1469165160</v>
      </c>
      <c r="J1040">
        <v>1467335378</v>
      </c>
      <c r="K1040" t="b">
        <v>0</v>
      </c>
      <c r="L1040" s="9">
        <v>23</v>
      </c>
      <c r="M1040" t="b">
        <v>1</v>
      </c>
      <c r="N1040" t="s">
        <v>8269</v>
      </c>
      <c r="O1040">
        <f t="shared" si="88"/>
        <v>186</v>
      </c>
      <c r="P1040">
        <f t="shared" si="89"/>
        <v>80.87</v>
      </c>
      <c r="Q1040" s="13" t="s">
        <v>8323</v>
      </c>
      <c r="R1040" t="s">
        <v>8326</v>
      </c>
      <c r="S1040" s="10">
        <f t="shared" si="90"/>
        <v>42552.048356481479</v>
      </c>
      <c r="T1040" s="10">
        <f t="shared" si="91"/>
        <v>42573.226388888885</v>
      </c>
      <c r="U1040">
        <f t="shared" si="87"/>
        <v>2016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 s="9">
        <v>90</v>
      </c>
      <c r="M1041" t="b">
        <v>1</v>
      </c>
      <c r="N1041" t="s">
        <v>8274</v>
      </c>
      <c r="O1041">
        <f t="shared" si="88"/>
        <v>114</v>
      </c>
      <c r="P1041">
        <f t="shared" si="89"/>
        <v>63.48</v>
      </c>
      <c r="Q1041" s="13" t="s">
        <v>8327</v>
      </c>
      <c r="R1041" t="s">
        <v>8331</v>
      </c>
      <c r="S1041" s="10">
        <f t="shared" si="90"/>
        <v>42292.002893518518</v>
      </c>
      <c r="T1041" s="10">
        <f t="shared" si="91"/>
        <v>42322.044560185182</v>
      </c>
      <c r="U1041">
        <f t="shared" si="87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 s="9">
        <v>69</v>
      </c>
      <c r="M1042" t="b">
        <v>1</v>
      </c>
      <c r="N1042" t="s">
        <v>8269</v>
      </c>
      <c r="O1042">
        <f t="shared" si="88"/>
        <v>114</v>
      </c>
      <c r="P1042">
        <f t="shared" si="89"/>
        <v>82.61</v>
      </c>
      <c r="Q1042" s="13" t="s">
        <v>8323</v>
      </c>
      <c r="R1042" t="s">
        <v>8326</v>
      </c>
      <c r="S1042" s="10">
        <f t="shared" si="90"/>
        <v>41447.839722222219</v>
      </c>
      <c r="T1042" s="10">
        <f t="shared" si="91"/>
        <v>41477.839722222219</v>
      </c>
      <c r="U1042">
        <f t="shared" si="87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 s="9">
        <v>71</v>
      </c>
      <c r="M1043" t="b">
        <v>1</v>
      </c>
      <c r="N1043" t="s">
        <v>8269</v>
      </c>
      <c r="O1043">
        <f t="shared" si="88"/>
        <v>114</v>
      </c>
      <c r="P1043">
        <f t="shared" si="89"/>
        <v>80.23</v>
      </c>
      <c r="Q1043" s="13" t="s">
        <v>8323</v>
      </c>
      <c r="R1043" t="s">
        <v>8326</v>
      </c>
      <c r="S1043" s="10">
        <f t="shared" si="90"/>
        <v>42042.197824074072</v>
      </c>
      <c r="T1043" s="10">
        <f t="shared" si="91"/>
        <v>42072.156157407408</v>
      </c>
      <c r="U1043">
        <f t="shared" si="87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 s="9">
        <v>30</v>
      </c>
      <c r="M1044" t="b">
        <v>0</v>
      </c>
      <c r="N1044" t="s">
        <v>8276</v>
      </c>
      <c r="O1044">
        <f t="shared" si="88"/>
        <v>21</v>
      </c>
      <c r="P1044">
        <f t="shared" si="89"/>
        <v>189.33</v>
      </c>
      <c r="Q1044" s="13" t="s">
        <v>8327</v>
      </c>
      <c r="R1044" t="s">
        <v>8350</v>
      </c>
      <c r="S1044" s="10">
        <f t="shared" si="90"/>
        <v>41878.530011574076</v>
      </c>
      <c r="T1044" s="10">
        <f t="shared" si="91"/>
        <v>41913.530011574076</v>
      </c>
      <c r="U1044">
        <f t="shared" si="87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 s="9">
        <v>68</v>
      </c>
      <c r="M1045" t="b">
        <v>1</v>
      </c>
      <c r="N1045" t="s">
        <v>8269</v>
      </c>
      <c r="O1045">
        <f t="shared" si="88"/>
        <v>113</v>
      </c>
      <c r="P1045">
        <f t="shared" si="89"/>
        <v>83.43</v>
      </c>
      <c r="Q1045" s="13" t="s">
        <v>8323</v>
      </c>
      <c r="R1045" t="s">
        <v>8326</v>
      </c>
      <c r="S1045" s="10">
        <f t="shared" si="90"/>
        <v>41866.025347222225</v>
      </c>
      <c r="T1045" s="10">
        <f t="shared" si="91"/>
        <v>41883.665972222225</v>
      </c>
      <c r="U1045">
        <f t="shared" si="87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 s="9">
        <v>53</v>
      </c>
      <c r="M1046" t="b">
        <v>1</v>
      </c>
      <c r="N1046" t="s">
        <v>8269</v>
      </c>
      <c r="O1046">
        <f t="shared" si="88"/>
        <v>113</v>
      </c>
      <c r="P1046">
        <f t="shared" si="89"/>
        <v>107</v>
      </c>
      <c r="Q1046" s="13" t="s">
        <v>8323</v>
      </c>
      <c r="R1046" t="s">
        <v>8326</v>
      </c>
      <c r="S1046" s="10">
        <f t="shared" si="90"/>
        <v>42016.050451388888</v>
      </c>
      <c r="T1046" s="10">
        <f t="shared" si="91"/>
        <v>42046.708333333328</v>
      </c>
      <c r="U1046">
        <f t="shared" si="87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 s="9">
        <v>139</v>
      </c>
      <c r="M1047" t="b">
        <v>1</v>
      </c>
      <c r="N1047" t="s">
        <v>8272</v>
      </c>
      <c r="O1047">
        <f t="shared" si="88"/>
        <v>378</v>
      </c>
      <c r="P1047">
        <f t="shared" si="89"/>
        <v>40.76</v>
      </c>
      <c r="Q1047" s="13" t="s">
        <v>8311</v>
      </c>
      <c r="R1047" t="s">
        <v>8333</v>
      </c>
      <c r="S1047" s="10">
        <f t="shared" si="90"/>
        <v>42522.789803240739</v>
      </c>
      <c r="T1047" s="10">
        <f t="shared" si="91"/>
        <v>42551.789803240739</v>
      </c>
      <c r="U1047">
        <f t="shared" si="87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 s="9">
        <v>83</v>
      </c>
      <c r="M1048" t="b">
        <v>1</v>
      </c>
      <c r="N1048" t="s">
        <v>8269</v>
      </c>
      <c r="O1048">
        <f t="shared" si="88"/>
        <v>113</v>
      </c>
      <c r="P1048">
        <f t="shared" si="89"/>
        <v>68.25</v>
      </c>
      <c r="Q1048" s="13" t="s">
        <v>8323</v>
      </c>
      <c r="R1048" t="s">
        <v>8326</v>
      </c>
      <c r="S1048" s="10">
        <f t="shared" si="90"/>
        <v>42054.74418981481</v>
      </c>
      <c r="T1048" s="10">
        <f t="shared" si="91"/>
        <v>42100.166666666672</v>
      </c>
      <c r="U1048">
        <f t="shared" si="87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 s="9">
        <v>49</v>
      </c>
      <c r="M1049" t="b">
        <v>1</v>
      </c>
      <c r="N1049" t="s">
        <v>8267</v>
      </c>
      <c r="O1049">
        <f t="shared" si="88"/>
        <v>142</v>
      </c>
      <c r="P1049">
        <f t="shared" si="89"/>
        <v>115.51</v>
      </c>
      <c r="Q1049" s="13" t="s">
        <v>8321</v>
      </c>
      <c r="R1049" t="s">
        <v>8322</v>
      </c>
      <c r="S1049" s="10">
        <f t="shared" si="90"/>
        <v>42367.719814814816</v>
      </c>
      <c r="T1049" s="10">
        <f t="shared" si="91"/>
        <v>42392.719814814816</v>
      </c>
      <c r="U1049">
        <f t="shared" si="87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 s="9">
        <v>120</v>
      </c>
      <c r="M1050" t="b">
        <v>1</v>
      </c>
      <c r="N1050" t="s">
        <v>8283</v>
      </c>
      <c r="O1050">
        <f t="shared" si="88"/>
        <v>103</v>
      </c>
      <c r="P1050">
        <f t="shared" si="89"/>
        <v>47.13</v>
      </c>
      <c r="Q1050" s="13" t="s">
        <v>8313</v>
      </c>
      <c r="R1050" t="s">
        <v>8314</v>
      </c>
      <c r="S1050" s="10">
        <f t="shared" si="90"/>
        <v>42571.167465277773</v>
      </c>
      <c r="T1050" s="10">
        <f t="shared" si="91"/>
        <v>42611.167465277773</v>
      </c>
      <c r="U1050">
        <f t="shared" si="87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 s="9">
        <v>39</v>
      </c>
      <c r="M1051" t="b">
        <v>1</v>
      </c>
      <c r="N1051" t="s">
        <v>8264</v>
      </c>
      <c r="O1051">
        <f t="shared" si="88"/>
        <v>113</v>
      </c>
      <c r="P1051">
        <f t="shared" si="89"/>
        <v>144.91</v>
      </c>
      <c r="Q1051" s="13" t="s">
        <v>8321</v>
      </c>
      <c r="R1051" t="s">
        <v>8343</v>
      </c>
      <c r="S1051" s="10">
        <f t="shared" si="90"/>
        <v>40723.053657407407</v>
      </c>
      <c r="T1051" s="10">
        <f t="shared" si="91"/>
        <v>40753.053657407407</v>
      </c>
      <c r="U1051">
        <f t="shared" si="87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 s="9">
        <v>83</v>
      </c>
      <c r="M1052" t="b">
        <v>1</v>
      </c>
      <c r="N1052" t="s">
        <v>8274</v>
      </c>
      <c r="O1052">
        <f t="shared" si="88"/>
        <v>103</v>
      </c>
      <c r="P1052">
        <f t="shared" si="89"/>
        <v>68.010000000000005</v>
      </c>
      <c r="Q1052" s="13" t="s">
        <v>8327</v>
      </c>
      <c r="R1052" t="s">
        <v>8331</v>
      </c>
      <c r="S1052" s="10">
        <f t="shared" si="90"/>
        <v>42515.71775462963</v>
      </c>
      <c r="T1052" s="10">
        <f t="shared" si="91"/>
        <v>42546.165972222225</v>
      </c>
      <c r="U1052">
        <f t="shared" si="87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 s="9">
        <v>72</v>
      </c>
      <c r="M1053" t="b">
        <v>1</v>
      </c>
      <c r="N1053" t="s">
        <v>8269</v>
      </c>
      <c r="O1053">
        <f t="shared" si="88"/>
        <v>113</v>
      </c>
      <c r="P1053">
        <f t="shared" si="89"/>
        <v>78.260000000000005</v>
      </c>
      <c r="Q1053" s="13" t="s">
        <v>8323</v>
      </c>
      <c r="R1053" t="s">
        <v>8326</v>
      </c>
      <c r="S1053" s="10">
        <f t="shared" si="90"/>
        <v>41753.635775462964</v>
      </c>
      <c r="T1053" s="10">
        <f t="shared" si="91"/>
        <v>41783.875</v>
      </c>
      <c r="U1053">
        <f t="shared" si="87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 s="9">
        <v>51</v>
      </c>
      <c r="M1054" t="b">
        <v>1</v>
      </c>
      <c r="N1054" t="s">
        <v>8267</v>
      </c>
      <c r="O1054">
        <f t="shared" si="88"/>
        <v>113</v>
      </c>
      <c r="P1054">
        <f t="shared" si="89"/>
        <v>110.47</v>
      </c>
      <c r="Q1054" s="13" t="s">
        <v>8321</v>
      </c>
      <c r="R1054" t="s">
        <v>8322</v>
      </c>
      <c r="S1054" s="10">
        <f t="shared" si="90"/>
        <v>40123.83829861111</v>
      </c>
      <c r="T1054" s="10">
        <f t="shared" si="91"/>
        <v>40211.332638888889</v>
      </c>
      <c r="U1054">
        <f t="shared" si="87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 s="9">
        <v>85</v>
      </c>
      <c r="M1055" t="b">
        <v>1</v>
      </c>
      <c r="N1055" t="s">
        <v>8269</v>
      </c>
      <c r="O1055">
        <f t="shared" si="88"/>
        <v>102</v>
      </c>
      <c r="P1055">
        <f t="shared" si="89"/>
        <v>66.150000000000006</v>
      </c>
      <c r="Q1055" s="13" t="s">
        <v>8323</v>
      </c>
      <c r="R1055" t="s">
        <v>8326</v>
      </c>
      <c r="S1055" s="10">
        <f t="shared" si="90"/>
        <v>41829.599791666667</v>
      </c>
      <c r="T1055" s="10">
        <f t="shared" si="91"/>
        <v>41889.599791666667</v>
      </c>
      <c r="U1055">
        <f t="shared" si="87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 s="9">
        <v>59</v>
      </c>
      <c r="M1056" t="b">
        <v>0</v>
      </c>
      <c r="N1056" t="s">
        <v>8299</v>
      </c>
      <c r="O1056">
        <f t="shared" si="88"/>
        <v>19</v>
      </c>
      <c r="P1056">
        <f t="shared" si="89"/>
        <v>95.28</v>
      </c>
      <c r="Q1056" s="13" t="s">
        <v>8308</v>
      </c>
      <c r="R1056" t="s">
        <v>8315</v>
      </c>
      <c r="S1056" s="10">
        <f t="shared" si="90"/>
        <v>42551.928854166668</v>
      </c>
      <c r="T1056" s="10">
        <f t="shared" si="91"/>
        <v>42585.0625</v>
      </c>
      <c r="U1056">
        <f t="shared" si="87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 s="9">
        <v>80</v>
      </c>
      <c r="M1057" t="b">
        <v>1</v>
      </c>
      <c r="N1057" t="s">
        <v>8277</v>
      </c>
      <c r="O1057">
        <f t="shared" si="88"/>
        <v>107</v>
      </c>
      <c r="P1057">
        <f t="shared" si="89"/>
        <v>70.209999999999994</v>
      </c>
      <c r="Q1057" s="13" t="s">
        <v>8327</v>
      </c>
      <c r="R1057" t="s">
        <v>8328</v>
      </c>
      <c r="S1057" s="10">
        <f t="shared" si="90"/>
        <v>40911.809872685182</v>
      </c>
      <c r="T1057" s="10">
        <f t="shared" si="91"/>
        <v>40932.809872685182</v>
      </c>
      <c r="U1057">
        <f t="shared" si="87"/>
        <v>2012</v>
      </c>
    </row>
    <row r="1058" spans="1:21" ht="60" x14ac:dyDescent="0.25">
      <c r="A1058">
        <v>3443</v>
      </c>
      <c r="B1058" s="3" t="s">
        <v>3442</v>
      </c>
      <c r="C1058" s="3" t="s">
        <v>7553</v>
      </c>
      <c r="D1058" s="6">
        <v>1000</v>
      </c>
      <c r="E1058" s="8">
        <v>1855</v>
      </c>
      <c r="F1058" t="s">
        <v>8218</v>
      </c>
      <c r="G1058" t="s">
        <v>8223</v>
      </c>
      <c r="H1058" t="s">
        <v>8245</v>
      </c>
      <c r="I1058">
        <v>1410266146</v>
      </c>
      <c r="J1058">
        <v>1407674146</v>
      </c>
      <c r="K1058" t="b">
        <v>0</v>
      </c>
      <c r="L1058" s="9">
        <v>45</v>
      </c>
      <c r="M1058" t="b">
        <v>1</v>
      </c>
      <c r="N1058" t="s">
        <v>8269</v>
      </c>
      <c r="O1058">
        <f t="shared" si="88"/>
        <v>186</v>
      </c>
      <c r="P1058">
        <f t="shared" si="89"/>
        <v>41.22</v>
      </c>
      <c r="Q1058" s="13" t="s">
        <v>8323</v>
      </c>
      <c r="R1058" t="s">
        <v>8326</v>
      </c>
      <c r="S1058" s="10">
        <f t="shared" si="90"/>
        <v>41861.524837962963</v>
      </c>
      <c r="T1058" s="10">
        <f t="shared" si="91"/>
        <v>41891.524837962963</v>
      </c>
      <c r="U1058">
        <f t="shared" si="87"/>
        <v>2014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 s="9">
        <v>89</v>
      </c>
      <c r="M1059" t="b">
        <v>1</v>
      </c>
      <c r="N1059" t="s">
        <v>8269</v>
      </c>
      <c r="O1059">
        <f t="shared" si="88"/>
        <v>102</v>
      </c>
      <c r="P1059">
        <f t="shared" si="89"/>
        <v>62.92</v>
      </c>
      <c r="Q1059" s="13" t="s">
        <v>8323</v>
      </c>
      <c r="R1059" t="s">
        <v>8326</v>
      </c>
      <c r="S1059" s="10">
        <f t="shared" si="90"/>
        <v>41026.953055555554</v>
      </c>
      <c r="T1059" s="10">
        <f t="shared" si="91"/>
        <v>41061.953055555554</v>
      </c>
      <c r="U1059">
        <f t="shared" si="87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 s="9">
        <v>51</v>
      </c>
      <c r="M1060" t="b">
        <v>1</v>
      </c>
      <c r="N1060" t="s">
        <v>8263</v>
      </c>
      <c r="O1060">
        <f t="shared" si="88"/>
        <v>160</v>
      </c>
      <c r="P1060">
        <f t="shared" si="89"/>
        <v>109.78</v>
      </c>
      <c r="Q1060" s="13" t="s">
        <v>8321</v>
      </c>
      <c r="R1060" t="s">
        <v>8332</v>
      </c>
      <c r="S1060" s="10">
        <f t="shared" si="90"/>
        <v>42508.677187499998</v>
      </c>
      <c r="T1060" s="10">
        <f t="shared" si="91"/>
        <v>42544.852083333331</v>
      </c>
      <c r="U1060">
        <f t="shared" si="87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 s="9">
        <v>105</v>
      </c>
      <c r="M1061" t="b">
        <v>1</v>
      </c>
      <c r="N1061" t="s">
        <v>8272</v>
      </c>
      <c r="O1061">
        <f t="shared" si="88"/>
        <v>112</v>
      </c>
      <c r="P1061">
        <f t="shared" si="89"/>
        <v>53.19</v>
      </c>
      <c r="Q1061" s="13" t="s">
        <v>8311</v>
      </c>
      <c r="R1061" t="s">
        <v>8333</v>
      </c>
      <c r="S1061" s="10">
        <f t="shared" si="90"/>
        <v>42639.421493055561</v>
      </c>
      <c r="T1061" s="10">
        <f t="shared" si="91"/>
        <v>42659.458333333328</v>
      </c>
      <c r="U1061">
        <f t="shared" si="87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 s="9">
        <v>49</v>
      </c>
      <c r="M1062" t="b">
        <v>1</v>
      </c>
      <c r="N1062" t="s">
        <v>8274</v>
      </c>
      <c r="O1062">
        <f t="shared" si="88"/>
        <v>101</v>
      </c>
      <c r="P1062">
        <f t="shared" si="89"/>
        <v>113.88</v>
      </c>
      <c r="Q1062" s="13" t="s">
        <v>8327</v>
      </c>
      <c r="R1062" t="s">
        <v>8331</v>
      </c>
      <c r="S1062" s="10">
        <f t="shared" si="90"/>
        <v>40973.038541666669</v>
      </c>
      <c r="T1062" s="10">
        <f t="shared" si="91"/>
        <v>40993.996874999997</v>
      </c>
      <c r="U1062">
        <f t="shared" si="87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 s="9">
        <v>237</v>
      </c>
      <c r="M1063" t="b">
        <v>1</v>
      </c>
      <c r="N1063" t="s">
        <v>8271</v>
      </c>
      <c r="O1063">
        <f t="shared" si="88"/>
        <v>279</v>
      </c>
      <c r="P1063">
        <f t="shared" si="89"/>
        <v>23.52</v>
      </c>
      <c r="Q1063" s="13" t="s">
        <v>8308</v>
      </c>
      <c r="R1063" t="s">
        <v>8310</v>
      </c>
      <c r="S1063" s="10">
        <f t="shared" si="90"/>
        <v>42564.026319444441</v>
      </c>
      <c r="T1063" s="10">
        <f t="shared" si="91"/>
        <v>42594.026319444441</v>
      </c>
      <c r="U1063">
        <f t="shared" si="87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 s="9">
        <v>111</v>
      </c>
      <c r="M1064" t="b">
        <v>1</v>
      </c>
      <c r="N1064" t="s">
        <v>8267</v>
      </c>
      <c r="O1064">
        <f t="shared" si="88"/>
        <v>111</v>
      </c>
      <c r="P1064">
        <f t="shared" si="89"/>
        <v>50.18</v>
      </c>
      <c r="Q1064" s="13" t="s">
        <v>8321</v>
      </c>
      <c r="R1064" t="s">
        <v>8322</v>
      </c>
      <c r="S1064" s="10">
        <f t="shared" si="90"/>
        <v>40809.15252314815</v>
      </c>
      <c r="T1064" s="10">
        <f t="shared" si="91"/>
        <v>40854.194189814814</v>
      </c>
      <c r="U1064">
        <f t="shared" si="87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 s="9">
        <v>33</v>
      </c>
      <c r="M1065" t="b">
        <v>0</v>
      </c>
      <c r="N1065" t="s">
        <v>8282</v>
      </c>
      <c r="O1065">
        <f t="shared" si="88"/>
        <v>25</v>
      </c>
      <c r="P1065">
        <f t="shared" si="89"/>
        <v>168.39</v>
      </c>
      <c r="Q1065" s="13" t="s">
        <v>8319</v>
      </c>
      <c r="R1065" t="s">
        <v>8345</v>
      </c>
      <c r="S1065" s="10">
        <f t="shared" si="90"/>
        <v>42082.575555555552</v>
      </c>
      <c r="T1065" s="10">
        <f t="shared" si="91"/>
        <v>42105.25</v>
      </c>
      <c r="U1065">
        <f t="shared" si="87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 s="9">
        <v>58</v>
      </c>
      <c r="M1066" t="b">
        <v>1</v>
      </c>
      <c r="N1066" t="s">
        <v>8267</v>
      </c>
      <c r="O1066">
        <f t="shared" si="88"/>
        <v>111</v>
      </c>
      <c r="P1066">
        <f t="shared" si="89"/>
        <v>95.78</v>
      </c>
      <c r="Q1066" s="13" t="s">
        <v>8321</v>
      </c>
      <c r="R1066" t="s">
        <v>8322</v>
      </c>
      <c r="S1066" s="10">
        <f t="shared" si="90"/>
        <v>40267.245717592588</v>
      </c>
      <c r="T1066" s="10">
        <f t="shared" si="91"/>
        <v>40308.844444444447</v>
      </c>
      <c r="U1066">
        <f t="shared" si="87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 s="9">
        <v>10</v>
      </c>
      <c r="M1067" t="b">
        <v>1</v>
      </c>
      <c r="N1067" t="s">
        <v>8290</v>
      </c>
      <c r="O1067">
        <f t="shared" si="88"/>
        <v>111</v>
      </c>
      <c r="P1067">
        <f t="shared" si="89"/>
        <v>554</v>
      </c>
      <c r="Q1067" s="13" t="s">
        <v>8327</v>
      </c>
      <c r="R1067" t="s">
        <v>8338</v>
      </c>
      <c r="S1067" s="10">
        <f t="shared" si="90"/>
        <v>41521.617361111108</v>
      </c>
      <c r="T1067" s="10">
        <f t="shared" si="91"/>
        <v>41535.617361111108</v>
      </c>
      <c r="U1067">
        <f t="shared" si="87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 s="9">
        <v>87</v>
      </c>
      <c r="M1068" t="b">
        <v>1</v>
      </c>
      <c r="N1068" t="s">
        <v>8274</v>
      </c>
      <c r="O1068">
        <f t="shared" si="88"/>
        <v>111</v>
      </c>
      <c r="P1068">
        <f t="shared" si="89"/>
        <v>63.62</v>
      </c>
      <c r="Q1068" s="13" t="s">
        <v>8327</v>
      </c>
      <c r="R1068" t="s">
        <v>8331</v>
      </c>
      <c r="S1068" s="10">
        <f t="shared" si="90"/>
        <v>42146.190902777773</v>
      </c>
      <c r="T1068" s="10">
        <f t="shared" si="91"/>
        <v>42170.190902777773</v>
      </c>
      <c r="U1068">
        <f t="shared" si="87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 s="9">
        <v>115</v>
      </c>
      <c r="M1069" t="b">
        <v>1</v>
      </c>
      <c r="N1069" t="s">
        <v>8295</v>
      </c>
      <c r="O1069">
        <f t="shared" si="88"/>
        <v>120</v>
      </c>
      <c r="P1069">
        <f t="shared" si="89"/>
        <v>48.13</v>
      </c>
      <c r="Q1069" s="13" t="s">
        <v>8316</v>
      </c>
      <c r="R1069" t="s">
        <v>8317</v>
      </c>
      <c r="S1069" s="10">
        <f t="shared" si="90"/>
        <v>42197.771990740745</v>
      </c>
      <c r="T1069" s="10">
        <f t="shared" si="91"/>
        <v>42227.771990740745</v>
      </c>
      <c r="U1069">
        <f t="shared" si="87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 s="9">
        <v>136</v>
      </c>
      <c r="M1070" t="b">
        <v>1</v>
      </c>
      <c r="N1070" t="s">
        <v>8269</v>
      </c>
      <c r="O1070">
        <f t="shared" si="88"/>
        <v>111</v>
      </c>
      <c r="P1070">
        <f t="shared" si="89"/>
        <v>40.630000000000003</v>
      </c>
      <c r="Q1070" s="13" t="s">
        <v>8323</v>
      </c>
      <c r="R1070" t="s">
        <v>8326</v>
      </c>
      <c r="S1070" s="10">
        <f t="shared" si="90"/>
        <v>42401.806562500002</v>
      </c>
      <c r="T1070" s="10">
        <f t="shared" si="91"/>
        <v>42431.806562500002</v>
      </c>
      <c r="U1070">
        <f t="shared" si="87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 s="9">
        <v>79</v>
      </c>
      <c r="M1071" t="b">
        <v>1</v>
      </c>
      <c r="N1071" t="s">
        <v>8269</v>
      </c>
      <c r="O1071">
        <f t="shared" si="88"/>
        <v>100</v>
      </c>
      <c r="P1071">
        <f t="shared" si="89"/>
        <v>69.819999999999993</v>
      </c>
      <c r="Q1071" s="13" t="s">
        <v>8323</v>
      </c>
      <c r="R1071" t="s">
        <v>8326</v>
      </c>
      <c r="S1071" s="10">
        <f t="shared" si="90"/>
        <v>42466.558796296296</v>
      </c>
      <c r="T1071" s="10">
        <f t="shared" si="91"/>
        <v>42490.165972222225</v>
      </c>
      <c r="U1071">
        <f t="shared" si="87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 s="9">
        <v>33</v>
      </c>
      <c r="M1072" t="b">
        <v>1</v>
      </c>
      <c r="N1072" t="s">
        <v>8303</v>
      </c>
      <c r="O1072">
        <f t="shared" si="88"/>
        <v>110</v>
      </c>
      <c r="P1072">
        <f t="shared" si="89"/>
        <v>166.97</v>
      </c>
      <c r="Q1072" s="13" t="s">
        <v>8323</v>
      </c>
      <c r="R1072" t="s">
        <v>8335</v>
      </c>
      <c r="S1072" s="10">
        <f t="shared" si="90"/>
        <v>42682.616967592592</v>
      </c>
      <c r="T1072" s="10">
        <f t="shared" si="91"/>
        <v>42703.25</v>
      </c>
      <c r="U1072">
        <f t="shared" si="87"/>
        <v>2016</v>
      </c>
    </row>
    <row r="1073" spans="1:21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 s="9">
        <v>80</v>
      </c>
      <c r="M1073" t="b">
        <v>1</v>
      </c>
      <c r="N1073" t="s">
        <v>8296</v>
      </c>
      <c r="O1073">
        <f t="shared" si="88"/>
        <v>110</v>
      </c>
      <c r="P1073">
        <f t="shared" si="89"/>
        <v>68.86</v>
      </c>
      <c r="Q1073" s="13" t="s">
        <v>8319</v>
      </c>
      <c r="R1073" t="s">
        <v>8320</v>
      </c>
      <c r="S1073" s="10">
        <f t="shared" si="90"/>
        <v>42495.871736111112</v>
      </c>
      <c r="T1073" s="10">
        <f t="shared" si="91"/>
        <v>42530.791666666672</v>
      </c>
      <c r="U1073">
        <f t="shared" si="87"/>
        <v>2016</v>
      </c>
    </row>
    <row r="1074" spans="1:21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 s="9">
        <v>147</v>
      </c>
      <c r="M1074" t="b">
        <v>1</v>
      </c>
      <c r="N1074" t="s">
        <v>8295</v>
      </c>
      <c r="O1074">
        <f t="shared" si="88"/>
        <v>220</v>
      </c>
      <c r="P1074">
        <f t="shared" si="89"/>
        <v>37.479999999999997</v>
      </c>
      <c r="Q1074" s="13" t="s">
        <v>8316</v>
      </c>
      <c r="R1074" t="s">
        <v>8317</v>
      </c>
      <c r="S1074" s="10">
        <f t="shared" si="90"/>
        <v>42781.549097222218</v>
      </c>
      <c r="T1074" s="10">
        <f t="shared" si="91"/>
        <v>42806.507430555561</v>
      </c>
      <c r="U1074">
        <f t="shared" si="87"/>
        <v>2017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 s="9">
        <v>44</v>
      </c>
      <c r="M1075" t="b">
        <v>1</v>
      </c>
      <c r="N1075" t="s">
        <v>8269</v>
      </c>
      <c r="O1075">
        <f t="shared" si="88"/>
        <v>100</v>
      </c>
      <c r="P1075">
        <f t="shared" si="89"/>
        <v>125.09</v>
      </c>
      <c r="Q1075" s="13" t="s">
        <v>8323</v>
      </c>
      <c r="R1075" t="s">
        <v>8326</v>
      </c>
      <c r="S1075" s="10">
        <f t="shared" si="90"/>
        <v>42193.771481481483</v>
      </c>
      <c r="T1075" s="10">
        <f t="shared" si="91"/>
        <v>42212.957638888889</v>
      </c>
      <c r="U1075">
        <f t="shared" si="87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 s="9">
        <v>76</v>
      </c>
      <c r="M1076" t="b">
        <v>1</v>
      </c>
      <c r="N1076" t="s">
        <v>8269</v>
      </c>
      <c r="O1076">
        <f t="shared" si="88"/>
        <v>110</v>
      </c>
      <c r="P1076">
        <f t="shared" si="89"/>
        <v>72.38</v>
      </c>
      <c r="Q1076" s="13" t="s">
        <v>8323</v>
      </c>
      <c r="R1076" t="s">
        <v>8326</v>
      </c>
      <c r="S1076" s="10">
        <f t="shared" si="90"/>
        <v>42329.838159722218</v>
      </c>
      <c r="T1076" s="10">
        <f t="shared" si="91"/>
        <v>42388.957638888889</v>
      </c>
      <c r="U1076">
        <f t="shared" si="87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 s="9">
        <v>18</v>
      </c>
      <c r="M1077" t="b">
        <v>1</v>
      </c>
      <c r="N1077" t="s">
        <v>8274</v>
      </c>
      <c r="O1077">
        <f t="shared" si="88"/>
        <v>100</v>
      </c>
      <c r="P1077">
        <f t="shared" si="89"/>
        <v>305.56</v>
      </c>
      <c r="Q1077" s="13" t="s">
        <v>8327</v>
      </c>
      <c r="R1077" t="s">
        <v>8331</v>
      </c>
      <c r="S1077" s="10">
        <f t="shared" si="90"/>
        <v>40730.105625000004</v>
      </c>
      <c r="T1077" s="10">
        <f t="shared" si="91"/>
        <v>40747.165972222225</v>
      </c>
      <c r="U1077">
        <f t="shared" si="87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 s="9">
        <v>79</v>
      </c>
      <c r="M1078" t="b">
        <v>1</v>
      </c>
      <c r="N1078" t="s">
        <v>8295</v>
      </c>
      <c r="O1078">
        <f t="shared" si="88"/>
        <v>137</v>
      </c>
      <c r="P1078">
        <f t="shared" si="89"/>
        <v>69.569999999999993</v>
      </c>
      <c r="Q1078" s="13" t="s">
        <v>8316</v>
      </c>
      <c r="R1078" t="s">
        <v>8317</v>
      </c>
      <c r="S1078" s="10">
        <f t="shared" si="90"/>
        <v>42774.621712962966</v>
      </c>
      <c r="T1078" s="10">
        <f t="shared" si="91"/>
        <v>42804.621712962966</v>
      </c>
      <c r="U1078">
        <f t="shared" si="87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 s="9">
        <v>108</v>
      </c>
      <c r="M1079" t="b">
        <v>1</v>
      </c>
      <c r="N1079" t="s">
        <v>8269</v>
      </c>
      <c r="O1079">
        <f t="shared" si="88"/>
        <v>110</v>
      </c>
      <c r="P1079">
        <f t="shared" si="89"/>
        <v>50.75</v>
      </c>
      <c r="Q1079" s="13" t="s">
        <v>8323</v>
      </c>
      <c r="R1079" t="s">
        <v>8326</v>
      </c>
      <c r="S1079" s="10">
        <f t="shared" si="90"/>
        <v>42061.212488425925</v>
      </c>
      <c r="T1079" s="10">
        <f t="shared" si="91"/>
        <v>42089.166666666672</v>
      </c>
      <c r="U1079">
        <f t="shared" si="87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 s="9">
        <v>60</v>
      </c>
      <c r="M1080" t="b">
        <v>1</v>
      </c>
      <c r="N1080" t="s">
        <v>8269</v>
      </c>
      <c r="O1080">
        <f t="shared" si="88"/>
        <v>110</v>
      </c>
      <c r="P1080">
        <f t="shared" si="89"/>
        <v>91.3</v>
      </c>
      <c r="Q1080" s="13" t="s">
        <v>8323</v>
      </c>
      <c r="R1080" t="s">
        <v>8326</v>
      </c>
      <c r="S1080" s="10">
        <f t="shared" si="90"/>
        <v>40531.886886574073</v>
      </c>
      <c r="T1080" s="10">
        <f t="shared" si="91"/>
        <v>40591.886886574073</v>
      </c>
      <c r="U1080">
        <f t="shared" si="87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 s="9">
        <v>100</v>
      </c>
      <c r="M1081" t="b">
        <v>1</v>
      </c>
      <c r="N1081" t="s">
        <v>8272</v>
      </c>
      <c r="O1081">
        <f t="shared" si="88"/>
        <v>109</v>
      </c>
      <c r="P1081">
        <f t="shared" si="89"/>
        <v>54.69</v>
      </c>
      <c r="Q1081" s="13" t="s">
        <v>8311</v>
      </c>
      <c r="R1081" t="s">
        <v>8333</v>
      </c>
      <c r="S1081" s="10">
        <f t="shared" si="90"/>
        <v>42184.816539351858</v>
      </c>
      <c r="T1081" s="10">
        <f t="shared" si="91"/>
        <v>42215.165972222225</v>
      </c>
      <c r="U1081">
        <f t="shared" si="87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 s="9">
        <v>78</v>
      </c>
      <c r="M1082" t="b">
        <v>1</v>
      </c>
      <c r="N1082" t="s">
        <v>8274</v>
      </c>
      <c r="O1082">
        <f t="shared" si="88"/>
        <v>137</v>
      </c>
      <c r="P1082">
        <f t="shared" si="89"/>
        <v>70.06</v>
      </c>
      <c r="Q1082" s="13" t="s">
        <v>8327</v>
      </c>
      <c r="R1082" t="s">
        <v>8331</v>
      </c>
      <c r="S1082" s="10">
        <f t="shared" si="90"/>
        <v>42126.92123842593</v>
      </c>
      <c r="T1082" s="10">
        <f t="shared" si="91"/>
        <v>42158.1875</v>
      </c>
      <c r="U1082">
        <f t="shared" si="87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 s="9">
        <v>73</v>
      </c>
      <c r="M1083" t="b">
        <v>1</v>
      </c>
      <c r="N1083" t="s">
        <v>8269</v>
      </c>
      <c r="O1083">
        <f t="shared" si="88"/>
        <v>109</v>
      </c>
      <c r="P1083">
        <f t="shared" si="89"/>
        <v>74.819999999999993</v>
      </c>
      <c r="Q1083" s="13" t="s">
        <v>8323</v>
      </c>
      <c r="R1083" t="s">
        <v>8326</v>
      </c>
      <c r="S1083" s="10">
        <f t="shared" si="90"/>
        <v>42303.672662037032</v>
      </c>
      <c r="T1083" s="10">
        <f t="shared" si="91"/>
        <v>42338.714328703703</v>
      </c>
      <c r="U1083">
        <f t="shared" si="87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 s="9">
        <v>34</v>
      </c>
      <c r="M1084" t="b">
        <v>1</v>
      </c>
      <c r="N1084" t="s">
        <v>8267</v>
      </c>
      <c r="O1084">
        <f t="shared" si="88"/>
        <v>136</v>
      </c>
      <c r="P1084">
        <f t="shared" si="89"/>
        <v>160.47</v>
      </c>
      <c r="Q1084" s="13" t="s">
        <v>8321</v>
      </c>
      <c r="R1084" t="s">
        <v>8322</v>
      </c>
      <c r="S1084" s="10">
        <f t="shared" si="90"/>
        <v>42058.235289351855</v>
      </c>
      <c r="T1084" s="10">
        <f t="shared" si="91"/>
        <v>42085.333333333328</v>
      </c>
      <c r="U1084">
        <f t="shared" si="87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 s="9">
        <v>52</v>
      </c>
      <c r="M1085" t="b">
        <v>0</v>
      </c>
      <c r="N1085" t="s">
        <v>8283</v>
      </c>
      <c r="O1085">
        <f t="shared" si="88"/>
        <v>35</v>
      </c>
      <c r="P1085">
        <f t="shared" si="89"/>
        <v>104.85</v>
      </c>
      <c r="Q1085" s="13" t="s">
        <v>8313</v>
      </c>
      <c r="R1085" t="s">
        <v>8314</v>
      </c>
      <c r="S1085" s="10">
        <f t="shared" si="90"/>
        <v>42282.678287037037</v>
      </c>
      <c r="T1085" s="10">
        <f t="shared" si="91"/>
        <v>42322.719953703709</v>
      </c>
      <c r="U1085">
        <f t="shared" si="87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 s="9">
        <v>149</v>
      </c>
      <c r="M1086" t="b">
        <v>1</v>
      </c>
      <c r="N1086" t="s">
        <v>8272</v>
      </c>
      <c r="O1086">
        <f t="shared" si="88"/>
        <v>156</v>
      </c>
      <c r="P1086">
        <f t="shared" si="89"/>
        <v>36.53</v>
      </c>
      <c r="Q1086" s="13" t="s">
        <v>8311</v>
      </c>
      <c r="R1086" t="s">
        <v>8333</v>
      </c>
      <c r="S1086" s="10">
        <f t="shared" si="90"/>
        <v>41247.020243055551</v>
      </c>
      <c r="T1086" s="10">
        <f t="shared" si="91"/>
        <v>41288.888888888891</v>
      </c>
      <c r="U1086">
        <f t="shared" si="87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 s="9">
        <v>112</v>
      </c>
      <c r="M1087" t="b">
        <v>1</v>
      </c>
      <c r="N1087" t="s">
        <v>8274</v>
      </c>
      <c r="O1087">
        <f t="shared" si="88"/>
        <v>272</v>
      </c>
      <c r="P1087">
        <f t="shared" si="89"/>
        <v>48.54</v>
      </c>
      <c r="Q1087" s="13" t="s">
        <v>8327</v>
      </c>
      <c r="R1087" t="s">
        <v>8331</v>
      </c>
      <c r="S1087" s="10">
        <f t="shared" si="90"/>
        <v>41228.924884259257</v>
      </c>
      <c r="T1087" s="10">
        <f t="shared" si="91"/>
        <v>41258.924884259257</v>
      </c>
      <c r="U1087">
        <f t="shared" si="87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 s="9">
        <v>89</v>
      </c>
      <c r="M1088" t="b">
        <v>1</v>
      </c>
      <c r="N1088" t="s">
        <v>8277</v>
      </c>
      <c r="O1088">
        <f t="shared" si="88"/>
        <v>109</v>
      </c>
      <c r="P1088">
        <f t="shared" si="89"/>
        <v>61.04</v>
      </c>
      <c r="Q1088" s="13" t="s">
        <v>8327</v>
      </c>
      <c r="R1088" t="s">
        <v>8328</v>
      </c>
      <c r="S1088" s="10">
        <f t="shared" si="90"/>
        <v>41696.817129629628</v>
      </c>
      <c r="T1088" s="10">
        <f t="shared" si="91"/>
        <v>41731.775462962964</v>
      </c>
      <c r="U1088">
        <f t="shared" si="87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 s="9">
        <v>47</v>
      </c>
      <c r="M1089" t="b">
        <v>0</v>
      </c>
      <c r="N1089" t="s">
        <v>8285</v>
      </c>
      <c r="O1089">
        <f t="shared" si="88"/>
        <v>32</v>
      </c>
      <c r="P1089">
        <f t="shared" si="89"/>
        <v>115.55</v>
      </c>
      <c r="Q1089" s="13" t="s">
        <v>8311</v>
      </c>
      <c r="R1089" t="s">
        <v>8348</v>
      </c>
      <c r="S1089" s="10">
        <f t="shared" si="90"/>
        <v>42304.210833333331</v>
      </c>
      <c r="T1089" s="10">
        <f t="shared" si="91"/>
        <v>42334.252500000002</v>
      </c>
      <c r="U1089">
        <f t="shared" si="87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 s="9">
        <v>100</v>
      </c>
      <c r="M1090" t="b">
        <v>1</v>
      </c>
      <c r="N1090" t="s">
        <v>8269</v>
      </c>
      <c r="O1090">
        <f t="shared" si="88"/>
        <v>109</v>
      </c>
      <c r="P1090">
        <f t="shared" si="89"/>
        <v>54.3</v>
      </c>
      <c r="Q1090" s="13" t="s">
        <v>8323</v>
      </c>
      <c r="R1090" t="s">
        <v>8326</v>
      </c>
      <c r="S1090" s="10">
        <f t="shared" si="90"/>
        <v>41931.682939814818</v>
      </c>
      <c r="T1090" s="10">
        <f t="shared" si="91"/>
        <v>41961.724606481483</v>
      </c>
      <c r="U1090">
        <f t="shared" si="87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 s="9">
        <v>76</v>
      </c>
      <c r="M1091" t="b">
        <v>0</v>
      </c>
      <c r="N1091" t="s">
        <v>8283</v>
      </c>
      <c r="O1091">
        <f t="shared" si="88"/>
        <v>15</v>
      </c>
      <c r="P1091">
        <f t="shared" si="89"/>
        <v>71.34</v>
      </c>
      <c r="Q1091" s="13" t="s">
        <v>8313</v>
      </c>
      <c r="R1091" t="s">
        <v>8314</v>
      </c>
      <c r="S1091" s="10">
        <f t="shared" si="90"/>
        <v>42388.575104166666</v>
      </c>
      <c r="T1091" s="10">
        <f t="shared" si="91"/>
        <v>42421.575104166666</v>
      </c>
      <c r="U1091">
        <f t="shared" si="87"/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 s="9">
        <v>102</v>
      </c>
      <c r="M1092" t="b">
        <v>1</v>
      </c>
      <c r="N1092" t="s">
        <v>8295</v>
      </c>
      <c r="O1092">
        <f t="shared" si="88"/>
        <v>271</v>
      </c>
      <c r="P1092">
        <f t="shared" si="89"/>
        <v>53.08</v>
      </c>
      <c r="Q1092" s="13" t="s">
        <v>8316</v>
      </c>
      <c r="R1092" t="s">
        <v>8317</v>
      </c>
      <c r="S1092" s="10">
        <f t="shared" si="90"/>
        <v>42338.709108796291</v>
      </c>
      <c r="T1092" s="10">
        <f t="shared" si="91"/>
        <v>42372.957638888889</v>
      </c>
      <c r="U1092">
        <f t="shared" si="87"/>
        <v>2015</v>
      </c>
    </row>
    <row r="1093" spans="1:21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 s="9">
        <v>57</v>
      </c>
      <c r="M1093" t="b">
        <v>1</v>
      </c>
      <c r="N1093" t="s">
        <v>8303</v>
      </c>
      <c r="O1093">
        <f t="shared" si="88"/>
        <v>108</v>
      </c>
      <c r="P1093">
        <f t="shared" si="89"/>
        <v>94.91</v>
      </c>
      <c r="Q1093" s="13" t="s">
        <v>8323</v>
      </c>
      <c r="R1093" t="s">
        <v>8335</v>
      </c>
      <c r="S1093" s="10">
        <f t="shared" si="90"/>
        <v>42656.005173611105</v>
      </c>
      <c r="T1093" s="10">
        <f t="shared" si="91"/>
        <v>42689.088888888888</v>
      </c>
      <c r="U1093">
        <f t="shared" si="87"/>
        <v>2016</v>
      </c>
    </row>
    <row r="1094" spans="1:21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 s="9">
        <v>53</v>
      </c>
      <c r="M1094" t="b">
        <v>1</v>
      </c>
      <c r="N1094" t="s">
        <v>8264</v>
      </c>
      <c r="O1094">
        <f t="shared" si="88"/>
        <v>155</v>
      </c>
      <c r="P1094">
        <f t="shared" si="89"/>
        <v>102.08</v>
      </c>
      <c r="Q1094" s="13" t="s">
        <v>8321</v>
      </c>
      <c r="R1094" t="s">
        <v>8343</v>
      </c>
      <c r="S1094" s="10">
        <f t="shared" si="90"/>
        <v>42125.333182870367</v>
      </c>
      <c r="T1094" s="10">
        <f t="shared" si="91"/>
        <v>42155.333182870367</v>
      </c>
      <c r="U1094">
        <f t="shared" si="87"/>
        <v>2015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 s="9">
        <v>106</v>
      </c>
      <c r="M1095" t="b">
        <v>1</v>
      </c>
      <c r="N1095" t="s">
        <v>8274</v>
      </c>
      <c r="O1095">
        <f t="shared" si="88"/>
        <v>120</v>
      </c>
      <c r="P1095">
        <f t="shared" si="89"/>
        <v>50.93</v>
      </c>
      <c r="Q1095" s="13" t="s">
        <v>8327</v>
      </c>
      <c r="R1095" t="s">
        <v>8331</v>
      </c>
      <c r="S1095" s="10">
        <f t="shared" si="90"/>
        <v>41792.667361111111</v>
      </c>
      <c r="T1095" s="10">
        <f t="shared" si="91"/>
        <v>41813.667361111111</v>
      </c>
      <c r="U1095">
        <f t="shared" si="87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 s="9">
        <v>35</v>
      </c>
      <c r="M1096" t="b">
        <v>1</v>
      </c>
      <c r="N1096" t="s">
        <v>8293</v>
      </c>
      <c r="O1096">
        <f t="shared" si="88"/>
        <v>108</v>
      </c>
      <c r="P1096">
        <f t="shared" si="89"/>
        <v>154.16999999999999</v>
      </c>
      <c r="Q1096" s="13" t="s">
        <v>8308</v>
      </c>
      <c r="R1096" t="s">
        <v>8309</v>
      </c>
      <c r="S1096" s="10">
        <f t="shared" si="90"/>
        <v>42705.764513888891</v>
      </c>
      <c r="T1096" s="10">
        <f t="shared" si="91"/>
        <v>42735.764513888891</v>
      </c>
      <c r="U1096">
        <f t="shared" si="87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 s="9">
        <v>75</v>
      </c>
      <c r="M1097" t="b">
        <v>0</v>
      </c>
      <c r="N1097" t="s">
        <v>8283</v>
      </c>
      <c r="O1097">
        <f t="shared" si="88"/>
        <v>31</v>
      </c>
      <c r="P1097">
        <f t="shared" si="89"/>
        <v>71.87</v>
      </c>
      <c r="Q1097" s="13" t="s">
        <v>8313</v>
      </c>
      <c r="R1097" t="s">
        <v>8314</v>
      </c>
      <c r="S1097" s="10">
        <f t="shared" si="90"/>
        <v>42018.071550925932</v>
      </c>
      <c r="T1097" s="10">
        <f t="shared" si="91"/>
        <v>42049.071550925932</v>
      </c>
      <c r="U1097">
        <f t="shared" ref="U1097:U1160" si="92">YEAR(S1097)</f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 s="9">
        <v>118</v>
      </c>
      <c r="M1098" t="b">
        <v>1</v>
      </c>
      <c r="N1098" t="s">
        <v>8267</v>
      </c>
      <c r="O1098">
        <f t="shared" si="88"/>
        <v>108</v>
      </c>
      <c r="P1098">
        <f t="shared" si="89"/>
        <v>45.67</v>
      </c>
      <c r="Q1098" s="13" t="s">
        <v>8321</v>
      </c>
      <c r="R1098" t="s">
        <v>8322</v>
      </c>
      <c r="S1098" s="10">
        <f t="shared" si="90"/>
        <v>40697.498449074075</v>
      </c>
      <c r="T1098" s="10">
        <f t="shared" si="91"/>
        <v>40727.498449074075</v>
      </c>
      <c r="U1098">
        <f t="shared" si="92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 s="9">
        <v>70</v>
      </c>
      <c r="M1099" t="b">
        <v>1</v>
      </c>
      <c r="N1099" t="s">
        <v>8263</v>
      </c>
      <c r="O1099">
        <f t="shared" si="88"/>
        <v>108</v>
      </c>
      <c r="P1099">
        <f t="shared" si="89"/>
        <v>76.87</v>
      </c>
      <c r="Q1099" s="13" t="s">
        <v>8321</v>
      </c>
      <c r="R1099" t="s">
        <v>8332</v>
      </c>
      <c r="S1099" s="10">
        <f t="shared" si="90"/>
        <v>41932.819525462961</v>
      </c>
      <c r="T1099" s="10">
        <f t="shared" si="91"/>
        <v>41992.861192129625</v>
      </c>
      <c r="U1099">
        <f t="shared" si="92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 s="9">
        <v>37</v>
      </c>
      <c r="M1100" t="b">
        <v>0</v>
      </c>
      <c r="N1100" t="s">
        <v>8303</v>
      </c>
      <c r="O1100">
        <f t="shared" si="88"/>
        <v>90</v>
      </c>
      <c r="P1100">
        <f t="shared" si="89"/>
        <v>145.41</v>
      </c>
      <c r="Q1100" s="13" t="s">
        <v>8323</v>
      </c>
      <c r="R1100" t="s">
        <v>8335</v>
      </c>
      <c r="S1100" s="10">
        <f t="shared" si="90"/>
        <v>42084.881539351853</v>
      </c>
      <c r="T1100" s="10">
        <f t="shared" si="91"/>
        <v>42114.881539351853</v>
      </c>
      <c r="U1100">
        <f t="shared" si="92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 s="9">
        <v>70</v>
      </c>
      <c r="M1101" t="b">
        <v>1</v>
      </c>
      <c r="N1101" t="s">
        <v>8269</v>
      </c>
      <c r="O1101">
        <f t="shared" si="88"/>
        <v>108</v>
      </c>
      <c r="P1101">
        <f t="shared" si="89"/>
        <v>76.8</v>
      </c>
      <c r="Q1101" s="13" t="s">
        <v>8323</v>
      </c>
      <c r="R1101" t="s">
        <v>8326</v>
      </c>
      <c r="S1101" s="10">
        <f t="shared" si="90"/>
        <v>42495.992800925931</v>
      </c>
      <c r="T1101" s="10">
        <f t="shared" si="91"/>
        <v>42552.958333333328</v>
      </c>
      <c r="U1101">
        <f t="shared" si="92"/>
        <v>2016</v>
      </c>
    </row>
    <row r="1102" spans="1:21" ht="60" x14ac:dyDescent="0.25">
      <c r="A1102">
        <v>2969</v>
      </c>
      <c r="B1102" s="3" t="s">
        <v>2969</v>
      </c>
      <c r="C1102" s="3" t="s">
        <v>7079</v>
      </c>
      <c r="D1102" s="6">
        <v>1000</v>
      </c>
      <c r="E1102" s="8">
        <v>1625</v>
      </c>
      <c r="F1102" t="s">
        <v>8218</v>
      </c>
      <c r="G1102" t="s">
        <v>8228</v>
      </c>
      <c r="H1102" t="s">
        <v>8250</v>
      </c>
      <c r="I1102">
        <v>1430693460</v>
      </c>
      <c r="J1102">
        <v>1428087153</v>
      </c>
      <c r="K1102" t="b">
        <v>0</v>
      </c>
      <c r="L1102" s="9">
        <v>17</v>
      </c>
      <c r="M1102" t="b">
        <v>1</v>
      </c>
      <c r="N1102" t="s">
        <v>8269</v>
      </c>
      <c r="O1102">
        <f t="shared" si="88"/>
        <v>163</v>
      </c>
      <c r="P1102">
        <f t="shared" si="89"/>
        <v>95.59</v>
      </c>
      <c r="Q1102" s="13" t="s">
        <v>8323</v>
      </c>
      <c r="R1102" t="s">
        <v>8326</v>
      </c>
      <c r="S1102" s="10">
        <f t="shared" si="90"/>
        <v>42097.786493055552</v>
      </c>
      <c r="T1102" s="10">
        <f t="shared" si="91"/>
        <v>42127.952083333337</v>
      </c>
      <c r="U1102">
        <f t="shared" si="92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 s="9">
        <v>64</v>
      </c>
      <c r="M1103" t="b">
        <v>1</v>
      </c>
      <c r="N1103" t="s">
        <v>8263</v>
      </c>
      <c r="O1103">
        <f t="shared" ref="O1103:O1166" si="93">ROUND(E1103/D1103*100,0)</f>
        <v>102</v>
      </c>
      <c r="P1103">
        <f t="shared" ref="P1103:P1166" si="94">IFERROR(ROUND(E1103/L1103,2),0)</f>
        <v>83.75</v>
      </c>
      <c r="Q1103" s="13" t="s">
        <v>8321</v>
      </c>
      <c r="R1103" t="s">
        <v>8332</v>
      </c>
      <c r="S1103" s="10">
        <f t="shared" ref="S1103:S1166" si="95">(((J1103/60)/60)/24)+DATE(1970,1,1)</f>
        <v>42286.660891203705</v>
      </c>
      <c r="T1103" s="10">
        <f t="shared" ref="T1103:T1166" si="96">(((I1103/60)/60)/24)+DATE(1970,1,1)</f>
        <v>42316.702557870376</v>
      </c>
      <c r="U1103">
        <f t="shared" si="92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 s="9">
        <v>78</v>
      </c>
      <c r="M1104" t="b">
        <v>1</v>
      </c>
      <c r="N1104" t="s">
        <v>8274</v>
      </c>
      <c r="O1104">
        <f t="shared" si="93"/>
        <v>107</v>
      </c>
      <c r="P1104">
        <f t="shared" si="94"/>
        <v>68.709999999999994</v>
      </c>
      <c r="Q1104" s="13" t="s">
        <v>8327</v>
      </c>
      <c r="R1104" t="s">
        <v>8331</v>
      </c>
      <c r="S1104" s="10">
        <f t="shared" si="95"/>
        <v>42279.669768518521</v>
      </c>
      <c r="T1104" s="10">
        <f t="shared" si="96"/>
        <v>42321.711435185185</v>
      </c>
      <c r="U1104">
        <f t="shared" si="92"/>
        <v>2015</v>
      </c>
    </row>
    <row r="1105" spans="1:21" ht="45" x14ac:dyDescent="0.25">
      <c r="A1105">
        <v>3610</v>
      </c>
      <c r="B1105" s="3" t="s">
        <v>3609</v>
      </c>
      <c r="C1105" s="3" t="s">
        <v>7720</v>
      </c>
      <c r="D1105" s="6">
        <v>1000</v>
      </c>
      <c r="E1105" s="8">
        <v>1623</v>
      </c>
      <c r="F1105" t="s">
        <v>8218</v>
      </c>
      <c r="G1105" t="s">
        <v>8224</v>
      </c>
      <c r="H1105" t="s">
        <v>8246</v>
      </c>
      <c r="I1105">
        <v>1439806936</v>
      </c>
      <c r="J1105">
        <v>1437214936</v>
      </c>
      <c r="K1105" t="b">
        <v>0</v>
      </c>
      <c r="L1105" s="9">
        <v>31</v>
      </c>
      <c r="M1105" t="b">
        <v>1</v>
      </c>
      <c r="N1105" t="s">
        <v>8269</v>
      </c>
      <c r="O1105">
        <f t="shared" si="93"/>
        <v>162</v>
      </c>
      <c r="P1105">
        <f t="shared" si="94"/>
        <v>52.35</v>
      </c>
      <c r="Q1105" s="13" t="s">
        <v>8323</v>
      </c>
      <c r="R1105" t="s">
        <v>8326</v>
      </c>
      <c r="S1105" s="10">
        <f t="shared" si="95"/>
        <v>42203.432129629626</v>
      </c>
      <c r="T1105" s="10">
        <f t="shared" si="96"/>
        <v>42233.432129629626</v>
      </c>
      <c r="U1105">
        <f t="shared" si="92"/>
        <v>2015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 s="9">
        <v>73</v>
      </c>
      <c r="M1106" t="b">
        <v>1</v>
      </c>
      <c r="N1106" t="s">
        <v>8274</v>
      </c>
      <c r="O1106">
        <f t="shared" si="93"/>
        <v>107</v>
      </c>
      <c r="P1106">
        <f t="shared" si="94"/>
        <v>73.36</v>
      </c>
      <c r="Q1106" s="13" t="s">
        <v>8327</v>
      </c>
      <c r="R1106" t="s">
        <v>8331</v>
      </c>
      <c r="S1106" s="10">
        <f t="shared" si="95"/>
        <v>42703.214409722219</v>
      </c>
      <c r="T1106" s="10">
        <f t="shared" si="96"/>
        <v>42733.214409722219</v>
      </c>
      <c r="U1106">
        <f t="shared" si="92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 s="9">
        <v>72</v>
      </c>
      <c r="M1107" t="b">
        <v>1</v>
      </c>
      <c r="N1107" t="s">
        <v>8269</v>
      </c>
      <c r="O1107">
        <f t="shared" si="93"/>
        <v>107</v>
      </c>
      <c r="P1107">
        <f t="shared" si="94"/>
        <v>74.209999999999994</v>
      </c>
      <c r="Q1107" s="13" t="s">
        <v>8323</v>
      </c>
      <c r="R1107" t="s">
        <v>8326</v>
      </c>
      <c r="S1107" s="10">
        <f t="shared" si="95"/>
        <v>41915.762835648151</v>
      </c>
      <c r="T1107" s="10">
        <f t="shared" si="96"/>
        <v>41944.720833333333</v>
      </c>
      <c r="U1107">
        <f t="shared" si="92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 s="9">
        <v>90</v>
      </c>
      <c r="M1108" t="b">
        <v>1</v>
      </c>
      <c r="N1108" t="s">
        <v>8274</v>
      </c>
      <c r="O1108">
        <f t="shared" si="93"/>
        <v>127</v>
      </c>
      <c r="P1108">
        <f t="shared" si="94"/>
        <v>59.23</v>
      </c>
      <c r="Q1108" s="13" t="s">
        <v>8327</v>
      </c>
      <c r="R1108" t="s">
        <v>8331</v>
      </c>
      <c r="S1108" s="10">
        <f t="shared" si="95"/>
        <v>41495.692627314813</v>
      </c>
      <c r="T1108" s="10">
        <f t="shared" si="96"/>
        <v>41527.165972222225</v>
      </c>
      <c r="U1108">
        <f t="shared" si="92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 s="9">
        <v>49</v>
      </c>
      <c r="M1109" t="b">
        <v>1</v>
      </c>
      <c r="N1109" t="s">
        <v>8283</v>
      </c>
      <c r="O1109">
        <f t="shared" si="93"/>
        <v>107</v>
      </c>
      <c r="P1109">
        <f t="shared" si="94"/>
        <v>108.78</v>
      </c>
      <c r="Q1109" s="13" t="s">
        <v>8313</v>
      </c>
      <c r="R1109" t="s">
        <v>8314</v>
      </c>
      <c r="S1109" s="10">
        <f t="shared" si="95"/>
        <v>42068.829039351855</v>
      </c>
      <c r="T1109" s="10">
        <f t="shared" si="96"/>
        <v>42088.787372685183</v>
      </c>
      <c r="U1109">
        <f t="shared" si="92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 s="9">
        <v>76</v>
      </c>
      <c r="M1110" t="b">
        <v>0</v>
      </c>
      <c r="N1110" t="s">
        <v>8301</v>
      </c>
      <c r="O1110">
        <f t="shared" si="93"/>
        <v>27</v>
      </c>
      <c r="P1110">
        <f t="shared" si="94"/>
        <v>70.11</v>
      </c>
      <c r="Q1110" s="13" t="s">
        <v>8323</v>
      </c>
      <c r="R1110" t="s">
        <v>8324</v>
      </c>
      <c r="S1110" s="10">
        <f t="shared" si="95"/>
        <v>41885.595138888886</v>
      </c>
      <c r="T1110" s="10">
        <f t="shared" si="96"/>
        <v>41916.595138888886</v>
      </c>
      <c r="U1110">
        <f t="shared" si="92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 s="9">
        <v>65</v>
      </c>
      <c r="M1111" t="b">
        <v>1</v>
      </c>
      <c r="N1111" t="s">
        <v>8267</v>
      </c>
      <c r="O1111">
        <f t="shared" si="93"/>
        <v>177</v>
      </c>
      <c r="P1111">
        <f t="shared" si="94"/>
        <v>81.89</v>
      </c>
      <c r="Q1111" s="13" t="s">
        <v>8321</v>
      </c>
      <c r="R1111" t="s">
        <v>8322</v>
      </c>
      <c r="S1111" s="10">
        <f t="shared" si="95"/>
        <v>40235.900358796294</v>
      </c>
      <c r="T1111" s="10">
        <f t="shared" si="96"/>
        <v>40296.78402777778</v>
      </c>
      <c r="U1111">
        <f t="shared" si="92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 s="9">
        <v>105</v>
      </c>
      <c r="M1112" t="b">
        <v>1</v>
      </c>
      <c r="N1112" t="s">
        <v>8277</v>
      </c>
      <c r="O1112">
        <f t="shared" si="93"/>
        <v>116</v>
      </c>
      <c r="P1112">
        <f t="shared" si="94"/>
        <v>50.69</v>
      </c>
      <c r="Q1112" s="13" t="s">
        <v>8327</v>
      </c>
      <c r="R1112" t="s">
        <v>8328</v>
      </c>
      <c r="S1112" s="10">
        <f t="shared" si="95"/>
        <v>41099.093865740739</v>
      </c>
      <c r="T1112" s="10">
        <f t="shared" si="96"/>
        <v>41131.916666666664</v>
      </c>
      <c r="U1112">
        <f t="shared" si="92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 s="9">
        <v>64</v>
      </c>
      <c r="M1113" t="b">
        <v>1</v>
      </c>
      <c r="N1113" t="s">
        <v>8301</v>
      </c>
      <c r="O1113">
        <f t="shared" si="93"/>
        <v>133</v>
      </c>
      <c r="P1113">
        <f t="shared" si="94"/>
        <v>82.94</v>
      </c>
      <c r="Q1113" s="13" t="s">
        <v>8323</v>
      </c>
      <c r="R1113" t="s">
        <v>8324</v>
      </c>
      <c r="S1113" s="10">
        <f t="shared" si="95"/>
        <v>41843.155729166669</v>
      </c>
      <c r="T1113" s="10">
        <f t="shared" si="96"/>
        <v>41873.155729166669</v>
      </c>
      <c r="U1113">
        <f t="shared" si="92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 s="9">
        <v>28</v>
      </c>
      <c r="M1114" t="b">
        <v>1</v>
      </c>
      <c r="N1114" t="s">
        <v>8274</v>
      </c>
      <c r="O1114">
        <f t="shared" si="93"/>
        <v>106</v>
      </c>
      <c r="P1114">
        <f t="shared" si="94"/>
        <v>189.29</v>
      </c>
      <c r="Q1114" s="13" t="s">
        <v>8327</v>
      </c>
      <c r="R1114" t="s">
        <v>8331</v>
      </c>
      <c r="S1114" s="10">
        <f t="shared" si="95"/>
        <v>40274.745127314818</v>
      </c>
      <c r="T1114" s="10">
        <f t="shared" si="96"/>
        <v>40344.166666666664</v>
      </c>
      <c r="U1114">
        <f t="shared" si="92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 s="9">
        <v>110</v>
      </c>
      <c r="M1115" t="b">
        <v>1</v>
      </c>
      <c r="N1115" t="s">
        <v>8283</v>
      </c>
      <c r="O1115">
        <f t="shared" si="93"/>
        <v>132</v>
      </c>
      <c r="P1115">
        <f t="shared" si="94"/>
        <v>48.15</v>
      </c>
      <c r="Q1115" s="13" t="s">
        <v>8313</v>
      </c>
      <c r="R1115" t="s">
        <v>8314</v>
      </c>
      <c r="S1115" s="10">
        <f t="shared" si="95"/>
        <v>42484.829062500001</v>
      </c>
      <c r="T1115" s="10">
        <f t="shared" si="96"/>
        <v>42513.916666666672</v>
      </c>
      <c r="U1115">
        <f t="shared" si="92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 s="9">
        <v>37</v>
      </c>
      <c r="M1116" t="b">
        <v>1</v>
      </c>
      <c r="N1116" t="s">
        <v>8269</v>
      </c>
      <c r="O1116">
        <f t="shared" si="93"/>
        <v>106</v>
      </c>
      <c r="P1116">
        <f t="shared" si="94"/>
        <v>143.11000000000001</v>
      </c>
      <c r="Q1116" s="13" t="s">
        <v>8323</v>
      </c>
      <c r="R1116" t="s">
        <v>8326</v>
      </c>
      <c r="S1116" s="10">
        <f t="shared" si="95"/>
        <v>41851.541585648149</v>
      </c>
      <c r="T1116" s="10">
        <f t="shared" si="96"/>
        <v>41872.686111111114</v>
      </c>
      <c r="U1116">
        <f t="shared" si="92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 s="9">
        <v>46</v>
      </c>
      <c r="M1117" t="b">
        <v>1</v>
      </c>
      <c r="N1117" t="s">
        <v>8269</v>
      </c>
      <c r="O1117">
        <f t="shared" si="93"/>
        <v>106</v>
      </c>
      <c r="P1117">
        <f t="shared" si="94"/>
        <v>115.02</v>
      </c>
      <c r="Q1117" s="13" t="s">
        <v>8323</v>
      </c>
      <c r="R1117" t="s">
        <v>8326</v>
      </c>
      <c r="S1117" s="10">
        <f t="shared" si="95"/>
        <v>42737.910138888896</v>
      </c>
      <c r="T1117" s="10">
        <f t="shared" si="96"/>
        <v>42767.957638888889</v>
      </c>
      <c r="U1117">
        <f t="shared" si="92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 s="9">
        <v>126</v>
      </c>
      <c r="M1118" t="b">
        <v>1</v>
      </c>
      <c r="N1118" t="s">
        <v>8269</v>
      </c>
      <c r="O1118">
        <f t="shared" si="93"/>
        <v>106</v>
      </c>
      <c r="P1118">
        <f t="shared" si="94"/>
        <v>41.94</v>
      </c>
      <c r="Q1118" s="13" t="s">
        <v>8323</v>
      </c>
      <c r="R1118" t="s">
        <v>8326</v>
      </c>
      <c r="S1118" s="10">
        <f t="shared" si="95"/>
        <v>41753.593275462961</v>
      </c>
      <c r="T1118" s="10">
        <f t="shared" si="96"/>
        <v>41778.875</v>
      </c>
      <c r="U1118">
        <f t="shared" si="92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 s="9">
        <v>49</v>
      </c>
      <c r="M1119" t="b">
        <v>1</v>
      </c>
      <c r="N1119" t="s">
        <v>8269</v>
      </c>
      <c r="O1119">
        <f t="shared" si="93"/>
        <v>105</v>
      </c>
      <c r="P1119">
        <f t="shared" si="94"/>
        <v>107.57</v>
      </c>
      <c r="Q1119" s="13" t="s">
        <v>8323</v>
      </c>
      <c r="R1119" t="s">
        <v>8326</v>
      </c>
      <c r="S1119" s="10">
        <f t="shared" si="95"/>
        <v>42151.069606481484</v>
      </c>
      <c r="T1119" s="10">
        <f t="shared" si="96"/>
        <v>42172.069606481484</v>
      </c>
      <c r="U1119">
        <f t="shared" si="92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 s="9">
        <v>70</v>
      </c>
      <c r="M1120" t="b">
        <v>1</v>
      </c>
      <c r="N1120" t="s">
        <v>8267</v>
      </c>
      <c r="O1120">
        <f t="shared" si="93"/>
        <v>105</v>
      </c>
      <c r="P1120">
        <f t="shared" si="94"/>
        <v>75.19</v>
      </c>
      <c r="Q1120" s="13" t="s">
        <v>8321</v>
      </c>
      <c r="R1120" t="s">
        <v>8322</v>
      </c>
      <c r="S1120" s="10">
        <f t="shared" si="95"/>
        <v>40718.310659722221</v>
      </c>
      <c r="T1120" s="10">
        <f t="shared" si="96"/>
        <v>40765.297222222223</v>
      </c>
      <c r="U1120">
        <f t="shared" si="92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 s="9">
        <v>82</v>
      </c>
      <c r="M1121" t="b">
        <v>1</v>
      </c>
      <c r="N1121" t="s">
        <v>8269</v>
      </c>
      <c r="O1121">
        <f t="shared" si="93"/>
        <v>105</v>
      </c>
      <c r="P1121">
        <f t="shared" si="94"/>
        <v>64.16</v>
      </c>
      <c r="Q1121" s="13" t="s">
        <v>8323</v>
      </c>
      <c r="R1121" t="s">
        <v>8326</v>
      </c>
      <c r="S1121" s="10">
        <f t="shared" si="95"/>
        <v>41809.12300925926</v>
      </c>
      <c r="T1121" s="10">
        <f t="shared" si="96"/>
        <v>41831.677083333336</v>
      </c>
      <c r="U1121">
        <f t="shared" si="92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 s="9">
        <v>43</v>
      </c>
      <c r="M1122" t="b">
        <v>1</v>
      </c>
      <c r="N1122" t="s">
        <v>8264</v>
      </c>
      <c r="O1122">
        <f t="shared" si="93"/>
        <v>105</v>
      </c>
      <c r="P1122">
        <f t="shared" si="94"/>
        <v>122.33</v>
      </c>
      <c r="Q1122" s="13" t="s">
        <v>8321</v>
      </c>
      <c r="R1122" t="s">
        <v>8343</v>
      </c>
      <c r="S1122" s="10">
        <f t="shared" si="95"/>
        <v>42721.198877314819</v>
      </c>
      <c r="T1122" s="10">
        <f t="shared" si="96"/>
        <v>42767.333333333328</v>
      </c>
      <c r="U1122">
        <f t="shared" si="92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 s="9">
        <v>50</v>
      </c>
      <c r="M1123" t="b">
        <v>1</v>
      </c>
      <c r="N1123" t="s">
        <v>8267</v>
      </c>
      <c r="O1123">
        <f t="shared" si="93"/>
        <v>112</v>
      </c>
      <c r="P1123">
        <f t="shared" si="94"/>
        <v>105.18</v>
      </c>
      <c r="Q1123" s="13" t="s">
        <v>8321</v>
      </c>
      <c r="R1123" t="s">
        <v>8322</v>
      </c>
      <c r="S1123" s="10">
        <f t="shared" si="95"/>
        <v>42417.818078703705</v>
      </c>
      <c r="T1123" s="10">
        <f t="shared" si="96"/>
        <v>42477.776412037041</v>
      </c>
      <c r="U1123">
        <f t="shared" si="92"/>
        <v>2016</v>
      </c>
    </row>
    <row r="1124" spans="1:21" ht="45" x14ac:dyDescent="0.25">
      <c r="A1124">
        <v>3231</v>
      </c>
      <c r="B1124" s="3" t="s">
        <v>3231</v>
      </c>
      <c r="C1124" s="3" t="s">
        <v>7341</v>
      </c>
      <c r="D1124" s="6">
        <v>1000</v>
      </c>
      <c r="E1124" s="8">
        <v>1610</v>
      </c>
      <c r="F1124" t="s">
        <v>8218</v>
      </c>
      <c r="G1124" t="s">
        <v>8223</v>
      </c>
      <c r="H1124" t="s">
        <v>8245</v>
      </c>
      <c r="I1124">
        <v>1460846347</v>
      </c>
      <c r="J1124">
        <v>1458254347</v>
      </c>
      <c r="K1124" t="b">
        <v>0</v>
      </c>
      <c r="L1124" s="9">
        <v>28</v>
      </c>
      <c r="M1124" t="b">
        <v>1</v>
      </c>
      <c r="N1124" t="s">
        <v>8269</v>
      </c>
      <c r="O1124">
        <f t="shared" si="93"/>
        <v>161</v>
      </c>
      <c r="P1124">
        <f t="shared" si="94"/>
        <v>57.5</v>
      </c>
      <c r="Q1124" s="13" t="s">
        <v>8323</v>
      </c>
      <c r="R1124" t="s">
        <v>8326</v>
      </c>
      <c r="S1124" s="10">
        <f t="shared" si="95"/>
        <v>42446.943831018521</v>
      </c>
      <c r="T1124" s="10">
        <f t="shared" si="96"/>
        <v>42476.943831018521</v>
      </c>
      <c r="U1124">
        <f t="shared" si="92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 s="9">
        <v>12</v>
      </c>
      <c r="M1125" t="b">
        <v>0</v>
      </c>
      <c r="N1125" t="s">
        <v>8269</v>
      </c>
      <c r="O1125">
        <f t="shared" si="93"/>
        <v>11</v>
      </c>
      <c r="P1125">
        <f t="shared" si="94"/>
        <v>437.5</v>
      </c>
      <c r="Q1125" s="13" t="s">
        <v>8323</v>
      </c>
      <c r="R1125" t="s">
        <v>8326</v>
      </c>
      <c r="S1125" s="10">
        <f t="shared" si="95"/>
        <v>42796.682476851856</v>
      </c>
      <c r="T1125" s="10">
        <f t="shared" si="96"/>
        <v>42841.640810185185</v>
      </c>
      <c r="U1125">
        <f t="shared" si="92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 s="9">
        <v>104</v>
      </c>
      <c r="M1126" t="b">
        <v>1</v>
      </c>
      <c r="N1126" t="s">
        <v>8269</v>
      </c>
      <c r="O1126">
        <f t="shared" si="93"/>
        <v>105</v>
      </c>
      <c r="P1126">
        <f t="shared" si="94"/>
        <v>50.38</v>
      </c>
      <c r="Q1126" s="13" t="s">
        <v>8323</v>
      </c>
      <c r="R1126" t="s">
        <v>8326</v>
      </c>
      <c r="S1126" s="10">
        <f t="shared" si="95"/>
        <v>42139.525567129633</v>
      </c>
      <c r="T1126" s="10">
        <f t="shared" si="96"/>
        <v>42169.525567129633</v>
      </c>
      <c r="U1126">
        <f t="shared" si="92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 s="9">
        <v>46</v>
      </c>
      <c r="M1127" t="b">
        <v>1</v>
      </c>
      <c r="N1127" t="s">
        <v>8290</v>
      </c>
      <c r="O1127">
        <f t="shared" si="93"/>
        <v>105</v>
      </c>
      <c r="P1127">
        <f t="shared" si="94"/>
        <v>113.83</v>
      </c>
      <c r="Q1127" s="13" t="s">
        <v>8327</v>
      </c>
      <c r="R1127" t="s">
        <v>8338</v>
      </c>
      <c r="S1127" s="10">
        <f t="shared" si="95"/>
        <v>41039.409456018519</v>
      </c>
      <c r="T1127" s="10">
        <f t="shared" si="96"/>
        <v>41069.409456018519</v>
      </c>
      <c r="U1127">
        <f t="shared" si="92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 s="9">
        <v>147</v>
      </c>
      <c r="M1128" t="b">
        <v>1</v>
      </c>
      <c r="N1128" t="s">
        <v>8277</v>
      </c>
      <c r="O1128">
        <f t="shared" si="93"/>
        <v>105</v>
      </c>
      <c r="P1128">
        <f t="shared" si="94"/>
        <v>35.61</v>
      </c>
      <c r="Q1128" s="13" t="s">
        <v>8327</v>
      </c>
      <c r="R1128" t="s">
        <v>8328</v>
      </c>
      <c r="S1128" s="10">
        <f t="shared" si="95"/>
        <v>40458.815625000003</v>
      </c>
      <c r="T1128" s="10">
        <f t="shared" si="96"/>
        <v>40521.207638888889</v>
      </c>
      <c r="U1128">
        <f t="shared" si="92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 s="9">
        <v>142</v>
      </c>
      <c r="M1129" t="b">
        <v>1</v>
      </c>
      <c r="N1129" t="s">
        <v>8269</v>
      </c>
      <c r="O1129">
        <f t="shared" si="93"/>
        <v>105</v>
      </c>
      <c r="P1129">
        <f t="shared" si="94"/>
        <v>36.86</v>
      </c>
      <c r="Q1129" s="13" t="s">
        <v>8323</v>
      </c>
      <c r="R1129" t="s">
        <v>8326</v>
      </c>
      <c r="S1129" s="10">
        <f t="shared" si="95"/>
        <v>42558.189432870371</v>
      </c>
      <c r="T1129" s="10">
        <f t="shared" si="96"/>
        <v>42587.875</v>
      </c>
      <c r="U1129">
        <f t="shared" si="92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 s="9">
        <v>17</v>
      </c>
      <c r="M1130" t="b">
        <v>0</v>
      </c>
      <c r="N1130" t="s">
        <v>8299</v>
      </c>
      <c r="O1130">
        <f t="shared" si="93"/>
        <v>2</v>
      </c>
      <c r="P1130">
        <f t="shared" si="94"/>
        <v>307.82</v>
      </c>
      <c r="Q1130" s="13" t="s">
        <v>8308</v>
      </c>
      <c r="R1130" t="s">
        <v>8315</v>
      </c>
      <c r="S1130" s="10">
        <f t="shared" si="95"/>
        <v>42327.805659722217</v>
      </c>
      <c r="T1130" s="10">
        <f t="shared" si="96"/>
        <v>42355.805659722217</v>
      </c>
      <c r="U1130">
        <f t="shared" si="92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 s="9">
        <v>56</v>
      </c>
      <c r="M1131" t="b">
        <v>1</v>
      </c>
      <c r="N1131" t="s">
        <v>8269</v>
      </c>
      <c r="O1131">
        <f t="shared" si="93"/>
        <v>105</v>
      </c>
      <c r="P1131">
        <f t="shared" si="94"/>
        <v>93.43</v>
      </c>
      <c r="Q1131" s="13" t="s">
        <v>8323</v>
      </c>
      <c r="R1131" t="s">
        <v>8326</v>
      </c>
      <c r="S1131" s="10">
        <f t="shared" si="95"/>
        <v>42646.092812499999</v>
      </c>
      <c r="T1131" s="10">
        <f t="shared" si="96"/>
        <v>42675.207638888889</v>
      </c>
      <c r="U1131">
        <f t="shared" si="92"/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 s="9">
        <v>65</v>
      </c>
      <c r="M1132" t="b">
        <v>1</v>
      </c>
      <c r="N1132" t="s">
        <v>8269</v>
      </c>
      <c r="O1132">
        <f t="shared" si="93"/>
        <v>105</v>
      </c>
      <c r="P1132">
        <f t="shared" si="94"/>
        <v>80.400000000000006</v>
      </c>
      <c r="Q1132" s="13" t="s">
        <v>8323</v>
      </c>
      <c r="R1132" t="s">
        <v>8326</v>
      </c>
      <c r="S1132" s="10">
        <f t="shared" si="95"/>
        <v>42248.697754629626</v>
      </c>
      <c r="T1132" s="10">
        <f t="shared" si="96"/>
        <v>42283.697754629626</v>
      </c>
      <c r="U1132">
        <f t="shared" si="92"/>
        <v>2015</v>
      </c>
    </row>
    <row r="1133" spans="1:21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 s="9">
        <v>120</v>
      </c>
      <c r="M1133" t="b">
        <v>1</v>
      </c>
      <c r="N1133" t="s">
        <v>8272</v>
      </c>
      <c r="O1133">
        <f t="shared" si="93"/>
        <v>131</v>
      </c>
      <c r="P1133">
        <f t="shared" si="94"/>
        <v>43.55</v>
      </c>
      <c r="Q1133" s="13" t="s">
        <v>8311</v>
      </c>
      <c r="R1133" t="s">
        <v>8333</v>
      </c>
      <c r="S1133" s="10">
        <f t="shared" si="95"/>
        <v>41111.185891203706</v>
      </c>
      <c r="T1133" s="10">
        <f t="shared" si="96"/>
        <v>41171.185891203706</v>
      </c>
      <c r="U1133">
        <f t="shared" si="92"/>
        <v>2012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 s="9">
        <v>81</v>
      </c>
      <c r="M1134" t="b">
        <v>1</v>
      </c>
      <c r="N1134" t="s">
        <v>8274</v>
      </c>
      <c r="O1134">
        <f t="shared" si="93"/>
        <v>104</v>
      </c>
      <c r="P1134">
        <f t="shared" si="94"/>
        <v>64.47</v>
      </c>
      <c r="Q1134" s="13" t="s">
        <v>8327</v>
      </c>
      <c r="R1134" t="s">
        <v>8331</v>
      </c>
      <c r="S1134" s="10">
        <f t="shared" si="95"/>
        <v>41067.74086805556</v>
      </c>
      <c r="T1134" s="10">
        <f t="shared" si="96"/>
        <v>41097.74086805556</v>
      </c>
      <c r="U1134">
        <f t="shared" si="92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 s="9">
        <v>103</v>
      </c>
      <c r="M1135" t="b">
        <v>1</v>
      </c>
      <c r="N1135" t="s">
        <v>8301</v>
      </c>
      <c r="O1135">
        <f t="shared" si="93"/>
        <v>116</v>
      </c>
      <c r="P1135">
        <f t="shared" si="94"/>
        <v>50.69</v>
      </c>
      <c r="Q1135" s="13" t="s">
        <v>8323</v>
      </c>
      <c r="R1135" t="s">
        <v>8324</v>
      </c>
      <c r="S1135" s="10">
        <f t="shared" si="95"/>
        <v>42660.618854166663</v>
      </c>
      <c r="T1135" s="10">
        <f t="shared" si="96"/>
        <v>42696.249305555553</v>
      </c>
      <c r="U1135">
        <f t="shared" si="92"/>
        <v>2016</v>
      </c>
    </row>
    <row r="1136" spans="1:21" ht="60" x14ac:dyDescent="0.25">
      <c r="A1136">
        <v>3349</v>
      </c>
      <c r="B1136" s="3" t="s">
        <v>3348</v>
      </c>
      <c r="C1136" s="3" t="s">
        <v>7459</v>
      </c>
      <c r="D1136" s="6">
        <v>1000</v>
      </c>
      <c r="E1136" s="8">
        <v>1534</v>
      </c>
      <c r="F1136" t="s">
        <v>8218</v>
      </c>
      <c r="G1136" t="s">
        <v>8223</v>
      </c>
      <c r="H1136" t="s">
        <v>8245</v>
      </c>
      <c r="I1136">
        <v>1465837200</v>
      </c>
      <c r="J1136">
        <v>1463971172</v>
      </c>
      <c r="K1136" t="b">
        <v>0</v>
      </c>
      <c r="L1136" s="9">
        <v>14</v>
      </c>
      <c r="M1136" t="b">
        <v>1</v>
      </c>
      <c r="N1136" t="s">
        <v>8269</v>
      </c>
      <c r="O1136">
        <f t="shared" si="93"/>
        <v>153</v>
      </c>
      <c r="P1136">
        <f t="shared" si="94"/>
        <v>109.57</v>
      </c>
      <c r="Q1136" s="13" t="s">
        <v>8323</v>
      </c>
      <c r="R1136" t="s">
        <v>8326</v>
      </c>
      <c r="S1136" s="10">
        <f t="shared" si="95"/>
        <v>42513.110787037032</v>
      </c>
      <c r="T1136" s="10">
        <f t="shared" si="96"/>
        <v>42534.708333333328</v>
      </c>
      <c r="U1136">
        <f t="shared" si="92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 s="9">
        <v>79</v>
      </c>
      <c r="M1137" t="b">
        <v>0</v>
      </c>
      <c r="N1137" t="s">
        <v>8291</v>
      </c>
      <c r="O1137">
        <f t="shared" si="93"/>
        <v>26</v>
      </c>
      <c r="P1137">
        <f t="shared" si="94"/>
        <v>65.97</v>
      </c>
      <c r="Q1137" s="13" t="s">
        <v>8327</v>
      </c>
      <c r="R1137" t="s">
        <v>8330</v>
      </c>
      <c r="S1137" s="10">
        <f t="shared" si="95"/>
        <v>42796.071643518517</v>
      </c>
      <c r="T1137" s="10">
        <f t="shared" si="96"/>
        <v>42826.166666666672</v>
      </c>
      <c r="U1137">
        <f t="shared" si="92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 s="9">
        <v>78</v>
      </c>
      <c r="M1138" t="b">
        <v>1</v>
      </c>
      <c r="N1138" t="s">
        <v>8272</v>
      </c>
      <c r="O1138">
        <f t="shared" si="93"/>
        <v>104</v>
      </c>
      <c r="P1138">
        <f t="shared" si="94"/>
        <v>66.7</v>
      </c>
      <c r="Q1138" s="13" t="s">
        <v>8311</v>
      </c>
      <c r="R1138" t="s">
        <v>8333</v>
      </c>
      <c r="S1138" s="10">
        <f t="shared" si="95"/>
        <v>42334.013124999998</v>
      </c>
      <c r="T1138" s="10">
        <f t="shared" si="96"/>
        <v>42364.013124999998</v>
      </c>
      <c r="U1138">
        <f t="shared" si="92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 s="9">
        <v>81</v>
      </c>
      <c r="M1139" t="b">
        <v>1</v>
      </c>
      <c r="N1139" t="s">
        <v>8264</v>
      </c>
      <c r="O1139">
        <f t="shared" si="93"/>
        <v>104</v>
      </c>
      <c r="P1139">
        <f t="shared" si="94"/>
        <v>64.2</v>
      </c>
      <c r="Q1139" s="13" t="s">
        <v>8321</v>
      </c>
      <c r="R1139" t="s">
        <v>8343</v>
      </c>
      <c r="S1139" s="10">
        <f t="shared" si="95"/>
        <v>41718.043032407404</v>
      </c>
      <c r="T1139" s="10">
        <f t="shared" si="96"/>
        <v>41742.083333333336</v>
      </c>
      <c r="U1139">
        <f t="shared" si="92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 s="9">
        <v>4</v>
      </c>
      <c r="M1140" t="b">
        <v>0</v>
      </c>
      <c r="N1140" t="s">
        <v>8271</v>
      </c>
      <c r="O1140">
        <f t="shared" si="93"/>
        <v>104</v>
      </c>
      <c r="P1140">
        <f t="shared" si="94"/>
        <v>1300</v>
      </c>
      <c r="Q1140" s="13" t="s">
        <v>8308</v>
      </c>
      <c r="R1140" t="s">
        <v>8310</v>
      </c>
      <c r="S1140" s="10">
        <f t="shared" si="95"/>
        <v>42720.720057870371</v>
      </c>
      <c r="T1140" s="10">
        <f t="shared" si="96"/>
        <v>42765.720057870371</v>
      </c>
      <c r="U1140">
        <f t="shared" si="92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 s="9">
        <v>54</v>
      </c>
      <c r="M1141" t="b">
        <v>1</v>
      </c>
      <c r="N1141" t="s">
        <v>8269</v>
      </c>
      <c r="O1141">
        <f t="shared" si="93"/>
        <v>104</v>
      </c>
      <c r="P1141">
        <f t="shared" si="94"/>
        <v>96.2</v>
      </c>
      <c r="Q1141" s="13" t="s">
        <v>8323</v>
      </c>
      <c r="R1141" t="s">
        <v>8326</v>
      </c>
      <c r="S1141" s="10">
        <f t="shared" si="95"/>
        <v>42690.041435185187</v>
      </c>
      <c r="T1141" s="10">
        <f t="shared" si="96"/>
        <v>42750.041435185187</v>
      </c>
      <c r="U1141">
        <f t="shared" si="92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 s="9">
        <v>96</v>
      </c>
      <c r="M1142" t="b">
        <v>1</v>
      </c>
      <c r="N1142" t="s">
        <v>8267</v>
      </c>
      <c r="O1142">
        <f t="shared" si="93"/>
        <v>104</v>
      </c>
      <c r="P1142">
        <f t="shared" si="94"/>
        <v>54.02</v>
      </c>
      <c r="Q1142" s="13" t="s">
        <v>8321</v>
      </c>
      <c r="R1142" t="s">
        <v>8322</v>
      </c>
      <c r="S1142" s="10">
        <f t="shared" si="95"/>
        <v>41107.053067129629</v>
      </c>
      <c r="T1142" s="10">
        <f t="shared" si="96"/>
        <v>41137.053067129629</v>
      </c>
      <c r="U1142">
        <f t="shared" si="92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 s="9">
        <v>52</v>
      </c>
      <c r="M1143" t="b">
        <v>1</v>
      </c>
      <c r="N1143" t="s">
        <v>8303</v>
      </c>
      <c r="O1143">
        <f t="shared" si="93"/>
        <v>104</v>
      </c>
      <c r="P1143">
        <f t="shared" si="94"/>
        <v>99.54</v>
      </c>
      <c r="Q1143" s="13" t="s">
        <v>8323</v>
      </c>
      <c r="R1143" t="s">
        <v>8335</v>
      </c>
      <c r="S1143" s="10">
        <f t="shared" si="95"/>
        <v>42395.706435185188</v>
      </c>
      <c r="T1143" s="10">
        <f t="shared" si="96"/>
        <v>42416.249305555553</v>
      </c>
      <c r="U1143">
        <f t="shared" si="92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 s="9">
        <v>82</v>
      </c>
      <c r="M1144" t="b">
        <v>1</v>
      </c>
      <c r="N1144" t="s">
        <v>8269</v>
      </c>
      <c r="O1144">
        <f t="shared" si="93"/>
        <v>104</v>
      </c>
      <c r="P1144">
        <f t="shared" si="94"/>
        <v>63.11</v>
      </c>
      <c r="Q1144" s="13" t="s">
        <v>8323</v>
      </c>
      <c r="R1144" t="s">
        <v>8326</v>
      </c>
      <c r="S1144" s="10">
        <f t="shared" si="95"/>
        <v>41827.605057870373</v>
      </c>
      <c r="T1144" s="10">
        <f t="shared" si="96"/>
        <v>41848.605057870373</v>
      </c>
      <c r="U1144">
        <f t="shared" si="92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 s="9">
        <v>30</v>
      </c>
      <c r="M1145" t="b">
        <v>1</v>
      </c>
      <c r="N1145" t="s">
        <v>8303</v>
      </c>
      <c r="O1145">
        <f t="shared" si="93"/>
        <v>103</v>
      </c>
      <c r="P1145">
        <f t="shared" si="94"/>
        <v>172.23</v>
      </c>
      <c r="Q1145" s="13" t="s">
        <v>8323</v>
      </c>
      <c r="R1145" t="s">
        <v>8335</v>
      </c>
      <c r="S1145" s="10">
        <f t="shared" si="95"/>
        <v>42128.824074074073</v>
      </c>
      <c r="T1145" s="10">
        <f t="shared" si="96"/>
        <v>42158</v>
      </c>
      <c r="U1145">
        <f t="shared" si="92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 s="9">
        <v>97</v>
      </c>
      <c r="M1146" t="b">
        <v>1</v>
      </c>
      <c r="N1146" t="s">
        <v>8301</v>
      </c>
      <c r="O1146">
        <f t="shared" si="93"/>
        <v>129</v>
      </c>
      <c r="P1146">
        <f t="shared" si="94"/>
        <v>53.16</v>
      </c>
      <c r="Q1146" s="13" t="s">
        <v>8323</v>
      </c>
      <c r="R1146" t="s">
        <v>8324</v>
      </c>
      <c r="S1146" s="10">
        <f t="shared" si="95"/>
        <v>42225.559675925921</v>
      </c>
      <c r="T1146" s="10">
        <f t="shared" si="96"/>
        <v>42270.559675925921</v>
      </c>
      <c r="U1146">
        <f t="shared" si="92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 s="9">
        <v>60</v>
      </c>
      <c r="M1147" t="b">
        <v>1</v>
      </c>
      <c r="N1147" t="s">
        <v>8300</v>
      </c>
      <c r="O1147">
        <f t="shared" si="93"/>
        <v>103</v>
      </c>
      <c r="P1147">
        <f t="shared" si="94"/>
        <v>85.75</v>
      </c>
      <c r="Q1147" s="13" t="s">
        <v>8308</v>
      </c>
      <c r="R1147" t="s">
        <v>8340</v>
      </c>
      <c r="S1147" s="10">
        <f t="shared" si="95"/>
        <v>41542.958449074074</v>
      </c>
      <c r="T1147" s="10">
        <f t="shared" si="96"/>
        <v>41572.958449074074</v>
      </c>
      <c r="U1147">
        <f t="shared" si="92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 s="9">
        <v>77</v>
      </c>
      <c r="M1148" t="b">
        <v>1</v>
      </c>
      <c r="N1148" t="s">
        <v>8274</v>
      </c>
      <c r="O1148">
        <f t="shared" si="93"/>
        <v>103</v>
      </c>
      <c r="P1148">
        <f t="shared" si="94"/>
        <v>66.69</v>
      </c>
      <c r="Q1148" s="13" t="s">
        <v>8327</v>
      </c>
      <c r="R1148" t="s">
        <v>8331</v>
      </c>
      <c r="S1148" s="10">
        <f t="shared" si="95"/>
        <v>41794.981122685182</v>
      </c>
      <c r="T1148" s="10">
        <f t="shared" si="96"/>
        <v>41854.708333333336</v>
      </c>
      <c r="U1148">
        <f t="shared" si="92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 s="9">
        <v>93</v>
      </c>
      <c r="M1149" t="b">
        <v>1</v>
      </c>
      <c r="N1149" t="s">
        <v>8269</v>
      </c>
      <c r="O1149">
        <f t="shared" si="93"/>
        <v>102</v>
      </c>
      <c r="P1149">
        <f t="shared" si="94"/>
        <v>55.01</v>
      </c>
      <c r="Q1149" s="13" t="s">
        <v>8323</v>
      </c>
      <c r="R1149" t="s">
        <v>8326</v>
      </c>
      <c r="S1149" s="10">
        <f t="shared" si="95"/>
        <v>42575.130057870367</v>
      </c>
      <c r="T1149" s="10">
        <f t="shared" si="96"/>
        <v>42605.130057870367</v>
      </c>
      <c r="U1149">
        <f t="shared" si="92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 s="9">
        <v>62</v>
      </c>
      <c r="M1150" t="b">
        <v>1</v>
      </c>
      <c r="N1150" t="s">
        <v>8272</v>
      </c>
      <c r="O1150">
        <f t="shared" si="93"/>
        <v>102</v>
      </c>
      <c r="P1150">
        <f t="shared" si="94"/>
        <v>82.52</v>
      </c>
      <c r="Q1150" s="13" t="s">
        <v>8311</v>
      </c>
      <c r="R1150" t="s">
        <v>8333</v>
      </c>
      <c r="S1150" s="10">
        <f t="shared" si="95"/>
        <v>41226.95721064815</v>
      </c>
      <c r="T1150" s="10">
        <f t="shared" si="96"/>
        <v>41256.95721064815</v>
      </c>
      <c r="U1150">
        <f t="shared" si="92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 s="9">
        <v>34</v>
      </c>
      <c r="M1151" t="b">
        <v>1</v>
      </c>
      <c r="N1151" t="s">
        <v>8269</v>
      </c>
      <c r="O1151">
        <f t="shared" si="93"/>
        <v>102</v>
      </c>
      <c r="P1151">
        <f t="shared" si="94"/>
        <v>150.15</v>
      </c>
      <c r="Q1151" s="13" t="s">
        <v>8323</v>
      </c>
      <c r="R1151" t="s">
        <v>8326</v>
      </c>
      <c r="S1151" s="10">
        <f t="shared" si="95"/>
        <v>42318.702094907407</v>
      </c>
      <c r="T1151" s="10">
        <f t="shared" si="96"/>
        <v>42348.702094907407</v>
      </c>
      <c r="U1151">
        <f t="shared" si="92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 s="9">
        <v>59</v>
      </c>
      <c r="M1152" t="b">
        <v>1</v>
      </c>
      <c r="N1152" t="s">
        <v>8301</v>
      </c>
      <c r="O1152">
        <f t="shared" si="93"/>
        <v>102</v>
      </c>
      <c r="P1152">
        <f t="shared" si="94"/>
        <v>86.49</v>
      </c>
      <c r="Q1152" s="13" t="s">
        <v>8323</v>
      </c>
      <c r="R1152" t="s">
        <v>8324</v>
      </c>
      <c r="S1152" s="10">
        <f t="shared" si="95"/>
        <v>42381.686840277776</v>
      </c>
      <c r="T1152" s="10">
        <f t="shared" si="96"/>
        <v>42411.686840277776</v>
      </c>
      <c r="U1152">
        <f t="shared" si="92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 s="9">
        <v>87</v>
      </c>
      <c r="M1153" t="b">
        <v>1</v>
      </c>
      <c r="N1153" t="s">
        <v>8269</v>
      </c>
      <c r="O1153">
        <f t="shared" si="93"/>
        <v>102</v>
      </c>
      <c r="P1153">
        <f t="shared" si="94"/>
        <v>58.62</v>
      </c>
      <c r="Q1153" s="13" t="s">
        <v>8323</v>
      </c>
      <c r="R1153" t="s">
        <v>8326</v>
      </c>
      <c r="S1153" s="10">
        <f t="shared" si="95"/>
        <v>41880.061006944445</v>
      </c>
      <c r="T1153" s="10">
        <f t="shared" si="96"/>
        <v>41908.065972222219</v>
      </c>
      <c r="U1153">
        <f t="shared" si="92"/>
        <v>2014</v>
      </c>
    </row>
    <row r="1154" spans="1:21" ht="60" x14ac:dyDescent="0.25">
      <c r="A1154">
        <v>3452</v>
      </c>
      <c r="B1154" s="3" t="s">
        <v>3451</v>
      </c>
      <c r="C1154" s="3" t="s">
        <v>7562</v>
      </c>
      <c r="D1154" s="6">
        <v>1000</v>
      </c>
      <c r="E1154" s="8">
        <v>1532</v>
      </c>
      <c r="F1154" t="s">
        <v>8218</v>
      </c>
      <c r="G1154" t="s">
        <v>8223</v>
      </c>
      <c r="H1154" t="s">
        <v>8245</v>
      </c>
      <c r="I1154">
        <v>1406087940</v>
      </c>
      <c r="J1154">
        <v>1404141626</v>
      </c>
      <c r="K1154" t="b">
        <v>0</v>
      </c>
      <c r="L1154" s="9">
        <v>37</v>
      </c>
      <c r="M1154" t="b">
        <v>1</v>
      </c>
      <c r="N1154" t="s">
        <v>8269</v>
      </c>
      <c r="O1154">
        <f t="shared" si="93"/>
        <v>153</v>
      </c>
      <c r="P1154">
        <f t="shared" si="94"/>
        <v>41.41</v>
      </c>
      <c r="Q1154" s="13" t="s">
        <v>8323</v>
      </c>
      <c r="R1154" t="s">
        <v>8326</v>
      </c>
      <c r="S1154" s="10">
        <f t="shared" si="95"/>
        <v>41820.639189814814</v>
      </c>
      <c r="T1154" s="10">
        <f t="shared" si="96"/>
        <v>41843.165972222225</v>
      </c>
      <c r="U1154">
        <f t="shared" si="92"/>
        <v>2014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 s="9">
        <v>99</v>
      </c>
      <c r="M1155" t="b">
        <v>1</v>
      </c>
      <c r="N1155" t="s">
        <v>8272</v>
      </c>
      <c r="O1155">
        <f t="shared" si="93"/>
        <v>102</v>
      </c>
      <c r="P1155">
        <f t="shared" si="94"/>
        <v>51.47</v>
      </c>
      <c r="Q1155" s="13" t="s">
        <v>8311</v>
      </c>
      <c r="R1155" t="s">
        <v>8333</v>
      </c>
      <c r="S1155" s="10">
        <f t="shared" si="95"/>
        <v>41789.330312500002</v>
      </c>
      <c r="T1155" s="10">
        <f t="shared" si="96"/>
        <v>41829.330312500002</v>
      </c>
      <c r="U1155">
        <f t="shared" si="92"/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 s="9">
        <v>181</v>
      </c>
      <c r="M1156" t="b">
        <v>1</v>
      </c>
      <c r="N1156" t="s">
        <v>8295</v>
      </c>
      <c r="O1156">
        <f t="shared" si="93"/>
        <v>154</v>
      </c>
      <c r="P1156">
        <f t="shared" si="94"/>
        <v>28.1</v>
      </c>
      <c r="Q1156" s="13" t="s">
        <v>8316</v>
      </c>
      <c r="R1156" t="s">
        <v>8317</v>
      </c>
      <c r="S1156" s="10">
        <f t="shared" si="95"/>
        <v>41926.585162037038</v>
      </c>
      <c r="T1156" s="10">
        <f t="shared" si="96"/>
        <v>41961</v>
      </c>
      <c r="U1156">
        <f t="shared" si="92"/>
        <v>2014</v>
      </c>
    </row>
    <row r="1157" spans="1:21" ht="60" x14ac:dyDescent="0.25">
      <c r="A1157">
        <v>3669</v>
      </c>
      <c r="B1157" s="3" t="s">
        <v>3666</v>
      </c>
      <c r="C1157" s="3" t="s">
        <v>7779</v>
      </c>
      <c r="D1157" s="6">
        <v>1000</v>
      </c>
      <c r="E1157" s="8">
        <v>1382</v>
      </c>
      <c r="F1157" t="s">
        <v>8218</v>
      </c>
      <c r="G1157" t="s">
        <v>8224</v>
      </c>
      <c r="H1157" t="s">
        <v>8246</v>
      </c>
      <c r="I1157">
        <v>1434039137</v>
      </c>
      <c r="J1157">
        <v>1431447137</v>
      </c>
      <c r="K1157" t="b">
        <v>0</v>
      </c>
      <c r="L1157" s="9">
        <v>17</v>
      </c>
      <c r="M1157" t="b">
        <v>1</v>
      </c>
      <c r="N1157" t="s">
        <v>8269</v>
      </c>
      <c r="O1157">
        <f t="shared" si="93"/>
        <v>138</v>
      </c>
      <c r="P1157">
        <f t="shared" si="94"/>
        <v>81.290000000000006</v>
      </c>
      <c r="Q1157" s="13" t="s">
        <v>8323</v>
      </c>
      <c r="R1157" t="s">
        <v>8326</v>
      </c>
      <c r="S1157" s="10">
        <f t="shared" si="95"/>
        <v>42136.675196759257</v>
      </c>
      <c r="T1157" s="10">
        <f t="shared" si="96"/>
        <v>42166.675196759257</v>
      </c>
      <c r="U1157">
        <f t="shared" si="92"/>
        <v>2015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 s="9">
        <v>99</v>
      </c>
      <c r="M1158" t="b">
        <v>1</v>
      </c>
      <c r="N1158" t="s">
        <v>8277</v>
      </c>
      <c r="O1158">
        <f t="shared" si="93"/>
        <v>254</v>
      </c>
      <c r="P1158">
        <f t="shared" si="94"/>
        <v>51.31</v>
      </c>
      <c r="Q1158" s="13" t="s">
        <v>8327</v>
      </c>
      <c r="R1158" t="s">
        <v>8328</v>
      </c>
      <c r="S1158" s="10">
        <f t="shared" si="95"/>
        <v>41951.788807870369</v>
      </c>
      <c r="T1158" s="10">
        <f t="shared" si="96"/>
        <v>41964.166666666672</v>
      </c>
      <c r="U1158">
        <f t="shared" si="92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 s="9">
        <v>50</v>
      </c>
      <c r="M1159" t="b">
        <v>1</v>
      </c>
      <c r="N1159" t="s">
        <v>8293</v>
      </c>
      <c r="O1159">
        <f t="shared" si="93"/>
        <v>508</v>
      </c>
      <c r="P1159">
        <f t="shared" si="94"/>
        <v>101.56</v>
      </c>
      <c r="Q1159" s="13" t="s">
        <v>8308</v>
      </c>
      <c r="R1159" t="s">
        <v>8309</v>
      </c>
      <c r="S1159" s="10">
        <f t="shared" si="95"/>
        <v>42289.957175925927</v>
      </c>
      <c r="T1159" s="10">
        <f t="shared" si="96"/>
        <v>42319.998842592591</v>
      </c>
      <c r="U1159">
        <f t="shared" si="92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 s="9">
        <v>139</v>
      </c>
      <c r="M1160" t="b">
        <v>1</v>
      </c>
      <c r="N1160" t="s">
        <v>8269</v>
      </c>
      <c r="O1160">
        <f t="shared" si="93"/>
        <v>101</v>
      </c>
      <c r="P1160">
        <f t="shared" si="94"/>
        <v>36.47</v>
      </c>
      <c r="Q1160" s="13" t="s">
        <v>8323</v>
      </c>
      <c r="R1160" t="s">
        <v>8326</v>
      </c>
      <c r="S1160" s="10">
        <f t="shared" si="95"/>
        <v>42201.675011574072</v>
      </c>
      <c r="T1160" s="10">
        <f t="shared" si="96"/>
        <v>42216.666666666672</v>
      </c>
      <c r="U1160">
        <f t="shared" si="92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 s="9">
        <v>46</v>
      </c>
      <c r="M1161" t="b">
        <v>1</v>
      </c>
      <c r="N1161" t="s">
        <v>8269</v>
      </c>
      <c r="O1161">
        <f t="shared" si="93"/>
        <v>101</v>
      </c>
      <c r="P1161">
        <f t="shared" si="94"/>
        <v>110.22</v>
      </c>
      <c r="Q1161" s="13" t="s">
        <v>8323</v>
      </c>
      <c r="R1161" t="s">
        <v>8326</v>
      </c>
      <c r="S1161" s="10">
        <f t="shared" si="95"/>
        <v>41993.824340277773</v>
      </c>
      <c r="T1161" s="10">
        <f t="shared" si="96"/>
        <v>42010.25</v>
      </c>
      <c r="U1161">
        <f t="shared" ref="U1161:U1224" si="97">YEAR(S1161)</f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 s="9">
        <v>94</v>
      </c>
      <c r="M1162" t="b">
        <v>1</v>
      </c>
      <c r="N1162" t="s">
        <v>8275</v>
      </c>
      <c r="O1162">
        <f t="shared" si="93"/>
        <v>101</v>
      </c>
      <c r="P1162">
        <f t="shared" si="94"/>
        <v>53.89</v>
      </c>
      <c r="Q1162" s="13" t="s">
        <v>8327</v>
      </c>
      <c r="R1162" t="s">
        <v>8336</v>
      </c>
      <c r="S1162" s="10">
        <f t="shared" si="95"/>
        <v>41923.838692129626</v>
      </c>
      <c r="T1162" s="10">
        <f t="shared" si="96"/>
        <v>41953.88035879629</v>
      </c>
      <c r="U1162">
        <f t="shared" si="97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 s="9">
        <v>211</v>
      </c>
      <c r="M1163" t="b">
        <v>1</v>
      </c>
      <c r="N1163" t="s">
        <v>8278</v>
      </c>
      <c r="O1163">
        <f t="shared" si="93"/>
        <v>112</v>
      </c>
      <c r="P1163">
        <f t="shared" si="94"/>
        <v>23.96</v>
      </c>
      <c r="Q1163" s="13" t="s">
        <v>8327</v>
      </c>
      <c r="R1163" t="s">
        <v>8329</v>
      </c>
      <c r="S1163" s="10">
        <f t="shared" si="95"/>
        <v>41249.448958333334</v>
      </c>
      <c r="T1163" s="10">
        <f t="shared" si="96"/>
        <v>41281.333333333336</v>
      </c>
      <c r="U1163">
        <f t="shared" si="97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 s="9">
        <v>54</v>
      </c>
      <c r="M1164" t="b">
        <v>1</v>
      </c>
      <c r="N1164" t="s">
        <v>8269</v>
      </c>
      <c r="O1164">
        <f t="shared" si="93"/>
        <v>101</v>
      </c>
      <c r="P1164">
        <f t="shared" si="94"/>
        <v>93.61</v>
      </c>
      <c r="Q1164" s="13" t="s">
        <v>8323</v>
      </c>
      <c r="R1164" t="s">
        <v>8326</v>
      </c>
      <c r="S1164" s="10">
        <f t="shared" si="95"/>
        <v>41806.395428240743</v>
      </c>
      <c r="T1164" s="10">
        <f t="shared" si="96"/>
        <v>41843.458333333336</v>
      </c>
      <c r="U1164">
        <f t="shared" si="97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 s="9">
        <v>58</v>
      </c>
      <c r="M1165" t="b">
        <v>1</v>
      </c>
      <c r="N1165" t="s">
        <v>8274</v>
      </c>
      <c r="O1165">
        <f t="shared" si="93"/>
        <v>112</v>
      </c>
      <c r="P1165">
        <f t="shared" si="94"/>
        <v>87.1</v>
      </c>
      <c r="Q1165" s="13" t="s">
        <v>8327</v>
      </c>
      <c r="R1165" t="s">
        <v>8331</v>
      </c>
      <c r="S1165" s="10">
        <f t="shared" si="95"/>
        <v>41813.766099537039</v>
      </c>
      <c r="T1165" s="10">
        <f t="shared" si="96"/>
        <v>41844.766099537039</v>
      </c>
      <c r="U1165">
        <f t="shared" si="97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 s="9">
        <v>148</v>
      </c>
      <c r="M1166" t="b">
        <v>0</v>
      </c>
      <c r="N1166" t="s">
        <v>8280</v>
      </c>
      <c r="O1166">
        <f t="shared" si="93"/>
        <v>3</v>
      </c>
      <c r="P1166">
        <f t="shared" si="94"/>
        <v>34.130000000000003</v>
      </c>
      <c r="Q1166" s="13" t="s">
        <v>8316</v>
      </c>
      <c r="R1166" t="s">
        <v>8334</v>
      </c>
      <c r="S1166" s="10">
        <f t="shared" si="95"/>
        <v>41445.962754629632</v>
      </c>
      <c r="T1166" s="10">
        <f t="shared" si="96"/>
        <v>41490.962754629632</v>
      </c>
      <c r="U1166">
        <f t="shared" si="97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 s="9">
        <v>121</v>
      </c>
      <c r="M1167" t="b">
        <v>1</v>
      </c>
      <c r="N1167" t="s">
        <v>8293</v>
      </c>
      <c r="O1167">
        <f t="shared" ref="O1167:O1230" si="98">ROUND(E1167/D1167*100,0)</f>
        <v>101</v>
      </c>
      <c r="P1167">
        <f t="shared" ref="P1167:P1230" si="99">IFERROR(ROUND(E1167/L1167,2),0)</f>
        <v>41.74</v>
      </c>
      <c r="Q1167" s="13" t="s">
        <v>8308</v>
      </c>
      <c r="R1167" t="s">
        <v>8309</v>
      </c>
      <c r="S1167" s="10">
        <f t="shared" ref="S1167:S1230" si="100">(((J1167/60)/60)/24)+DATE(1970,1,1)</f>
        <v>42303.617488425924</v>
      </c>
      <c r="T1167" s="10">
        <f t="shared" ref="T1167:T1230" si="101">(((I1167/60)/60)/24)+DATE(1970,1,1)</f>
        <v>42333.659155092595</v>
      </c>
      <c r="U1167">
        <f t="shared" si="97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 s="9">
        <v>91</v>
      </c>
      <c r="M1168" t="b">
        <v>1</v>
      </c>
      <c r="N1168" t="s">
        <v>8303</v>
      </c>
      <c r="O1168">
        <f t="shared" si="98"/>
        <v>101</v>
      </c>
      <c r="P1168">
        <f t="shared" si="99"/>
        <v>55.5</v>
      </c>
      <c r="Q1168" s="13" t="s">
        <v>8323</v>
      </c>
      <c r="R1168" t="s">
        <v>8335</v>
      </c>
      <c r="S1168" s="10">
        <f t="shared" si="100"/>
        <v>41739.525300925925</v>
      </c>
      <c r="T1168" s="10">
        <f t="shared" si="101"/>
        <v>41764.525300925925</v>
      </c>
      <c r="U1168">
        <f t="shared" si="97"/>
        <v>2014</v>
      </c>
    </row>
    <row r="1169" spans="1:21" ht="45" x14ac:dyDescent="0.25">
      <c r="A1169">
        <v>2800</v>
      </c>
      <c r="B1169" s="3" t="s">
        <v>2800</v>
      </c>
      <c r="C1169" s="3" t="s">
        <v>6910</v>
      </c>
      <c r="D1169" s="6">
        <v>1000</v>
      </c>
      <c r="E1169" s="8">
        <v>1330</v>
      </c>
      <c r="F1169" t="s">
        <v>8218</v>
      </c>
      <c r="G1169" t="s">
        <v>8224</v>
      </c>
      <c r="H1169" t="s">
        <v>8246</v>
      </c>
      <c r="I1169">
        <v>1420377366</v>
      </c>
      <c r="J1169">
        <v>1415193366</v>
      </c>
      <c r="K1169" t="b">
        <v>0</v>
      </c>
      <c r="L1169" s="9">
        <v>31</v>
      </c>
      <c r="M1169" t="b">
        <v>1</v>
      </c>
      <c r="N1169" t="s">
        <v>8269</v>
      </c>
      <c r="O1169">
        <f t="shared" si="98"/>
        <v>133</v>
      </c>
      <c r="P1169">
        <f t="shared" si="99"/>
        <v>42.9</v>
      </c>
      <c r="Q1169" s="13" t="s">
        <v>8323</v>
      </c>
      <c r="R1169" t="s">
        <v>8326</v>
      </c>
      <c r="S1169" s="10">
        <f t="shared" si="100"/>
        <v>41948.552847222221</v>
      </c>
      <c r="T1169" s="10">
        <f t="shared" si="101"/>
        <v>42008.552847222221</v>
      </c>
      <c r="U1169">
        <f t="shared" si="97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 s="9">
        <v>46</v>
      </c>
      <c r="M1170" t="b">
        <v>1</v>
      </c>
      <c r="N1170" t="s">
        <v>8274</v>
      </c>
      <c r="O1170">
        <f t="shared" si="98"/>
        <v>101</v>
      </c>
      <c r="P1170">
        <f t="shared" si="99"/>
        <v>109.71</v>
      </c>
      <c r="Q1170" s="13" t="s">
        <v>8327</v>
      </c>
      <c r="R1170" t="s">
        <v>8331</v>
      </c>
      <c r="S1170" s="10">
        <f t="shared" si="100"/>
        <v>41524.056921296295</v>
      </c>
      <c r="T1170" s="10">
        <f t="shared" si="101"/>
        <v>41554.056921296295</v>
      </c>
      <c r="U1170">
        <f t="shared" si="97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 s="9">
        <v>60</v>
      </c>
      <c r="M1171" t="b">
        <v>1</v>
      </c>
      <c r="N1171" t="s">
        <v>8298</v>
      </c>
      <c r="O1171">
        <f t="shared" si="98"/>
        <v>126</v>
      </c>
      <c r="P1171">
        <f t="shared" si="99"/>
        <v>84.08</v>
      </c>
      <c r="Q1171" s="13" t="s">
        <v>8327</v>
      </c>
      <c r="R1171" t="s">
        <v>8341</v>
      </c>
      <c r="S1171" s="10">
        <f t="shared" si="100"/>
        <v>41107.849143518521</v>
      </c>
      <c r="T1171" s="10">
        <f t="shared" si="101"/>
        <v>41137.849143518521</v>
      </c>
      <c r="U1171">
        <f t="shared" si="97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 s="9">
        <v>57</v>
      </c>
      <c r="M1172" t="b">
        <v>1</v>
      </c>
      <c r="N1172" t="s">
        <v>8298</v>
      </c>
      <c r="O1172">
        <f t="shared" si="98"/>
        <v>101</v>
      </c>
      <c r="P1172">
        <f t="shared" si="99"/>
        <v>88.44</v>
      </c>
      <c r="Q1172" s="13" t="s">
        <v>8327</v>
      </c>
      <c r="R1172" t="s">
        <v>8341</v>
      </c>
      <c r="S1172" s="10">
        <f t="shared" si="100"/>
        <v>41068.520474537036</v>
      </c>
      <c r="T1172" s="10">
        <f t="shared" si="101"/>
        <v>41098.520474537036</v>
      </c>
      <c r="U1172">
        <f t="shared" si="97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 s="9">
        <v>44</v>
      </c>
      <c r="M1173" t="b">
        <v>1</v>
      </c>
      <c r="N1173" t="s">
        <v>8269</v>
      </c>
      <c r="O1173">
        <f t="shared" si="98"/>
        <v>101</v>
      </c>
      <c r="P1173">
        <f t="shared" si="99"/>
        <v>114.55</v>
      </c>
      <c r="Q1173" s="13" t="s">
        <v>8323</v>
      </c>
      <c r="R1173" t="s">
        <v>8326</v>
      </c>
      <c r="S1173" s="10">
        <f t="shared" si="100"/>
        <v>41927.936157407406</v>
      </c>
      <c r="T1173" s="10">
        <f t="shared" si="101"/>
        <v>41948.977824074071</v>
      </c>
      <c r="U1173">
        <f t="shared" si="97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 s="9">
        <v>196</v>
      </c>
      <c r="M1174" t="b">
        <v>1</v>
      </c>
      <c r="N1174" t="s">
        <v>8269</v>
      </c>
      <c r="O1174">
        <f t="shared" si="98"/>
        <v>101</v>
      </c>
      <c r="P1174">
        <f t="shared" si="99"/>
        <v>25.69</v>
      </c>
      <c r="Q1174" s="13" t="s">
        <v>8323</v>
      </c>
      <c r="R1174" t="s">
        <v>8326</v>
      </c>
      <c r="S1174" s="10">
        <f t="shared" si="100"/>
        <v>41827.909942129627</v>
      </c>
      <c r="T1174" s="10">
        <f t="shared" si="101"/>
        <v>41857.897222222222</v>
      </c>
      <c r="U1174">
        <f t="shared" si="97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 s="9">
        <v>27</v>
      </c>
      <c r="M1175" t="b">
        <v>1</v>
      </c>
      <c r="N1175" t="s">
        <v>8264</v>
      </c>
      <c r="O1175">
        <f t="shared" si="98"/>
        <v>101</v>
      </c>
      <c r="P1175">
        <f t="shared" si="99"/>
        <v>186.11</v>
      </c>
      <c r="Q1175" s="13" t="s">
        <v>8321</v>
      </c>
      <c r="R1175" t="s">
        <v>8343</v>
      </c>
      <c r="S1175" s="10">
        <f t="shared" si="100"/>
        <v>40987.776631944449</v>
      </c>
      <c r="T1175" s="10">
        <f t="shared" si="101"/>
        <v>41001.776631944449</v>
      </c>
      <c r="U1175">
        <f t="shared" si="97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 s="9">
        <v>41</v>
      </c>
      <c r="M1176" t="b">
        <v>1</v>
      </c>
      <c r="N1176" t="s">
        <v>8269</v>
      </c>
      <c r="O1176">
        <f t="shared" si="98"/>
        <v>100</v>
      </c>
      <c r="P1176">
        <f t="shared" si="99"/>
        <v>122.54</v>
      </c>
      <c r="Q1176" s="13" t="s">
        <v>8323</v>
      </c>
      <c r="R1176" t="s">
        <v>8326</v>
      </c>
      <c r="S1176" s="10">
        <f t="shared" si="100"/>
        <v>41982.688611111109</v>
      </c>
      <c r="T1176" s="10">
        <f t="shared" si="101"/>
        <v>42012.688611111109</v>
      </c>
      <c r="U1176">
        <f t="shared" si="97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 s="9">
        <v>63</v>
      </c>
      <c r="M1177" t="b">
        <v>1</v>
      </c>
      <c r="N1177" t="s">
        <v>8269</v>
      </c>
      <c r="O1177">
        <f t="shared" si="98"/>
        <v>100</v>
      </c>
      <c r="P1177">
        <f t="shared" si="99"/>
        <v>79.62</v>
      </c>
      <c r="Q1177" s="13" t="s">
        <v>8323</v>
      </c>
      <c r="R1177" t="s">
        <v>8326</v>
      </c>
      <c r="S1177" s="10">
        <f t="shared" si="100"/>
        <v>41827.674143518518</v>
      </c>
      <c r="T1177" s="10">
        <f t="shared" si="101"/>
        <v>41854.958333333336</v>
      </c>
      <c r="U1177">
        <f t="shared" si="97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 s="9">
        <v>25</v>
      </c>
      <c r="M1178" t="b">
        <v>1</v>
      </c>
      <c r="N1178" t="s">
        <v>8269</v>
      </c>
      <c r="O1178">
        <f t="shared" si="98"/>
        <v>100</v>
      </c>
      <c r="P1178">
        <f t="shared" si="99"/>
        <v>200.49</v>
      </c>
      <c r="Q1178" s="13" t="s">
        <v>8323</v>
      </c>
      <c r="R1178" t="s">
        <v>8326</v>
      </c>
      <c r="S1178" s="10">
        <f t="shared" si="100"/>
        <v>41787.218229166669</v>
      </c>
      <c r="T1178" s="10">
        <f t="shared" si="101"/>
        <v>41817.218229166669</v>
      </c>
      <c r="U1178">
        <f t="shared" si="97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 s="9">
        <v>28</v>
      </c>
      <c r="M1179" t="b">
        <v>0</v>
      </c>
      <c r="N1179" t="s">
        <v>8271</v>
      </c>
      <c r="O1179">
        <f t="shared" si="98"/>
        <v>10</v>
      </c>
      <c r="P1179">
        <f t="shared" si="99"/>
        <v>178.93</v>
      </c>
      <c r="Q1179" s="13" t="s">
        <v>8308</v>
      </c>
      <c r="R1179" t="s">
        <v>8310</v>
      </c>
      <c r="S1179" s="10">
        <f t="shared" si="100"/>
        <v>42632.373414351852</v>
      </c>
      <c r="T1179" s="10">
        <f t="shared" si="101"/>
        <v>42672.373414351852</v>
      </c>
      <c r="U1179">
        <f t="shared" si="97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 s="9">
        <v>73</v>
      </c>
      <c r="M1180" t="b">
        <v>1</v>
      </c>
      <c r="N1180" t="s">
        <v>8269</v>
      </c>
      <c r="O1180">
        <f t="shared" si="98"/>
        <v>100</v>
      </c>
      <c r="P1180">
        <f t="shared" si="99"/>
        <v>68.53</v>
      </c>
      <c r="Q1180" s="13" t="s">
        <v>8323</v>
      </c>
      <c r="R1180" t="s">
        <v>8326</v>
      </c>
      <c r="S1180" s="10">
        <f t="shared" si="100"/>
        <v>41902.333726851852</v>
      </c>
      <c r="T1180" s="10">
        <f t="shared" si="101"/>
        <v>41932.333726851852</v>
      </c>
      <c r="U1180">
        <f t="shared" si="97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 s="9">
        <v>28</v>
      </c>
      <c r="M1181" t="b">
        <v>1</v>
      </c>
      <c r="N1181" t="s">
        <v>8274</v>
      </c>
      <c r="O1181">
        <f t="shared" si="98"/>
        <v>100</v>
      </c>
      <c r="P1181">
        <f t="shared" si="99"/>
        <v>178.61</v>
      </c>
      <c r="Q1181" s="13" t="s">
        <v>8327</v>
      </c>
      <c r="R1181" t="s">
        <v>8331</v>
      </c>
      <c r="S1181" s="10">
        <f t="shared" si="100"/>
        <v>40996.667199074072</v>
      </c>
      <c r="T1181" s="10">
        <f t="shared" si="101"/>
        <v>41026.667199074072</v>
      </c>
      <c r="U1181">
        <f t="shared" si="97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 s="9">
        <v>38</v>
      </c>
      <c r="M1182" t="b">
        <v>1</v>
      </c>
      <c r="N1182" t="s">
        <v>8277</v>
      </c>
      <c r="O1182">
        <f t="shared" si="98"/>
        <v>100</v>
      </c>
      <c r="P1182">
        <f t="shared" si="99"/>
        <v>131.58000000000001</v>
      </c>
      <c r="Q1182" s="13" t="s">
        <v>8327</v>
      </c>
      <c r="R1182" t="s">
        <v>8328</v>
      </c>
      <c r="S1182" s="10">
        <f t="shared" si="100"/>
        <v>40417.011296296296</v>
      </c>
      <c r="T1182" s="10">
        <f t="shared" si="101"/>
        <v>40462.011296296296</v>
      </c>
      <c r="U1182">
        <f t="shared" si="97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 s="9">
        <v>26</v>
      </c>
      <c r="M1183" t="b">
        <v>1</v>
      </c>
      <c r="N1183" t="s">
        <v>8264</v>
      </c>
      <c r="O1183">
        <f t="shared" si="98"/>
        <v>100</v>
      </c>
      <c r="P1183">
        <f t="shared" si="99"/>
        <v>192.31</v>
      </c>
      <c r="Q1183" s="13" t="s">
        <v>8321</v>
      </c>
      <c r="R1183" t="s">
        <v>8343</v>
      </c>
      <c r="S1183" s="10">
        <f t="shared" si="100"/>
        <v>41197.753310185188</v>
      </c>
      <c r="T1183" s="10">
        <f t="shared" si="101"/>
        <v>41217.794976851852</v>
      </c>
      <c r="U1183">
        <f t="shared" si="97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 s="9">
        <v>50</v>
      </c>
      <c r="M1184" t="b">
        <v>1</v>
      </c>
      <c r="N1184" t="s">
        <v>8267</v>
      </c>
      <c r="O1184">
        <f t="shared" si="98"/>
        <v>100</v>
      </c>
      <c r="P1184">
        <f t="shared" si="99"/>
        <v>100</v>
      </c>
      <c r="Q1184" s="13" t="s">
        <v>8321</v>
      </c>
      <c r="R1184" t="s">
        <v>8322</v>
      </c>
      <c r="S1184" s="10">
        <f t="shared" si="100"/>
        <v>40343.084421296298</v>
      </c>
      <c r="T1184" s="10">
        <f t="shared" si="101"/>
        <v>40378.666666666664</v>
      </c>
      <c r="U1184">
        <f t="shared" si="97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 s="9">
        <v>27</v>
      </c>
      <c r="M1185" t="b">
        <v>1</v>
      </c>
      <c r="N1185" t="s">
        <v>8298</v>
      </c>
      <c r="O1185">
        <f t="shared" si="98"/>
        <v>100</v>
      </c>
      <c r="P1185">
        <f t="shared" si="99"/>
        <v>185.19</v>
      </c>
      <c r="Q1185" s="13" t="s">
        <v>8327</v>
      </c>
      <c r="R1185" t="s">
        <v>8341</v>
      </c>
      <c r="S1185" s="10">
        <f t="shared" si="100"/>
        <v>42460.573611111111</v>
      </c>
      <c r="T1185" s="10">
        <f t="shared" si="101"/>
        <v>42482.619444444441</v>
      </c>
      <c r="U1185">
        <f t="shared" si="97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 s="9">
        <v>77</v>
      </c>
      <c r="M1186" t="b">
        <v>1</v>
      </c>
      <c r="N1186" t="s">
        <v>8303</v>
      </c>
      <c r="O1186">
        <f t="shared" si="98"/>
        <v>100</v>
      </c>
      <c r="P1186">
        <f t="shared" si="99"/>
        <v>64.94</v>
      </c>
      <c r="Q1186" s="13" t="s">
        <v>8323</v>
      </c>
      <c r="R1186" t="s">
        <v>8335</v>
      </c>
      <c r="S1186" s="10">
        <f t="shared" si="100"/>
        <v>42065.750300925924</v>
      </c>
      <c r="T1186" s="10">
        <f t="shared" si="101"/>
        <v>42095.708634259259</v>
      </c>
      <c r="U1186">
        <f t="shared" si="97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 s="9">
        <v>28</v>
      </c>
      <c r="M1187" t="b">
        <v>1</v>
      </c>
      <c r="N1187" t="s">
        <v>8269</v>
      </c>
      <c r="O1187">
        <f t="shared" si="98"/>
        <v>100</v>
      </c>
      <c r="P1187">
        <f t="shared" si="99"/>
        <v>178.57</v>
      </c>
      <c r="Q1187" s="13" t="s">
        <v>8323</v>
      </c>
      <c r="R1187" t="s">
        <v>8326</v>
      </c>
      <c r="S1187" s="10">
        <f t="shared" si="100"/>
        <v>41944.527627314819</v>
      </c>
      <c r="T1187" s="10">
        <f t="shared" si="101"/>
        <v>42004.569293981483</v>
      </c>
      <c r="U1187">
        <f t="shared" si="97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 s="9">
        <v>76</v>
      </c>
      <c r="M1188" t="b">
        <v>1</v>
      </c>
      <c r="N1188" t="s">
        <v>8278</v>
      </c>
      <c r="O1188">
        <f t="shared" si="98"/>
        <v>108</v>
      </c>
      <c r="P1188">
        <f t="shared" si="99"/>
        <v>65.16</v>
      </c>
      <c r="Q1188" s="13" t="s">
        <v>8327</v>
      </c>
      <c r="R1188" t="s">
        <v>8329</v>
      </c>
      <c r="S1188" s="10">
        <f t="shared" si="100"/>
        <v>42016.641435185185</v>
      </c>
      <c r="T1188" s="10">
        <f t="shared" si="101"/>
        <v>42046.641435185185</v>
      </c>
      <c r="U1188">
        <f t="shared" si="97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 s="9">
        <v>16</v>
      </c>
      <c r="M1189" t="b">
        <v>0</v>
      </c>
      <c r="N1189" t="s">
        <v>8271</v>
      </c>
      <c r="O1189">
        <f t="shared" si="98"/>
        <v>20</v>
      </c>
      <c r="P1189">
        <f t="shared" si="99"/>
        <v>308.75</v>
      </c>
      <c r="Q1189" s="13" t="s">
        <v>8308</v>
      </c>
      <c r="R1189" t="s">
        <v>8310</v>
      </c>
      <c r="S1189" s="10">
        <f t="shared" si="100"/>
        <v>42313.936365740738</v>
      </c>
      <c r="T1189" s="10">
        <f t="shared" si="101"/>
        <v>42343.936365740738</v>
      </c>
      <c r="U1189">
        <f t="shared" si="97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 s="9">
        <v>38</v>
      </c>
      <c r="M1190" t="b">
        <v>0</v>
      </c>
      <c r="N1190" t="s">
        <v>8292</v>
      </c>
      <c r="O1190">
        <f t="shared" si="98"/>
        <v>14</v>
      </c>
      <c r="P1190">
        <f t="shared" si="99"/>
        <v>129.97</v>
      </c>
      <c r="Q1190" s="13" t="s">
        <v>8308</v>
      </c>
      <c r="R1190" t="s">
        <v>8318</v>
      </c>
      <c r="S1190" s="10">
        <f t="shared" si="100"/>
        <v>41905.429155092592</v>
      </c>
      <c r="T1190" s="10">
        <f t="shared" si="101"/>
        <v>41935.429155092592</v>
      </c>
      <c r="U1190">
        <f t="shared" si="97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 s="9">
        <v>52</v>
      </c>
      <c r="M1191" t="b">
        <v>1</v>
      </c>
      <c r="N1191" t="s">
        <v>8303</v>
      </c>
      <c r="O1191">
        <f t="shared" si="98"/>
        <v>110</v>
      </c>
      <c r="P1191">
        <f t="shared" si="99"/>
        <v>94.9</v>
      </c>
      <c r="Q1191" s="13" t="s">
        <v>8323</v>
      </c>
      <c r="R1191" t="s">
        <v>8335</v>
      </c>
      <c r="S1191" s="10">
        <f t="shared" si="100"/>
        <v>41865.882928240739</v>
      </c>
      <c r="T1191" s="10">
        <f t="shared" si="101"/>
        <v>41890.882928240739</v>
      </c>
      <c r="U1191">
        <f t="shared" si="97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 s="9">
        <v>90</v>
      </c>
      <c r="M1192" t="b">
        <v>0</v>
      </c>
      <c r="N1192" t="s">
        <v>8271</v>
      </c>
      <c r="O1192">
        <f t="shared" si="98"/>
        <v>10</v>
      </c>
      <c r="P1192">
        <f t="shared" si="99"/>
        <v>54.67</v>
      </c>
      <c r="Q1192" s="13" t="s">
        <v>8308</v>
      </c>
      <c r="R1192" t="s">
        <v>8310</v>
      </c>
      <c r="S1192" s="10">
        <f t="shared" si="100"/>
        <v>42626.633703703701</v>
      </c>
      <c r="T1192" s="10">
        <f t="shared" si="101"/>
        <v>42656.633703703701</v>
      </c>
      <c r="U1192">
        <f t="shared" si="97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 s="9">
        <v>124</v>
      </c>
      <c r="M1193" t="b">
        <v>0</v>
      </c>
      <c r="N1193" t="s">
        <v>8268</v>
      </c>
      <c r="O1193">
        <f t="shared" si="98"/>
        <v>2</v>
      </c>
      <c r="P1193">
        <f t="shared" si="99"/>
        <v>39.57</v>
      </c>
      <c r="Q1193" s="13" t="s">
        <v>8321</v>
      </c>
      <c r="R1193" t="s">
        <v>8339</v>
      </c>
      <c r="S1193" s="10">
        <f t="shared" si="100"/>
        <v>41757.975011574075</v>
      </c>
      <c r="T1193" s="10">
        <f t="shared" si="101"/>
        <v>41793.165972222225</v>
      </c>
      <c r="U1193">
        <f t="shared" si="97"/>
        <v>2014</v>
      </c>
    </row>
    <row r="1194" spans="1:21" ht="45" x14ac:dyDescent="0.25">
      <c r="A1194">
        <v>3232</v>
      </c>
      <c r="B1194" s="3" t="s">
        <v>3232</v>
      </c>
      <c r="C1194" s="3" t="s">
        <v>7342</v>
      </c>
      <c r="D1194" s="6">
        <v>1000</v>
      </c>
      <c r="E1194" s="8">
        <v>1312</v>
      </c>
      <c r="F1194" t="s">
        <v>8218</v>
      </c>
      <c r="G1194" t="s">
        <v>8223</v>
      </c>
      <c r="H1194" t="s">
        <v>8245</v>
      </c>
      <c r="I1194">
        <v>1462334340</v>
      </c>
      <c r="J1194">
        <v>1459711917</v>
      </c>
      <c r="K1194" t="b">
        <v>1</v>
      </c>
      <c r="L1194" s="9">
        <v>26</v>
      </c>
      <c r="M1194" t="b">
        <v>1</v>
      </c>
      <c r="N1194" t="s">
        <v>8269</v>
      </c>
      <c r="O1194">
        <f t="shared" si="98"/>
        <v>131</v>
      </c>
      <c r="P1194">
        <f t="shared" si="99"/>
        <v>50.46</v>
      </c>
      <c r="Q1194" s="13" t="s">
        <v>8323</v>
      </c>
      <c r="R1194" t="s">
        <v>8326</v>
      </c>
      <c r="S1194" s="10">
        <f t="shared" si="100"/>
        <v>42463.81385416667</v>
      </c>
      <c r="T1194" s="10">
        <f t="shared" si="101"/>
        <v>42494.165972222225</v>
      </c>
      <c r="U1194">
        <f t="shared" si="97"/>
        <v>2016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 s="9">
        <v>120</v>
      </c>
      <c r="M1195" t="b">
        <v>1</v>
      </c>
      <c r="N1195" t="s">
        <v>8278</v>
      </c>
      <c r="O1195">
        <f t="shared" si="98"/>
        <v>196</v>
      </c>
      <c r="P1195">
        <f t="shared" si="99"/>
        <v>40.75</v>
      </c>
      <c r="Q1195" s="13" t="s">
        <v>8327</v>
      </c>
      <c r="R1195" t="s">
        <v>8329</v>
      </c>
      <c r="S1195" s="10">
        <f t="shared" si="100"/>
        <v>41716.785011574073</v>
      </c>
      <c r="T1195" s="10">
        <f t="shared" si="101"/>
        <v>41739.290972222225</v>
      </c>
      <c r="U1195">
        <f t="shared" si="97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 s="9">
        <v>55</v>
      </c>
      <c r="M1196" t="b">
        <v>0</v>
      </c>
      <c r="N1196" t="s">
        <v>8268</v>
      </c>
      <c r="O1196">
        <f t="shared" si="98"/>
        <v>33</v>
      </c>
      <c r="P1196">
        <f t="shared" si="99"/>
        <v>88.8</v>
      </c>
      <c r="Q1196" s="13" t="s">
        <v>8321</v>
      </c>
      <c r="R1196" t="s">
        <v>8339</v>
      </c>
      <c r="S1196" s="10">
        <f t="shared" si="100"/>
        <v>41904.407812500001</v>
      </c>
      <c r="T1196" s="10">
        <f t="shared" si="101"/>
        <v>41964.449479166666</v>
      </c>
      <c r="U1196">
        <f t="shared" si="97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 s="9">
        <v>75</v>
      </c>
      <c r="M1197" t="b">
        <v>1</v>
      </c>
      <c r="N1197" t="s">
        <v>8295</v>
      </c>
      <c r="O1197">
        <f t="shared" si="98"/>
        <v>106</v>
      </c>
      <c r="P1197">
        <f t="shared" si="99"/>
        <v>64.75</v>
      </c>
      <c r="Q1197" s="13" t="s">
        <v>8316</v>
      </c>
      <c r="R1197" t="s">
        <v>8317</v>
      </c>
      <c r="S1197" s="10">
        <f t="shared" si="100"/>
        <v>41614.651493055557</v>
      </c>
      <c r="T1197" s="10">
        <f t="shared" si="101"/>
        <v>41644.651493055557</v>
      </c>
      <c r="U1197">
        <f t="shared" si="97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 s="9">
        <v>108</v>
      </c>
      <c r="M1198" t="b">
        <v>0</v>
      </c>
      <c r="N1198" t="s">
        <v>8283</v>
      </c>
      <c r="O1198">
        <f t="shared" si="98"/>
        <v>20</v>
      </c>
      <c r="P1198">
        <f t="shared" si="99"/>
        <v>44.94</v>
      </c>
      <c r="Q1198" s="13" t="s">
        <v>8313</v>
      </c>
      <c r="R1198" t="s">
        <v>8314</v>
      </c>
      <c r="S1198" s="10">
        <f t="shared" si="100"/>
        <v>41897.134895833333</v>
      </c>
      <c r="T1198" s="10">
        <f t="shared" si="101"/>
        <v>41928</v>
      </c>
      <c r="U1198">
        <f t="shared" si="97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 s="9">
        <v>65</v>
      </c>
      <c r="M1199" t="b">
        <v>1</v>
      </c>
      <c r="N1199" t="s">
        <v>8274</v>
      </c>
      <c r="O1199">
        <f t="shared" si="98"/>
        <v>110</v>
      </c>
      <c r="P1199">
        <f t="shared" si="99"/>
        <v>74.25</v>
      </c>
      <c r="Q1199" s="13" t="s">
        <v>8327</v>
      </c>
      <c r="R1199" t="s">
        <v>8331</v>
      </c>
      <c r="S1199" s="10">
        <f t="shared" si="100"/>
        <v>42526.874236111107</v>
      </c>
      <c r="T1199" s="10">
        <f t="shared" si="101"/>
        <v>42556.874236111107</v>
      </c>
      <c r="U1199">
        <f t="shared" si="97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 s="9">
        <v>141</v>
      </c>
      <c r="M1200" t="b">
        <v>1</v>
      </c>
      <c r="N1200" t="s">
        <v>8274</v>
      </c>
      <c r="O1200">
        <f t="shared" si="98"/>
        <v>138</v>
      </c>
      <c r="P1200">
        <f t="shared" si="99"/>
        <v>34.17</v>
      </c>
      <c r="Q1200" s="13" t="s">
        <v>8327</v>
      </c>
      <c r="R1200" t="s">
        <v>8331</v>
      </c>
      <c r="S1200" s="10">
        <f t="shared" si="100"/>
        <v>41543.988067129627</v>
      </c>
      <c r="T1200" s="10">
        <f t="shared" si="101"/>
        <v>41571.988067129627</v>
      </c>
      <c r="U1200">
        <f t="shared" si="97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 s="9">
        <v>194</v>
      </c>
      <c r="M1201" t="b">
        <v>1</v>
      </c>
      <c r="N1201" t="s">
        <v>8295</v>
      </c>
      <c r="O1201">
        <f t="shared" si="98"/>
        <v>320</v>
      </c>
      <c r="P1201">
        <f t="shared" si="99"/>
        <v>24.76</v>
      </c>
      <c r="Q1201" s="13" t="s">
        <v>8316</v>
      </c>
      <c r="R1201" t="s">
        <v>8317</v>
      </c>
      <c r="S1201" s="10">
        <f t="shared" si="100"/>
        <v>42469.874907407408</v>
      </c>
      <c r="T1201" s="10">
        <f t="shared" si="101"/>
        <v>42487.083333333328</v>
      </c>
      <c r="U1201">
        <f t="shared" si="97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 s="9">
        <v>168</v>
      </c>
      <c r="M1202" t="b">
        <v>1</v>
      </c>
      <c r="N1202" t="s">
        <v>8267</v>
      </c>
      <c r="O1202">
        <f t="shared" si="98"/>
        <v>107</v>
      </c>
      <c r="P1202">
        <f t="shared" si="99"/>
        <v>28.58</v>
      </c>
      <c r="Q1202" s="13" t="s">
        <v>8321</v>
      </c>
      <c r="R1202" t="s">
        <v>8322</v>
      </c>
      <c r="S1202" s="10">
        <f t="shared" si="100"/>
        <v>40526.36917824074</v>
      </c>
      <c r="T1202" s="10">
        <f t="shared" si="101"/>
        <v>40576.332638888889</v>
      </c>
      <c r="U1202">
        <f t="shared" si="97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 s="9">
        <v>115</v>
      </c>
      <c r="M1203" t="b">
        <v>1</v>
      </c>
      <c r="N1203" t="s">
        <v>8275</v>
      </c>
      <c r="O1203">
        <f t="shared" si="98"/>
        <v>120</v>
      </c>
      <c r="P1203">
        <f t="shared" si="99"/>
        <v>41.7</v>
      </c>
      <c r="Q1203" s="13" t="s">
        <v>8327</v>
      </c>
      <c r="R1203" t="s">
        <v>8336</v>
      </c>
      <c r="S1203" s="10">
        <f t="shared" si="100"/>
        <v>42051.148888888885</v>
      </c>
      <c r="T1203" s="10">
        <f t="shared" si="101"/>
        <v>42079.107222222221</v>
      </c>
      <c r="U1203">
        <f t="shared" si="97"/>
        <v>2015</v>
      </c>
    </row>
    <row r="1204" spans="1:21" x14ac:dyDescent="0.25">
      <c r="A1204">
        <v>3531</v>
      </c>
      <c r="B1204" s="3" t="s">
        <v>3530</v>
      </c>
      <c r="C1204" s="3" t="s">
        <v>7641</v>
      </c>
      <c r="D1204" s="6">
        <v>1000</v>
      </c>
      <c r="E1204" s="8">
        <v>1280</v>
      </c>
      <c r="F1204" t="s">
        <v>8218</v>
      </c>
      <c r="G1204" t="s">
        <v>8223</v>
      </c>
      <c r="H1204" t="s">
        <v>8245</v>
      </c>
      <c r="I1204">
        <v>1467301334</v>
      </c>
      <c r="J1204">
        <v>1464709334</v>
      </c>
      <c r="K1204" t="b">
        <v>0</v>
      </c>
      <c r="L1204" s="9">
        <v>26</v>
      </c>
      <c r="M1204" t="b">
        <v>1</v>
      </c>
      <c r="N1204" t="s">
        <v>8269</v>
      </c>
      <c r="O1204">
        <f t="shared" si="98"/>
        <v>128</v>
      </c>
      <c r="P1204">
        <f t="shared" si="99"/>
        <v>49.23</v>
      </c>
      <c r="Q1204" s="13" t="s">
        <v>8323</v>
      </c>
      <c r="R1204" t="s">
        <v>8326</v>
      </c>
      <c r="S1204" s="10">
        <f t="shared" si="100"/>
        <v>42521.654328703706</v>
      </c>
      <c r="T1204" s="10">
        <f t="shared" si="101"/>
        <v>42551.654328703706</v>
      </c>
      <c r="U1204">
        <f t="shared" si="97"/>
        <v>2016</v>
      </c>
    </row>
    <row r="1205" spans="1:21" ht="60" x14ac:dyDescent="0.25">
      <c r="A1205">
        <v>3490</v>
      </c>
      <c r="B1205" s="3" t="s">
        <v>3489</v>
      </c>
      <c r="C1205" s="3" t="s">
        <v>7600</v>
      </c>
      <c r="D1205" s="6">
        <v>1000</v>
      </c>
      <c r="E1205" s="8">
        <v>1275</v>
      </c>
      <c r="F1205" t="s">
        <v>8218</v>
      </c>
      <c r="G1205" t="s">
        <v>8223</v>
      </c>
      <c r="H1205" t="s">
        <v>8245</v>
      </c>
      <c r="I1205">
        <v>1460574924</v>
      </c>
      <c r="J1205">
        <v>1457982924</v>
      </c>
      <c r="K1205" t="b">
        <v>0</v>
      </c>
      <c r="L1205" s="9">
        <v>27</v>
      </c>
      <c r="M1205" t="b">
        <v>1</v>
      </c>
      <c r="N1205" t="s">
        <v>8269</v>
      </c>
      <c r="O1205">
        <f t="shared" si="98"/>
        <v>128</v>
      </c>
      <c r="P1205">
        <f t="shared" si="99"/>
        <v>47.22</v>
      </c>
      <c r="Q1205" s="13" t="s">
        <v>8323</v>
      </c>
      <c r="R1205" t="s">
        <v>8326</v>
      </c>
      <c r="S1205" s="10">
        <f t="shared" si="100"/>
        <v>42443.802361111113</v>
      </c>
      <c r="T1205" s="10">
        <f t="shared" si="101"/>
        <v>42473.802361111113</v>
      </c>
      <c r="U1205">
        <f t="shared" si="97"/>
        <v>2016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 s="9">
        <v>131</v>
      </c>
      <c r="M1206" t="b">
        <v>1</v>
      </c>
      <c r="N1206" t="s">
        <v>8278</v>
      </c>
      <c r="O1206">
        <f t="shared" si="98"/>
        <v>237</v>
      </c>
      <c r="P1206">
        <f t="shared" si="99"/>
        <v>36.21</v>
      </c>
      <c r="Q1206" s="13" t="s">
        <v>8327</v>
      </c>
      <c r="R1206" t="s">
        <v>8329</v>
      </c>
      <c r="S1206" s="10">
        <f t="shared" si="100"/>
        <v>42145.919687500005</v>
      </c>
      <c r="T1206" s="10">
        <f t="shared" si="101"/>
        <v>42175.919687500005</v>
      </c>
      <c r="U1206">
        <f t="shared" si="97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 s="9">
        <v>58</v>
      </c>
      <c r="M1207" t="b">
        <v>0</v>
      </c>
      <c r="N1207" t="s">
        <v>8265</v>
      </c>
      <c r="O1207">
        <f t="shared" si="98"/>
        <v>3</v>
      </c>
      <c r="P1207">
        <f t="shared" si="99"/>
        <v>81.239999999999995</v>
      </c>
      <c r="Q1207" s="13" t="s">
        <v>8321</v>
      </c>
      <c r="R1207" t="s">
        <v>8337</v>
      </c>
      <c r="S1207" s="10">
        <f t="shared" si="100"/>
        <v>42186.257418981477</v>
      </c>
      <c r="T1207" s="10">
        <f t="shared" si="101"/>
        <v>42217.207638888889</v>
      </c>
      <c r="U1207">
        <f t="shared" si="97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 s="9">
        <v>55</v>
      </c>
      <c r="M1208" t="b">
        <v>1</v>
      </c>
      <c r="N1208" t="s">
        <v>8301</v>
      </c>
      <c r="O1208">
        <f t="shared" si="98"/>
        <v>117</v>
      </c>
      <c r="P1208">
        <f t="shared" si="99"/>
        <v>85.18</v>
      </c>
      <c r="Q1208" s="13" t="s">
        <v>8323</v>
      </c>
      <c r="R1208" t="s">
        <v>8324</v>
      </c>
      <c r="S1208" s="10">
        <f t="shared" si="100"/>
        <v>42024.702893518523</v>
      </c>
      <c r="T1208" s="10">
        <f t="shared" si="101"/>
        <v>42045.702893518523</v>
      </c>
      <c r="U1208">
        <f t="shared" si="97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 s="9">
        <v>75</v>
      </c>
      <c r="M1209" t="b">
        <v>1</v>
      </c>
      <c r="N1209" t="s">
        <v>8277</v>
      </c>
      <c r="O1209">
        <f t="shared" si="98"/>
        <v>134</v>
      </c>
      <c r="P1209">
        <f t="shared" si="99"/>
        <v>62.38</v>
      </c>
      <c r="Q1209" s="13" t="s">
        <v>8327</v>
      </c>
      <c r="R1209" t="s">
        <v>8328</v>
      </c>
      <c r="S1209" s="10">
        <f t="shared" si="100"/>
        <v>41373.690266203703</v>
      </c>
      <c r="T1209" s="10">
        <f t="shared" si="101"/>
        <v>41403.690266203703</v>
      </c>
      <c r="U1209">
        <f t="shared" si="97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 s="9">
        <v>93</v>
      </c>
      <c r="M1210" t="b">
        <v>1</v>
      </c>
      <c r="N1210" t="s">
        <v>8274</v>
      </c>
      <c r="O1210">
        <f t="shared" si="98"/>
        <v>212</v>
      </c>
      <c r="P1210">
        <f t="shared" si="99"/>
        <v>50.25</v>
      </c>
      <c r="Q1210" s="13" t="s">
        <v>8327</v>
      </c>
      <c r="R1210" t="s">
        <v>8331</v>
      </c>
      <c r="S1210" s="10">
        <f t="shared" si="100"/>
        <v>42707.074976851851</v>
      </c>
      <c r="T1210" s="10">
        <f t="shared" si="101"/>
        <v>42727.074976851851</v>
      </c>
      <c r="U1210">
        <f t="shared" si="97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 s="9">
        <v>11</v>
      </c>
      <c r="M1211" t="b">
        <v>0</v>
      </c>
      <c r="N1211" t="s">
        <v>8271</v>
      </c>
      <c r="O1211">
        <f t="shared" si="98"/>
        <v>2</v>
      </c>
      <c r="P1211">
        <f t="shared" si="99"/>
        <v>424.45</v>
      </c>
      <c r="Q1211" s="13" t="s">
        <v>8308</v>
      </c>
      <c r="R1211" t="s">
        <v>8310</v>
      </c>
      <c r="S1211" s="10">
        <f t="shared" si="100"/>
        <v>41921.263078703705</v>
      </c>
      <c r="T1211" s="10">
        <f t="shared" si="101"/>
        <v>41973.957638888889</v>
      </c>
      <c r="U1211">
        <f t="shared" si="97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 s="9">
        <v>95</v>
      </c>
      <c r="M1212" t="b">
        <v>0</v>
      </c>
      <c r="N1212" t="s">
        <v>8281</v>
      </c>
      <c r="O1212">
        <f t="shared" si="98"/>
        <v>72</v>
      </c>
      <c r="P1212">
        <f t="shared" si="99"/>
        <v>49.12</v>
      </c>
      <c r="Q1212" s="13" t="s">
        <v>8316</v>
      </c>
      <c r="R1212" t="s">
        <v>8344</v>
      </c>
      <c r="S1212" s="10">
        <f t="shared" si="100"/>
        <v>41923.783576388887</v>
      </c>
      <c r="T1212" s="10">
        <f t="shared" si="101"/>
        <v>41963.825243055559</v>
      </c>
      <c r="U1212">
        <f t="shared" si="97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 s="9">
        <v>87</v>
      </c>
      <c r="M1213" t="b">
        <v>1</v>
      </c>
      <c r="N1213" t="s">
        <v>8274</v>
      </c>
      <c r="O1213">
        <f t="shared" si="98"/>
        <v>104</v>
      </c>
      <c r="P1213">
        <f t="shared" si="99"/>
        <v>53.56</v>
      </c>
      <c r="Q1213" s="13" t="s">
        <v>8327</v>
      </c>
      <c r="R1213" t="s">
        <v>8331</v>
      </c>
      <c r="S1213" s="10">
        <f t="shared" si="100"/>
        <v>40663.08666666667</v>
      </c>
      <c r="T1213" s="10">
        <f t="shared" si="101"/>
        <v>40706.166666666664</v>
      </c>
      <c r="U1213">
        <f t="shared" si="97"/>
        <v>2011</v>
      </c>
    </row>
    <row r="1214" spans="1:21" ht="30" x14ac:dyDescent="0.25">
      <c r="A1214">
        <v>3692</v>
      </c>
      <c r="B1214" s="3" t="s">
        <v>3689</v>
      </c>
      <c r="C1214" s="3" t="s">
        <v>7802</v>
      </c>
      <c r="D1214" s="6">
        <v>1000</v>
      </c>
      <c r="E1214" s="8">
        <v>1260</v>
      </c>
      <c r="F1214" t="s">
        <v>8218</v>
      </c>
      <c r="G1214" t="s">
        <v>8223</v>
      </c>
      <c r="H1214" t="s">
        <v>8245</v>
      </c>
      <c r="I1214">
        <v>1411084800</v>
      </c>
      <c r="J1214">
        <v>1410304179</v>
      </c>
      <c r="K1214" t="b">
        <v>0</v>
      </c>
      <c r="L1214" s="9">
        <v>17</v>
      </c>
      <c r="M1214" t="b">
        <v>1</v>
      </c>
      <c r="N1214" t="s">
        <v>8269</v>
      </c>
      <c r="O1214">
        <f t="shared" si="98"/>
        <v>126</v>
      </c>
      <c r="P1214">
        <f t="shared" si="99"/>
        <v>74.12</v>
      </c>
      <c r="Q1214" s="13" t="s">
        <v>8323</v>
      </c>
      <c r="R1214" t="s">
        <v>8326</v>
      </c>
      <c r="S1214" s="10">
        <f t="shared" si="100"/>
        <v>41891.96503472222</v>
      </c>
      <c r="T1214" s="10">
        <f t="shared" si="101"/>
        <v>41901</v>
      </c>
      <c r="U1214">
        <f t="shared" si="97"/>
        <v>2014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 s="9">
        <v>108</v>
      </c>
      <c r="M1215" t="b">
        <v>1</v>
      </c>
      <c r="N1215" t="s">
        <v>8264</v>
      </c>
      <c r="O1215">
        <f t="shared" si="98"/>
        <v>103</v>
      </c>
      <c r="P1215">
        <f t="shared" si="99"/>
        <v>43.04</v>
      </c>
      <c r="Q1215" s="13" t="s">
        <v>8321</v>
      </c>
      <c r="R1215" t="s">
        <v>8343</v>
      </c>
      <c r="S1215" s="10">
        <f t="shared" si="100"/>
        <v>41701.901817129627</v>
      </c>
      <c r="T1215" s="10">
        <f t="shared" si="101"/>
        <v>41721</v>
      </c>
      <c r="U1215">
        <f t="shared" si="97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 s="9">
        <v>48</v>
      </c>
      <c r="M1216" t="b">
        <v>1</v>
      </c>
      <c r="N1216" t="s">
        <v>8264</v>
      </c>
      <c r="O1216">
        <f t="shared" si="98"/>
        <v>155</v>
      </c>
      <c r="P1216">
        <f t="shared" si="99"/>
        <v>96.71</v>
      </c>
      <c r="Q1216" s="13" t="s">
        <v>8321</v>
      </c>
      <c r="R1216" t="s">
        <v>8343</v>
      </c>
      <c r="S1216" s="10">
        <f t="shared" si="100"/>
        <v>41311.799513888887</v>
      </c>
      <c r="T1216" s="10">
        <f t="shared" si="101"/>
        <v>41336.799513888887</v>
      </c>
      <c r="U1216">
        <f t="shared" si="97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 s="9">
        <v>67</v>
      </c>
      <c r="M1217" t="b">
        <v>1</v>
      </c>
      <c r="N1217" t="s">
        <v>8296</v>
      </c>
      <c r="O1217">
        <f t="shared" si="98"/>
        <v>155</v>
      </c>
      <c r="P1217">
        <f t="shared" si="99"/>
        <v>69.27</v>
      </c>
      <c r="Q1217" s="13" t="s">
        <v>8319</v>
      </c>
      <c r="R1217" t="s">
        <v>8320</v>
      </c>
      <c r="S1217" s="10">
        <f t="shared" si="100"/>
        <v>42738.692233796297</v>
      </c>
      <c r="T1217" s="10">
        <f t="shared" si="101"/>
        <v>42768.692233796297</v>
      </c>
      <c r="U1217">
        <f t="shared" si="97"/>
        <v>2017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 s="9">
        <v>37</v>
      </c>
      <c r="M1218" t="b">
        <v>0</v>
      </c>
      <c r="N1218" t="s">
        <v>8301</v>
      </c>
      <c r="O1218">
        <f t="shared" si="98"/>
        <v>4</v>
      </c>
      <c r="P1218">
        <f t="shared" si="99"/>
        <v>125.27</v>
      </c>
      <c r="Q1218" s="13" t="s">
        <v>8323</v>
      </c>
      <c r="R1218" t="s">
        <v>8324</v>
      </c>
      <c r="S1218" s="10">
        <f t="shared" si="100"/>
        <v>42081.731273148151</v>
      </c>
      <c r="T1218" s="10">
        <f t="shared" si="101"/>
        <v>42111.731273148151</v>
      </c>
      <c r="U1218">
        <f t="shared" si="97"/>
        <v>2015</v>
      </c>
    </row>
    <row r="1219" spans="1:21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 s="9">
        <v>20</v>
      </c>
      <c r="M1219" t="b">
        <v>0</v>
      </c>
      <c r="N1219" t="s">
        <v>8276</v>
      </c>
      <c r="O1219">
        <f t="shared" si="98"/>
        <v>31</v>
      </c>
      <c r="P1219">
        <f t="shared" si="99"/>
        <v>231.75</v>
      </c>
      <c r="Q1219" s="13" t="s">
        <v>8327</v>
      </c>
      <c r="R1219" t="s">
        <v>8350</v>
      </c>
      <c r="S1219" s="10">
        <f t="shared" si="100"/>
        <v>40847.171018518515</v>
      </c>
      <c r="T1219" s="10">
        <f t="shared" si="101"/>
        <v>40889.212685185186</v>
      </c>
      <c r="U1219">
        <f t="shared" si="97"/>
        <v>2011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 s="9">
        <v>37</v>
      </c>
      <c r="M1220" t="b">
        <v>0</v>
      </c>
      <c r="N1220" t="s">
        <v>8271</v>
      </c>
      <c r="O1220">
        <f t="shared" si="98"/>
        <v>31</v>
      </c>
      <c r="P1220">
        <f t="shared" si="99"/>
        <v>124.92</v>
      </c>
      <c r="Q1220" s="13" t="s">
        <v>8308</v>
      </c>
      <c r="R1220" t="s">
        <v>8310</v>
      </c>
      <c r="S1220" s="10">
        <f t="shared" si="100"/>
        <v>42668.726701388892</v>
      </c>
      <c r="T1220" s="10">
        <f t="shared" si="101"/>
        <v>42698.768368055549</v>
      </c>
      <c r="U1220">
        <f t="shared" si="97"/>
        <v>2016</v>
      </c>
    </row>
    <row r="1221" spans="1:21" ht="60" x14ac:dyDescent="0.25">
      <c r="A1221">
        <v>3323</v>
      </c>
      <c r="B1221" s="3" t="s">
        <v>3323</v>
      </c>
      <c r="C1221" s="3" t="s">
        <v>7433</v>
      </c>
      <c r="D1221" s="6">
        <v>1000</v>
      </c>
      <c r="E1221" s="8">
        <v>1259</v>
      </c>
      <c r="F1221" t="s">
        <v>8218</v>
      </c>
      <c r="G1221" t="s">
        <v>8224</v>
      </c>
      <c r="H1221" t="s">
        <v>8246</v>
      </c>
      <c r="I1221">
        <v>1474793208</v>
      </c>
      <c r="J1221">
        <v>1472201208</v>
      </c>
      <c r="K1221" t="b">
        <v>0</v>
      </c>
      <c r="L1221" s="9">
        <v>49</v>
      </c>
      <c r="M1221" t="b">
        <v>1</v>
      </c>
      <c r="N1221" t="s">
        <v>8269</v>
      </c>
      <c r="O1221">
        <f t="shared" si="98"/>
        <v>126</v>
      </c>
      <c r="P1221">
        <f t="shared" si="99"/>
        <v>25.69</v>
      </c>
      <c r="Q1221" s="13" t="s">
        <v>8323</v>
      </c>
      <c r="R1221" t="s">
        <v>8326</v>
      </c>
      <c r="S1221" s="10">
        <f t="shared" si="100"/>
        <v>42608.36583333333</v>
      </c>
      <c r="T1221" s="10">
        <f t="shared" si="101"/>
        <v>42638.36583333333</v>
      </c>
      <c r="U1221">
        <f t="shared" si="97"/>
        <v>2016</v>
      </c>
    </row>
    <row r="1222" spans="1:21" ht="60" x14ac:dyDescent="0.25">
      <c r="A1222">
        <v>2962</v>
      </c>
      <c r="B1222" s="3" t="s">
        <v>2962</v>
      </c>
      <c r="C1222" s="3" t="s">
        <v>7072</v>
      </c>
      <c r="D1222" s="6">
        <v>1000</v>
      </c>
      <c r="E1222" s="8">
        <v>1218</v>
      </c>
      <c r="F1222" t="s">
        <v>8218</v>
      </c>
      <c r="G1222" t="s">
        <v>8223</v>
      </c>
      <c r="H1222" t="s">
        <v>8245</v>
      </c>
      <c r="I1222">
        <v>1425193140</v>
      </c>
      <c r="J1222">
        <v>1422769906</v>
      </c>
      <c r="K1222" t="b">
        <v>0</v>
      </c>
      <c r="L1222" s="9">
        <v>20</v>
      </c>
      <c r="M1222" t="b">
        <v>1</v>
      </c>
      <c r="N1222" t="s">
        <v>8269</v>
      </c>
      <c r="O1222">
        <f t="shared" si="98"/>
        <v>122</v>
      </c>
      <c r="P1222">
        <f t="shared" si="99"/>
        <v>60.9</v>
      </c>
      <c r="Q1222" s="13" t="s">
        <v>8323</v>
      </c>
      <c r="R1222" t="s">
        <v>8326</v>
      </c>
      <c r="S1222" s="10">
        <f t="shared" si="100"/>
        <v>42036.24428240741</v>
      </c>
      <c r="T1222" s="10">
        <f t="shared" si="101"/>
        <v>42064.290972222225</v>
      </c>
      <c r="U1222">
        <f t="shared" si="97"/>
        <v>2015</v>
      </c>
    </row>
    <row r="1223" spans="1:21" ht="45" x14ac:dyDescent="0.25">
      <c r="A1223">
        <v>2782</v>
      </c>
      <c r="B1223" s="3" t="s">
        <v>2782</v>
      </c>
      <c r="C1223" s="3" t="s">
        <v>6892</v>
      </c>
      <c r="D1223" s="6">
        <v>1000</v>
      </c>
      <c r="E1223" s="8">
        <v>1200</v>
      </c>
      <c r="F1223" t="s">
        <v>8218</v>
      </c>
      <c r="G1223" t="s">
        <v>8223</v>
      </c>
      <c r="H1223" t="s">
        <v>8245</v>
      </c>
      <c r="I1223">
        <v>1424149140</v>
      </c>
      <c r="J1223">
        <v>1421964718</v>
      </c>
      <c r="K1223" t="b">
        <v>0</v>
      </c>
      <c r="L1223" s="9">
        <v>18</v>
      </c>
      <c r="M1223" t="b">
        <v>1</v>
      </c>
      <c r="N1223" t="s">
        <v>8269</v>
      </c>
      <c r="O1223">
        <f t="shared" si="98"/>
        <v>120</v>
      </c>
      <c r="P1223">
        <f t="shared" si="99"/>
        <v>66.67</v>
      </c>
      <c r="Q1223" s="13" t="s">
        <v>8323</v>
      </c>
      <c r="R1223" t="s">
        <v>8326</v>
      </c>
      <c r="S1223" s="10">
        <f t="shared" si="100"/>
        <v>42026.924976851849</v>
      </c>
      <c r="T1223" s="10">
        <f t="shared" si="101"/>
        <v>42052.207638888889</v>
      </c>
      <c r="U1223">
        <f t="shared" si="97"/>
        <v>2015</v>
      </c>
    </row>
    <row r="1224" spans="1:21" ht="60" x14ac:dyDescent="0.25">
      <c r="A1224">
        <v>2787</v>
      </c>
      <c r="B1224" s="3" t="s">
        <v>2787</v>
      </c>
      <c r="C1224" s="3" t="s">
        <v>6897</v>
      </c>
      <c r="D1224" s="6">
        <v>1000</v>
      </c>
      <c r="E1224" s="8">
        <v>1197</v>
      </c>
      <c r="F1224" t="s">
        <v>8218</v>
      </c>
      <c r="G1224" t="s">
        <v>8223</v>
      </c>
      <c r="H1224" t="s">
        <v>8245</v>
      </c>
      <c r="I1224">
        <v>1405658752</v>
      </c>
      <c r="J1224">
        <v>1403066752</v>
      </c>
      <c r="K1224" t="b">
        <v>0</v>
      </c>
      <c r="L1224" s="9">
        <v>38</v>
      </c>
      <c r="M1224" t="b">
        <v>1</v>
      </c>
      <c r="N1224" t="s">
        <v>8269</v>
      </c>
      <c r="O1224">
        <f t="shared" si="98"/>
        <v>120</v>
      </c>
      <c r="P1224">
        <f t="shared" si="99"/>
        <v>31.5</v>
      </c>
      <c r="Q1224" s="13" t="s">
        <v>8323</v>
      </c>
      <c r="R1224" t="s">
        <v>8326</v>
      </c>
      <c r="S1224" s="10">
        <f t="shared" si="100"/>
        <v>41808.198518518519</v>
      </c>
      <c r="T1224" s="10">
        <f t="shared" si="101"/>
        <v>41838.198518518519</v>
      </c>
      <c r="U1224">
        <f t="shared" si="97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 s="9">
        <v>89</v>
      </c>
      <c r="M1225" t="b">
        <v>0</v>
      </c>
      <c r="N1225" t="s">
        <v>8280</v>
      </c>
      <c r="O1225">
        <f t="shared" si="98"/>
        <v>30</v>
      </c>
      <c r="P1225">
        <f t="shared" si="99"/>
        <v>51.29</v>
      </c>
      <c r="Q1225" s="13" t="s">
        <v>8316</v>
      </c>
      <c r="R1225" t="s">
        <v>8334</v>
      </c>
      <c r="S1225" s="10">
        <f t="shared" si="100"/>
        <v>41575.237430555557</v>
      </c>
      <c r="T1225" s="10">
        <f t="shared" si="101"/>
        <v>41605.279097222221</v>
      </c>
      <c r="U1225">
        <f t="shared" ref="U1225:U1288" si="102">YEAR(S1225)</f>
        <v>2013</v>
      </c>
    </row>
    <row r="1226" spans="1:21" ht="45" x14ac:dyDescent="0.25">
      <c r="A1226">
        <v>3329</v>
      </c>
      <c r="B1226" s="3" t="s">
        <v>3329</v>
      </c>
      <c r="C1226" s="3" t="s">
        <v>7439</v>
      </c>
      <c r="D1226" s="6">
        <v>1000</v>
      </c>
      <c r="E1226" s="8">
        <v>1168</v>
      </c>
      <c r="F1226" t="s">
        <v>8218</v>
      </c>
      <c r="G1226" t="s">
        <v>8224</v>
      </c>
      <c r="H1226" t="s">
        <v>8246</v>
      </c>
      <c r="I1226">
        <v>1406502000</v>
      </c>
      <c r="J1226">
        <v>1405583108</v>
      </c>
      <c r="K1226" t="b">
        <v>0</v>
      </c>
      <c r="L1226" s="9">
        <v>26</v>
      </c>
      <c r="M1226" t="b">
        <v>1</v>
      </c>
      <c r="N1226" t="s">
        <v>8269</v>
      </c>
      <c r="O1226">
        <f t="shared" si="98"/>
        <v>117</v>
      </c>
      <c r="P1226">
        <f t="shared" si="99"/>
        <v>44.92</v>
      </c>
      <c r="Q1226" s="13" t="s">
        <v>8323</v>
      </c>
      <c r="R1226" t="s">
        <v>8326</v>
      </c>
      <c r="S1226" s="10">
        <f t="shared" si="100"/>
        <v>41837.323009259257</v>
      </c>
      <c r="T1226" s="10">
        <f t="shared" si="101"/>
        <v>41847.958333333336</v>
      </c>
      <c r="U1226">
        <f t="shared" si="102"/>
        <v>2014</v>
      </c>
    </row>
    <row r="1227" spans="1:21" ht="60" x14ac:dyDescent="0.25">
      <c r="A1227">
        <v>2804</v>
      </c>
      <c r="B1227" s="3" t="s">
        <v>2804</v>
      </c>
      <c r="C1227" s="3" t="s">
        <v>6914</v>
      </c>
      <c r="D1227" s="6">
        <v>1000</v>
      </c>
      <c r="E1227" s="8">
        <v>1150</v>
      </c>
      <c r="F1227" t="s">
        <v>8218</v>
      </c>
      <c r="G1227" t="s">
        <v>8224</v>
      </c>
      <c r="H1227" t="s">
        <v>8246</v>
      </c>
      <c r="I1227">
        <v>1411987990</v>
      </c>
      <c r="J1227">
        <v>1409395990</v>
      </c>
      <c r="K1227" t="b">
        <v>0</v>
      </c>
      <c r="L1227" s="9">
        <v>23</v>
      </c>
      <c r="M1227" t="b">
        <v>1</v>
      </c>
      <c r="N1227" t="s">
        <v>8269</v>
      </c>
      <c r="O1227">
        <f t="shared" si="98"/>
        <v>115</v>
      </c>
      <c r="P1227">
        <f t="shared" si="99"/>
        <v>50</v>
      </c>
      <c r="Q1227" s="13" t="s">
        <v>8323</v>
      </c>
      <c r="R1227" t="s">
        <v>8326</v>
      </c>
      <c r="S1227" s="10">
        <f t="shared" si="100"/>
        <v>41881.453587962962</v>
      </c>
      <c r="T1227" s="10">
        <f t="shared" si="101"/>
        <v>41911.453587962962</v>
      </c>
      <c r="U1227">
        <f t="shared" si="102"/>
        <v>2014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 s="9">
        <v>59</v>
      </c>
      <c r="M1228" t="b">
        <v>1</v>
      </c>
      <c r="N1228" t="s">
        <v>8272</v>
      </c>
      <c r="O1228">
        <f t="shared" si="98"/>
        <v>103</v>
      </c>
      <c r="P1228">
        <f t="shared" si="99"/>
        <v>77.27</v>
      </c>
      <c r="Q1228" s="13" t="s">
        <v>8311</v>
      </c>
      <c r="R1228" t="s">
        <v>8333</v>
      </c>
      <c r="S1228" s="10">
        <f t="shared" si="100"/>
        <v>41299.878148148149</v>
      </c>
      <c r="T1228" s="10">
        <f t="shared" si="101"/>
        <v>41329.878148148149</v>
      </c>
      <c r="U1228">
        <f t="shared" si="102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 s="9">
        <v>17</v>
      </c>
      <c r="M1229" t="b">
        <v>1</v>
      </c>
      <c r="N1229" t="s">
        <v>8303</v>
      </c>
      <c r="O1229">
        <f t="shared" si="98"/>
        <v>101</v>
      </c>
      <c r="P1229">
        <f t="shared" si="99"/>
        <v>267.64999999999998</v>
      </c>
      <c r="Q1229" s="13" t="s">
        <v>8323</v>
      </c>
      <c r="R1229" t="s">
        <v>8335</v>
      </c>
      <c r="S1229" s="10">
        <f t="shared" si="100"/>
        <v>41771.814791666664</v>
      </c>
      <c r="T1229" s="10">
        <f t="shared" si="101"/>
        <v>41801.814791666664</v>
      </c>
      <c r="U1229">
        <f t="shared" si="102"/>
        <v>2014</v>
      </c>
    </row>
    <row r="1230" spans="1:21" ht="60" x14ac:dyDescent="0.25">
      <c r="A1230">
        <v>2783</v>
      </c>
      <c r="B1230" s="3" t="s">
        <v>2783</v>
      </c>
      <c r="C1230" s="3" t="s">
        <v>6893</v>
      </c>
      <c r="D1230" s="6">
        <v>1000</v>
      </c>
      <c r="E1230" s="8">
        <v>1145</v>
      </c>
      <c r="F1230" t="s">
        <v>8218</v>
      </c>
      <c r="G1230" t="s">
        <v>8224</v>
      </c>
      <c r="H1230" t="s">
        <v>8246</v>
      </c>
      <c r="I1230">
        <v>1429793446</v>
      </c>
      <c r="J1230">
        <v>1428583846</v>
      </c>
      <c r="K1230" t="b">
        <v>0</v>
      </c>
      <c r="L1230" s="9">
        <v>61</v>
      </c>
      <c r="M1230" t="b">
        <v>1</v>
      </c>
      <c r="N1230" t="s">
        <v>8269</v>
      </c>
      <c r="O1230">
        <f t="shared" si="98"/>
        <v>115</v>
      </c>
      <c r="P1230">
        <f t="shared" si="99"/>
        <v>18.77</v>
      </c>
      <c r="Q1230" s="13" t="s">
        <v>8323</v>
      </c>
      <c r="R1230" t="s">
        <v>8326</v>
      </c>
      <c r="S1230" s="10">
        <f t="shared" si="100"/>
        <v>42103.535254629634</v>
      </c>
      <c r="T1230" s="10">
        <f t="shared" si="101"/>
        <v>42117.535254629634</v>
      </c>
      <c r="U1230">
        <f t="shared" si="102"/>
        <v>2015</v>
      </c>
    </row>
    <row r="1231" spans="1:21" ht="60" x14ac:dyDescent="0.25">
      <c r="A1231">
        <v>3619</v>
      </c>
      <c r="B1231" s="3" t="s">
        <v>3617</v>
      </c>
      <c r="C1231" s="3" t="s">
        <v>7729</v>
      </c>
      <c r="D1231" s="6">
        <v>1000</v>
      </c>
      <c r="E1231" s="8">
        <v>1130</v>
      </c>
      <c r="F1231" t="s">
        <v>8218</v>
      </c>
      <c r="G1231" t="s">
        <v>8223</v>
      </c>
      <c r="H1231" t="s">
        <v>8245</v>
      </c>
      <c r="I1231">
        <v>1479592800</v>
      </c>
      <c r="J1231">
        <v>1476760226</v>
      </c>
      <c r="K1231" t="b">
        <v>0</v>
      </c>
      <c r="L1231" s="9">
        <v>17</v>
      </c>
      <c r="M1231" t="b">
        <v>1</v>
      </c>
      <c r="N1231" t="s">
        <v>8269</v>
      </c>
      <c r="O1231">
        <f t="shared" ref="O1231:O1294" si="103">ROUND(E1231/D1231*100,0)</f>
        <v>113</v>
      </c>
      <c r="P1231">
        <f t="shared" ref="P1231:P1294" si="104">IFERROR(ROUND(E1231/L1231,2),0)</f>
        <v>66.47</v>
      </c>
      <c r="Q1231" s="13" t="s">
        <v>8323</v>
      </c>
      <c r="R1231" t="s">
        <v>8326</v>
      </c>
      <c r="S1231" s="10">
        <f t="shared" ref="S1231:S1294" si="105">(((J1231/60)/60)/24)+DATE(1970,1,1)</f>
        <v>42661.132245370376</v>
      </c>
      <c r="T1231" s="10">
        <f t="shared" ref="T1231:T1294" si="106">(((I1231/60)/60)/24)+DATE(1970,1,1)</f>
        <v>42693.916666666672</v>
      </c>
      <c r="U1231">
        <f t="shared" si="102"/>
        <v>2016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 s="9">
        <v>70</v>
      </c>
      <c r="M1232" t="b">
        <v>1</v>
      </c>
      <c r="N1232" t="s">
        <v>8290</v>
      </c>
      <c r="O1232">
        <f t="shared" si="103"/>
        <v>101</v>
      </c>
      <c r="P1232">
        <f t="shared" si="104"/>
        <v>64.709999999999994</v>
      </c>
      <c r="Q1232" s="13" t="s">
        <v>8327</v>
      </c>
      <c r="R1232" t="s">
        <v>8338</v>
      </c>
      <c r="S1232" s="10">
        <f t="shared" si="105"/>
        <v>41572.492974537039</v>
      </c>
      <c r="T1232" s="10">
        <f t="shared" si="106"/>
        <v>41602.534641203703</v>
      </c>
      <c r="U1232">
        <f t="shared" si="102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 s="9">
        <v>140</v>
      </c>
      <c r="M1233" t="b">
        <v>1</v>
      </c>
      <c r="N1233" t="s">
        <v>8283</v>
      </c>
      <c r="O1233">
        <f t="shared" si="103"/>
        <v>174</v>
      </c>
      <c r="P1233">
        <f t="shared" si="104"/>
        <v>32.32</v>
      </c>
      <c r="Q1233" s="13" t="s">
        <v>8313</v>
      </c>
      <c r="R1233" t="s">
        <v>8314</v>
      </c>
      <c r="S1233" s="10">
        <f t="shared" si="105"/>
        <v>42570.702986111108</v>
      </c>
      <c r="T1233" s="10">
        <f t="shared" si="106"/>
        <v>42600.702986111108</v>
      </c>
      <c r="U1233">
        <f t="shared" si="102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 s="9">
        <v>27</v>
      </c>
      <c r="M1234" t="b">
        <v>1</v>
      </c>
      <c r="N1234" t="s">
        <v>8264</v>
      </c>
      <c r="O1234">
        <f t="shared" si="103"/>
        <v>100</v>
      </c>
      <c r="P1234">
        <f t="shared" si="104"/>
        <v>167.49</v>
      </c>
      <c r="Q1234" s="13" t="s">
        <v>8321</v>
      </c>
      <c r="R1234" t="s">
        <v>8343</v>
      </c>
      <c r="S1234" s="10">
        <f t="shared" si="105"/>
        <v>40248.834999999999</v>
      </c>
      <c r="T1234" s="10">
        <f t="shared" si="106"/>
        <v>40338.791666666664</v>
      </c>
      <c r="U1234">
        <f t="shared" si="102"/>
        <v>2010</v>
      </c>
    </row>
    <row r="1235" spans="1:21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 s="9">
        <v>61</v>
      </c>
      <c r="M1235" t="b">
        <v>1</v>
      </c>
      <c r="N1235" t="s">
        <v>8298</v>
      </c>
      <c r="O1235">
        <f t="shared" si="103"/>
        <v>100</v>
      </c>
      <c r="P1235">
        <f t="shared" si="104"/>
        <v>74.069999999999993</v>
      </c>
      <c r="Q1235" s="13" t="s">
        <v>8327</v>
      </c>
      <c r="R1235" t="s">
        <v>8341</v>
      </c>
      <c r="S1235" s="10">
        <f t="shared" si="105"/>
        <v>42208.680023148147</v>
      </c>
      <c r="T1235" s="10">
        <f t="shared" si="106"/>
        <v>42231.165972222225</v>
      </c>
      <c r="U1235">
        <f t="shared" si="102"/>
        <v>2015</v>
      </c>
    </row>
    <row r="1236" spans="1:21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 s="9">
        <v>33</v>
      </c>
      <c r="M1236" t="b">
        <v>1</v>
      </c>
      <c r="N1236" t="s">
        <v>8298</v>
      </c>
      <c r="O1236">
        <f t="shared" si="103"/>
        <v>113</v>
      </c>
      <c r="P1236">
        <f t="shared" si="104"/>
        <v>136.91</v>
      </c>
      <c r="Q1236" s="13" t="s">
        <v>8327</v>
      </c>
      <c r="R1236" t="s">
        <v>8341</v>
      </c>
      <c r="S1236" s="10">
        <f t="shared" si="105"/>
        <v>41953.091134259259</v>
      </c>
      <c r="T1236" s="10">
        <f t="shared" si="106"/>
        <v>41981.207638888889</v>
      </c>
      <c r="U1236">
        <f t="shared" si="102"/>
        <v>2014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 s="9">
        <v>95</v>
      </c>
      <c r="M1237" t="b">
        <v>1</v>
      </c>
      <c r="N1237" t="s">
        <v>8277</v>
      </c>
      <c r="O1237">
        <f t="shared" si="103"/>
        <v>113</v>
      </c>
      <c r="P1237">
        <f t="shared" si="104"/>
        <v>47.54</v>
      </c>
      <c r="Q1237" s="13" t="s">
        <v>8327</v>
      </c>
      <c r="R1237" t="s">
        <v>8328</v>
      </c>
      <c r="S1237" s="10">
        <f t="shared" si="105"/>
        <v>40999.645925925928</v>
      </c>
      <c r="T1237" s="10">
        <f t="shared" si="106"/>
        <v>41029.645925925928</v>
      </c>
      <c r="U1237">
        <f t="shared" si="102"/>
        <v>2012</v>
      </c>
    </row>
    <row r="1238" spans="1:21" ht="60" x14ac:dyDescent="0.25">
      <c r="A1238">
        <v>3435</v>
      </c>
      <c r="B1238" s="3" t="s">
        <v>3434</v>
      </c>
      <c r="C1238" s="3" t="s">
        <v>7545</v>
      </c>
      <c r="D1238" s="6">
        <v>1000</v>
      </c>
      <c r="E1238" s="8">
        <v>1120</v>
      </c>
      <c r="F1238" t="s">
        <v>8218</v>
      </c>
      <c r="G1238" t="s">
        <v>8223</v>
      </c>
      <c r="H1238" t="s">
        <v>8245</v>
      </c>
      <c r="I1238">
        <v>1470538800</v>
      </c>
      <c r="J1238">
        <v>1469112493</v>
      </c>
      <c r="K1238" t="b">
        <v>0</v>
      </c>
      <c r="L1238" s="9">
        <v>19</v>
      </c>
      <c r="M1238" t="b">
        <v>1</v>
      </c>
      <c r="N1238" t="s">
        <v>8269</v>
      </c>
      <c r="O1238">
        <f t="shared" si="103"/>
        <v>112</v>
      </c>
      <c r="P1238">
        <f t="shared" si="104"/>
        <v>58.95</v>
      </c>
      <c r="Q1238" s="13" t="s">
        <v>8323</v>
      </c>
      <c r="R1238" t="s">
        <v>8326</v>
      </c>
      <c r="S1238" s="10">
        <f t="shared" si="105"/>
        <v>42572.61681712963</v>
      </c>
      <c r="T1238" s="10">
        <f t="shared" si="106"/>
        <v>42589.125</v>
      </c>
      <c r="U1238">
        <f t="shared" si="102"/>
        <v>2016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 s="9">
        <v>56</v>
      </c>
      <c r="M1239" t="b">
        <v>1</v>
      </c>
      <c r="N1239" t="s">
        <v>8277</v>
      </c>
      <c r="O1239">
        <f t="shared" si="103"/>
        <v>113</v>
      </c>
      <c r="P1239">
        <f t="shared" si="104"/>
        <v>80.55</v>
      </c>
      <c r="Q1239" s="13" t="s">
        <v>8327</v>
      </c>
      <c r="R1239" t="s">
        <v>8328</v>
      </c>
      <c r="S1239" s="10">
        <f t="shared" si="105"/>
        <v>40730.878912037035</v>
      </c>
      <c r="T1239" s="10">
        <f t="shared" si="106"/>
        <v>40760.878912037035</v>
      </c>
      <c r="U1239">
        <f t="shared" si="102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 s="9">
        <v>43</v>
      </c>
      <c r="M1240" t="b">
        <v>1</v>
      </c>
      <c r="N1240" t="s">
        <v>8274</v>
      </c>
      <c r="O1240">
        <f t="shared" si="103"/>
        <v>100</v>
      </c>
      <c r="P1240">
        <f t="shared" si="104"/>
        <v>104.65</v>
      </c>
      <c r="Q1240" s="13" t="s">
        <v>8327</v>
      </c>
      <c r="R1240" t="s">
        <v>8331</v>
      </c>
      <c r="S1240" s="10">
        <f t="shared" si="105"/>
        <v>41962.100532407407</v>
      </c>
      <c r="T1240" s="10">
        <f t="shared" si="106"/>
        <v>41995.207638888889</v>
      </c>
      <c r="U1240">
        <f t="shared" si="102"/>
        <v>2014</v>
      </c>
    </row>
    <row r="1241" spans="1:21" ht="60" x14ac:dyDescent="0.25">
      <c r="A1241">
        <v>3681</v>
      </c>
      <c r="B1241" s="3" t="s">
        <v>3678</v>
      </c>
      <c r="C1241" s="3" t="s">
        <v>7791</v>
      </c>
      <c r="D1241" s="6">
        <v>1000</v>
      </c>
      <c r="E1241" s="8">
        <v>1119</v>
      </c>
      <c r="F1241" t="s">
        <v>8218</v>
      </c>
      <c r="G1241" t="s">
        <v>8223</v>
      </c>
      <c r="H1241" t="s">
        <v>8245</v>
      </c>
      <c r="I1241">
        <v>1452872290</v>
      </c>
      <c r="J1241">
        <v>1452008290</v>
      </c>
      <c r="K1241" t="b">
        <v>0</v>
      </c>
      <c r="L1241" s="9">
        <v>18</v>
      </c>
      <c r="M1241" t="b">
        <v>1</v>
      </c>
      <c r="N1241" t="s">
        <v>8269</v>
      </c>
      <c r="O1241">
        <f t="shared" si="103"/>
        <v>112</v>
      </c>
      <c r="P1241">
        <f t="shared" si="104"/>
        <v>62.17</v>
      </c>
      <c r="Q1241" s="13" t="s">
        <v>8323</v>
      </c>
      <c r="R1241" t="s">
        <v>8326</v>
      </c>
      <c r="S1241" s="10">
        <f t="shared" si="105"/>
        <v>42374.651504629626</v>
      </c>
      <c r="T1241" s="10">
        <f t="shared" si="106"/>
        <v>42384.651504629626</v>
      </c>
      <c r="U1241">
        <f t="shared" si="102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 s="9">
        <v>12</v>
      </c>
      <c r="M1242" t="b">
        <v>0</v>
      </c>
      <c r="N1242" t="s">
        <v>8266</v>
      </c>
      <c r="O1242">
        <f t="shared" si="103"/>
        <v>36</v>
      </c>
      <c r="P1242">
        <f t="shared" si="104"/>
        <v>373.5</v>
      </c>
      <c r="Q1242" s="13" t="s">
        <v>8321</v>
      </c>
      <c r="R1242" t="s">
        <v>8325</v>
      </c>
      <c r="S1242" s="10">
        <f t="shared" si="105"/>
        <v>41939.810300925928</v>
      </c>
      <c r="T1242" s="10">
        <f t="shared" si="106"/>
        <v>41969.851967592593</v>
      </c>
      <c r="U1242">
        <f t="shared" si="102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 s="9">
        <v>72</v>
      </c>
      <c r="M1243" t="b">
        <v>1</v>
      </c>
      <c r="N1243" t="s">
        <v>8278</v>
      </c>
      <c r="O1243">
        <f t="shared" si="103"/>
        <v>111</v>
      </c>
      <c r="P1243">
        <f t="shared" si="104"/>
        <v>61.9</v>
      </c>
      <c r="Q1243" s="13" t="s">
        <v>8327</v>
      </c>
      <c r="R1243" t="s">
        <v>8329</v>
      </c>
      <c r="S1243" s="10">
        <f t="shared" si="105"/>
        <v>40956.066087962965</v>
      </c>
      <c r="T1243" s="10">
        <f t="shared" si="106"/>
        <v>41013.73333333333</v>
      </c>
      <c r="U1243">
        <f t="shared" si="102"/>
        <v>2012</v>
      </c>
    </row>
    <row r="1244" spans="1:21" ht="45" x14ac:dyDescent="0.25">
      <c r="A1244">
        <v>3568</v>
      </c>
      <c r="B1244" s="3" t="s">
        <v>3567</v>
      </c>
      <c r="C1244" s="3" t="s">
        <v>7678</v>
      </c>
      <c r="D1244" s="6">
        <v>1000</v>
      </c>
      <c r="E1244" s="8">
        <v>1110</v>
      </c>
      <c r="F1244" t="s">
        <v>8218</v>
      </c>
      <c r="G1244" t="s">
        <v>8223</v>
      </c>
      <c r="H1244" t="s">
        <v>8245</v>
      </c>
      <c r="I1244">
        <v>1410975994</v>
      </c>
      <c r="J1244">
        <v>1408383994</v>
      </c>
      <c r="K1244" t="b">
        <v>0</v>
      </c>
      <c r="L1244" s="9">
        <v>19</v>
      </c>
      <c r="M1244" t="b">
        <v>1</v>
      </c>
      <c r="N1244" t="s">
        <v>8269</v>
      </c>
      <c r="O1244">
        <f t="shared" si="103"/>
        <v>111</v>
      </c>
      <c r="P1244">
        <f t="shared" si="104"/>
        <v>58.42</v>
      </c>
      <c r="Q1244" s="13" t="s">
        <v>8323</v>
      </c>
      <c r="R1244" t="s">
        <v>8326</v>
      </c>
      <c r="S1244" s="10">
        <f t="shared" si="105"/>
        <v>41869.740671296298</v>
      </c>
      <c r="T1244" s="10">
        <f t="shared" si="106"/>
        <v>41899.740671296298</v>
      </c>
      <c r="U1244">
        <f t="shared" si="102"/>
        <v>2014</v>
      </c>
    </row>
    <row r="1245" spans="1:21" ht="45" x14ac:dyDescent="0.25">
      <c r="A1245">
        <v>3598</v>
      </c>
      <c r="B1245" s="3" t="s">
        <v>3597</v>
      </c>
      <c r="C1245" s="3" t="s">
        <v>7708</v>
      </c>
      <c r="D1245" s="6">
        <v>1000</v>
      </c>
      <c r="E1245" s="8">
        <v>1101</v>
      </c>
      <c r="F1245" t="s">
        <v>8218</v>
      </c>
      <c r="G1245" t="s">
        <v>8223</v>
      </c>
      <c r="H1245" t="s">
        <v>8245</v>
      </c>
      <c r="I1245">
        <v>1409720340</v>
      </c>
      <c r="J1245">
        <v>1408129822</v>
      </c>
      <c r="K1245" t="b">
        <v>0</v>
      </c>
      <c r="L1245" s="9">
        <v>27</v>
      </c>
      <c r="M1245" t="b">
        <v>1</v>
      </c>
      <c r="N1245" t="s">
        <v>8269</v>
      </c>
      <c r="O1245">
        <f t="shared" si="103"/>
        <v>110</v>
      </c>
      <c r="P1245">
        <f t="shared" si="104"/>
        <v>40.78</v>
      </c>
      <c r="Q1245" s="13" t="s">
        <v>8323</v>
      </c>
      <c r="R1245" t="s">
        <v>8326</v>
      </c>
      <c r="S1245" s="10">
        <f t="shared" si="105"/>
        <v>41866.79886574074</v>
      </c>
      <c r="T1245" s="10">
        <f t="shared" si="106"/>
        <v>41885.207638888889</v>
      </c>
      <c r="U1245">
        <f t="shared" si="102"/>
        <v>2014</v>
      </c>
    </row>
    <row r="1246" spans="1:21" ht="60" x14ac:dyDescent="0.25">
      <c r="A1246">
        <v>3567</v>
      </c>
      <c r="B1246" s="3" t="s">
        <v>3566</v>
      </c>
      <c r="C1246" s="3" t="s">
        <v>7677</v>
      </c>
      <c r="D1246" s="6">
        <v>1000</v>
      </c>
      <c r="E1246" s="8">
        <v>1088</v>
      </c>
      <c r="F1246" t="s">
        <v>8218</v>
      </c>
      <c r="G1246" t="s">
        <v>8224</v>
      </c>
      <c r="H1246" t="s">
        <v>8246</v>
      </c>
      <c r="I1246">
        <v>1433964444</v>
      </c>
      <c r="J1246">
        <v>1431372444</v>
      </c>
      <c r="K1246" t="b">
        <v>0</v>
      </c>
      <c r="L1246" s="9">
        <v>41</v>
      </c>
      <c r="M1246" t="b">
        <v>1</v>
      </c>
      <c r="N1246" t="s">
        <v>8269</v>
      </c>
      <c r="O1246">
        <f t="shared" si="103"/>
        <v>109</v>
      </c>
      <c r="P1246">
        <f t="shared" si="104"/>
        <v>26.54</v>
      </c>
      <c r="Q1246" s="13" t="s">
        <v>8323</v>
      </c>
      <c r="R1246" t="s">
        <v>8326</v>
      </c>
      <c r="S1246" s="10">
        <f t="shared" si="105"/>
        <v>42135.810694444444</v>
      </c>
      <c r="T1246" s="10">
        <f t="shared" si="106"/>
        <v>42165.810694444444</v>
      </c>
      <c r="U1246">
        <f t="shared" si="102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 s="9">
        <v>88</v>
      </c>
      <c r="M1247" t="b">
        <v>1</v>
      </c>
      <c r="N1247" t="s">
        <v>8303</v>
      </c>
      <c r="O1247">
        <f t="shared" si="103"/>
        <v>110</v>
      </c>
      <c r="P1247">
        <f t="shared" si="104"/>
        <v>50.11</v>
      </c>
      <c r="Q1247" s="13" t="s">
        <v>8323</v>
      </c>
      <c r="R1247" t="s">
        <v>8335</v>
      </c>
      <c r="S1247" s="10">
        <f t="shared" si="105"/>
        <v>42182.108252314814</v>
      </c>
      <c r="T1247" s="10">
        <f t="shared" si="106"/>
        <v>42242.108252314814</v>
      </c>
      <c r="U1247">
        <f t="shared" si="102"/>
        <v>2015</v>
      </c>
    </row>
    <row r="1248" spans="1:21" ht="45" x14ac:dyDescent="0.25">
      <c r="A1248">
        <v>3709</v>
      </c>
      <c r="B1248" s="3" t="s">
        <v>3706</v>
      </c>
      <c r="C1248" s="3" t="s">
        <v>7819</v>
      </c>
      <c r="D1248" s="6">
        <v>1000</v>
      </c>
      <c r="E1248" s="8">
        <v>1082.5</v>
      </c>
      <c r="F1248" t="s">
        <v>8218</v>
      </c>
      <c r="G1248" t="s">
        <v>8224</v>
      </c>
      <c r="H1248" t="s">
        <v>8246</v>
      </c>
      <c r="I1248">
        <v>1403715546</v>
      </c>
      <c r="J1248">
        <v>1401123546</v>
      </c>
      <c r="K1248" t="b">
        <v>0</v>
      </c>
      <c r="L1248" s="9">
        <v>35</v>
      </c>
      <c r="M1248" t="b">
        <v>1</v>
      </c>
      <c r="N1248" t="s">
        <v>8269</v>
      </c>
      <c r="O1248">
        <f t="shared" si="103"/>
        <v>108</v>
      </c>
      <c r="P1248">
        <f t="shared" si="104"/>
        <v>30.93</v>
      </c>
      <c r="Q1248" s="13" t="s">
        <v>8323</v>
      </c>
      <c r="R1248" t="s">
        <v>8326</v>
      </c>
      <c r="S1248" s="10">
        <f t="shared" si="105"/>
        <v>41785.707708333335</v>
      </c>
      <c r="T1248" s="10">
        <f t="shared" si="106"/>
        <v>41815.707708333335</v>
      </c>
      <c r="U1248">
        <f t="shared" si="102"/>
        <v>2014</v>
      </c>
    </row>
    <row r="1249" spans="1:21" ht="60" x14ac:dyDescent="0.25">
      <c r="A1249">
        <v>3446</v>
      </c>
      <c r="B1249" s="3" t="s">
        <v>3445</v>
      </c>
      <c r="C1249" s="3" t="s">
        <v>7556</v>
      </c>
      <c r="D1249" s="6">
        <v>1000</v>
      </c>
      <c r="E1249" s="8">
        <v>1082</v>
      </c>
      <c r="F1249" t="s">
        <v>8218</v>
      </c>
      <c r="G1249" t="s">
        <v>8224</v>
      </c>
      <c r="H1249" t="s">
        <v>8246</v>
      </c>
      <c r="I1249">
        <v>1423138800</v>
      </c>
      <c r="J1249">
        <v>1421092725</v>
      </c>
      <c r="K1249" t="b">
        <v>0</v>
      </c>
      <c r="L1249" s="9">
        <v>25</v>
      </c>
      <c r="M1249" t="b">
        <v>1</v>
      </c>
      <c r="N1249" t="s">
        <v>8269</v>
      </c>
      <c r="O1249">
        <f t="shared" si="103"/>
        <v>108</v>
      </c>
      <c r="P1249">
        <f t="shared" si="104"/>
        <v>43.28</v>
      </c>
      <c r="Q1249" s="13" t="s">
        <v>8323</v>
      </c>
      <c r="R1249" t="s">
        <v>8326</v>
      </c>
      <c r="S1249" s="10">
        <f t="shared" si="105"/>
        <v>42016.832465277781</v>
      </c>
      <c r="T1249" s="10">
        <f t="shared" si="106"/>
        <v>42040.513888888891</v>
      </c>
      <c r="U1249">
        <f t="shared" si="102"/>
        <v>2015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 s="9">
        <v>23</v>
      </c>
      <c r="M1250" t="b">
        <v>1</v>
      </c>
      <c r="N1250" t="s">
        <v>8301</v>
      </c>
      <c r="O1250">
        <f t="shared" si="103"/>
        <v>147</v>
      </c>
      <c r="P1250">
        <f t="shared" si="104"/>
        <v>191.13</v>
      </c>
      <c r="Q1250" s="13" t="s">
        <v>8323</v>
      </c>
      <c r="R1250" t="s">
        <v>8324</v>
      </c>
      <c r="S1250" s="10">
        <f t="shared" si="105"/>
        <v>42570.110243055555</v>
      </c>
      <c r="T1250" s="10">
        <f t="shared" si="106"/>
        <v>42600.110243055555</v>
      </c>
      <c r="U1250">
        <f t="shared" si="102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 s="9">
        <v>77</v>
      </c>
      <c r="M1251" t="b">
        <v>1</v>
      </c>
      <c r="N1251" t="s">
        <v>8267</v>
      </c>
      <c r="O1251">
        <f t="shared" si="103"/>
        <v>126</v>
      </c>
      <c r="P1251">
        <f t="shared" si="104"/>
        <v>57.08</v>
      </c>
      <c r="Q1251" s="13" t="s">
        <v>8321</v>
      </c>
      <c r="R1251" t="s">
        <v>8322</v>
      </c>
      <c r="S1251" s="10">
        <f t="shared" si="105"/>
        <v>41013.787569444445</v>
      </c>
      <c r="T1251" s="10">
        <f t="shared" si="106"/>
        <v>41045.791666666664</v>
      </c>
      <c r="U1251">
        <f t="shared" si="102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 s="9">
        <v>47</v>
      </c>
      <c r="M1252" t="b">
        <v>1</v>
      </c>
      <c r="N1252" t="s">
        <v>8263</v>
      </c>
      <c r="O1252">
        <f t="shared" si="103"/>
        <v>110</v>
      </c>
      <c r="P1252">
        <f t="shared" si="104"/>
        <v>93.4</v>
      </c>
      <c r="Q1252" s="13" t="s">
        <v>8321</v>
      </c>
      <c r="R1252" t="s">
        <v>8332</v>
      </c>
      <c r="S1252" s="10">
        <f t="shared" si="105"/>
        <v>42563.932951388888</v>
      </c>
      <c r="T1252" s="10">
        <f t="shared" si="106"/>
        <v>42580.232638888891</v>
      </c>
      <c r="U1252">
        <f t="shared" si="102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 s="9">
        <v>159</v>
      </c>
      <c r="M1253" t="b">
        <v>1</v>
      </c>
      <c r="N1253" t="s">
        <v>8299</v>
      </c>
      <c r="O1253">
        <f t="shared" si="103"/>
        <v>878</v>
      </c>
      <c r="P1253">
        <f t="shared" si="104"/>
        <v>27.6</v>
      </c>
      <c r="Q1253" s="13" t="s">
        <v>8308</v>
      </c>
      <c r="R1253" t="s">
        <v>8315</v>
      </c>
      <c r="S1253" s="10">
        <f t="shared" si="105"/>
        <v>41902.874432870369</v>
      </c>
      <c r="T1253" s="10">
        <f t="shared" si="106"/>
        <v>41932.874432870369</v>
      </c>
      <c r="U1253">
        <f t="shared" si="102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 s="9">
        <v>65</v>
      </c>
      <c r="M1254" t="b">
        <v>1</v>
      </c>
      <c r="N1254" t="s">
        <v>8293</v>
      </c>
      <c r="O1254">
        <f t="shared" si="103"/>
        <v>219</v>
      </c>
      <c r="P1254">
        <f t="shared" si="104"/>
        <v>67.260000000000005</v>
      </c>
      <c r="Q1254" s="13" t="s">
        <v>8308</v>
      </c>
      <c r="R1254" t="s">
        <v>8309</v>
      </c>
      <c r="S1254" s="10">
        <f t="shared" si="105"/>
        <v>41844.771793981483</v>
      </c>
      <c r="T1254" s="10">
        <f t="shared" si="106"/>
        <v>41874.771793981483</v>
      </c>
      <c r="U1254">
        <f t="shared" si="102"/>
        <v>2014</v>
      </c>
    </row>
    <row r="1255" spans="1:21" ht="30" x14ac:dyDescent="0.25">
      <c r="A1255">
        <v>3447</v>
      </c>
      <c r="B1255" s="3" t="s">
        <v>3446</v>
      </c>
      <c r="C1255" s="3" t="s">
        <v>7557</v>
      </c>
      <c r="D1255" s="6">
        <v>1000</v>
      </c>
      <c r="E1255" s="8">
        <v>1078</v>
      </c>
      <c r="F1255" t="s">
        <v>8218</v>
      </c>
      <c r="G1255" t="s">
        <v>8223</v>
      </c>
      <c r="H1255" t="s">
        <v>8245</v>
      </c>
      <c r="I1255">
        <v>1458332412</v>
      </c>
      <c r="J1255">
        <v>1454448012</v>
      </c>
      <c r="K1255" t="b">
        <v>0</v>
      </c>
      <c r="L1255" s="9">
        <v>14</v>
      </c>
      <c r="M1255" t="b">
        <v>1</v>
      </c>
      <c r="N1255" t="s">
        <v>8269</v>
      </c>
      <c r="O1255">
        <f t="shared" si="103"/>
        <v>108</v>
      </c>
      <c r="P1255">
        <f t="shared" si="104"/>
        <v>77</v>
      </c>
      <c r="Q1255" s="13" t="s">
        <v>8323</v>
      </c>
      <c r="R1255" t="s">
        <v>8326</v>
      </c>
      <c r="S1255" s="10">
        <f t="shared" si="105"/>
        <v>42402.889027777783</v>
      </c>
      <c r="T1255" s="10">
        <f t="shared" si="106"/>
        <v>42447.847361111111</v>
      </c>
      <c r="U1255">
        <f t="shared" si="102"/>
        <v>2016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 s="9">
        <v>39</v>
      </c>
      <c r="M1256" t="b">
        <v>0</v>
      </c>
      <c r="N1256" t="s">
        <v>8270</v>
      </c>
      <c r="O1256">
        <f t="shared" si="103"/>
        <v>17</v>
      </c>
      <c r="P1256">
        <f t="shared" si="104"/>
        <v>111.41</v>
      </c>
      <c r="Q1256" s="13" t="s">
        <v>8308</v>
      </c>
      <c r="R1256" t="s">
        <v>8342</v>
      </c>
      <c r="S1256" s="10">
        <f t="shared" si="105"/>
        <v>42198.559479166666</v>
      </c>
      <c r="T1256" s="10">
        <f t="shared" si="106"/>
        <v>42231.556944444441</v>
      </c>
      <c r="U1256">
        <f t="shared" si="102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 s="9">
        <v>63</v>
      </c>
      <c r="M1257" t="b">
        <v>1</v>
      </c>
      <c r="N1257" t="s">
        <v>8274</v>
      </c>
      <c r="O1257">
        <f t="shared" si="103"/>
        <v>124</v>
      </c>
      <c r="P1257">
        <f t="shared" si="104"/>
        <v>68.94</v>
      </c>
      <c r="Q1257" s="13" t="s">
        <v>8327</v>
      </c>
      <c r="R1257" t="s">
        <v>8331</v>
      </c>
      <c r="S1257" s="10">
        <f t="shared" si="105"/>
        <v>42160.735208333332</v>
      </c>
      <c r="T1257" s="10">
        <f t="shared" si="106"/>
        <v>42190.735208333332</v>
      </c>
      <c r="U1257">
        <f t="shared" si="102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 s="9">
        <v>150</v>
      </c>
      <c r="M1258" t="b">
        <v>1</v>
      </c>
      <c r="N1258" t="s">
        <v>8286</v>
      </c>
      <c r="O1258">
        <f t="shared" si="103"/>
        <v>109</v>
      </c>
      <c r="P1258">
        <f t="shared" si="104"/>
        <v>28.94</v>
      </c>
      <c r="Q1258" s="13" t="s">
        <v>8311</v>
      </c>
      <c r="R1258" t="s">
        <v>8312</v>
      </c>
      <c r="S1258" s="10">
        <f t="shared" si="105"/>
        <v>41344.662858796299</v>
      </c>
      <c r="T1258" s="10">
        <f t="shared" si="106"/>
        <v>41374.662858796299</v>
      </c>
      <c r="U1258">
        <f t="shared" si="102"/>
        <v>2013</v>
      </c>
    </row>
    <row r="1259" spans="1:21" ht="60" x14ac:dyDescent="0.25">
      <c r="A1259">
        <v>3307</v>
      </c>
      <c r="B1259" s="3" t="s">
        <v>3307</v>
      </c>
      <c r="C1259" s="3" t="s">
        <v>7417</v>
      </c>
      <c r="D1259" s="6">
        <v>1000</v>
      </c>
      <c r="E1259" s="8">
        <v>1066.8</v>
      </c>
      <c r="F1259" t="s">
        <v>8218</v>
      </c>
      <c r="G1259" t="s">
        <v>8223</v>
      </c>
      <c r="H1259" t="s">
        <v>8245</v>
      </c>
      <c r="I1259">
        <v>1463275339</v>
      </c>
      <c r="J1259">
        <v>1460683339</v>
      </c>
      <c r="K1259" t="b">
        <v>0</v>
      </c>
      <c r="L1259" s="9">
        <v>20</v>
      </c>
      <c r="M1259" t="b">
        <v>1</v>
      </c>
      <c r="N1259" t="s">
        <v>8269</v>
      </c>
      <c r="O1259">
        <f t="shared" si="103"/>
        <v>107</v>
      </c>
      <c r="P1259">
        <f t="shared" si="104"/>
        <v>53.34</v>
      </c>
      <c r="Q1259" s="13" t="s">
        <v>8323</v>
      </c>
      <c r="R1259" t="s">
        <v>8326</v>
      </c>
      <c r="S1259" s="10">
        <f t="shared" si="105"/>
        <v>42475.057164351849</v>
      </c>
      <c r="T1259" s="10">
        <f t="shared" si="106"/>
        <v>42505.057164351849</v>
      </c>
      <c r="U1259">
        <f t="shared" si="102"/>
        <v>2016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 s="9">
        <v>43</v>
      </c>
      <c r="M1260" t="b">
        <v>1</v>
      </c>
      <c r="N1260" t="s">
        <v>8274</v>
      </c>
      <c r="O1260">
        <f t="shared" si="103"/>
        <v>173</v>
      </c>
      <c r="P1260">
        <f t="shared" si="104"/>
        <v>100.47</v>
      </c>
      <c r="Q1260" s="13" t="s">
        <v>8327</v>
      </c>
      <c r="R1260" t="s">
        <v>8331</v>
      </c>
      <c r="S1260" s="10">
        <f t="shared" si="105"/>
        <v>40987.977060185185</v>
      </c>
      <c r="T1260" s="10">
        <f t="shared" si="106"/>
        <v>41022.166666666664</v>
      </c>
      <c r="U1260">
        <f t="shared" si="102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 s="9">
        <v>39</v>
      </c>
      <c r="M1261" t="b">
        <v>0</v>
      </c>
      <c r="N1261" t="s">
        <v>8268</v>
      </c>
      <c r="O1261">
        <f t="shared" si="103"/>
        <v>22</v>
      </c>
      <c r="P1261">
        <f t="shared" si="104"/>
        <v>110.64</v>
      </c>
      <c r="Q1261" s="13" t="s">
        <v>8321</v>
      </c>
      <c r="R1261" t="s">
        <v>8339</v>
      </c>
      <c r="S1261" s="10">
        <f t="shared" si="105"/>
        <v>41135.679791666669</v>
      </c>
      <c r="T1261" s="10">
        <f t="shared" si="106"/>
        <v>41180.679791666669</v>
      </c>
      <c r="U1261">
        <f t="shared" si="102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 s="9">
        <v>82</v>
      </c>
      <c r="M1262" t="b">
        <v>1</v>
      </c>
      <c r="N1262" t="s">
        <v>8290</v>
      </c>
      <c r="O1262">
        <f t="shared" si="103"/>
        <v>127</v>
      </c>
      <c r="P1262">
        <f t="shared" si="104"/>
        <v>52.6</v>
      </c>
      <c r="Q1262" s="13" t="s">
        <v>8327</v>
      </c>
      <c r="R1262" t="s">
        <v>8338</v>
      </c>
      <c r="S1262" s="10">
        <f t="shared" si="105"/>
        <v>41682.0705787037</v>
      </c>
      <c r="T1262" s="10">
        <f t="shared" si="106"/>
        <v>41709.290972222225</v>
      </c>
      <c r="U1262">
        <f t="shared" si="102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 s="9">
        <v>46</v>
      </c>
      <c r="M1263" t="b">
        <v>1</v>
      </c>
      <c r="N1263" t="s">
        <v>8300</v>
      </c>
      <c r="O1263">
        <f t="shared" si="103"/>
        <v>123</v>
      </c>
      <c r="P1263">
        <f t="shared" si="104"/>
        <v>93.7</v>
      </c>
      <c r="Q1263" s="13" t="s">
        <v>8308</v>
      </c>
      <c r="R1263" t="s">
        <v>8340</v>
      </c>
      <c r="S1263" s="10">
        <f t="shared" si="105"/>
        <v>42083.895532407405</v>
      </c>
      <c r="T1263" s="10">
        <f t="shared" si="106"/>
        <v>42128.895532407405</v>
      </c>
      <c r="U1263">
        <f t="shared" si="102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 s="9">
        <v>410</v>
      </c>
      <c r="M1264" t="b">
        <v>1</v>
      </c>
      <c r="N1264" t="s">
        <v>8293</v>
      </c>
      <c r="O1264">
        <f t="shared" si="103"/>
        <v>168</v>
      </c>
      <c r="P1264">
        <f t="shared" si="104"/>
        <v>10.51</v>
      </c>
      <c r="Q1264" s="13" t="s">
        <v>8308</v>
      </c>
      <c r="R1264" t="s">
        <v>8309</v>
      </c>
      <c r="S1264" s="10">
        <f t="shared" si="105"/>
        <v>42026.370717592596</v>
      </c>
      <c r="T1264" s="10">
        <f t="shared" si="106"/>
        <v>42065.833333333328</v>
      </c>
      <c r="U1264">
        <f t="shared" si="102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 s="9">
        <v>58</v>
      </c>
      <c r="M1265" t="b">
        <v>1</v>
      </c>
      <c r="N1265" t="s">
        <v>8303</v>
      </c>
      <c r="O1265">
        <f t="shared" si="103"/>
        <v>108</v>
      </c>
      <c r="P1265">
        <f t="shared" si="104"/>
        <v>74.239999999999995</v>
      </c>
      <c r="Q1265" s="13" t="s">
        <v>8323</v>
      </c>
      <c r="R1265" t="s">
        <v>8335</v>
      </c>
      <c r="S1265" s="10">
        <f t="shared" si="105"/>
        <v>41772.727893518517</v>
      </c>
      <c r="T1265" s="10">
        <f t="shared" si="106"/>
        <v>41802.727893518517</v>
      </c>
      <c r="U1265">
        <f t="shared" si="102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 s="9">
        <v>105</v>
      </c>
      <c r="M1266" t="b">
        <v>0</v>
      </c>
      <c r="N1266" t="s">
        <v>8292</v>
      </c>
      <c r="O1266">
        <f t="shared" si="103"/>
        <v>43</v>
      </c>
      <c r="P1266">
        <f t="shared" si="104"/>
        <v>40.98</v>
      </c>
      <c r="Q1266" s="13" t="s">
        <v>8308</v>
      </c>
      <c r="R1266" t="s">
        <v>8318</v>
      </c>
      <c r="S1266" s="10">
        <f t="shared" si="105"/>
        <v>42270.875706018516</v>
      </c>
      <c r="T1266" s="10">
        <f t="shared" si="106"/>
        <v>42298.958333333328</v>
      </c>
      <c r="U1266">
        <f t="shared" si="102"/>
        <v>2015</v>
      </c>
    </row>
    <row r="1267" spans="1:21" ht="45" x14ac:dyDescent="0.25">
      <c r="A1267">
        <v>3819</v>
      </c>
      <c r="B1267" s="3" t="s">
        <v>3816</v>
      </c>
      <c r="C1267" s="3" t="s">
        <v>7817</v>
      </c>
      <c r="D1267" s="6">
        <v>1000</v>
      </c>
      <c r="E1267" s="8">
        <v>1064</v>
      </c>
      <c r="F1267" t="s">
        <v>8218</v>
      </c>
      <c r="G1267" t="s">
        <v>8223</v>
      </c>
      <c r="H1267" t="s">
        <v>8245</v>
      </c>
      <c r="I1267">
        <v>1437166920</v>
      </c>
      <c r="J1267">
        <v>1435554104</v>
      </c>
      <c r="K1267" t="b">
        <v>0</v>
      </c>
      <c r="L1267" s="9">
        <v>26</v>
      </c>
      <c r="M1267" t="b">
        <v>1</v>
      </c>
      <c r="N1267" t="s">
        <v>8269</v>
      </c>
      <c r="O1267">
        <f t="shared" si="103"/>
        <v>106</v>
      </c>
      <c r="P1267">
        <f t="shared" si="104"/>
        <v>40.92</v>
      </c>
      <c r="Q1267" s="13" t="s">
        <v>8323</v>
      </c>
      <c r="R1267" t="s">
        <v>8326</v>
      </c>
      <c r="S1267" s="10">
        <f t="shared" si="105"/>
        <v>42184.209537037037</v>
      </c>
      <c r="T1267" s="10">
        <f t="shared" si="106"/>
        <v>42202.876388888893</v>
      </c>
      <c r="U1267">
        <f t="shared" si="102"/>
        <v>2015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 s="9">
        <v>81</v>
      </c>
      <c r="M1268" t="b">
        <v>1</v>
      </c>
      <c r="N1268" t="s">
        <v>8298</v>
      </c>
      <c r="O1268">
        <f t="shared" si="103"/>
        <v>107</v>
      </c>
      <c r="P1268">
        <f t="shared" si="104"/>
        <v>52.96</v>
      </c>
      <c r="Q1268" s="13" t="s">
        <v>8327</v>
      </c>
      <c r="R1268" t="s">
        <v>8341</v>
      </c>
      <c r="S1268" s="10">
        <f t="shared" si="105"/>
        <v>42217.834525462968</v>
      </c>
      <c r="T1268" s="10">
        <f t="shared" si="106"/>
        <v>42236.458333333328</v>
      </c>
      <c r="U1268">
        <f t="shared" si="102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 s="9">
        <v>43</v>
      </c>
      <c r="M1269" t="b">
        <v>1</v>
      </c>
      <c r="N1269" t="s">
        <v>8274</v>
      </c>
      <c r="O1269">
        <f t="shared" si="103"/>
        <v>107</v>
      </c>
      <c r="P1269">
        <f t="shared" si="104"/>
        <v>99.53</v>
      </c>
      <c r="Q1269" s="13" t="s">
        <v>8327</v>
      </c>
      <c r="R1269" t="s">
        <v>8331</v>
      </c>
      <c r="S1269" s="10">
        <f t="shared" si="105"/>
        <v>41914.917858796296</v>
      </c>
      <c r="T1269" s="10">
        <f t="shared" si="106"/>
        <v>41944.917858796296</v>
      </c>
      <c r="U1269">
        <f t="shared" si="102"/>
        <v>2014</v>
      </c>
    </row>
    <row r="1270" spans="1:21" ht="60" x14ac:dyDescent="0.25">
      <c r="A1270">
        <v>3500</v>
      </c>
      <c r="B1270" s="3" t="s">
        <v>3499</v>
      </c>
      <c r="C1270" s="3" t="s">
        <v>7610</v>
      </c>
      <c r="D1270" s="6">
        <v>1000</v>
      </c>
      <c r="E1270" s="8">
        <v>1063</v>
      </c>
      <c r="F1270" t="s">
        <v>8218</v>
      </c>
      <c r="G1270" t="s">
        <v>8223</v>
      </c>
      <c r="H1270" t="s">
        <v>8245</v>
      </c>
      <c r="I1270">
        <v>1457326740</v>
      </c>
      <c r="J1270">
        <v>1455919438</v>
      </c>
      <c r="K1270" t="b">
        <v>0</v>
      </c>
      <c r="L1270" s="9">
        <v>42</v>
      </c>
      <c r="M1270" t="b">
        <v>1</v>
      </c>
      <c r="N1270" t="s">
        <v>8269</v>
      </c>
      <c r="O1270">
        <f t="shared" si="103"/>
        <v>106</v>
      </c>
      <c r="P1270">
        <f t="shared" si="104"/>
        <v>25.31</v>
      </c>
      <c r="Q1270" s="13" t="s">
        <v>8323</v>
      </c>
      <c r="R1270" t="s">
        <v>8326</v>
      </c>
      <c r="S1270" s="10">
        <f t="shared" si="105"/>
        <v>42419.91942129629</v>
      </c>
      <c r="T1270" s="10">
        <f t="shared" si="106"/>
        <v>42436.207638888889</v>
      </c>
      <c r="U1270">
        <f t="shared" si="102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 s="9">
        <v>50</v>
      </c>
      <c r="M1271" t="b">
        <v>1</v>
      </c>
      <c r="N1271" t="s">
        <v>8274</v>
      </c>
      <c r="O1271">
        <f t="shared" si="103"/>
        <v>122</v>
      </c>
      <c r="P1271">
        <f t="shared" si="104"/>
        <v>85.5</v>
      </c>
      <c r="Q1271" s="13" t="s">
        <v>8327</v>
      </c>
      <c r="R1271" t="s">
        <v>8331</v>
      </c>
      <c r="S1271" s="10">
        <f t="shared" si="105"/>
        <v>41370.292303240742</v>
      </c>
      <c r="T1271" s="10">
        <f t="shared" si="106"/>
        <v>41400.292303240742</v>
      </c>
      <c r="U1271">
        <f t="shared" si="102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 s="9">
        <v>40</v>
      </c>
      <c r="M1272" t="b">
        <v>1</v>
      </c>
      <c r="N1272" t="s">
        <v>8277</v>
      </c>
      <c r="O1272">
        <f t="shared" si="103"/>
        <v>107</v>
      </c>
      <c r="P1272">
        <f t="shared" si="104"/>
        <v>106.53</v>
      </c>
      <c r="Q1272" s="13" t="s">
        <v>8327</v>
      </c>
      <c r="R1272" t="s">
        <v>8328</v>
      </c>
      <c r="S1272" s="10">
        <f t="shared" si="105"/>
        <v>42160.708530092597</v>
      </c>
      <c r="T1272" s="10">
        <f t="shared" si="106"/>
        <v>42190.708530092597</v>
      </c>
      <c r="U1272">
        <f t="shared" si="102"/>
        <v>2015</v>
      </c>
    </row>
    <row r="1273" spans="1:21" ht="45" x14ac:dyDescent="0.25">
      <c r="A1273">
        <v>3368</v>
      </c>
      <c r="B1273" s="3" t="s">
        <v>3367</v>
      </c>
      <c r="C1273" s="3" t="s">
        <v>7478</v>
      </c>
      <c r="D1273" s="6">
        <v>1000</v>
      </c>
      <c r="E1273" s="8">
        <v>1046</v>
      </c>
      <c r="F1273" t="s">
        <v>8218</v>
      </c>
      <c r="G1273" t="s">
        <v>8223</v>
      </c>
      <c r="H1273" t="s">
        <v>8245</v>
      </c>
      <c r="I1273">
        <v>1420088400</v>
      </c>
      <c r="J1273">
        <v>1416977259</v>
      </c>
      <c r="K1273" t="b">
        <v>0</v>
      </c>
      <c r="L1273" s="9">
        <v>23</v>
      </c>
      <c r="M1273" t="b">
        <v>1</v>
      </c>
      <c r="N1273" t="s">
        <v>8269</v>
      </c>
      <c r="O1273">
        <f t="shared" si="103"/>
        <v>105</v>
      </c>
      <c r="P1273">
        <f t="shared" si="104"/>
        <v>45.48</v>
      </c>
      <c r="Q1273" s="13" t="s">
        <v>8323</v>
      </c>
      <c r="R1273" t="s">
        <v>8326</v>
      </c>
      <c r="S1273" s="10">
        <f t="shared" si="105"/>
        <v>41969.199756944443</v>
      </c>
      <c r="T1273" s="10">
        <f t="shared" si="106"/>
        <v>42005.208333333328</v>
      </c>
      <c r="U1273">
        <f t="shared" si="102"/>
        <v>2014</v>
      </c>
    </row>
    <row r="1274" spans="1:21" ht="45" x14ac:dyDescent="0.25">
      <c r="A1274">
        <v>3372</v>
      </c>
      <c r="B1274" s="3" t="s">
        <v>3371</v>
      </c>
      <c r="C1274" s="3" t="s">
        <v>7482</v>
      </c>
      <c r="D1274" s="6">
        <v>1000</v>
      </c>
      <c r="E1274" s="8">
        <v>1035</v>
      </c>
      <c r="F1274" t="s">
        <v>8218</v>
      </c>
      <c r="G1274" t="s">
        <v>8223</v>
      </c>
      <c r="H1274" t="s">
        <v>8245</v>
      </c>
      <c r="I1274">
        <v>1408942740</v>
      </c>
      <c r="J1274">
        <v>1407157756</v>
      </c>
      <c r="K1274" t="b">
        <v>0</v>
      </c>
      <c r="L1274" s="9">
        <v>27</v>
      </c>
      <c r="M1274" t="b">
        <v>1</v>
      </c>
      <c r="N1274" t="s">
        <v>8269</v>
      </c>
      <c r="O1274">
        <f t="shared" si="103"/>
        <v>104</v>
      </c>
      <c r="P1274">
        <f t="shared" si="104"/>
        <v>38.33</v>
      </c>
      <c r="Q1274" s="13" t="s">
        <v>8323</v>
      </c>
      <c r="R1274" t="s">
        <v>8326</v>
      </c>
      <c r="S1274" s="10">
        <f t="shared" si="105"/>
        <v>41855.548101851848</v>
      </c>
      <c r="T1274" s="10">
        <f t="shared" si="106"/>
        <v>41876.207638888889</v>
      </c>
      <c r="U1274">
        <f t="shared" si="102"/>
        <v>2014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 s="9">
        <v>47</v>
      </c>
      <c r="M1275" t="b">
        <v>1</v>
      </c>
      <c r="N1275" t="s">
        <v>8274</v>
      </c>
      <c r="O1275">
        <f t="shared" si="103"/>
        <v>106</v>
      </c>
      <c r="P1275">
        <f t="shared" si="104"/>
        <v>90.28</v>
      </c>
      <c r="Q1275" s="13" t="s">
        <v>8327</v>
      </c>
      <c r="R1275" t="s">
        <v>8331</v>
      </c>
      <c r="S1275" s="10">
        <f t="shared" si="105"/>
        <v>42141.95711805555</v>
      </c>
      <c r="T1275" s="10">
        <f t="shared" si="106"/>
        <v>42177.208333333328</v>
      </c>
      <c r="U1275">
        <f t="shared" si="102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 s="9">
        <v>41</v>
      </c>
      <c r="M1276" t="b">
        <v>1</v>
      </c>
      <c r="N1276" t="s">
        <v>8301</v>
      </c>
      <c r="O1276">
        <f t="shared" si="103"/>
        <v>101</v>
      </c>
      <c r="P1276">
        <f t="shared" si="104"/>
        <v>103.17</v>
      </c>
      <c r="Q1276" s="13" t="s">
        <v>8323</v>
      </c>
      <c r="R1276" t="s">
        <v>8324</v>
      </c>
      <c r="S1276" s="10">
        <f t="shared" si="105"/>
        <v>42163.29833333334</v>
      </c>
      <c r="T1276" s="10">
        <f t="shared" si="106"/>
        <v>42205.916666666672</v>
      </c>
      <c r="U1276">
        <f t="shared" si="102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 s="9">
        <v>191</v>
      </c>
      <c r="M1277" t="b">
        <v>1</v>
      </c>
      <c r="N1277" t="s">
        <v>8293</v>
      </c>
      <c r="O1277">
        <f t="shared" si="103"/>
        <v>384</v>
      </c>
      <c r="P1277">
        <f t="shared" si="104"/>
        <v>22.12</v>
      </c>
      <c r="Q1277" s="13" t="s">
        <v>8308</v>
      </c>
      <c r="R1277" t="s">
        <v>8309</v>
      </c>
      <c r="S1277" s="10">
        <f t="shared" si="105"/>
        <v>41719.887928240743</v>
      </c>
      <c r="T1277" s="10">
        <f t="shared" si="106"/>
        <v>41764.887928240743</v>
      </c>
      <c r="U1277">
        <f t="shared" si="102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 s="9">
        <v>72</v>
      </c>
      <c r="M1278" t="b">
        <v>1</v>
      </c>
      <c r="N1278" t="s">
        <v>8277</v>
      </c>
      <c r="O1278">
        <f t="shared" si="103"/>
        <v>121</v>
      </c>
      <c r="P1278">
        <f t="shared" si="104"/>
        <v>58.6</v>
      </c>
      <c r="Q1278" s="13" t="s">
        <v>8327</v>
      </c>
      <c r="R1278" t="s">
        <v>8328</v>
      </c>
      <c r="S1278" s="10">
        <f t="shared" si="105"/>
        <v>40939.02002314815</v>
      </c>
      <c r="T1278" s="10">
        <f t="shared" si="106"/>
        <v>40973.125</v>
      </c>
      <c r="U1278">
        <f t="shared" si="102"/>
        <v>2012</v>
      </c>
    </row>
    <row r="1279" spans="1:21" ht="60" x14ac:dyDescent="0.25">
      <c r="A1279">
        <v>3559</v>
      </c>
      <c r="B1279" s="3" t="s">
        <v>3558</v>
      </c>
      <c r="C1279" s="3" t="s">
        <v>7669</v>
      </c>
      <c r="D1279" s="6">
        <v>1000</v>
      </c>
      <c r="E1279" s="8">
        <v>1035</v>
      </c>
      <c r="F1279" t="s">
        <v>8218</v>
      </c>
      <c r="G1279" t="s">
        <v>8225</v>
      </c>
      <c r="H1279" t="s">
        <v>8247</v>
      </c>
      <c r="I1279">
        <v>1438333080</v>
      </c>
      <c r="J1279">
        <v>1436408308</v>
      </c>
      <c r="K1279" t="b">
        <v>0</v>
      </c>
      <c r="L1279" s="9">
        <v>24</v>
      </c>
      <c r="M1279" t="b">
        <v>1</v>
      </c>
      <c r="N1279" t="s">
        <v>8269</v>
      </c>
      <c r="O1279">
        <f t="shared" si="103"/>
        <v>104</v>
      </c>
      <c r="P1279">
        <f t="shared" si="104"/>
        <v>43.13</v>
      </c>
      <c r="Q1279" s="13" t="s">
        <v>8323</v>
      </c>
      <c r="R1279" t="s">
        <v>8326</v>
      </c>
      <c r="S1279" s="10">
        <f t="shared" si="105"/>
        <v>42194.096157407403</v>
      </c>
      <c r="T1279" s="10">
        <f t="shared" si="106"/>
        <v>42216.373611111107</v>
      </c>
      <c r="U1279">
        <f t="shared" si="102"/>
        <v>2015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 s="9">
        <v>57</v>
      </c>
      <c r="M1280" t="b">
        <v>1</v>
      </c>
      <c r="N1280" t="s">
        <v>8274</v>
      </c>
      <c r="O1280">
        <f t="shared" si="103"/>
        <v>105</v>
      </c>
      <c r="P1280">
        <f t="shared" si="104"/>
        <v>73.77</v>
      </c>
      <c r="Q1280" s="13" t="s">
        <v>8327</v>
      </c>
      <c r="R1280" t="s">
        <v>8331</v>
      </c>
      <c r="S1280" s="10">
        <f t="shared" si="105"/>
        <v>42759.628599537042</v>
      </c>
      <c r="T1280" s="10">
        <f t="shared" si="106"/>
        <v>42795.083333333328</v>
      </c>
      <c r="U1280">
        <f t="shared" si="102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 s="9">
        <v>86</v>
      </c>
      <c r="M1281" t="b">
        <v>0</v>
      </c>
      <c r="N1281" t="s">
        <v>8283</v>
      </c>
      <c r="O1281">
        <f t="shared" si="103"/>
        <v>22</v>
      </c>
      <c r="P1281">
        <f t="shared" si="104"/>
        <v>48.72</v>
      </c>
      <c r="Q1281" s="13" t="s">
        <v>8313</v>
      </c>
      <c r="R1281" t="s">
        <v>8314</v>
      </c>
      <c r="S1281" s="10">
        <f t="shared" si="105"/>
        <v>42515.439421296294</v>
      </c>
      <c r="T1281" s="10">
        <f t="shared" si="106"/>
        <v>42575.439421296294</v>
      </c>
      <c r="U1281">
        <f t="shared" si="102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 s="9">
        <v>98</v>
      </c>
      <c r="M1282" t="b">
        <v>1</v>
      </c>
      <c r="N1282" t="s">
        <v>8275</v>
      </c>
      <c r="O1282">
        <f t="shared" si="103"/>
        <v>105</v>
      </c>
      <c r="P1282">
        <f t="shared" si="104"/>
        <v>42.72</v>
      </c>
      <c r="Q1282" s="13" t="s">
        <v>8327</v>
      </c>
      <c r="R1282" t="s">
        <v>8336</v>
      </c>
      <c r="S1282" s="10">
        <f t="shared" si="105"/>
        <v>42128.820231481484</v>
      </c>
      <c r="T1282" s="10">
        <f t="shared" si="106"/>
        <v>42159</v>
      </c>
      <c r="U1282">
        <f t="shared" si="102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 s="9">
        <v>93</v>
      </c>
      <c r="M1283" t="b">
        <v>1</v>
      </c>
      <c r="N1283" t="s">
        <v>8290</v>
      </c>
      <c r="O1283">
        <f t="shared" si="103"/>
        <v>119</v>
      </c>
      <c r="P1283">
        <f t="shared" si="104"/>
        <v>44.96</v>
      </c>
      <c r="Q1283" s="13" t="s">
        <v>8327</v>
      </c>
      <c r="R1283" t="s">
        <v>8338</v>
      </c>
      <c r="S1283" s="10">
        <f t="shared" si="105"/>
        <v>40564.649456018517</v>
      </c>
      <c r="T1283" s="10">
        <f t="shared" si="106"/>
        <v>40596.125</v>
      </c>
      <c r="U1283">
        <f t="shared" si="102"/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 s="9">
        <v>90</v>
      </c>
      <c r="M1284" t="b">
        <v>1</v>
      </c>
      <c r="N1284" t="s">
        <v>8277</v>
      </c>
      <c r="O1284">
        <f t="shared" si="103"/>
        <v>119</v>
      </c>
      <c r="P1284">
        <f t="shared" si="104"/>
        <v>46.4</v>
      </c>
      <c r="Q1284" s="13" t="s">
        <v>8327</v>
      </c>
      <c r="R1284" t="s">
        <v>8328</v>
      </c>
      <c r="S1284" s="10">
        <f t="shared" si="105"/>
        <v>40771.916701388887</v>
      </c>
      <c r="T1284" s="10">
        <f t="shared" si="106"/>
        <v>40801.916701388887</v>
      </c>
      <c r="U1284">
        <f t="shared" si="102"/>
        <v>2011</v>
      </c>
    </row>
    <row r="1285" spans="1:21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 s="9">
        <v>24</v>
      </c>
      <c r="M1285" t="b">
        <v>0</v>
      </c>
      <c r="N1285" t="s">
        <v>8303</v>
      </c>
      <c r="O1285">
        <f t="shared" si="103"/>
        <v>60</v>
      </c>
      <c r="P1285">
        <f t="shared" si="104"/>
        <v>174</v>
      </c>
      <c r="Q1285" s="13" t="s">
        <v>8323</v>
      </c>
      <c r="R1285" t="s">
        <v>8335</v>
      </c>
      <c r="S1285" s="10">
        <f t="shared" si="105"/>
        <v>41968.938993055555</v>
      </c>
      <c r="T1285" s="10">
        <f t="shared" si="106"/>
        <v>41989.938993055555</v>
      </c>
      <c r="U1285">
        <f t="shared" si="102"/>
        <v>2014</v>
      </c>
    </row>
    <row r="1286" spans="1:21" ht="60" x14ac:dyDescent="0.25">
      <c r="A1286">
        <v>3668</v>
      </c>
      <c r="B1286" s="3" t="s">
        <v>3665</v>
      </c>
      <c r="C1286" s="3" t="s">
        <v>7778</v>
      </c>
      <c r="D1286" s="6">
        <v>1000</v>
      </c>
      <c r="E1286" s="8">
        <v>1035</v>
      </c>
      <c r="F1286" t="s">
        <v>8218</v>
      </c>
      <c r="G1286" t="s">
        <v>8223</v>
      </c>
      <c r="H1286" t="s">
        <v>8245</v>
      </c>
      <c r="I1286">
        <v>1437676380</v>
      </c>
      <c r="J1286">
        <v>1435670452</v>
      </c>
      <c r="K1286" t="b">
        <v>0</v>
      </c>
      <c r="L1286" s="9">
        <v>28</v>
      </c>
      <c r="M1286" t="b">
        <v>1</v>
      </c>
      <c r="N1286" t="s">
        <v>8269</v>
      </c>
      <c r="O1286">
        <f t="shared" si="103"/>
        <v>104</v>
      </c>
      <c r="P1286">
        <f t="shared" si="104"/>
        <v>36.96</v>
      </c>
      <c r="Q1286" s="13" t="s">
        <v>8323</v>
      </c>
      <c r="R1286" t="s">
        <v>8326</v>
      </c>
      <c r="S1286" s="10">
        <f t="shared" si="105"/>
        <v>42185.556157407409</v>
      </c>
      <c r="T1286" s="10">
        <f t="shared" si="106"/>
        <v>42208.772916666669</v>
      </c>
      <c r="U1286">
        <f t="shared" si="102"/>
        <v>2015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 s="9">
        <v>66</v>
      </c>
      <c r="M1287" t="b">
        <v>1</v>
      </c>
      <c r="N1287" t="s">
        <v>8274</v>
      </c>
      <c r="O1287">
        <f t="shared" si="103"/>
        <v>119</v>
      </c>
      <c r="P1287">
        <f t="shared" si="104"/>
        <v>63.18</v>
      </c>
      <c r="Q1287" s="13" t="s">
        <v>8327</v>
      </c>
      <c r="R1287" t="s">
        <v>8331</v>
      </c>
      <c r="S1287" s="10">
        <f t="shared" si="105"/>
        <v>40465.655266203699</v>
      </c>
      <c r="T1287" s="10">
        <f t="shared" si="106"/>
        <v>40512.655266203699</v>
      </c>
      <c r="U1287">
        <f t="shared" si="102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 s="9">
        <v>89</v>
      </c>
      <c r="M1288" t="b">
        <v>1</v>
      </c>
      <c r="N1288" t="s">
        <v>8277</v>
      </c>
      <c r="O1288">
        <f t="shared" si="103"/>
        <v>166</v>
      </c>
      <c r="P1288">
        <f t="shared" si="104"/>
        <v>46.65</v>
      </c>
      <c r="Q1288" s="13" t="s">
        <v>8327</v>
      </c>
      <c r="R1288" t="s">
        <v>8328</v>
      </c>
      <c r="S1288" s="10">
        <f t="shared" si="105"/>
        <v>40299.239953703705</v>
      </c>
      <c r="T1288" s="10">
        <f t="shared" si="106"/>
        <v>40330.207638888889</v>
      </c>
      <c r="U1288">
        <f t="shared" si="102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 s="9">
        <v>52</v>
      </c>
      <c r="M1289" t="b">
        <v>1</v>
      </c>
      <c r="N1289" t="s">
        <v>8274</v>
      </c>
      <c r="O1289">
        <f t="shared" si="103"/>
        <v>104</v>
      </c>
      <c r="P1289">
        <f t="shared" si="104"/>
        <v>79.83</v>
      </c>
      <c r="Q1289" s="13" t="s">
        <v>8327</v>
      </c>
      <c r="R1289" t="s">
        <v>8331</v>
      </c>
      <c r="S1289" s="10">
        <f t="shared" si="105"/>
        <v>41628.833680555559</v>
      </c>
      <c r="T1289" s="10">
        <f t="shared" si="106"/>
        <v>41658.833680555559</v>
      </c>
      <c r="U1289">
        <f t="shared" ref="U1289:U1352" si="107">YEAR(S1289)</f>
        <v>2013</v>
      </c>
    </row>
    <row r="1290" spans="1:21" ht="60" x14ac:dyDescent="0.25">
      <c r="A1290">
        <v>3549</v>
      </c>
      <c r="B1290" s="3" t="s">
        <v>3548</v>
      </c>
      <c r="C1290" s="3" t="s">
        <v>7659</v>
      </c>
      <c r="D1290" s="6">
        <v>1000</v>
      </c>
      <c r="E1290" s="8">
        <v>1020</v>
      </c>
      <c r="F1290" t="s">
        <v>8218</v>
      </c>
      <c r="G1290" t="s">
        <v>8224</v>
      </c>
      <c r="H1290" t="s">
        <v>8246</v>
      </c>
      <c r="I1290">
        <v>1441358873</v>
      </c>
      <c r="J1290">
        <v>1438939673</v>
      </c>
      <c r="K1290" t="b">
        <v>0</v>
      </c>
      <c r="L1290" s="9">
        <v>42</v>
      </c>
      <c r="M1290" t="b">
        <v>1</v>
      </c>
      <c r="N1290" t="s">
        <v>8269</v>
      </c>
      <c r="O1290">
        <f t="shared" si="103"/>
        <v>102</v>
      </c>
      <c r="P1290">
        <f t="shared" si="104"/>
        <v>24.29</v>
      </c>
      <c r="Q1290" s="13" t="s">
        <v>8323</v>
      </c>
      <c r="R1290" t="s">
        <v>8326</v>
      </c>
      <c r="S1290" s="10">
        <f t="shared" si="105"/>
        <v>42223.394363425927</v>
      </c>
      <c r="T1290" s="10">
        <f t="shared" si="106"/>
        <v>42251.394363425927</v>
      </c>
      <c r="U1290">
        <f t="shared" si="107"/>
        <v>2015</v>
      </c>
    </row>
    <row r="1291" spans="1:21" ht="45" x14ac:dyDescent="0.25">
      <c r="A1291">
        <v>3564</v>
      </c>
      <c r="B1291" s="3" t="s">
        <v>3563</v>
      </c>
      <c r="C1291" s="3" t="s">
        <v>7674</v>
      </c>
      <c r="D1291" s="6">
        <v>1000</v>
      </c>
      <c r="E1291" s="8">
        <v>1005</v>
      </c>
      <c r="F1291" t="s">
        <v>8218</v>
      </c>
      <c r="G1291" t="s">
        <v>8224</v>
      </c>
      <c r="H1291" t="s">
        <v>8246</v>
      </c>
      <c r="I1291">
        <v>1444060800</v>
      </c>
      <c r="J1291">
        <v>1440082649</v>
      </c>
      <c r="K1291" t="b">
        <v>0</v>
      </c>
      <c r="L1291" s="9">
        <v>17</v>
      </c>
      <c r="M1291" t="b">
        <v>1</v>
      </c>
      <c r="N1291" t="s">
        <v>8269</v>
      </c>
      <c r="O1291">
        <f t="shared" si="103"/>
        <v>101</v>
      </c>
      <c r="P1291">
        <f t="shared" si="104"/>
        <v>59.12</v>
      </c>
      <c r="Q1291" s="13" t="s">
        <v>8323</v>
      </c>
      <c r="R1291" t="s">
        <v>8326</v>
      </c>
      <c r="S1291" s="10">
        <f t="shared" si="105"/>
        <v>42236.623252314821</v>
      </c>
      <c r="T1291" s="10">
        <f t="shared" si="106"/>
        <v>42282.666666666672</v>
      </c>
      <c r="U1291">
        <f t="shared" si="107"/>
        <v>2015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 s="9">
        <v>54</v>
      </c>
      <c r="M1292" t="b">
        <v>1</v>
      </c>
      <c r="N1292" t="s">
        <v>8274</v>
      </c>
      <c r="O1292">
        <f t="shared" si="103"/>
        <v>104</v>
      </c>
      <c r="P1292">
        <f t="shared" si="104"/>
        <v>76.67</v>
      </c>
      <c r="Q1292" s="13" t="s">
        <v>8327</v>
      </c>
      <c r="R1292" t="s">
        <v>8331</v>
      </c>
      <c r="S1292" s="10">
        <f t="shared" si="105"/>
        <v>41852.730219907404</v>
      </c>
      <c r="T1292" s="10">
        <f t="shared" si="106"/>
        <v>41882.730219907404</v>
      </c>
      <c r="U1292">
        <f t="shared" si="107"/>
        <v>2014</v>
      </c>
    </row>
    <row r="1293" spans="1:21" ht="30" x14ac:dyDescent="0.25">
      <c r="A1293">
        <v>3622</v>
      </c>
      <c r="B1293" s="3" t="s">
        <v>3620</v>
      </c>
      <c r="C1293" s="3" t="s">
        <v>7732</v>
      </c>
      <c r="D1293" s="6">
        <v>1000</v>
      </c>
      <c r="E1293" s="8">
        <v>1000.99</v>
      </c>
      <c r="F1293" t="s">
        <v>8218</v>
      </c>
      <c r="G1293" t="s">
        <v>8223</v>
      </c>
      <c r="H1293" t="s">
        <v>8245</v>
      </c>
      <c r="I1293">
        <v>1411874580</v>
      </c>
      <c r="J1293">
        <v>1409030371</v>
      </c>
      <c r="K1293" t="b">
        <v>0</v>
      </c>
      <c r="L1293" s="9">
        <v>21</v>
      </c>
      <c r="M1293" t="b">
        <v>1</v>
      </c>
      <c r="N1293" t="s">
        <v>8269</v>
      </c>
      <c r="O1293">
        <f t="shared" si="103"/>
        <v>100</v>
      </c>
      <c r="P1293">
        <f t="shared" si="104"/>
        <v>47.67</v>
      </c>
      <c r="Q1293" s="13" t="s">
        <v>8323</v>
      </c>
      <c r="R1293" t="s">
        <v>8326</v>
      </c>
      <c r="S1293" s="10">
        <f t="shared" si="105"/>
        <v>41877.221886574072</v>
      </c>
      <c r="T1293" s="10">
        <f t="shared" si="106"/>
        <v>41910.140972222223</v>
      </c>
      <c r="U1293">
        <f t="shared" si="107"/>
        <v>2014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 s="9">
        <v>73</v>
      </c>
      <c r="M1294" t="b">
        <v>1</v>
      </c>
      <c r="N1294" t="s">
        <v>8283</v>
      </c>
      <c r="O1294">
        <f t="shared" si="103"/>
        <v>176</v>
      </c>
      <c r="P1294">
        <f t="shared" si="104"/>
        <v>56.64</v>
      </c>
      <c r="Q1294" s="13" t="s">
        <v>8313</v>
      </c>
      <c r="R1294" t="s">
        <v>8314</v>
      </c>
      <c r="S1294" s="10">
        <f t="shared" si="105"/>
        <v>41941.802384259259</v>
      </c>
      <c r="T1294" s="10">
        <f t="shared" si="106"/>
        <v>41974.125</v>
      </c>
      <c r="U1294">
        <f t="shared" si="107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 s="9">
        <v>64</v>
      </c>
      <c r="M1295" t="b">
        <v>0</v>
      </c>
      <c r="N1295" t="s">
        <v>8296</v>
      </c>
      <c r="O1295">
        <f t="shared" ref="O1295:O1358" si="108">ROUND(E1295/D1295*100,0)</f>
        <v>39</v>
      </c>
      <c r="P1295">
        <f t="shared" ref="P1295:P1358" si="109">IFERROR(ROUND(E1295/L1295,2),0)</f>
        <v>64.53</v>
      </c>
      <c r="Q1295" s="13" t="s">
        <v>8319</v>
      </c>
      <c r="R1295" t="s">
        <v>8320</v>
      </c>
      <c r="S1295" s="10">
        <f t="shared" ref="S1295:S1358" si="110">(((J1295/60)/60)/24)+DATE(1970,1,1)</f>
        <v>42799.260428240741</v>
      </c>
      <c r="T1295" s="10">
        <f t="shared" ref="T1295:T1358" si="111">(((I1295/60)/60)/24)+DATE(1970,1,1)</f>
        <v>42829.21876157407</v>
      </c>
      <c r="U1295">
        <f t="shared" si="107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 s="9">
        <v>82</v>
      </c>
      <c r="M1296" t="b">
        <v>1</v>
      </c>
      <c r="N1296" t="s">
        <v>8267</v>
      </c>
      <c r="O1296">
        <f t="shared" si="108"/>
        <v>137</v>
      </c>
      <c r="P1296">
        <f t="shared" si="109"/>
        <v>50.29</v>
      </c>
      <c r="Q1296" s="13" t="s">
        <v>8321</v>
      </c>
      <c r="R1296" t="s">
        <v>8322</v>
      </c>
      <c r="S1296" s="10">
        <f t="shared" si="110"/>
        <v>41032.071134259262</v>
      </c>
      <c r="T1296" s="10">
        <f t="shared" si="111"/>
        <v>41062.071134259262</v>
      </c>
      <c r="U1296">
        <f t="shared" si="107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 s="9">
        <v>63</v>
      </c>
      <c r="M1297" t="b">
        <v>1</v>
      </c>
      <c r="N1297" t="s">
        <v>8274</v>
      </c>
      <c r="O1297">
        <f t="shared" si="108"/>
        <v>103</v>
      </c>
      <c r="P1297">
        <f t="shared" si="109"/>
        <v>65.38</v>
      </c>
      <c r="Q1297" s="13" t="s">
        <v>8327</v>
      </c>
      <c r="R1297" t="s">
        <v>8331</v>
      </c>
      <c r="S1297" s="10">
        <f t="shared" si="110"/>
        <v>42465.542905092589</v>
      </c>
      <c r="T1297" s="10">
        <f t="shared" si="111"/>
        <v>42495.542905092589</v>
      </c>
      <c r="U1297">
        <f t="shared" si="107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 s="9">
        <v>66</v>
      </c>
      <c r="M1298" t="b">
        <v>1</v>
      </c>
      <c r="N1298" t="s">
        <v>8274</v>
      </c>
      <c r="O1298">
        <f t="shared" si="108"/>
        <v>103</v>
      </c>
      <c r="P1298">
        <f t="shared" si="109"/>
        <v>62.17</v>
      </c>
      <c r="Q1298" s="13" t="s">
        <v>8327</v>
      </c>
      <c r="R1298" t="s">
        <v>8331</v>
      </c>
      <c r="S1298" s="10">
        <f t="shared" si="110"/>
        <v>41451.062905092593</v>
      </c>
      <c r="T1298" s="10">
        <f t="shared" si="111"/>
        <v>41481.062905092593</v>
      </c>
      <c r="U1298">
        <f t="shared" si="107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 s="9">
        <v>92</v>
      </c>
      <c r="M1299" t="b">
        <v>0</v>
      </c>
      <c r="N1299" t="s">
        <v>8289</v>
      </c>
      <c r="O1299">
        <f t="shared" si="108"/>
        <v>29</v>
      </c>
      <c r="P1299">
        <f t="shared" si="109"/>
        <v>44.48</v>
      </c>
      <c r="Q1299" s="13" t="s">
        <v>8313</v>
      </c>
      <c r="R1299" t="s">
        <v>8351</v>
      </c>
      <c r="S1299" s="10">
        <f t="shared" si="110"/>
        <v>42433.726168981477</v>
      </c>
      <c r="T1299" s="10">
        <f t="shared" si="111"/>
        <v>42463.68450231482</v>
      </c>
      <c r="U1299">
        <f t="shared" si="107"/>
        <v>2016</v>
      </c>
    </row>
    <row r="1300" spans="1:21" ht="30" x14ac:dyDescent="0.25">
      <c r="A1300">
        <v>3815</v>
      </c>
      <c r="B1300" s="3" t="s">
        <v>3812</v>
      </c>
      <c r="C1300" s="3" t="s">
        <v>7925</v>
      </c>
      <c r="D1300" s="6">
        <v>1000</v>
      </c>
      <c r="E1300" s="8">
        <v>1000.01</v>
      </c>
      <c r="F1300" t="s">
        <v>8218</v>
      </c>
      <c r="G1300" t="s">
        <v>8224</v>
      </c>
      <c r="H1300" t="s">
        <v>8246</v>
      </c>
      <c r="I1300">
        <v>1440111600</v>
      </c>
      <c r="J1300">
        <v>1437545657</v>
      </c>
      <c r="K1300" t="b">
        <v>0</v>
      </c>
      <c r="L1300" s="9">
        <v>20</v>
      </c>
      <c r="M1300" t="b">
        <v>1</v>
      </c>
      <c r="N1300" t="s">
        <v>8269</v>
      </c>
      <c r="O1300">
        <f t="shared" si="108"/>
        <v>100</v>
      </c>
      <c r="P1300">
        <f t="shared" si="109"/>
        <v>50</v>
      </c>
      <c r="Q1300" s="13" t="s">
        <v>8323</v>
      </c>
      <c r="R1300" t="s">
        <v>8326</v>
      </c>
      <c r="S1300" s="10">
        <f t="shared" si="110"/>
        <v>42207.259918981479</v>
      </c>
      <c r="T1300" s="10">
        <f t="shared" si="111"/>
        <v>42236.958333333328</v>
      </c>
      <c r="U1300">
        <f t="shared" si="107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 s="9">
        <v>71</v>
      </c>
      <c r="M1301" t="b">
        <v>1</v>
      </c>
      <c r="N1301" t="s">
        <v>8298</v>
      </c>
      <c r="O1301">
        <f t="shared" si="108"/>
        <v>102</v>
      </c>
      <c r="P1301">
        <f t="shared" si="109"/>
        <v>57.54</v>
      </c>
      <c r="Q1301" s="13" t="s">
        <v>8327</v>
      </c>
      <c r="R1301" t="s">
        <v>8341</v>
      </c>
      <c r="S1301" s="10">
        <f t="shared" si="110"/>
        <v>41546.75105324074</v>
      </c>
      <c r="T1301" s="10">
        <f t="shared" si="111"/>
        <v>41565.165972222225</v>
      </c>
      <c r="U1301">
        <f t="shared" si="107"/>
        <v>2013</v>
      </c>
    </row>
    <row r="1302" spans="1:21" ht="60" x14ac:dyDescent="0.25">
      <c r="A1302">
        <v>2821</v>
      </c>
      <c r="B1302" s="3" t="s">
        <v>2821</v>
      </c>
      <c r="C1302" s="3" t="s">
        <v>6931</v>
      </c>
      <c r="D1302" s="6">
        <v>1000</v>
      </c>
      <c r="E1302" s="8">
        <v>1000</v>
      </c>
      <c r="F1302" t="s">
        <v>8218</v>
      </c>
      <c r="G1302" t="s">
        <v>8224</v>
      </c>
      <c r="H1302" t="s">
        <v>8246</v>
      </c>
      <c r="I1302">
        <v>1411510135</v>
      </c>
      <c r="J1302">
        <v>1408918135</v>
      </c>
      <c r="K1302" t="b">
        <v>0</v>
      </c>
      <c r="L1302" s="9">
        <v>35</v>
      </c>
      <c r="M1302" t="b">
        <v>1</v>
      </c>
      <c r="N1302" t="s">
        <v>8269</v>
      </c>
      <c r="O1302">
        <f t="shared" si="108"/>
        <v>100</v>
      </c>
      <c r="P1302">
        <f t="shared" si="109"/>
        <v>28.57</v>
      </c>
      <c r="Q1302" s="13" t="s">
        <v>8323</v>
      </c>
      <c r="R1302" t="s">
        <v>8326</v>
      </c>
      <c r="S1302" s="10">
        <f t="shared" si="110"/>
        <v>41875.922858796301</v>
      </c>
      <c r="T1302" s="10">
        <f t="shared" si="111"/>
        <v>41905.922858796301</v>
      </c>
      <c r="U1302">
        <f t="shared" si="107"/>
        <v>2014</v>
      </c>
    </row>
    <row r="1303" spans="1:21" ht="60" x14ac:dyDescent="0.25">
      <c r="A1303">
        <v>3185</v>
      </c>
      <c r="B1303" s="3" t="s">
        <v>3185</v>
      </c>
      <c r="C1303" s="3" t="s">
        <v>7295</v>
      </c>
      <c r="D1303" s="6">
        <v>1000</v>
      </c>
      <c r="E1303" s="8">
        <v>1000</v>
      </c>
      <c r="F1303" t="s">
        <v>8218</v>
      </c>
      <c r="G1303" t="s">
        <v>8224</v>
      </c>
      <c r="H1303" t="s">
        <v>8246</v>
      </c>
      <c r="I1303">
        <v>1405553241</v>
      </c>
      <c r="J1303">
        <v>1404948441</v>
      </c>
      <c r="K1303" t="b">
        <v>1</v>
      </c>
      <c r="L1303" s="9">
        <v>24</v>
      </c>
      <c r="M1303" t="b">
        <v>1</v>
      </c>
      <c r="N1303" t="s">
        <v>8269</v>
      </c>
      <c r="O1303">
        <f t="shared" si="108"/>
        <v>100</v>
      </c>
      <c r="P1303">
        <f t="shared" si="109"/>
        <v>41.67</v>
      </c>
      <c r="Q1303" s="13" t="s">
        <v>8323</v>
      </c>
      <c r="R1303" t="s">
        <v>8326</v>
      </c>
      <c r="S1303" s="10">
        <f t="shared" si="110"/>
        <v>41829.977326388893</v>
      </c>
      <c r="T1303" s="10">
        <f t="shared" si="111"/>
        <v>41836.977326388893</v>
      </c>
      <c r="U1303">
        <f t="shared" si="107"/>
        <v>2014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 s="9">
        <v>67</v>
      </c>
      <c r="M1304" t="b">
        <v>1</v>
      </c>
      <c r="N1304" t="s">
        <v>8296</v>
      </c>
      <c r="O1304">
        <f t="shared" si="108"/>
        <v>102</v>
      </c>
      <c r="P1304">
        <f t="shared" si="109"/>
        <v>60.87</v>
      </c>
      <c r="Q1304" s="13" t="s">
        <v>8319</v>
      </c>
      <c r="R1304" t="s">
        <v>8320</v>
      </c>
      <c r="S1304" s="10">
        <f t="shared" si="110"/>
        <v>41918.670115740737</v>
      </c>
      <c r="T1304" s="10">
        <f t="shared" si="111"/>
        <v>41948.731944444444</v>
      </c>
      <c r="U1304">
        <f t="shared" si="107"/>
        <v>2014</v>
      </c>
    </row>
    <row r="1305" spans="1:21" ht="60" x14ac:dyDescent="0.25">
      <c r="A1305">
        <v>3504</v>
      </c>
      <c r="B1305" s="3" t="s">
        <v>3503</v>
      </c>
      <c r="C1305" s="3" t="s">
        <v>7614</v>
      </c>
      <c r="D1305" s="6">
        <v>1000</v>
      </c>
      <c r="E1305" s="8">
        <v>1000</v>
      </c>
      <c r="F1305" t="s">
        <v>8218</v>
      </c>
      <c r="G1305" t="s">
        <v>8223</v>
      </c>
      <c r="H1305" t="s">
        <v>8245</v>
      </c>
      <c r="I1305">
        <v>1447959491</v>
      </c>
      <c r="J1305">
        <v>1445363891</v>
      </c>
      <c r="K1305" t="b">
        <v>0</v>
      </c>
      <c r="L1305" s="9">
        <v>8</v>
      </c>
      <c r="M1305" t="b">
        <v>1</v>
      </c>
      <c r="N1305" t="s">
        <v>8269</v>
      </c>
      <c r="O1305">
        <f t="shared" si="108"/>
        <v>100</v>
      </c>
      <c r="P1305">
        <f t="shared" si="109"/>
        <v>125</v>
      </c>
      <c r="Q1305" s="13" t="s">
        <v>8323</v>
      </c>
      <c r="R1305" t="s">
        <v>8326</v>
      </c>
      <c r="S1305" s="10">
        <f t="shared" si="110"/>
        <v>42297.748738425929</v>
      </c>
      <c r="T1305" s="10">
        <f t="shared" si="111"/>
        <v>42327.790405092594</v>
      </c>
      <c r="U1305">
        <f t="shared" si="107"/>
        <v>2015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 s="9">
        <v>133</v>
      </c>
      <c r="M1306" t="b">
        <v>1</v>
      </c>
      <c r="N1306" t="s">
        <v>8274</v>
      </c>
      <c r="O1306">
        <f t="shared" si="108"/>
        <v>203</v>
      </c>
      <c r="P1306">
        <f t="shared" si="109"/>
        <v>30.58</v>
      </c>
      <c r="Q1306" s="13" t="s">
        <v>8327</v>
      </c>
      <c r="R1306" t="s">
        <v>8331</v>
      </c>
      <c r="S1306" s="10">
        <f t="shared" si="110"/>
        <v>42568.759374999994</v>
      </c>
      <c r="T1306" s="10">
        <f t="shared" si="111"/>
        <v>42583.759374999994</v>
      </c>
      <c r="U1306">
        <f t="shared" si="107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 s="9">
        <v>50</v>
      </c>
      <c r="M1307" t="b">
        <v>0</v>
      </c>
      <c r="N1307" t="s">
        <v>8269</v>
      </c>
      <c r="O1307">
        <f t="shared" si="108"/>
        <v>41</v>
      </c>
      <c r="P1307">
        <f t="shared" si="109"/>
        <v>81.319999999999993</v>
      </c>
      <c r="Q1307" s="13" t="s">
        <v>8323</v>
      </c>
      <c r="R1307" t="s">
        <v>8326</v>
      </c>
      <c r="S1307" s="10">
        <f t="shared" si="110"/>
        <v>41766.617291666669</v>
      </c>
      <c r="T1307" s="10">
        <f t="shared" si="111"/>
        <v>41793.290972222225</v>
      </c>
      <c r="U1307">
        <f t="shared" si="107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 s="9">
        <v>47</v>
      </c>
      <c r="M1308" t="b">
        <v>1</v>
      </c>
      <c r="N1308" t="s">
        <v>8274</v>
      </c>
      <c r="O1308">
        <f t="shared" si="108"/>
        <v>102</v>
      </c>
      <c r="P1308">
        <f t="shared" si="109"/>
        <v>86.49</v>
      </c>
      <c r="Q1308" s="13" t="s">
        <v>8327</v>
      </c>
      <c r="R1308" t="s">
        <v>8331</v>
      </c>
      <c r="S1308" s="10">
        <f t="shared" si="110"/>
        <v>40750.340902777774</v>
      </c>
      <c r="T1308" s="10">
        <f t="shared" si="111"/>
        <v>40810.340902777774</v>
      </c>
      <c r="U1308">
        <f t="shared" si="107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 s="9">
        <v>32</v>
      </c>
      <c r="M1309" t="b">
        <v>1</v>
      </c>
      <c r="N1309" t="s">
        <v>8303</v>
      </c>
      <c r="O1309">
        <f t="shared" si="108"/>
        <v>101</v>
      </c>
      <c r="P1309">
        <f t="shared" si="109"/>
        <v>126.72</v>
      </c>
      <c r="Q1309" s="13" t="s">
        <v>8323</v>
      </c>
      <c r="R1309" t="s">
        <v>8335</v>
      </c>
      <c r="S1309" s="10">
        <f t="shared" si="110"/>
        <v>42004.703865740739</v>
      </c>
      <c r="T1309" s="10">
        <f t="shared" si="111"/>
        <v>42034.703865740739</v>
      </c>
      <c r="U1309">
        <f t="shared" si="107"/>
        <v>2014</v>
      </c>
    </row>
    <row r="1310" spans="1:21" ht="60" x14ac:dyDescent="0.25">
      <c r="A1310">
        <v>3512</v>
      </c>
      <c r="B1310" s="3" t="s">
        <v>3511</v>
      </c>
      <c r="C1310" s="3" t="s">
        <v>7622</v>
      </c>
      <c r="D1310" s="6">
        <v>1000</v>
      </c>
      <c r="E1310" s="8">
        <v>1000</v>
      </c>
      <c r="F1310" t="s">
        <v>8218</v>
      </c>
      <c r="G1310" t="s">
        <v>8224</v>
      </c>
      <c r="H1310" t="s">
        <v>8246</v>
      </c>
      <c r="I1310">
        <v>1429789992</v>
      </c>
      <c r="J1310">
        <v>1424609592</v>
      </c>
      <c r="K1310" t="b">
        <v>0</v>
      </c>
      <c r="L1310" s="9">
        <v>17</v>
      </c>
      <c r="M1310" t="b">
        <v>1</v>
      </c>
      <c r="N1310" t="s">
        <v>8269</v>
      </c>
      <c r="O1310">
        <f t="shared" si="108"/>
        <v>100</v>
      </c>
      <c r="P1310">
        <f t="shared" si="109"/>
        <v>58.82</v>
      </c>
      <c r="Q1310" s="13" t="s">
        <v>8323</v>
      </c>
      <c r="R1310" t="s">
        <v>8326</v>
      </c>
      <c r="S1310" s="10">
        <f t="shared" si="110"/>
        <v>42057.536944444444</v>
      </c>
      <c r="T1310" s="10">
        <f t="shared" si="111"/>
        <v>42117.49527777778</v>
      </c>
      <c r="U1310">
        <f t="shared" si="107"/>
        <v>2015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 s="9">
        <v>53</v>
      </c>
      <c r="M1311" t="b">
        <v>1</v>
      </c>
      <c r="N1311" t="s">
        <v>8263</v>
      </c>
      <c r="O1311">
        <f t="shared" si="108"/>
        <v>101</v>
      </c>
      <c r="P1311">
        <f t="shared" si="109"/>
        <v>76.45</v>
      </c>
      <c r="Q1311" s="13" t="s">
        <v>8321</v>
      </c>
      <c r="R1311" t="s">
        <v>8332</v>
      </c>
      <c r="S1311" s="10">
        <f t="shared" si="110"/>
        <v>41842.292997685188</v>
      </c>
      <c r="T1311" s="10">
        <f t="shared" si="111"/>
        <v>41872.292997685188</v>
      </c>
      <c r="U1311">
        <f t="shared" si="107"/>
        <v>2014</v>
      </c>
    </row>
    <row r="1312" spans="1:21" ht="45" x14ac:dyDescent="0.25">
      <c r="A1312">
        <v>3808</v>
      </c>
      <c r="B1312" s="3" t="s">
        <v>3805</v>
      </c>
      <c r="C1312" s="3" t="s">
        <v>7918</v>
      </c>
      <c r="D1312" s="6">
        <v>1000</v>
      </c>
      <c r="E1312" s="8">
        <v>1000</v>
      </c>
      <c r="F1312" t="s">
        <v>8218</v>
      </c>
      <c r="G1312" t="s">
        <v>8224</v>
      </c>
      <c r="H1312" t="s">
        <v>8246</v>
      </c>
      <c r="I1312">
        <v>1429955619</v>
      </c>
      <c r="J1312">
        <v>1424775219</v>
      </c>
      <c r="K1312" t="b">
        <v>0</v>
      </c>
      <c r="L1312" s="9">
        <v>24</v>
      </c>
      <c r="M1312" t="b">
        <v>1</v>
      </c>
      <c r="N1312" t="s">
        <v>8269</v>
      </c>
      <c r="O1312">
        <f t="shared" si="108"/>
        <v>100</v>
      </c>
      <c r="P1312">
        <f t="shared" si="109"/>
        <v>41.67</v>
      </c>
      <c r="Q1312" s="13" t="s">
        <v>8323</v>
      </c>
      <c r="R1312" t="s">
        <v>8326</v>
      </c>
      <c r="S1312" s="10">
        <f t="shared" si="110"/>
        <v>42059.453923611116</v>
      </c>
      <c r="T1312" s="10">
        <f t="shared" si="111"/>
        <v>42119.412256944444</v>
      </c>
      <c r="U1312">
        <f t="shared" si="107"/>
        <v>2015</v>
      </c>
    </row>
    <row r="1313" spans="1:21" ht="60" x14ac:dyDescent="0.25">
      <c r="A1313">
        <v>3703</v>
      </c>
      <c r="B1313" s="3" t="s">
        <v>3700</v>
      </c>
      <c r="C1313" s="3" t="s">
        <v>7813</v>
      </c>
      <c r="D1313" s="6">
        <v>1050</v>
      </c>
      <c r="E1313" s="8">
        <v>1296</v>
      </c>
      <c r="F1313" t="s">
        <v>8218</v>
      </c>
      <c r="G1313" t="s">
        <v>8223</v>
      </c>
      <c r="H1313" t="s">
        <v>8245</v>
      </c>
      <c r="I1313">
        <v>1471071540</v>
      </c>
      <c r="J1313">
        <v>1467720388</v>
      </c>
      <c r="K1313" t="b">
        <v>0</v>
      </c>
      <c r="L1313" s="9">
        <v>30</v>
      </c>
      <c r="M1313" t="b">
        <v>1</v>
      </c>
      <c r="N1313" t="s">
        <v>8269</v>
      </c>
      <c r="O1313">
        <f t="shared" si="108"/>
        <v>123</v>
      </c>
      <c r="P1313">
        <f t="shared" si="109"/>
        <v>43.2</v>
      </c>
      <c r="Q1313" s="13" t="s">
        <v>8323</v>
      </c>
      <c r="R1313" t="s">
        <v>8326</v>
      </c>
      <c r="S1313" s="10">
        <f t="shared" si="110"/>
        <v>42556.504490740743</v>
      </c>
      <c r="T1313" s="10">
        <f t="shared" si="111"/>
        <v>42595.290972222225</v>
      </c>
      <c r="U1313">
        <f t="shared" si="107"/>
        <v>2016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 s="9">
        <v>71</v>
      </c>
      <c r="M1314" t="b">
        <v>1</v>
      </c>
      <c r="N1314" t="s">
        <v>8283</v>
      </c>
      <c r="O1314">
        <f t="shared" si="108"/>
        <v>108</v>
      </c>
      <c r="P1314">
        <f t="shared" si="109"/>
        <v>56.98</v>
      </c>
      <c r="Q1314" s="13" t="s">
        <v>8313</v>
      </c>
      <c r="R1314" t="s">
        <v>8314</v>
      </c>
      <c r="S1314" s="10">
        <f t="shared" si="110"/>
        <v>42606.347233796296</v>
      </c>
      <c r="T1314" s="10">
        <f t="shared" si="111"/>
        <v>42666.347233796296</v>
      </c>
      <c r="U1314">
        <f t="shared" si="107"/>
        <v>2016</v>
      </c>
    </row>
    <row r="1315" spans="1:21" ht="45" x14ac:dyDescent="0.25">
      <c r="A1315">
        <v>3317</v>
      </c>
      <c r="B1315" s="3" t="s">
        <v>3317</v>
      </c>
      <c r="C1315" s="3" t="s">
        <v>7427</v>
      </c>
      <c r="D1315" s="6">
        <v>1050</v>
      </c>
      <c r="E1315" s="8">
        <v>1115</v>
      </c>
      <c r="F1315" t="s">
        <v>8218</v>
      </c>
      <c r="G1315" t="s">
        <v>8223</v>
      </c>
      <c r="H1315" t="s">
        <v>8245</v>
      </c>
      <c r="I1315">
        <v>1465347424</v>
      </c>
      <c r="J1315">
        <v>1462755424</v>
      </c>
      <c r="K1315" t="b">
        <v>0</v>
      </c>
      <c r="L1315" s="9">
        <v>18</v>
      </c>
      <c r="M1315" t="b">
        <v>1</v>
      </c>
      <c r="N1315" t="s">
        <v>8269</v>
      </c>
      <c r="O1315">
        <f t="shared" si="108"/>
        <v>106</v>
      </c>
      <c r="P1315">
        <f t="shared" si="109"/>
        <v>61.94</v>
      </c>
      <c r="Q1315" s="13" t="s">
        <v>8323</v>
      </c>
      <c r="R1315" t="s">
        <v>8326</v>
      </c>
      <c r="S1315" s="10">
        <f t="shared" si="110"/>
        <v>42499.039629629624</v>
      </c>
      <c r="T1315" s="10">
        <f t="shared" si="111"/>
        <v>42529.039629629624</v>
      </c>
      <c r="U1315">
        <f t="shared" si="107"/>
        <v>2016</v>
      </c>
    </row>
    <row r="1316" spans="1:21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 s="9">
        <v>47</v>
      </c>
      <c r="M1316" t="b">
        <v>1</v>
      </c>
      <c r="N1316" t="s">
        <v>8264</v>
      </c>
      <c r="O1316">
        <f t="shared" si="108"/>
        <v>115</v>
      </c>
      <c r="P1316">
        <f t="shared" si="109"/>
        <v>85.96</v>
      </c>
      <c r="Q1316" s="13" t="s">
        <v>8321</v>
      </c>
      <c r="R1316" t="s">
        <v>8343</v>
      </c>
      <c r="S1316" s="10">
        <f t="shared" si="110"/>
        <v>41357.209166666667</v>
      </c>
      <c r="T1316" s="10">
        <f t="shared" si="111"/>
        <v>41387.209166666667</v>
      </c>
      <c r="U1316">
        <f t="shared" si="107"/>
        <v>2013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 s="9">
        <v>88</v>
      </c>
      <c r="M1317" t="b">
        <v>1</v>
      </c>
      <c r="N1317" t="s">
        <v>8274</v>
      </c>
      <c r="O1317">
        <f t="shared" si="108"/>
        <v>101</v>
      </c>
      <c r="P1317">
        <f t="shared" si="109"/>
        <v>45.88</v>
      </c>
      <c r="Q1317" s="13" t="s">
        <v>8327</v>
      </c>
      <c r="R1317" t="s">
        <v>8331</v>
      </c>
      <c r="S1317" s="10">
        <f t="shared" si="110"/>
        <v>41774.737060185187</v>
      </c>
      <c r="T1317" s="10">
        <f t="shared" si="111"/>
        <v>41807.737060185187</v>
      </c>
      <c r="U1317">
        <f t="shared" si="107"/>
        <v>2014</v>
      </c>
    </row>
    <row r="1318" spans="1:21" ht="45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 s="9">
        <v>15</v>
      </c>
      <c r="M1318" t="b">
        <v>1</v>
      </c>
      <c r="N1318" t="s">
        <v>8269</v>
      </c>
      <c r="O1318">
        <f t="shared" si="108"/>
        <v>108</v>
      </c>
      <c r="P1318">
        <f t="shared" si="109"/>
        <v>79</v>
      </c>
      <c r="Q1318" s="13" t="s">
        <v>8323</v>
      </c>
      <c r="R1318" t="s">
        <v>8326</v>
      </c>
      <c r="S1318" s="10">
        <f t="shared" si="110"/>
        <v>41856.715069444443</v>
      </c>
      <c r="T1318" s="10">
        <f t="shared" si="111"/>
        <v>41877.715069444443</v>
      </c>
      <c r="U1318">
        <f t="shared" si="107"/>
        <v>2014</v>
      </c>
    </row>
    <row r="1319" spans="1:21" ht="60" x14ac:dyDescent="0.25">
      <c r="A1319">
        <v>3546</v>
      </c>
      <c r="B1319" s="3" t="s">
        <v>3545</v>
      </c>
      <c r="C1319" s="3" t="s">
        <v>7656</v>
      </c>
      <c r="D1319" s="6">
        <v>1100</v>
      </c>
      <c r="E1319" s="8">
        <v>1125</v>
      </c>
      <c r="F1319" t="s">
        <v>8218</v>
      </c>
      <c r="G1319" t="s">
        <v>8223</v>
      </c>
      <c r="H1319" t="s">
        <v>8245</v>
      </c>
      <c r="I1319">
        <v>1427860740</v>
      </c>
      <c r="J1319">
        <v>1426002684</v>
      </c>
      <c r="K1319" t="b">
        <v>0</v>
      </c>
      <c r="L1319" s="9">
        <v>19</v>
      </c>
      <c r="M1319" t="b">
        <v>1</v>
      </c>
      <c r="N1319" t="s">
        <v>8269</v>
      </c>
      <c r="O1319">
        <f t="shared" si="108"/>
        <v>102</v>
      </c>
      <c r="P1319">
        <f t="shared" si="109"/>
        <v>59.21</v>
      </c>
      <c r="Q1319" s="13" t="s">
        <v>8323</v>
      </c>
      <c r="R1319" t="s">
        <v>8326</v>
      </c>
      <c r="S1319" s="10">
        <f t="shared" si="110"/>
        <v>42073.660694444443</v>
      </c>
      <c r="T1319" s="10">
        <f t="shared" si="111"/>
        <v>42095.165972222225</v>
      </c>
      <c r="U1319">
        <f t="shared" si="107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 s="9">
        <v>35</v>
      </c>
      <c r="M1320" t="b">
        <v>1</v>
      </c>
      <c r="N1320" t="s">
        <v>8277</v>
      </c>
      <c r="O1320">
        <f t="shared" si="108"/>
        <v>101</v>
      </c>
      <c r="P1320">
        <f t="shared" si="109"/>
        <v>115.09</v>
      </c>
      <c r="Q1320" s="13" t="s">
        <v>8327</v>
      </c>
      <c r="R1320" t="s">
        <v>8328</v>
      </c>
      <c r="S1320" s="10">
        <f t="shared" si="110"/>
        <v>40860.67050925926</v>
      </c>
      <c r="T1320" s="10">
        <f t="shared" si="111"/>
        <v>40891.207638888889</v>
      </c>
      <c r="U1320">
        <f t="shared" si="107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 s="9">
        <v>98</v>
      </c>
      <c r="M1321" t="b">
        <v>1</v>
      </c>
      <c r="N1321" t="s">
        <v>8290</v>
      </c>
      <c r="O1321">
        <f t="shared" si="108"/>
        <v>161</v>
      </c>
      <c r="P1321">
        <f t="shared" si="109"/>
        <v>41.04</v>
      </c>
      <c r="Q1321" s="13" t="s">
        <v>8327</v>
      </c>
      <c r="R1321" t="s">
        <v>8338</v>
      </c>
      <c r="S1321" s="10">
        <f t="shared" si="110"/>
        <v>41331.253159722226</v>
      </c>
      <c r="T1321" s="10">
        <f t="shared" si="111"/>
        <v>41361.211493055554</v>
      </c>
      <c r="U1321">
        <f t="shared" si="107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 s="9">
        <v>87</v>
      </c>
      <c r="M1322" t="b">
        <v>1</v>
      </c>
      <c r="N1322" t="s">
        <v>8274</v>
      </c>
      <c r="O1322">
        <f t="shared" si="108"/>
        <v>115</v>
      </c>
      <c r="P1322">
        <f t="shared" si="109"/>
        <v>46.22</v>
      </c>
      <c r="Q1322" s="13" t="s">
        <v>8327</v>
      </c>
      <c r="R1322" t="s">
        <v>8331</v>
      </c>
      <c r="S1322" s="10">
        <f t="shared" si="110"/>
        <v>41882.590127314819</v>
      </c>
      <c r="T1322" s="10">
        <f t="shared" si="111"/>
        <v>41912.590127314819</v>
      </c>
      <c r="U1322">
        <f t="shared" si="107"/>
        <v>2014</v>
      </c>
    </row>
    <row r="1323" spans="1:21" ht="30" x14ac:dyDescent="0.25">
      <c r="A1323">
        <v>528</v>
      </c>
      <c r="B1323" s="3" t="s">
        <v>529</v>
      </c>
      <c r="C1323" s="3" t="s">
        <v>4638</v>
      </c>
      <c r="D1323" s="6">
        <v>1150</v>
      </c>
      <c r="E1323" s="8">
        <v>1330</v>
      </c>
      <c r="F1323" t="s">
        <v>8218</v>
      </c>
      <c r="G1323" t="s">
        <v>8223</v>
      </c>
      <c r="H1323" t="s">
        <v>8245</v>
      </c>
      <c r="I1323">
        <v>1434921600</v>
      </c>
      <c r="J1323">
        <v>1433109907</v>
      </c>
      <c r="K1323" t="b">
        <v>0</v>
      </c>
      <c r="L1323" s="9">
        <v>30</v>
      </c>
      <c r="M1323" t="b">
        <v>1</v>
      </c>
      <c r="N1323" t="s">
        <v>8269</v>
      </c>
      <c r="O1323">
        <f t="shared" si="108"/>
        <v>116</v>
      </c>
      <c r="P1323">
        <f t="shared" si="109"/>
        <v>44.33</v>
      </c>
      <c r="Q1323" s="13" t="s">
        <v>8323</v>
      </c>
      <c r="R1323" t="s">
        <v>8326</v>
      </c>
      <c r="S1323" s="10">
        <f t="shared" si="110"/>
        <v>42155.920219907406</v>
      </c>
      <c r="T1323" s="10">
        <f t="shared" si="111"/>
        <v>42176.888888888891</v>
      </c>
      <c r="U1323">
        <f t="shared" si="107"/>
        <v>2015</v>
      </c>
    </row>
    <row r="1324" spans="1:21" ht="30" x14ac:dyDescent="0.25">
      <c r="A1324">
        <v>3439</v>
      </c>
      <c r="B1324" s="3" t="s">
        <v>3438</v>
      </c>
      <c r="C1324" s="3" t="s">
        <v>7549</v>
      </c>
      <c r="D1324" s="6">
        <v>1200</v>
      </c>
      <c r="E1324" s="8">
        <v>1616.14</v>
      </c>
      <c r="F1324" t="s">
        <v>8218</v>
      </c>
      <c r="G1324" t="s">
        <v>8223</v>
      </c>
      <c r="H1324" t="s">
        <v>8245</v>
      </c>
      <c r="I1324">
        <v>1453179540</v>
      </c>
      <c r="J1324">
        <v>1452030730</v>
      </c>
      <c r="K1324" t="b">
        <v>0</v>
      </c>
      <c r="L1324" s="9">
        <v>18</v>
      </c>
      <c r="M1324" t="b">
        <v>1</v>
      </c>
      <c r="N1324" t="s">
        <v>8269</v>
      </c>
      <c r="O1324">
        <f t="shared" si="108"/>
        <v>135</v>
      </c>
      <c r="P1324">
        <f t="shared" si="109"/>
        <v>89.79</v>
      </c>
      <c r="Q1324" s="13" t="s">
        <v>8323</v>
      </c>
      <c r="R1324" t="s">
        <v>8326</v>
      </c>
      <c r="S1324" s="10">
        <f t="shared" si="110"/>
        <v>42374.911226851851</v>
      </c>
      <c r="T1324" s="10">
        <f t="shared" si="111"/>
        <v>42388.207638888889</v>
      </c>
      <c r="U1324">
        <f t="shared" si="107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 s="9">
        <v>55</v>
      </c>
      <c r="M1325" t="b">
        <v>1</v>
      </c>
      <c r="N1325" t="s">
        <v>8277</v>
      </c>
      <c r="O1325">
        <f t="shared" si="108"/>
        <v>115</v>
      </c>
      <c r="P1325">
        <f t="shared" si="109"/>
        <v>72.91</v>
      </c>
      <c r="Q1325" s="13" t="s">
        <v>8327</v>
      </c>
      <c r="R1325" t="s">
        <v>8328</v>
      </c>
      <c r="S1325" s="10">
        <f t="shared" si="110"/>
        <v>41004.156886574077</v>
      </c>
      <c r="T1325" s="10">
        <f t="shared" si="111"/>
        <v>41045.207638888889</v>
      </c>
      <c r="U1325">
        <f t="shared" si="107"/>
        <v>2012</v>
      </c>
    </row>
    <row r="1326" spans="1:21" ht="60" x14ac:dyDescent="0.25">
      <c r="A1326">
        <v>529</v>
      </c>
      <c r="B1326" s="3" t="s">
        <v>530</v>
      </c>
      <c r="C1326" s="3" t="s">
        <v>4639</v>
      </c>
      <c r="D1326" s="6">
        <v>1200</v>
      </c>
      <c r="E1326" s="8">
        <v>1565</v>
      </c>
      <c r="F1326" t="s">
        <v>8218</v>
      </c>
      <c r="G1326" t="s">
        <v>8228</v>
      </c>
      <c r="H1326" t="s">
        <v>8250</v>
      </c>
      <c r="I1326">
        <v>1484110800</v>
      </c>
      <c r="J1326">
        <v>1482281094</v>
      </c>
      <c r="K1326" t="b">
        <v>0</v>
      </c>
      <c r="L1326" s="9">
        <v>18</v>
      </c>
      <c r="M1326" t="b">
        <v>1</v>
      </c>
      <c r="N1326" t="s">
        <v>8269</v>
      </c>
      <c r="O1326">
        <f t="shared" si="108"/>
        <v>130</v>
      </c>
      <c r="P1326">
        <f t="shared" si="109"/>
        <v>86.94</v>
      </c>
      <c r="Q1326" s="13" t="s">
        <v>8323</v>
      </c>
      <c r="R1326" t="s">
        <v>8326</v>
      </c>
      <c r="S1326" s="10">
        <f t="shared" si="110"/>
        <v>42725.031180555554</v>
      </c>
      <c r="T1326" s="10">
        <f t="shared" si="111"/>
        <v>42746.208333333328</v>
      </c>
      <c r="U1326">
        <f t="shared" si="107"/>
        <v>2016</v>
      </c>
    </row>
    <row r="1327" spans="1:21" ht="60" x14ac:dyDescent="0.25">
      <c r="A1327">
        <v>3227</v>
      </c>
      <c r="B1327" s="3" t="s">
        <v>3227</v>
      </c>
      <c r="C1327" s="3" t="s">
        <v>7337</v>
      </c>
      <c r="D1327" s="6">
        <v>1200</v>
      </c>
      <c r="E1327" s="8">
        <v>1500</v>
      </c>
      <c r="F1327" t="s">
        <v>8218</v>
      </c>
      <c r="G1327" t="s">
        <v>8224</v>
      </c>
      <c r="H1327" t="s">
        <v>8246</v>
      </c>
      <c r="I1327">
        <v>1484687436</v>
      </c>
      <c r="J1327">
        <v>1482095436</v>
      </c>
      <c r="K1327" t="b">
        <v>0</v>
      </c>
      <c r="L1327" s="9">
        <v>30</v>
      </c>
      <c r="M1327" t="b">
        <v>1</v>
      </c>
      <c r="N1327" t="s">
        <v>8269</v>
      </c>
      <c r="O1327">
        <f t="shared" si="108"/>
        <v>125</v>
      </c>
      <c r="P1327">
        <f t="shared" si="109"/>
        <v>50</v>
      </c>
      <c r="Q1327" s="13" t="s">
        <v>8323</v>
      </c>
      <c r="R1327" t="s">
        <v>8326</v>
      </c>
      <c r="S1327" s="10">
        <f t="shared" si="110"/>
        <v>42722.882361111115</v>
      </c>
      <c r="T1327" s="10">
        <f t="shared" si="111"/>
        <v>42752.882361111115</v>
      </c>
      <c r="U1327">
        <f t="shared" si="107"/>
        <v>2016</v>
      </c>
    </row>
    <row r="1328" spans="1:21" ht="45" x14ac:dyDescent="0.25">
      <c r="A1328">
        <v>3180</v>
      </c>
      <c r="B1328" s="3" t="s">
        <v>3180</v>
      </c>
      <c r="C1328" s="3" t="s">
        <v>7290</v>
      </c>
      <c r="D1328" s="6">
        <v>1200</v>
      </c>
      <c r="E1328" s="8">
        <v>1437</v>
      </c>
      <c r="F1328" t="s">
        <v>8218</v>
      </c>
      <c r="G1328" t="s">
        <v>8224</v>
      </c>
      <c r="H1328" t="s">
        <v>8246</v>
      </c>
      <c r="I1328">
        <v>1403258049</v>
      </c>
      <c r="J1328">
        <v>1400666049</v>
      </c>
      <c r="K1328" t="b">
        <v>1</v>
      </c>
      <c r="L1328" s="9">
        <v>45</v>
      </c>
      <c r="M1328" t="b">
        <v>1</v>
      </c>
      <c r="N1328" t="s">
        <v>8269</v>
      </c>
      <c r="O1328">
        <f t="shared" si="108"/>
        <v>120</v>
      </c>
      <c r="P1328">
        <f t="shared" si="109"/>
        <v>31.93</v>
      </c>
      <c r="Q1328" s="13" t="s">
        <v>8323</v>
      </c>
      <c r="R1328" t="s">
        <v>8326</v>
      </c>
      <c r="S1328" s="10">
        <f t="shared" si="110"/>
        <v>41780.412604166668</v>
      </c>
      <c r="T1328" s="10">
        <f t="shared" si="111"/>
        <v>41810.412604166668</v>
      </c>
      <c r="U1328">
        <f t="shared" si="107"/>
        <v>2014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 s="9">
        <v>100</v>
      </c>
      <c r="M1329" t="b">
        <v>1</v>
      </c>
      <c r="N1329" t="s">
        <v>8264</v>
      </c>
      <c r="O1329">
        <f t="shared" si="108"/>
        <v>100</v>
      </c>
      <c r="P1329">
        <f t="shared" si="109"/>
        <v>40.01</v>
      </c>
      <c r="Q1329" s="13" t="s">
        <v>8321</v>
      </c>
      <c r="R1329" t="s">
        <v>8343</v>
      </c>
      <c r="S1329" s="10">
        <f t="shared" si="110"/>
        <v>40795.820150462961</v>
      </c>
      <c r="T1329" s="10">
        <f t="shared" si="111"/>
        <v>40825.820150462961</v>
      </c>
      <c r="U1329">
        <f t="shared" si="107"/>
        <v>2011</v>
      </c>
    </row>
    <row r="1330" spans="1:21" ht="60" x14ac:dyDescent="0.25">
      <c r="A1330">
        <v>3833</v>
      </c>
      <c r="B1330" s="3" t="s">
        <v>3830</v>
      </c>
      <c r="C1330" s="3" t="s">
        <v>7942</v>
      </c>
      <c r="D1330" s="6">
        <v>1200</v>
      </c>
      <c r="E1330" s="8">
        <v>1400</v>
      </c>
      <c r="F1330" t="s">
        <v>8218</v>
      </c>
      <c r="G1330" t="s">
        <v>8228</v>
      </c>
      <c r="H1330" t="s">
        <v>8250</v>
      </c>
      <c r="I1330">
        <v>1417460940</v>
      </c>
      <c r="J1330">
        <v>1416516972</v>
      </c>
      <c r="K1330" t="b">
        <v>0</v>
      </c>
      <c r="L1330" s="9">
        <v>20</v>
      </c>
      <c r="M1330" t="b">
        <v>1</v>
      </c>
      <c r="N1330" t="s">
        <v>8269</v>
      </c>
      <c r="O1330">
        <f t="shared" si="108"/>
        <v>117</v>
      </c>
      <c r="P1330">
        <f t="shared" si="109"/>
        <v>70</v>
      </c>
      <c r="Q1330" s="13" t="s">
        <v>8323</v>
      </c>
      <c r="R1330" t="s">
        <v>8326</v>
      </c>
      <c r="S1330" s="10">
        <f t="shared" si="110"/>
        <v>41963.872361111105</v>
      </c>
      <c r="T1330" s="10">
        <f t="shared" si="111"/>
        <v>41974.797916666663</v>
      </c>
      <c r="U1330">
        <f t="shared" si="107"/>
        <v>2014</v>
      </c>
    </row>
    <row r="1331" spans="1:21" ht="60" x14ac:dyDescent="0.25">
      <c r="A1331">
        <v>3541</v>
      </c>
      <c r="B1331" s="3" t="s">
        <v>3540</v>
      </c>
      <c r="C1331" s="3" t="s">
        <v>7651</v>
      </c>
      <c r="D1331" s="6">
        <v>1200</v>
      </c>
      <c r="E1331" s="8">
        <v>1260</v>
      </c>
      <c r="F1331" t="s">
        <v>8218</v>
      </c>
      <c r="G1331" t="s">
        <v>8224</v>
      </c>
      <c r="H1331" t="s">
        <v>8246</v>
      </c>
      <c r="I1331">
        <v>1441042275</v>
      </c>
      <c r="J1331">
        <v>1438882275</v>
      </c>
      <c r="K1331" t="b">
        <v>0</v>
      </c>
      <c r="L1331" s="9">
        <v>32</v>
      </c>
      <c r="M1331" t="b">
        <v>1</v>
      </c>
      <c r="N1331" t="s">
        <v>8269</v>
      </c>
      <c r="O1331">
        <f t="shared" si="108"/>
        <v>105</v>
      </c>
      <c r="P1331">
        <f t="shared" si="109"/>
        <v>39.380000000000003</v>
      </c>
      <c r="Q1331" s="13" t="s">
        <v>8323</v>
      </c>
      <c r="R1331" t="s">
        <v>8326</v>
      </c>
      <c r="S1331" s="10">
        <f t="shared" si="110"/>
        <v>42222.730034722219</v>
      </c>
      <c r="T1331" s="10">
        <f t="shared" si="111"/>
        <v>42247.730034722219</v>
      </c>
      <c r="U1331">
        <f t="shared" si="107"/>
        <v>2015</v>
      </c>
    </row>
    <row r="1332" spans="1:21" ht="60" x14ac:dyDescent="0.25">
      <c r="A1332">
        <v>3832</v>
      </c>
      <c r="B1332" s="3" t="s">
        <v>3829</v>
      </c>
      <c r="C1332" s="3" t="s">
        <v>7941</v>
      </c>
      <c r="D1332" s="6">
        <v>1200</v>
      </c>
      <c r="E1332" s="8">
        <v>1256</v>
      </c>
      <c r="F1332" t="s">
        <v>8218</v>
      </c>
      <c r="G1332" t="s">
        <v>8223</v>
      </c>
      <c r="H1332" t="s">
        <v>8245</v>
      </c>
      <c r="I1332">
        <v>1455936335</v>
      </c>
      <c r="J1332">
        <v>1452048335</v>
      </c>
      <c r="K1332" t="b">
        <v>0</v>
      </c>
      <c r="L1332" s="9">
        <v>9</v>
      </c>
      <c r="M1332" t="b">
        <v>1</v>
      </c>
      <c r="N1332" t="s">
        <v>8269</v>
      </c>
      <c r="O1332">
        <f t="shared" si="108"/>
        <v>105</v>
      </c>
      <c r="P1332">
        <f t="shared" si="109"/>
        <v>139.56</v>
      </c>
      <c r="Q1332" s="13" t="s">
        <v>8323</v>
      </c>
      <c r="R1332" t="s">
        <v>8326</v>
      </c>
      <c r="S1332" s="10">
        <f t="shared" si="110"/>
        <v>42375.114988425921</v>
      </c>
      <c r="T1332" s="10">
        <f t="shared" si="111"/>
        <v>42420.114988425921</v>
      </c>
      <c r="U1332">
        <f t="shared" si="107"/>
        <v>2016</v>
      </c>
    </row>
    <row r="1333" spans="1:21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 s="9">
        <v>54</v>
      </c>
      <c r="M1333" t="b">
        <v>1</v>
      </c>
      <c r="N1333" t="s">
        <v>8301</v>
      </c>
      <c r="O1333">
        <f t="shared" si="108"/>
        <v>107</v>
      </c>
      <c r="P1333">
        <f t="shared" si="109"/>
        <v>74.069999999999993</v>
      </c>
      <c r="Q1333" s="13" t="s">
        <v>8323</v>
      </c>
      <c r="R1333" t="s">
        <v>8324</v>
      </c>
      <c r="S1333" s="10">
        <f t="shared" si="110"/>
        <v>42139.014525462961</v>
      </c>
      <c r="T1333" s="10">
        <f t="shared" si="111"/>
        <v>42169.014525462961</v>
      </c>
      <c r="U1333">
        <f t="shared" si="107"/>
        <v>2015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 s="9">
        <v>38</v>
      </c>
      <c r="M1334" t="b">
        <v>0</v>
      </c>
      <c r="N1334" t="s">
        <v>8283</v>
      </c>
      <c r="O1334">
        <f t="shared" si="108"/>
        <v>36</v>
      </c>
      <c r="P1334">
        <f t="shared" si="109"/>
        <v>104.89</v>
      </c>
      <c r="Q1334" s="13" t="s">
        <v>8313</v>
      </c>
      <c r="R1334" t="s">
        <v>8314</v>
      </c>
      <c r="S1334" s="10">
        <f t="shared" si="110"/>
        <v>42585.691898148143</v>
      </c>
      <c r="T1334" s="10">
        <f t="shared" si="111"/>
        <v>42615.691898148143</v>
      </c>
      <c r="U1334">
        <f t="shared" si="107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 s="9">
        <v>84</v>
      </c>
      <c r="M1335" t="b">
        <v>1</v>
      </c>
      <c r="N1335" t="s">
        <v>8267</v>
      </c>
      <c r="O1335">
        <f t="shared" si="108"/>
        <v>114</v>
      </c>
      <c r="P1335">
        <f t="shared" si="109"/>
        <v>47.4</v>
      </c>
      <c r="Q1335" s="13" t="s">
        <v>8321</v>
      </c>
      <c r="R1335" t="s">
        <v>8322</v>
      </c>
      <c r="S1335" s="10">
        <f t="shared" si="110"/>
        <v>40213.323599537034</v>
      </c>
      <c r="T1335" s="10">
        <f t="shared" si="111"/>
        <v>40253.29583333333</v>
      </c>
      <c r="U1335">
        <f t="shared" si="107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 s="9">
        <v>57</v>
      </c>
      <c r="M1336" t="b">
        <v>1</v>
      </c>
      <c r="N1336" t="s">
        <v>8264</v>
      </c>
      <c r="O1336">
        <f t="shared" si="108"/>
        <v>114</v>
      </c>
      <c r="P1336">
        <f t="shared" si="109"/>
        <v>69.790000000000006</v>
      </c>
      <c r="Q1336" s="13" t="s">
        <v>8321</v>
      </c>
      <c r="R1336" t="s">
        <v>8343</v>
      </c>
      <c r="S1336" s="10">
        <f t="shared" si="110"/>
        <v>40595.497164351851</v>
      </c>
      <c r="T1336" s="10">
        <f t="shared" si="111"/>
        <v>40641.455497685187</v>
      </c>
      <c r="U1336">
        <f t="shared" si="107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 s="9">
        <v>74</v>
      </c>
      <c r="M1337" t="b">
        <v>1</v>
      </c>
      <c r="N1337" t="s">
        <v>8272</v>
      </c>
      <c r="O1337">
        <f t="shared" si="108"/>
        <v>179</v>
      </c>
      <c r="P1337">
        <f t="shared" si="109"/>
        <v>53.73</v>
      </c>
      <c r="Q1337" s="13" t="s">
        <v>8311</v>
      </c>
      <c r="R1337" t="s">
        <v>8333</v>
      </c>
      <c r="S1337" s="10">
        <f t="shared" si="110"/>
        <v>41367.572280092594</v>
      </c>
      <c r="T1337" s="10">
        <f t="shared" si="111"/>
        <v>41397.572280092594</v>
      </c>
      <c r="U1337">
        <f t="shared" si="107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 s="9">
        <v>63</v>
      </c>
      <c r="M1338" t="b">
        <v>1</v>
      </c>
      <c r="N1338" t="s">
        <v>8277</v>
      </c>
      <c r="O1338">
        <f t="shared" si="108"/>
        <v>132</v>
      </c>
      <c r="P1338">
        <f t="shared" si="109"/>
        <v>63.03</v>
      </c>
      <c r="Q1338" s="13" t="s">
        <v>8327</v>
      </c>
      <c r="R1338" t="s">
        <v>8328</v>
      </c>
      <c r="S1338" s="10">
        <f t="shared" si="110"/>
        <v>42173.746342592596</v>
      </c>
      <c r="T1338" s="10">
        <f t="shared" si="111"/>
        <v>42187.152777777781</v>
      </c>
      <c r="U1338">
        <f t="shared" si="107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 s="9">
        <v>56</v>
      </c>
      <c r="M1339" t="b">
        <v>1</v>
      </c>
      <c r="N1339" t="s">
        <v>8274</v>
      </c>
      <c r="O1339">
        <f t="shared" si="108"/>
        <v>132</v>
      </c>
      <c r="P1339">
        <f t="shared" si="109"/>
        <v>70.63</v>
      </c>
      <c r="Q1339" s="13" t="s">
        <v>8327</v>
      </c>
      <c r="R1339" t="s">
        <v>8331</v>
      </c>
      <c r="S1339" s="10">
        <f t="shared" si="110"/>
        <v>40778.770011574074</v>
      </c>
      <c r="T1339" s="10">
        <f t="shared" si="111"/>
        <v>40808.770011574074</v>
      </c>
      <c r="U1339">
        <f t="shared" si="107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 s="9">
        <v>73</v>
      </c>
      <c r="M1340" t="b">
        <v>1</v>
      </c>
      <c r="N1340" t="s">
        <v>8301</v>
      </c>
      <c r="O1340">
        <f t="shared" si="108"/>
        <v>101</v>
      </c>
      <c r="P1340">
        <f t="shared" si="109"/>
        <v>53.95</v>
      </c>
      <c r="Q1340" s="13" t="s">
        <v>8323</v>
      </c>
      <c r="R1340" t="s">
        <v>8324</v>
      </c>
      <c r="S1340" s="10">
        <f t="shared" si="110"/>
        <v>41780.745254629634</v>
      </c>
      <c r="T1340" s="10">
        <f t="shared" si="111"/>
        <v>41810.917361111111</v>
      </c>
      <c r="U1340">
        <f t="shared" si="107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 s="9">
        <v>85</v>
      </c>
      <c r="M1341" t="b">
        <v>1</v>
      </c>
      <c r="N1341" t="s">
        <v>8277</v>
      </c>
      <c r="O1341">
        <f t="shared" si="108"/>
        <v>171</v>
      </c>
      <c r="P1341">
        <f t="shared" si="109"/>
        <v>46.18</v>
      </c>
      <c r="Q1341" s="13" t="s">
        <v>8327</v>
      </c>
      <c r="R1341" t="s">
        <v>8328</v>
      </c>
      <c r="S1341" s="10">
        <f t="shared" si="110"/>
        <v>41605.868449074071</v>
      </c>
      <c r="T1341" s="10">
        <f t="shared" si="111"/>
        <v>41639.291666666664</v>
      </c>
      <c r="U1341">
        <f t="shared" si="107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 s="9">
        <v>82</v>
      </c>
      <c r="M1342" t="b">
        <v>1</v>
      </c>
      <c r="N1342" t="s">
        <v>8274</v>
      </c>
      <c r="O1342">
        <f t="shared" si="108"/>
        <v>112</v>
      </c>
      <c r="P1342">
        <f t="shared" si="109"/>
        <v>47.76</v>
      </c>
      <c r="Q1342" s="13" t="s">
        <v>8327</v>
      </c>
      <c r="R1342" t="s">
        <v>8331</v>
      </c>
      <c r="S1342" s="10">
        <f t="shared" si="110"/>
        <v>42719.90834490741</v>
      </c>
      <c r="T1342" s="10">
        <f t="shared" si="111"/>
        <v>42749.90834490741</v>
      </c>
      <c r="U1342">
        <f t="shared" si="107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 s="9">
        <v>65</v>
      </c>
      <c r="M1343" t="b">
        <v>1</v>
      </c>
      <c r="N1343" t="s">
        <v>8298</v>
      </c>
      <c r="O1343">
        <f t="shared" si="108"/>
        <v>112</v>
      </c>
      <c r="P1343">
        <f t="shared" si="109"/>
        <v>60.15</v>
      </c>
      <c r="Q1343" s="13" t="s">
        <v>8327</v>
      </c>
      <c r="R1343" t="s">
        <v>8341</v>
      </c>
      <c r="S1343" s="10">
        <f t="shared" si="110"/>
        <v>41524.858553240738</v>
      </c>
      <c r="T1343" s="10">
        <f t="shared" si="111"/>
        <v>41552.208333333336</v>
      </c>
      <c r="U1343">
        <f t="shared" si="107"/>
        <v>2013</v>
      </c>
    </row>
    <row r="1344" spans="1:21" ht="45" x14ac:dyDescent="0.25">
      <c r="A1344">
        <v>3226</v>
      </c>
      <c r="B1344" s="3" t="s">
        <v>3226</v>
      </c>
      <c r="C1344" s="3" t="s">
        <v>7336</v>
      </c>
      <c r="D1344" s="6">
        <v>1200</v>
      </c>
      <c r="E1344" s="8">
        <v>1250</v>
      </c>
      <c r="F1344" t="s">
        <v>8218</v>
      </c>
      <c r="G1344" t="s">
        <v>8224</v>
      </c>
      <c r="H1344" t="s">
        <v>8246</v>
      </c>
      <c r="I1344">
        <v>1446213612</v>
      </c>
      <c r="J1344">
        <v>1443621612</v>
      </c>
      <c r="K1344" t="b">
        <v>1</v>
      </c>
      <c r="L1344" s="9">
        <v>21</v>
      </c>
      <c r="M1344" t="b">
        <v>1</v>
      </c>
      <c r="N1344" t="s">
        <v>8269</v>
      </c>
      <c r="O1344">
        <f t="shared" si="108"/>
        <v>104</v>
      </c>
      <c r="P1344">
        <f t="shared" si="109"/>
        <v>59.52</v>
      </c>
      <c r="Q1344" s="13" t="s">
        <v>8323</v>
      </c>
      <c r="R1344" t="s">
        <v>8326</v>
      </c>
      <c r="S1344" s="10">
        <f t="shared" si="110"/>
        <v>42277.583472222221</v>
      </c>
      <c r="T1344" s="10">
        <f t="shared" si="111"/>
        <v>42307.583472222221</v>
      </c>
      <c r="U1344">
        <f t="shared" si="107"/>
        <v>2015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 s="9">
        <v>61</v>
      </c>
      <c r="M1345" t="b">
        <v>1</v>
      </c>
      <c r="N1345" t="s">
        <v>8298</v>
      </c>
      <c r="O1345">
        <f t="shared" si="108"/>
        <v>195</v>
      </c>
      <c r="P1345">
        <f t="shared" si="109"/>
        <v>64.03</v>
      </c>
      <c r="Q1345" s="13" t="s">
        <v>8327</v>
      </c>
      <c r="R1345" t="s">
        <v>8341</v>
      </c>
      <c r="S1345" s="10">
        <f t="shared" si="110"/>
        <v>42027.13817129629</v>
      </c>
      <c r="T1345" s="10">
        <f t="shared" si="111"/>
        <v>42062.020833333328</v>
      </c>
      <c r="U1345">
        <f t="shared" si="107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 s="9">
        <v>37</v>
      </c>
      <c r="M1346" t="b">
        <v>0</v>
      </c>
      <c r="N1346" t="s">
        <v>8269</v>
      </c>
      <c r="O1346">
        <f t="shared" si="108"/>
        <v>78</v>
      </c>
      <c r="P1346">
        <f t="shared" si="109"/>
        <v>105.54</v>
      </c>
      <c r="Q1346" s="13" t="s">
        <v>8323</v>
      </c>
      <c r="R1346" t="s">
        <v>8326</v>
      </c>
      <c r="S1346" s="10">
        <f t="shared" si="110"/>
        <v>42469.68414351852</v>
      </c>
      <c r="T1346" s="10">
        <f t="shared" si="111"/>
        <v>42499.166666666672</v>
      </c>
      <c r="U1346">
        <f t="shared" si="107"/>
        <v>2016</v>
      </c>
    </row>
    <row r="1347" spans="1:21" ht="45" x14ac:dyDescent="0.25">
      <c r="A1347">
        <v>3399</v>
      </c>
      <c r="B1347" s="3" t="s">
        <v>3398</v>
      </c>
      <c r="C1347" s="3" t="s">
        <v>7509</v>
      </c>
      <c r="D1347" s="6">
        <v>1200</v>
      </c>
      <c r="E1347" s="8">
        <v>1245</v>
      </c>
      <c r="F1347" t="s">
        <v>8218</v>
      </c>
      <c r="G1347" t="s">
        <v>8224</v>
      </c>
      <c r="H1347" t="s">
        <v>8246</v>
      </c>
      <c r="I1347">
        <v>1424556325</v>
      </c>
      <c r="J1347">
        <v>1421964325</v>
      </c>
      <c r="K1347" t="b">
        <v>0</v>
      </c>
      <c r="L1347" s="9">
        <v>46</v>
      </c>
      <c r="M1347" t="b">
        <v>1</v>
      </c>
      <c r="N1347" t="s">
        <v>8269</v>
      </c>
      <c r="O1347">
        <f t="shared" si="108"/>
        <v>104</v>
      </c>
      <c r="P1347">
        <f t="shared" si="109"/>
        <v>27.07</v>
      </c>
      <c r="Q1347" s="13" t="s">
        <v>8323</v>
      </c>
      <c r="R1347" t="s">
        <v>8326</v>
      </c>
      <c r="S1347" s="10">
        <f t="shared" si="110"/>
        <v>42026.920428240745</v>
      </c>
      <c r="T1347" s="10">
        <f t="shared" si="111"/>
        <v>42056.920428240745</v>
      </c>
      <c r="U1347">
        <f t="shared" si="107"/>
        <v>2015</v>
      </c>
    </row>
    <row r="1348" spans="1:21" ht="30" x14ac:dyDescent="0.25">
      <c r="A1348">
        <v>3666</v>
      </c>
      <c r="B1348" s="3" t="s">
        <v>3663</v>
      </c>
      <c r="C1348" s="3" t="s">
        <v>7776</v>
      </c>
      <c r="D1348" s="6">
        <v>1200</v>
      </c>
      <c r="E1348" s="8">
        <v>1200</v>
      </c>
      <c r="F1348" t="s">
        <v>8218</v>
      </c>
      <c r="G1348" t="s">
        <v>8223</v>
      </c>
      <c r="H1348" t="s">
        <v>8245</v>
      </c>
      <c r="I1348">
        <v>1406185200</v>
      </c>
      <c r="J1348">
        <v>1404337382</v>
      </c>
      <c r="K1348" t="b">
        <v>0</v>
      </c>
      <c r="L1348" s="9">
        <v>38</v>
      </c>
      <c r="M1348" t="b">
        <v>1</v>
      </c>
      <c r="N1348" t="s">
        <v>8269</v>
      </c>
      <c r="O1348">
        <f t="shared" si="108"/>
        <v>100</v>
      </c>
      <c r="P1348">
        <f t="shared" si="109"/>
        <v>31.58</v>
      </c>
      <c r="Q1348" s="13" t="s">
        <v>8323</v>
      </c>
      <c r="R1348" t="s">
        <v>8326</v>
      </c>
      <c r="S1348" s="10">
        <f t="shared" si="110"/>
        <v>41822.90488425926</v>
      </c>
      <c r="T1348" s="10">
        <f t="shared" si="111"/>
        <v>41844.291666666664</v>
      </c>
      <c r="U1348">
        <f t="shared" si="107"/>
        <v>2014</v>
      </c>
    </row>
    <row r="1349" spans="1:21" ht="45" x14ac:dyDescent="0.25">
      <c r="A1349">
        <v>2781</v>
      </c>
      <c r="B1349" s="3" t="s">
        <v>2781</v>
      </c>
      <c r="C1349" s="3" t="s">
        <v>6891</v>
      </c>
      <c r="D1349" s="6">
        <v>1250</v>
      </c>
      <c r="E1349" s="8">
        <v>1316</v>
      </c>
      <c r="F1349" t="s">
        <v>8218</v>
      </c>
      <c r="G1349" t="s">
        <v>8223</v>
      </c>
      <c r="H1349" t="s">
        <v>8245</v>
      </c>
      <c r="I1349">
        <v>1423724400</v>
      </c>
      <c r="J1349">
        <v>1421274954</v>
      </c>
      <c r="K1349" t="b">
        <v>0</v>
      </c>
      <c r="L1349" s="9">
        <v>28</v>
      </c>
      <c r="M1349" t="b">
        <v>1</v>
      </c>
      <c r="N1349" t="s">
        <v>8269</v>
      </c>
      <c r="O1349">
        <f t="shared" si="108"/>
        <v>105</v>
      </c>
      <c r="P1349">
        <f t="shared" si="109"/>
        <v>47</v>
      </c>
      <c r="Q1349" s="13" t="s">
        <v>8323</v>
      </c>
      <c r="R1349" t="s">
        <v>8326</v>
      </c>
      <c r="S1349" s="10">
        <f t="shared" si="110"/>
        <v>42018.94159722222</v>
      </c>
      <c r="T1349" s="10">
        <f t="shared" si="111"/>
        <v>42047.291666666672</v>
      </c>
      <c r="U1349">
        <f t="shared" si="107"/>
        <v>2015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 s="9">
        <v>46</v>
      </c>
      <c r="M1350" t="b">
        <v>0</v>
      </c>
      <c r="N1350" t="s">
        <v>8269</v>
      </c>
      <c r="O1350">
        <f t="shared" si="108"/>
        <v>35</v>
      </c>
      <c r="P1350">
        <f t="shared" si="109"/>
        <v>84.28</v>
      </c>
      <c r="Q1350" s="13" t="s">
        <v>8323</v>
      </c>
      <c r="R1350" t="s">
        <v>8326</v>
      </c>
      <c r="S1350" s="10">
        <f t="shared" si="110"/>
        <v>41747.86986111111</v>
      </c>
      <c r="T1350" s="10">
        <f t="shared" si="111"/>
        <v>41779.290972222225</v>
      </c>
      <c r="U1350">
        <f t="shared" si="107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 s="9">
        <v>70</v>
      </c>
      <c r="M1351" t="b">
        <v>1</v>
      </c>
      <c r="N1351" t="s">
        <v>8283</v>
      </c>
      <c r="O1351">
        <f t="shared" si="108"/>
        <v>110</v>
      </c>
      <c r="P1351">
        <f t="shared" si="109"/>
        <v>55.22</v>
      </c>
      <c r="Q1351" s="13" t="s">
        <v>8313</v>
      </c>
      <c r="R1351" t="s">
        <v>8314</v>
      </c>
      <c r="S1351" s="10">
        <f t="shared" si="110"/>
        <v>42780.600532407407</v>
      </c>
      <c r="T1351" s="10">
        <f t="shared" si="111"/>
        <v>42808.558865740735</v>
      </c>
      <c r="U1351">
        <f t="shared" si="107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 s="9">
        <v>120</v>
      </c>
      <c r="M1352" t="b">
        <v>1</v>
      </c>
      <c r="N1352" t="s">
        <v>8267</v>
      </c>
      <c r="O1352">
        <f t="shared" si="108"/>
        <v>385</v>
      </c>
      <c r="P1352">
        <f t="shared" si="109"/>
        <v>32.1</v>
      </c>
      <c r="Q1352" s="13" t="s">
        <v>8321</v>
      </c>
      <c r="R1352" t="s">
        <v>8322</v>
      </c>
      <c r="S1352" s="10">
        <f t="shared" si="110"/>
        <v>41304.833194444444</v>
      </c>
      <c r="T1352" s="10">
        <f t="shared" si="111"/>
        <v>41334.833194444444</v>
      </c>
      <c r="U1352">
        <f t="shared" si="107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 s="9">
        <v>81</v>
      </c>
      <c r="M1353" t="b">
        <v>1</v>
      </c>
      <c r="N1353" t="s">
        <v>8290</v>
      </c>
      <c r="O1353">
        <f t="shared" si="108"/>
        <v>101</v>
      </c>
      <c r="P1353">
        <f t="shared" si="109"/>
        <v>47.19</v>
      </c>
      <c r="Q1353" s="13" t="s">
        <v>8327</v>
      </c>
      <c r="R1353" t="s">
        <v>8338</v>
      </c>
      <c r="S1353" s="10">
        <f t="shared" si="110"/>
        <v>41737.684664351851</v>
      </c>
      <c r="T1353" s="10">
        <f t="shared" si="111"/>
        <v>41782.684664351851</v>
      </c>
      <c r="U1353">
        <f t="shared" ref="U1353:U1416" si="112">YEAR(S1353)</f>
        <v>2014</v>
      </c>
    </row>
    <row r="1354" spans="1:21" ht="60" x14ac:dyDescent="0.25">
      <c r="A1354">
        <v>3149</v>
      </c>
      <c r="B1354" s="3" t="s">
        <v>3149</v>
      </c>
      <c r="C1354" s="3" t="s">
        <v>7259</v>
      </c>
      <c r="D1354" s="6">
        <v>1250</v>
      </c>
      <c r="E1354" s="8">
        <v>1300</v>
      </c>
      <c r="F1354" t="s">
        <v>8218</v>
      </c>
      <c r="G1354" t="s">
        <v>8223</v>
      </c>
      <c r="H1354" t="s">
        <v>8245</v>
      </c>
      <c r="I1354">
        <v>1354845600</v>
      </c>
      <c r="J1354">
        <v>1352766300</v>
      </c>
      <c r="K1354" t="b">
        <v>1</v>
      </c>
      <c r="L1354" s="9">
        <v>25</v>
      </c>
      <c r="M1354" t="b">
        <v>1</v>
      </c>
      <c r="N1354" t="s">
        <v>8269</v>
      </c>
      <c r="O1354">
        <f t="shared" si="108"/>
        <v>104</v>
      </c>
      <c r="P1354">
        <f t="shared" si="109"/>
        <v>52</v>
      </c>
      <c r="Q1354" s="13" t="s">
        <v>8323</v>
      </c>
      <c r="R1354" t="s">
        <v>8326</v>
      </c>
      <c r="S1354" s="10">
        <f t="shared" si="110"/>
        <v>41226.017361111109</v>
      </c>
      <c r="T1354" s="10">
        <f t="shared" si="111"/>
        <v>41250.083333333336</v>
      </c>
      <c r="U1354">
        <f t="shared" si="112"/>
        <v>2012</v>
      </c>
    </row>
    <row r="1355" spans="1:21" ht="45" x14ac:dyDescent="0.25">
      <c r="A1355">
        <v>3613</v>
      </c>
      <c r="B1355" s="3" t="s">
        <v>3612</v>
      </c>
      <c r="C1355" s="3" t="s">
        <v>7723</v>
      </c>
      <c r="D1355" s="6">
        <v>1250</v>
      </c>
      <c r="E1355" s="8">
        <v>1250</v>
      </c>
      <c r="F1355" t="s">
        <v>8218</v>
      </c>
      <c r="G1355" t="s">
        <v>8223</v>
      </c>
      <c r="H1355" t="s">
        <v>8245</v>
      </c>
      <c r="I1355">
        <v>1403964574</v>
      </c>
      <c r="J1355">
        <v>1401372574</v>
      </c>
      <c r="K1355" t="b">
        <v>0</v>
      </c>
      <c r="L1355" s="9">
        <v>20</v>
      </c>
      <c r="M1355" t="b">
        <v>1</v>
      </c>
      <c r="N1355" t="s">
        <v>8269</v>
      </c>
      <c r="O1355">
        <f t="shared" si="108"/>
        <v>100</v>
      </c>
      <c r="P1355">
        <f t="shared" si="109"/>
        <v>62.5</v>
      </c>
      <c r="Q1355" s="13" t="s">
        <v>8323</v>
      </c>
      <c r="R1355" t="s">
        <v>8326</v>
      </c>
      <c r="S1355" s="10">
        <f t="shared" si="110"/>
        <v>41788.58997685185</v>
      </c>
      <c r="T1355" s="10">
        <f t="shared" si="111"/>
        <v>41818.58997685185</v>
      </c>
      <c r="U1355">
        <f t="shared" si="112"/>
        <v>2014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 s="9">
        <v>50</v>
      </c>
      <c r="M1356" t="b">
        <v>1</v>
      </c>
      <c r="N1356" t="s">
        <v>8303</v>
      </c>
      <c r="O1356">
        <f t="shared" si="108"/>
        <v>109</v>
      </c>
      <c r="P1356">
        <f t="shared" si="109"/>
        <v>75.959999999999994</v>
      </c>
      <c r="Q1356" s="13" t="s">
        <v>8323</v>
      </c>
      <c r="R1356" t="s">
        <v>8335</v>
      </c>
      <c r="S1356" s="10">
        <f t="shared" si="110"/>
        <v>41954.850868055553</v>
      </c>
      <c r="T1356" s="10">
        <f t="shared" si="111"/>
        <v>41974.850868055553</v>
      </c>
      <c r="U1356">
        <f t="shared" si="112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 s="9">
        <v>59</v>
      </c>
      <c r="M1357" t="b">
        <v>1</v>
      </c>
      <c r="N1357" t="s">
        <v>8274</v>
      </c>
      <c r="O1357">
        <f t="shared" si="108"/>
        <v>152</v>
      </c>
      <c r="P1357">
        <f t="shared" si="109"/>
        <v>64.25</v>
      </c>
      <c r="Q1357" s="13" t="s">
        <v>8327</v>
      </c>
      <c r="R1357" t="s">
        <v>8331</v>
      </c>
      <c r="S1357" s="10">
        <f t="shared" si="110"/>
        <v>41767.656863425924</v>
      </c>
      <c r="T1357" s="10">
        <f t="shared" si="111"/>
        <v>41803.290972222225</v>
      </c>
      <c r="U1357">
        <f t="shared" si="112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 s="9">
        <v>79</v>
      </c>
      <c r="M1358" t="b">
        <v>1</v>
      </c>
      <c r="N1358" t="s">
        <v>8293</v>
      </c>
      <c r="O1358">
        <f t="shared" si="108"/>
        <v>126</v>
      </c>
      <c r="P1358">
        <f t="shared" si="109"/>
        <v>47.91</v>
      </c>
      <c r="Q1358" s="13" t="s">
        <v>8308</v>
      </c>
      <c r="R1358" t="s">
        <v>8309</v>
      </c>
      <c r="S1358" s="10">
        <f t="shared" si="110"/>
        <v>40215.919050925928</v>
      </c>
      <c r="T1358" s="10">
        <f t="shared" si="111"/>
        <v>40252.913194444445</v>
      </c>
      <c r="U1358">
        <f t="shared" si="112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 s="9">
        <v>28</v>
      </c>
      <c r="M1359" t="b">
        <v>0</v>
      </c>
      <c r="N1359" t="s">
        <v>8270</v>
      </c>
      <c r="O1359">
        <f t="shared" ref="O1359:O1422" si="113">ROUND(E1359/D1359*100,0)</f>
        <v>5</v>
      </c>
      <c r="P1359">
        <f t="shared" ref="P1359:P1422" si="114">IFERROR(ROUND(E1359/L1359,2),0)</f>
        <v>135.04</v>
      </c>
      <c r="Q1359" s="13" t="s">
        <v>8308</v>
      </c>
      <c r="R1359" t="s">
        <v>8342</v>
      </c>
      <c r="S1359" s="10">
        <f t="shared" ref="S1359:S1422" si="115">(((J1359/60)/60)/24)+DATE(1970,1,1)</f>
        <v>42173.275740740741</v>
      </c>
      <c r="T1359" s="10">
        <f t="shared" ref="T1359:T1422" si="116">(((I1359/60)/60)/24)+DATE(1970,1,1)</f>
        <v>42217.745138888888</v>
      </c>
      <c r="U1359">
        <f t="shared" si="112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 s="9">
        <v>56</v>
      </c>
      <c r="M1360" t="b">
        <v>1</v>
      </c>
      <c r="N1360" t="s">
        <v>8298</v>
      </c>
      <c r="O1360">
        <f t="shared" si="113"/>
        <v>103</v>
      </c>
      <c r="P1360">
        <f t="shared" si="114"/>
        <v>67.42</v>
      </c>
      <c r="Q1360" s="13" t="s">
        <v>8327</v>
      </c>
      <c r="R1360" t="s">
        <v>8341</v>
      </c>
      <c r="S1360" s="10">
        <f t="shared" si="115"/>
        <v>40961.252141203702</v>
      </c>
      <c r="T1360" s="10">
        <f t="shared" si="116"/>
        <v>40989.866666666669</v>
      </c>
      <c r="U1360">
        <f t="shared" si="112"/>
        <v>2012</v>
      </c>
    </row>
    <row r="1361" spans="1:21" ht="30" x14ac:dyDescent="0.25">
      <c r="A1361">
        <v>3710</v>
      </c>
      <c r="B1361" s="3" t="s">
        <v>3707</v>
      </c>
      <c r="C1361" s="3" t="s">
        <v>7820</v>
      </c>
      <c r="D1361" s="6">
        <v>1300</v>
      </c>
      <c r="E1361" s="8">
        <v>1835</v>
      </c>
      <c r="F1361" t="s">
        <v>8218</v>
      </c>
      <c r="G1361" t="s">
        <v>8223</v>
      </c>
      <c r="H1361" t="s">
        <v>8245</v>
      </c>
      <c r="I1361">
        <v>1428068988</v>
      </c>
      <c r="J1361">
        <v>1425908988</v>
      </c>
      <c r="K1361" t="b">
        <v>0</v>
      </c>
      <c r="L1361" s="9">
        <v>27</v>
      </c>
      <c r="M1361" t="b">
        <v>1</v>
      </c>
      <c r="N1361" t="s">
        <v>8269</v>
      </c>
      <c r="O1361">
        <f t="shared" si="113"/>
        <v>141</v>
      </c>
      <c r="P1361">
        <f t="shared" si="114"/>
        <v>67.959999999999994</v>
      </c>
      <c r="Q1361" s="13" t="s">
        <v>8323</v>
      </c>
      <c r="R1361" t="s">
        <v>8326</v>
      </c>
      <c r="S1361" s="10">
        <f t="shared" si="115"/>
        <v>42072.576249999998</v>
      </c>
      <c r="T1361" s="10">
        <f t="shared" si="116"/>
        <v>42097.576249999998</v>
      </c>
      <c r="U1361">
        <f t="shared" si="112"/>
        <v>2015</v>
      </c>
    </row>
    <row r="1362" spans="1:21" ht="60" x14ac:dyDescent="0.25">
      <c r="A1362">
        <v>3522</v>
      </c>
      <c r="B1362" s="3" t="s">
        <v>3521</v>
      </c>
      <c r="C1362" s="3" t="s">
        <v>7632</v>
      </c>
      <c r="D1362" s="6">
        <v>1395</v>
      </c>
      <c r="E1362" s="8">
        <v>1395</v>
      </c>
      <c r="F1362" t="s">
        <v>8218</v>
      </c>
      <c r="G1362" t="s">
        <v>8224</v>
      </c>
      <c r="H1362" t="s">
        <v>8246</v>
      </c>
      <c r="I1362">
        <v>1442311560</v>
      </c>
      <c r="J1362">
        <v>1439924246</v>
      </c>
      <c r="K1362" t="b">
        <v>0</v>
      </c>
      <c r="L1362" s="9">
        <v>34</v>
      </c>
      <c r="M1362" t="b">
        <v>1</v>
      </c>
      <c r="N1362" t="s">
        <v>8269</v>
      </c>
      <c r="O1362">
        <f t="shared" si="113"/>
        <v>100</v>
      </c>
      <c r="P1362">
        <f t="shared" si="114"/>
        <v>41.03</v>
      </c>
      <c r="Q1362" s="13" t="s">
        <v>8323</v>
      </c>
      <c r="R1362" t="s">
        <v>8326</v>
      </c>
      <c r="S1362" s="10">
        <f t="shared" si="115"/>
        <v>42234.789884259255</v>
      </c>
      <c r="T1362" s="10">
        <f t="shared" si="116"/>
        <v>42262.420833333337</v>
      </c>
      <c r="U1362">
        <f t="shared" si="112"/>
        <v>2015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 s="9">
        <v>74</v>
      </c>
      <c r="M1363" t="b">
        <v>1</v>
      </c>
      <c r="N1363" t="s">
        <v>8274</v>
      </c>
      <c r="O1363">
        <f t="shared" si="113"/>
        <v>114</v>
      </c>
      <c r="P1363">
        <f t="shared" si="114"/>
        <v>50.69</v>
      </c>
      <c r="Q1363" s="13" t="s">
        <v>8327</v>
      </c>
      <c r="R1363" t="s">
        <v>8331</v>
      </c>
      <c r="S1363" s="10">
        <f t="shared" si="115"/>
        <v>41666.842824074076</v>
      </c>
      <c r="T1363" s="10">
        <f t="shared" si="116"/>
        <v>41696.842824074076</v>
      </c>
      <c r="U1363">
        <f t="shared" si="112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 s="9">
        <v>50</v>
      </c>
      <c r="M1364" t="b">
        <v>1</v>
      </c>
      <c r="N1364" t="s">
        <v>8303</v>
      </c>
      <c r="O1364">
        <f t="shared" si="113"/>
        <v>125</v>
      </c>
      <c r="P1364">
        <f t="shared" si="114"/>
        <v>75</v>
      </c>
      <c r="Q1364" s="13" t="s">
        <v>8323</v>
      </c>
      <c r="R1364" t="s">
        <v>8335</v>
      </c>
      <c r="S1364" s="10">
        <f t="shared" si="115"/>
        <v>42044.765960648147</v>
      </c>
      <c r="T1364" s="10">
        <f t="shared" si="116"/>
        <v>42058.765960648147</v>
      </c>
      <c r="U1364">
        <f t="shared" si="112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 s="9">
        <v>63</v>
      </c>
      <c r="M1365" t="b">
        <v>1</v>
      </c>
      <c r="N1365" t="s">
        <v>8298</v>
      </c>
      <c r="O1365">
        <f t="shared" si="113"/>
        <v>107</v>
      </c>
      <c r="P1365">
        <f t="shared" si="114"/>
        <v>59.46</v>
      </c>
      <c r="Q1365" s="13" t="s">
        <v>8327</v>
      </c>
      <c r="R1365" t="s">
        <v>8341</v>
      </c>
      <c r="S1365" s="10">
        <f t="shared" si="115"/>
        <v>41483.449282407404</v>
      </c>
      <c r="T1365" s="10">
        <f t="shared" si="116"/>
        <v>41543.449282407404</v>
      </c>
      <c r="U1365">
        <f t="shared" si="112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 s="9">
        <v>73</v>
      </c>
      <c r="M1366" t="b">
        <v>1</v>
      </c>
      <c r="N1366" t="s">
        <v>8277</v>
      </c>
      <c r="O1366">
        <f t="shared" si="113"/>
        <v>107</v>
      </c>
      <c r="P1366">
        <f t="shared" si="114"/>
        <v>51.19</v>
      </c>
      <c r="Q1366" s="13" t="s">
        <v>8327</v>
      </c>
      <c r="R1366" t="s">
        <v>8328</v>
      </c>
      <c r="S1366" s="10">
        <f t="shared" si="115"/>
        <v>40948.16815972222</v>
      </c>
      <c r="T1366" s="10">
        <f t="shared" si="116"/>
        <v>40978.16815972222</v>
      </c>
      <c r="U1366">
        <f t="shared" si="112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 s="9">
        <v>55</v>
      </c>
      <c r="M1367" t="b">
        <v>1</v>
      </c>
      <c r="N1367" t="s">
        <v>8267</v>
      </c>
      <c r="O1367">
        <f t="shared" si="113"/>
        <v>107</v>
      </c>
      <c r="P1367">
        <f t="shared" si="114"/>
        <v>67.91</v>
      </c>
      <c r="Q1367" s="13" t="s">
        <v>8321</v>
      </c>
      <c r="R1367" t="s">
        <v>8322</v>
      </c>
      <c r="S1367" s="10">
        <f t="shared" si="115"/>
        <v>41894.879606481481</v>
      </c>
      <c r="T1367" s="10">
        <f t="shared" si="116"/>
        <v>41913.165972222225</v>
      </c>
      <c r="U1367">
        <f t="shared" si="112"/>
        <v>2014</v>
      </c>
    </row>
    <row r="1368" spans="1:21" ht="60" x14ac:dyDescent="0.25">
      <c r="A1368">
        <v>3306</v>
      </c>
      <c r="B1368" s="3" t="s">
        <v>3306</v>
      </c>
      <c r="C1368" s="3" t="s">
        <v>7416</v>
      </c>
      <c r="D1368" s="6">
        <v>1500</v>
      </c>
      <c r="E1368" s="8">
        <v>2630</v>
      </c>
      <c r="F1368" t="s">
        <v>8218</v>
      </c>
      <c r="G1368" t="s">
        <v>8223</v>
      </c>
      <c r="H1368" t="s">
        <v>8245</v>
      </c>
      <c r="I1368">
        <v>1465527600</v>
      </c>
      <c r="J1368">
        <v>1462252542</v>
      </c>
      <c r="K1368" t="b">
        <v>0</v>
      </c>
      <c r="L1368" s="9">
        <v>54</v>
      </c>
      <c r="M1368" t="b">
        <v>1</v>
      </c>
      <c r="N1368" t="s">
        <v>8269</v>
      </c>
      <c r="O1368">
        <f t="shared" si="113"/>
        <v>175</v>
      </c>
      <c r="P1368">
        <f t="shared" si="114"/>
        <v>48.7</v>
      </c>
      <c r="Q1368" s="13" t="s">
        <v>8323</v>
      </c>
      <c r="R1368" t="s">
        <v>8326</v>
      </c>
      <c r="S1368" s="10">
        <f t="shared" si="115"/>
        <v>42493.219236111108</v>
      </c>
      <c r="T1368" s="10">
        <f t="shared" si="116"/>
        <v>42531.125</v>
      </c>
      <c r="U1368">
        <f t="shared" si="112"/>
        <v>2016</v>
      </c>
    </row>
    <row r="1369" spans="1:21" ht="60" x14ac:dyDescent="0.25">
      <c r="A1369">
        <v>3654</v>
      </c>
      <c r="B1369" s="3" t="s">
        <v>3651</v>
      </c>
      <c r="C1369" s="3" t="s">
        <v>7764</v>
      </c>
      <c r="D1369" s="6">
        <v>1500</v>
      </c>
      <c r="E1369" s="8">
        <v>2616</v>
      </c>
      <c r="F1369" t="s">
        <v>8218</v>
      </c>
      <c r="G1369" t="s">
        <v>8224</v>
      </c>
      <c r="H1369" t="s">
        <v>8246</v>
      </c>
      <c r="I1369">
        <v>1459702800</v>
      </c>
      <c r="J1369">
        <v>1457690386</v>
      </c>
      <c r="K1369" t="b">
        <v>0</v>
      </c>
      <c r="L1369" s="9">
        <v>38</v>
      </c>
      <c r="M1369" t="b">
        <v>1</v>
      </c>
      <c r="N1369" t="s">
        <v>8269</v>
      </c>
      <c r="O1369">
        <f t="shared" si="113"/>
        <v>174</v>
      </c>
      <c r="P1369">
        <f t="shared" si="114"/>
        <v>68.84</v>
      </c>
      <c r="Q1369" s="13" t="s">
        <v>8323</v>
      </c>
      <c r="R1369" t="s">
        <v>8326</v>
      </c>
      <c r="S1369" s="10">
        <f t="shared" si="115"/>
        <v>42440.416504629626</v>
      </c>
      <c r="T1369" s="10">
        <f t="shared" si="116"/>
        <v>42463.708333333328</v>
      </c>
      <c r="U1369">
        <f t="shared" si="112"/>
        <v>2016</v>
      </c>
    </row>
    <row r="1370" spans="1:21" ht="60" x14ac:dyDescent="0.25">
      <c r="A1370">
        <v>3178</v>
      </c>
      <c r="B1370" s="3" t="s">
        <v>3178</v>
      </c>
      <c r="C1370" s="3" t="s">
        <v>7288</v>
      </c>
      <c r="D1370" s="6">
        <v>1500</v>
      </c>
      <c r="E1370" s="8">
        <v>2576</v>
      </c>
      <c r="F1370" t="s">
        <v>8218</v>
      </c>
      <c r="G1370" t="s">
        <v>8224</v>
      </c>
      <c r="H1370" t="s">
        <v>8246</v>
      </c>
      <c r="I1370">
        <v>1405521075</v>
      </c>
      <c r="J1370">
        <v>1402929075</v>
      </c>
      <c r="K1370" t="b">
        <v>1</v>
      </c>
      <c r="L1370" s="9">
        <v>78</v>
      </c>
      <c r="M1370" t="b">
        <v>1</v>
      </c>
      <c r="N1370" t="s">
        <v>8269</v>
      </c>
      <c r="O1370">
        <f t="shared" si="113"/>
        <v>172</v>
      </c>
      <c r="P1370">
        <f t="shared" si="114"/>
        <v>33.03</v>
      </c>
      <c r="Q1370" s="13" t="s">
        <v>8323</v>
      </c>
      <c r="R1370" t="s">
        <v>8326</v>
      </c>
      <c r="S1370" s="10">
        <f t="shared" si="115"/>
        <v>41806.605034722219</v>
      </c>
      <c r="T1370" s="10">
        <f t="shared" si="116"/>
        <v>41836.605034722219</v>
      </c>
      <c r="U1370">
        <f t="shared" si="112"/>
        <v>2014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 s="9">
        <v>117</v>
      </c>
      <c r="M1371" t="b">
        <v>1</v>
      </c>
      <c r="N1371" t="s">
        <v>8263</v>
      </c>
      <c r="O1371">
        <f t="shared" si="113"/>
        <v>123</v>
      </c>
      <c r="P1371">
        <f t="shared" si="114"/>
        <v>31.62</v>
      </c>
      <c r="Q1371" s="13" t="s">
        <v>8321</v>
      </c>
      <c r="R1371" t="s">
        <v>8332</v>
      </c>
      <c r="S1371" s="10">
        <f t="shared" si="115"/>
        <v>41812.67324074074</v>
      </c>
      <c r="T1371" s="10">
        <f t="shared" si="116"/>
        <v>41842.67324074074</v>
      </c>
      <c r="U1371">
        <f t="shared" si="112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 s="9">
        <v>47</v>
      </c>
      <c r="M1372" t="b">
        <v>1</v>
      </c>
      <c r="N1372" t="s">
        <v>8264</v>
      </c>
      <c r="O1372">
        <f t="shared" si="113"/>
        <v>247</v>
      </c>
      <c r="P1372">
        <f t="shared" si="114"/>
        <v>78.72</v>
      </c>
      <c r="Q1372" s="13" t="s">
        <v>8321</v>
      </c>
      <c r="R1372" t="s">
        <v>8343</v>
      </c>
      <c r="S1372" s="10">
        <f t="shared" si="115"/>
        <v>41365.613078703704</v>
      </c>
      <c r="T1372" s="10">
        <f t="shared" si="116"/>
        <v>41425.613078703704</v>
      </c>
      <c r="U1372">
        <f t="shared" si="112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 s="9">
        <v>25</v>
      </c>
      <c r="M1373" t="b">
        <v>0</v>
      </c>
      <c r="N1373" t="s">
        <v>8269</v>
      </c>
      <c r="O1373">
        <f t="shared" si="113"/>
        <v>37</v>
      </c>
      <c r="P1373">
        <f t="shared" si="114"/>
        <v>147.4</v>
      </c>
      <c r="Q1373" s="13" t="s">
        <v>8323</v>
      </c>
      <c r="R1373" t="s">
        <v>8326</v>
      </c>
      <c r="S1373" s="10">
        <f t="shared" si="115"/>
        <v>41903.882951388885</v>
      </c>
      <c r="T1373" s="10">
        <f t="shared" si="116"/>
        <v>41933.882951388885</v>
      </c>
      <c r="U1373">
        <f t="shared" si="112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 s="9">
        <v>67</v>
      </c>
      <c r="M1374" t="b">
        <v>1</v>
      </c>
      <c r="N1374" t="s">
        <v>8298</v>
      </c>
      <c r="O1374">
        <f t="shared" si="113"/>
        <v>123</v>
      </c>
      <c r="P1374">
        <f t="shared" si="114"/>
        <v>54.99</v>
      </c>
      <c r="Q1374" s="13" t="s">
        <v>8327</v>
      </c>
      <c r="R1374" t="s">
        <v>8341</v>
      </c>
      <c r="S1374" s="10">
        <f t="shared" si="115"/>
        <v>42125.078275462962</v>
      </c>
      <c r="T1374" s="10">
        <f t="shared" si="116"/>
        <v>42156.165972222225</v>
      </c>
      <c r="U1374">
        <f t="shared" si="112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 s="9">
        <v>62</v>
      </c>
      <c r="M1375" t="b">
        <v>1</v>
      </c>
      <c r="N1375" t="s">
        <v>8275</v>
      </c>
      <c r="O1375">
        <f t="shared" si="113"/>
        <v>105</v>
      </c>
      <c r="P1375">
        <f t="shared" si="114"/>
        <v>59.26</v>
      </c>
      <c r="Q1375" s="13" t="s">
        <v>8327</v>
      </c>
      <c r="R1375" t="s">
        <v>8336</v>
      </c>
      <c r="S1375" s="10">
        <f t="shared" si="115"/>
        <v>42656.805497685185</v>
      </c>
      <c r="T1375" s="10">
        <f t="shared" si="116"/>
        <v>42667.875</v>
      </c>
      <c r="U1375">
        <f t="shared" si="112"/>
        <v>2016</v>
      </c>
    </row>
    <row r="1376" spans="1:21" ht="60" x14ac:dyDescent="0.25">
      <c r="A1376">
        <v>3603</v>
      </c>
      <c r="B1376" s="3" t="s">
        <v>3602</v>
      </c>
      <c r="C1376" s="3" t="s">
        <v>7713</v>
      </c>
      <c r="D1376" s="6">
        <v>1500</v>
      </c>
      <c r="E1376" s="8">
        <v>2560</v>
      </c>
      <c r="F1376" t="s">
        <v>8218</v>
      </c>
      <c r="G1376" t="s">
        <v>8223</v>
      </c>
      <c r="H1376" t="s">
        <v>8245</v>
      </c>
      <c r="I1376">
        <v>1446759880</v>
      </c>
      <c r="J1376">
        <v>1444164280</v>
      </c>
      <c r="K1376" t="b">
        <v>0</v>
      </c>
      <c r="L1376" s="9">
        <v>57</v>
      </c>
      <c r="M1376" t="b">
        <v>1</v>
      </c>
      <c r="N1376" t="s">
        <v>8269</v>
      </c>
      <c r="O1376">
        <f t="shared" si="113"/>
        <v>171</v>
      </c>
      <c r="P1376">
        <f t="shared" si="114"/>
        <v>44.91</v>
      </c>
      <c r="Q1376" s="13" t="s">
        <v>8323</v>
      </c>
      <c r="R1376" t="s">
        <v>8326</v>
      </c>
      <c r="S1376" s="10">
        <f t="shared" si="115"/>
        <v>42283.864351851851</v>
      </c>
      <c r="T1376" s="10">
        <f t="shared" si="116"/>
        <v>42313.906018518523</v>
      </c>
      <c r="U1376">
        <f t="shared" si="112"/>
        <v>2015</v>
      </c>
    </row>
    <row r="1377" spans="1:21" ht="60" x14ac:dyDescent="0.25">
      <c r="A1377">
        <v>3296</v>
      </c>
      <c r="B1377" s="3" t="s">
        <v>3296</v>
      </c>
      <c r="C1377" s="3" t="s">
        <v>7406</v>
      </c>
      <c r="D1377" s="6">
        <v>1500</v>
      </c>
      <c r="E1377" s="8">
        <v>2161</v>
      </c>
      <c r="F1377" t="s">
        <v>8218</v>
      </c>
      <c r="G1377" t="s">
        <v>8224</v>
      </c>
      <c r="H1377" t="s">
        <v>8246</v>
      </c>
      <c r="I1377">
        <v>1448229600</v>
      </c>
      <c r="J1377">
        <v>1446401372</v>
      </c>
      <c r="K1377" t="b">
        <v>0</v>
      </c>
      <c r="L1377" s="9">
        <v>47</v>
      </c>
      <c r="M1377" t="b">
        <v>1</v>
      </c>
      <c r="N1377" t="s">
        <v>8269</v>
      </c>
      <c r="O1377">
        <f t="shared" si="113"/>
        <v>144</v>
      </c>
      <c r="P1377">
        <f t="shared" si="114"/>
        <v>45.98</v>
      </c>
      <c r="Q1377" s="13" t="s">
        <v>8323</v>
      </c>
      <c r="R1377" t="s">
        <v>8326</v>
      </c>
      <c r="S1377" s="10">
        <f t="shared" si="115"/>
        <v>42309.756620370375</v>
      </c>
      <c r="T1377" s="10">
        <f t="shared" si="116"/>
        <v>42330.916666666672</v>
      </c>
      <c r="U1377">
        <f t="shared" si="112"/>
        <v>2015</v>
      </c>
    </row>
    <row r="1378" spans="1:21" ht="45" x14ac:dyDescent="0.25">
      <c r="A1378">
        <v>3480</v>
      </c>
      <c r="B1378" s="3" t="s">
        <v>3479</v>
      </c>
      <c r="C1378" s="3" t="s">
        <v>7590</v>
      </c>
      <c r="D1378" s="6">
        <v>1500</v>
      </c>
      <c r="E1378" s="8">
        <v>2140</v>
      </c>
      <c r="F1378" t="s">
        <v>8218</v>
      </c>
      <c r="G1378" t="s">
        <v>8223</v>
      </c>
      <c r="H1378" t="s">
        <v>8245</v>
      </c>
      <c r="I1378">
        <v>1436562000</v>
      </c>
      <c r="J1378">
        <v>1434440227</v>
      </c>
      <c r="K1378" t="b">
        <v>0</v>
      </c>
      <c r="L1378" s="9">
        <v>13</v>
      </c>
      <c r="M1378" t="b">
        <v>1</v>
      </c>
      <c r="N1378" t="s">
        <v>8269</v>
      </c>
      <c r="O1378">
        <f t="shared" si="113"/>
        <v>143</v>
      </c>
      <c r="P1378">
        <f t="shared" si="114"/>
        <v>164.62</v>
      </c>
      <c r="Q1378" s="13" t="s">
        <v>8323</v>
      </c>
      <c r="R1378" t="s">
        <v>8326</v>
      </c>
      <c r="S1378" s="10">
        <f t="shared" si="115"/>
        <v>42171.317442129628</v>
      </c>
      <c r="T1378" s="10">
        <f t="shared" si="116"/>
        <v>42195.875</v>
      </c>
      <c r="U1378">
        <f t="shared" si="112"/>
        <v>2015</v>
      </c>
    </row>
    <row r="1379" spans="1:21" ht="60" x14ac:dyDescent="0.25">
      <c r="A1379">
        <v>3814</v>
      </c>
      <c r="B1379" s="3" t="s">
        <v>3811</v>
      </c>
      <c r="C1379" s="3" t="s">
        <v>7924</v>
      </c>
      <c r="D1379" s="6">
        <v>1500</v>
      </c>
      <c r="E1379" s="8">
        <v>2102</v>
      </c>
      <c r="F1379" t="s">
        <v>8218</v>
      </c>
      <c r="G1379" t="s">
        <v>8223</v>
      </c>
      <c r="H1379" t="s">
        <v>8245</v>
      </c>
      <c r="I1379">
        <v>1427860740</v>
      </c>
      <c r="J1379">
        <v>1424727712</v>
      </c>
      <c r="K1379" t="b">
        <v>0</v>
      </c>
      <c r="L1379" s="9">
        <v>34</v>
      </c>
      <c r="M1379" t="b">
        <v>1</v>
      </c>
      <c r="N1379" t="s">
        <v>8269</v>
      </c>
      <c r="O1379">
        <f t="shared" si="113"/>
        <v>140</v>
      </c>
      <c r="P1379">
        <f t="shared" si="114"/>
        <v>61.82</v>
      </c>
      <c r="Q1379" s="13" t="s">
        <v>8323</v>
      </c>
      <c r="R1379" t="s">
        <v>8326</v>
      </c>
      <c r="S1379" s="10">
        <f t="shared" si="115"/>
        <v>42058.904074074075</v>
      </c>
      <c r="T1379" s="10">
        <f t="shared" si="116"/>
        <v>42095.165972222225</v>
      </c>
      <c r="U1379">
        <f t="shared" si="112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 s="9">
        <v>79</v>
      </c>
      <c r="M1380" t="b">
        <v>1</v>
      </c>
      <c r="N1380" t="s">
        <v>8274</v>
      </c>
      <c r="O1380">
        <f t="shared" si="113"/>
        <v>121</v>
      </c>
      <c r="P1380">
        <f t="shared" si="114"/>
        <v>46.09</v>
      </c>
      <c r="Q1380" s="13" t="s">
        <v>8327</v>
      </c>
      <c r="R1380" t="s">
        <v>8331</v>
      </c>
      <c r="S1380" s="10">
        <f t="shared" si="115"/>
        <v>41059.185682870368</v>
      </c>
      <c r="T1380" s="10">
        <f t="shared" si="116"/>
        <v>41089.185682870368</v>
      </c>
      <c r="U1380">
        <f t="shared" si="112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 s="9">
        <v>29</v>
      </c>
      <c r="M1381" t="b">
        <v>1</v>
      </c>
      <c r="N1381" t="s">
        <v>8267</v>
      </c>
      <c r="O1381">
        <f t="shared" si="113"/>
        <v>104</v>
      </c>
      <c r="P1381">
        <f t="shared" si="114"/>
        <v>125.45</v>
      </c>
      <c r="Q1381" s="13" t="s">
        <v>8321</v>
      </c>
      <c r="R1381" t="s">
        <v>8322</v>
      </c>
      <c r="S1381" s="10">
        <f t="shared" si="115"/>
        <v>42438.827789351853</v>
      </c>
      <c r="T1381" s="10">
        <f t="shared" si="116"/>
        <v>42468.786122685182</v>
      </c>
      <c r="U1381">
        <f t="shared" si="112"/>
        <v>2016</v>
      </c>
    </row>
    <row r="1382" spans="1:21" ht="45" x14ac:dyDescent="0.25">
      <c r="A1382">
        <v>3159</v>
      </c>
      <c r="B1382" s="3" t="s">
        <v>3159</v>
      </c>
      <c r="C1382" s="3" t="s">
        <v>7269</v>
      </c>
      <c r="D1382" s="6">
        <v>1500</v>
      </c>
      <c r="E1382" s="8">
        <v>2002.22</v>
      </c>
      <c r="F1382" t="s">
        <v>8218</v>
      </c>
      <c r="G1382" t="s">
        <v>8223</v>
      </c>
      <c r="H1382" t="s">
        <v>8245</v>
      </c>
      <c r="I1382">
        <v>1326927600</v>
      </c>
      <c r="J1382">
        <v>1323221761</v>
      </c>
      <c r="K1382" t="b">
        <v>1</v>
      </c>
      <c r="L1382" s="9">
        <v>52</v>
      </c>
      <c r="M1382" t="b">
        <v>1</v>
      </c>
      <c r="N1382" t="s">
        <v>8269</v>
      </c>
      <c r="O1382">
        <f t="shared" si="113"/>
        <v>133</v>
      </c>
      <c r="P1382">
        <f t="shared" si="114"/>
        <v>38.5</v>
      </c>
      <c r="Q1382" s="13" t="s">
        <v>8323</v>
      </c>
      <c r="R1382" t="s">
        <v>8326</v>
      </c>
      <c r="S1382" s="10">
        <f t="shared" si="115"/>
        <v>40884.066678240742</v>
      </c>
      <c r="T1382" s="10">
        <f t="shared" si="116"/>
        <v>40926.958333333336</v>
      </c>
      <c r="U1382">
        <f t="shared" si="112"/>
        <v>2011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 s="9">
        <v>60</v>
      </c>
      <c r="M1383" t="b">
        <v>1</v>
      </c>
      <c r="N1383" t="s">
        <v>8264</v>
      </c>
      <c r="O1383">
        <f t="shared" si="113"/>
        <v>103</v>
      </c>
      <c r="P1383">
        <f t="shared" si="114"/>
        <v>60</v>
      </c>
      <c r="Q1383" s="13" t="s">
        <v>8321</v>
      </c>
      <c r="R1383" t="s">
        <v>8343</v>
      </c>
      <c r="S1383" s="10">
        <f t="shared" si="115"/>
        <v>41786.65892361111</v>
      </c>
      <c r="T1383" s="10">
        <f t="shared" si="116"/>
        <v>41812.65892361111</v>
      </c>
      <c r="U1383">
        <f t="shared" si="112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 s="9">
        <v>46</v>
      </c>
      <c r="M1384" t="b">
        <v>1</v>
      </c>
      <c r="N1384" t="s">
        <v>8264</v>
      </c>
      <c r="O1384">
        <f t="shared" si="113"/>
        <v>120</v>
      </c>
      <c r="P1384">
        <f t="shared" si="114"/>
        <v>78.260000000000005</v>
      </c>
      <c r="Q1384" s="13" t="s">
        <v>8321</v>
      </c>
      <c r="R1384" t="s">
        <v>8343</v>
      </c>
      <c r="S1384" s="10">
        <f t="shared" si="115"/>
        <v>40619.402361111112</v>
      </c>
      <c r="T1384" s="10">
        <f t="shared" si="116"/>
        <v>40680.402361111112</v>
      </c>
      <c r="U1384">
        <f t="shared" si="112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 s="9">
        <v>57</v>
      </c>
      <c r="M1385" t="b">
        <v>0</v>
      </c>
      <c r="N1385" t="s">
        <v>8273</v>
      </c>
      <c r="O1385">
        <f t="shared" si="113"/>
        <v>51</v>
      </c>
      <c r="P1385">
        <f t="shared" si="114"/>
        <v>63.12</v>
      </c>
      <c r="Q1385" s="13" t="s">
        <v>8311</v>
      </c>
      <c r="R1385" t="s">
        <v>8352</v>
      </c>
      <c r="S1385" s="10">
        <f t="shared" si="115"/>
        <v>42250.685706018514</v>
      </c>
      <c r="T1385" s="10">
        <f t="shared" si="116"/>
        <v>42288.208333333328</v>
      </c>
      <c r="U1385">
        <f t="shared" si="112"/>
        <v>2015</v>
      </c>
    </row>
    <row r="1386" spans="1:21" ht="30" x14ac:dyDescent="0.25">
      <c r="A1386">
        <v>3271</v>
      </c>
      <c r="B1386" s="3" t="s">
        <v>3271</v>
      </c>
      <c r="C1386" s="3" t="s">
        <v>7381</v>
      </c>
      <c r="D1386" s="6">
        <v>1500</v>
      </c>
      <c r="E1386" s="8">
        <v>1950</v>
      </c>
      <c r="F1386" t="s">
        <v>8218</v>
      </c>
      <c r="G1386" t="s">
        <v>8224</v>
      </c>
      <c r="H1386" t="s">
        <v>8246</v>
      </c>
      <c r="I1386">
        <v>1414927775</v>
      </c>
      <c r="J1386">
        <v>1412332175</v>
      </c>
      <c r="K1386" t="b">
        <v>1</v>
      </c>
      <c r="L1386" s="9">
        <v>51</v>
      </c>
      <c r="M1386" t="b">
        <v>1</v>
      </c>
      <c r="N1386" t="s">
        <v>8269</v>
      </c>
      <c r="O1386">
        <f t="shared" si="113"/>
        <v>130</v>
      </c>
      <c r="P1386">
        <f t="shared" si="114"/>
        <v>38.24</v>
      </c>
      <c r="Q1386" s="13" t="s">
        <v>8323</v>
      </c>
      <c r="R1386" t="s">
        <v>8326</v>
      </c>
      <c r="S1386" s="10">
        <f t="shared" si="115"/>
        <v>41915.437210648146</v>
      </c>
      <c r="T1386" s="10">
        <f t="shared" si="116"/>
        <v>41945.478877314818</v>
      </c>
      <c r="U1386">
        <f t="shared" si="112"/>
        <v>2014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 s="9">
        <v>69</v>
      </c>
      <c r="M1387" t="b">
        <v>1</v>
      </c>
      <c r="N1387" t="s">
        <v>8274</v>
      </c>
      <c r="O1387">
        <f t="shared" si="113"/>
        <v>119</v>
      </c>
      <c r="P1387">
        <f t="shared" si="114"/>
        <v>51.81</v>
      </c>
      <c r="Q1387" s="13" t="s">
        <v>8327</v>
      </c>
      <c r="R1387" t="s">
        <v>8331</v>
      </c>
      <c r="S1387" s="10">
        <f t="shared" si="115"/>
        <v>41157.947337962964</v>
      </c>
      <c r="T1387" s="10">
        <f t="shared" si="116"/>
        <v>41187.947337962964</v>
      </c>
      <c r="U1387">
        <f t="shared" si="112"/>
        <v>2012</v>
      </c>
    </row>
    <row r="1388" spans="1:21" ht="45" x14ac:dyDescent="0.25">
      <c r="A1388">
        <v>3479</v>
      </c>
      <c r="B1388" s="3" t="s">
        <v>3478</v>
      </c>
      <c r="C1388" s="3" t="s">
        <v>7589</v>
      </c>
      <c r="D1388" s="6">
        <v>1500</v>
      </c>
      <c r="E1388" s="8">
        <v>1918</v>
      </c>
      <c r="F1388" t="s">
        <v>8218</v>
      </c>
      <c r="G1388" t="s">
        <v>8224</v>
      </c>
      <c r="H1388" t="s">
        <v>8246</v>
      </c>
      <c r="I1388">
        <v>1403382680</v>
      </c>
      <c r="J1388">
        <v>1400790680</v>
      </c>
      <c r="K1388" t="b">
        <v>0</v>
      </c>
      <c r="L1388" s="9">
        <v>56</v>
      </c>
      <c r="M1388" t="b">
        <v>1</v>
      </c>
      <c r="N1388" t="s">
        <v>8269</v>
      </c>
      <c r="O1388">
        <f t="shared" si="113"/>
        <v>128</v>
      </c>
      <c r="P1388">
        <f t="shared" si="114"/>
        <v>34.25</v>
      </c>
      <c r="Q1388" s="13" t="s">
        <v>8323</v>
      </c>
      <c r="R1388" t="s">
        <v>8326</v>
      </c>
      <c r="S1388" s="10">
        <f t="shared" si="115"/>
        <v>41781.855092592588</v>
      </c>
      <c r="T1388" s="10">
        <f t="shared" si="116"/>
        <v>41811.855092592588</v>
      </c>
      <c r="U1388">
        <f t="shared" si="112"/>
        <v>2014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 s="9">
        <v>81</v>
      </c>
      <c r="M1389" t="b">
        <v>0</v>
      </c>
      <c r="N1389" t="s">
        <v>8271</v>
      </c>
      <c r="O1389">
        <f t="shared" si="113"/>
        <v>18</v>
      </c>
      <c r="P1389">
        <f t="shared" si="114"/>
        <v>43.98</v>
      </c>
      <c r="Q1389" s="13" t="s">
        <v>8308</v>
      </c>
      <c r="R1389" t="s">
        <v>8310</v>
      </c>
      <c r="S1389" s="10">
        <f t="shared" si="115"/>
        <v>42422.254328703704</v>
      </c>
      <c r="T1389" s="10">
        <f t="shared" si="116"/>
        <v>42482.21266203704</v>
      </c>
      <c r="U1389">
        <f t="shared" si="112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 s="9">
        <v>62</v>
      </c>
      <c r="M1390" t="b">
        <v>1</v>
      </c>
      <c r="N1390" t="s">
        <v>8272</v>
      </c>
      <c r="O1390">
        <f t="shared" si="113"/>
        <v>119</v>
      </c>
      <c r="P1390">
        <f t="shared" si="114"/>
        <v>57.34</v>
      </c>
      <c r="Q1390" s="13" t="s">
        <v>8311</v>
      </c>
      <c r="R1390" t="s">
        <v>8333</v>
      </c>
      <c r="S1390" s="10">
        <f t="shared" si="115"/>
        <v>40713.630497685182</v>
      </c>
      <c r="T1390" s="10">
        <f t="shared" si="116"/>
        <v>40759.630497685182</v>
      </c>
      <c r="U1390">
        <f t="shared" si="112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 s="9">
        <v>6</v>
      </c>
      <c r="M1391" t="b">
        <v>0</v>
      </c>
      <c r="N1391" t="s">
        <v>8271</v>
      </c>
      <c r="O1391">
        <f t="shared" si="113"/>
        <v>4</v>
      </c>
      <c r="P1391">
        <f t="shared" si="114"/>
        <v>591.66999999999996</v>
      </c>
      <c r="Q1391" s="13" t="s">
        <v>8308</v>
      </c>
      <c r="R1391" t="s">
        <v>8310</v>
      </c>
      <c r="S1391" s="10">
        <f t="shared" si="115"/>
        <v>42711.750613425931</v>
      </c>
      <c r="T1391" s="10">
        <f t="shared" si="116"/>
        <v>42771.750613425931</v>
      </c>
      <c r="U1391">
        <f t="shared" si="112"/>
        <v>2016</v>
      </c>
    </row>
    <row r="1392" spans="1:21" ht="45" x14ac:dyDescent="0.25">
      <c r="A1392">
        <v>1289</v>
      </c>
      <c r="B1392" s="3" t="s">
        <v>1290</v>
      </c>
      <c r="C1392" s="3" t="s">
        <v>5399</v>
      </c>
      <c r="D1392" s="6">
        <v>1500</v>
      </c>
      <c r="E1392" s="8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t="b">
        <v>0</v>
      </c>
      <c r="L1392" s="9">
        <v>52</v>
      </c>
      <c r="M1392" t="b">
        <v>1</v>
      </c>
      <c r="N1392" t="s">
        <v>8269</v>
      </c>
      <c r="O1392">
        <f t="shared" si="113"/>
        <v>125</v>
      </c>
      <c r="P1392">
        <f t="shared" si="114"/>
        <v>36.08</v>
      </c>
      <c r="Q1392" s="13" t="s">
        <v>8323</v>
      </c>
      <c r="R1392" t="s">
        <v>8326</v>
      </c>
      <c r="S1392" s="10">
        <f t="shared" si="115"/>
        <v>42709.134780092587</v>
      </c>
      <c r="T1392" s="10">
        <f t="shared" si="116"/>
        <v>42739.134780092587</v>
      </c>
      <c r="U1392">
        <f t="shared" si="112"/>
        <v>2016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 s="9">
        <v>69</v>
      </c>
      <c r="M1393" t="b">
        <v>1</v>
      </c>
      <c r="N1393" t="s">
        <v>8278</v>
      </c>
      <c r="O1393">
        <f t="shared" si="113"/>
        <v>101</v>
      </c>
      <c r="P1393">
        <f t="shared" si="114"/>
        <v>51.3</v>
      </c>
      <c r="Q1393" s="13" t="s">
        <v>8327</v>
      </c>
      <c r="R1393" t="s">
        <v>8329</v>
      </c>
      <c r="S1393" s="10">
        <f t="shared" si="115"/>
        <v>41452.060601851852</v>
      </c>
      <c r="T1393" s="10">
        <f t="shared" si="116"/>
        <v>41482.060601851852</v>
      </c>
      <c r="U1393">
        <f t="shared" si="112"/>
        <v>2013</v>
      </c>
    </row>
    <row r="1394" spans="1:21" ht="45" x14ac:dyDescent="0.25">
      <c r="A1394">
        <v>3571</v>
      </c>
      <c r="B1394" s="3" t="s">
        <v>3570</v>
      </c>
      <c r="C1394" s="3" t="s">
        <v>7681</v>
      </c>
      <c r="D1394" s="6">
        <v>1500</v>
      </c>
      <c r="E1394" s="8">
        <v>1831</v>
      </c>
      <c r="F1394" t="s">
        <v>8218</v>
      </c>
      <c r="G1394" t="s">
        <v>8224</v>
      </c>
      <c r="H1394" t="s">
        <v>8246</v>
      </c>
      <c r="I1394">
        <v>1414701413</v>
      </c>
      <c r="J1394">
        <v>1412109413</v>
      </c>
      <c r="K1394" t="b">
        <v>0</v>
      </c>
      <c r="L1394" s="9">
        <v>25</v>
      </c>
      <c r="M1394" t="b">
        <v>1</v>
      </c>
      <c r="N1394" t="s">
        <v>8269</v>
      </c>
      <c r="O1394">
        <f t="shared" si="113"/>
        <v>122</v>
      </c>
      <c r="P1394">
        <f t="shared" si="114"/>
        <v>73.239999999999995</v>
      </c>
      <c r="Q1394" s="13" t="s">
        <v>8323</v>
      </c>
      <c r="R1394" t="s">
        <v>8326</v>
      </c>
      <c r="S1394" s="10">
        <f t="shared" si="115"/>
        <v>41912.858946759261</v>
      </c>
      <c r="T1394" s="10">
        <f t="shared" si="116"/>
        <v>41942.858946759261</v>
      </c>
      <c r="U1394">
        <f t="shared" si="112"/>
        <v>2014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 s="9">
        <v>39</v>
      </c>
      <c r="M1395" t="b">
        <v>1</v>
      </c>
      <c r="N1395" t="s">
        <v>8303</v>
      </c>
      <c r="O1395">
        <f t="shared" si="113"/>
        <v>101</v>
      </c>
      <c r="P1395">
        <f t="shared" si="114"/>
        <v>90.54</v>
      </c>
      <c r="Q1395" s="13" t="s">
        <v>8323</v>
      </c>
      <c r="R1395" t="s">
        <v>8335</v>
      </c>
      <c r="S1395" s="10">
        <f t="shared" si="115"/>
        <v>42553.583425925928</v>
      </c>
      <c r="T1395" s="10">
        <f t="shared" si="116"/>
        <v>42611.708333333328</v>
      </c>
      <c r="U1395">
        <f t="shared" si="112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 s="9">
        <v>33</v>
      </c>
      <c r="M1396" t="b">
        <v>0</v>
      </c>
      <c r="N1396" t="s">
        <v>8269</v>
      </c>
      <c r="O1396">
        <f t="shared" si="113"/>
        <v>71</v>
      </c>
      <c r="P1396">
        <f t="shared" si="114"/>
        <v>106.97</v>
      </c>
      <c r="Q1396" s="13" t="s">
        <v>8323</v>
      </c>
      <c r="R1396" t="s">
        <v>8326</v>
      </c>
      <c r="S1396" s="10">
        <f t="shared" si="115"/>
        <v>42053.049375000002</v>
      </c>
      <c r="T1396" s="10">
        <f t="shared" si="116"/>
        <v>42096.041666666672</v>
      </c>
      <c r="U1396">
        <f t="shared" si="112"/>
        <v>2015</v>
      </c>
    </row>
    <row r="1397" spans="1:21" ht="60" x14ac:dyDescent="0.25">
      <c r="A1397">
        <v>3810</v>
      </c>
      <c r="B1397" s="3" t="s">
        <v>3807</v>
      </c>
      <c r="C1397" s="3" t="s">
        <v>7920</v>
      </c>
      <c r="D1397" s="6">
        <v>1500</v>
      </c>
      <c r="E1397" s="8">
        <v>1826</v>
      </c>
      <c r="F1397" t="s">
        <v>8218</v>
      </c>
      <c r="G1397" t="s">
        <v>8223</v>
      </c>
      <c r="H1397" t="s">
        <v>8245</v>
      </c>
      <c r="I1397">
        <v>1426965758</v>
      </c>
      <c r="J1397">
        <v>1424377358</v>
      </c>
      <c r="K1397" t="b">
        <v>0</v>
      </c>
      <c r="L1397" s="9">
        <v>26</v>
      </c>
      <c r="M1397" t="b">
        <v>1</v>
      </c>
      <c r="N1397" t="s">
        <v>8269</v>
      </c>
      <c r="O1397">
        <f t="shared" si="113"/>
        <v>122</v>
      </c>
      <c r="P1397">
        <f t="shared" si="114"/>
        <v>70.23</v>
      </c>
      <c r="Q1397" s="13" t="s">
        <v>8323</v>
      </c>
      <c r="R1397" t="s">
        <v>8326</v>
      </c>
      <c r="S1397" s="10">
        <f t="shared" si="115"/>
        <v>42054.849050925928</v>
      </c>
      <c r="T1397" s="10">
        <f t="shared" si="116"/>
        <v>42084.807384259257</v>
      </c>
      <c r="U1397">
        <f t="shared" si="112"/>
        <v>2015</v>
      </c>
    </row>
    <row r="1398" spans="1:21" ht="45" x14ac:dyDescent="0.25">
      <c r="A1398">
        <v>3706</v>
      </c>
      <c r="B1398" s="3" t="s">
        <v>3703</v>
      </c>
      <c r="C1398" s="3" t="s">
        <v>7816</v>
      </c>
      <c r="D1398" s="6">
        <v>1500</v>
      </c>
      <c r="E1398" s="8">
        <v>1820</v>
      </c>
      <c r="F1398" t="s">
        <v>8218</v>
      </c>
      <c r="G1398" t="s">
        <v>8223</v>
      </c>
      <c r="H1398" t="s">
        <v>8245</v>
      </c>
      <c r="I1398">
        <v>1410558949</v>
      </c>
      <c r="J1398">
        <v>1409262949</v>
      </c>
      <c r="K1398" t="b">
        <v>0</v>
      </c>
      <c r="L1398" s="9">
        <v>13</v>
      </c>
      <c r="M1398" t="b">
        <v>1</v>
      </c>
      <c r="N1398" t="s">
        <v>8269</v>
      </c>
      <c r="O1398">
        <f t="shared" si="113"/>
        <v>121</v>
      </c>
      <c r="P1398">
        <f t="shared" si="114"/>
        <v>140</v>
      </c>
      <c r="Q1398" s="13" t="s">
        <v>8323</v>
      </c>
      <c r="R1398" t="s">
        <v>8326</v>
      </c>
      <c r="S1398" s="10">
        <f t="shared" si="115"/>
        <v>41879.913761574076</v>
      </c>
      <c r="T1398" s="10">
        <f t="shared" si="116"/>
        <v>41894.913761574076</v>
      </c>
      <c r="U1398">
        <f t="shared" si="112"/>
        <v>2014</v>
      </c>
    </row>
    <row r="1399" spans="1:21" ht="60" x14ac:dyDescent="0.25">
      <c r="A1399">
        <v>3690</v>
      </c>
      <c r="B1399" s="3" t="s">
        <v>3687</v>
      </c>
      <c r="C1399" s="3" t="s">
        <v>7800</v>
      </c>
      <c r="D1399" s="6">
        <v>1500</v>
      </c>
      <c r="E1399" s="8">
        <v>1800</v>
      </c>
      <c r="F1399" t="s">
        <v>8218</v>
      </c>
      <c r="G1399" t="s">
        <v>8223</v>
      </c>
      <c r="H1399" t="s">
        <v>8245</v>
      </c>
      <c r="I1399">
        <v>1417101683</v>
      </c>
      <c r="J1399">
        <v>1414506083</v>
      </c>
      <c r="K1399" t="b">
        <v>0</v>
      </c>
      <c r="L1399" s="9">
        <v>31</v>
      </c>
      <c r="M1399" t="b">
        <v>1</v>
      </c>
      <c r="N1399" t="s">
        <v>8269</v>
      </c>
      <c r="O1399">
        <f t="shared" si="113"/>
        <v>120</v>
      </c>
      <c r="P1399">
        <f t="shared" si="114"/>
        <v>58.06</v>
      </c>
      <c r="Q1399" s="13" t="s">
        <v>8323</v>
      </c>
      <c r="R1399" t="s">
        <v>8326</v>
      </c>
      <c r="S1399" s="10">
        <f t="shared" si="115"/>
        <v>41940.598182870373</v>
      </c>
      <c r="T1399" s="10">
        <f t="shared" si="116"/>
        <v>41970.639849537038</v>
      </c>
      <c r="U1399">
        <f t="shared" si="112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 s="9">
        <v>61</v>
      </c>
      <c r="M1400" t="b">
        <v>1</v>
      </c>
      <c r="N1400" t="s">
        <v>8267</v>
      </c>
      <c r="O1400">
        <f t="shared" si="113"/>
        <v>153</v>
      </c>
      <c r="P1400">
        <f t="shared" si="114"/>
        <v>57.54</v>
      </c>
      <c r="Q1400" s="13" t="s">
        <v>8321</v>
      </c>
      <c r="R1400" t="s">
        <v>8322</v>
      </c>
      <c r="S1400" s="10">
        <f t="shared" si="115"/>
        <v>40637.866550925923</v>
      </c>
      <c r="T1400" s="10">
        <f t="shared" si="116"/>
        <v>40688.166666666664</v>
      </c>
      <c r="U1400">
        <f t="shared" si="112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 s="9">
        <v>40</v>
      </c>
      <c r="M1401" t="b">
        <v>1</v>
      </c>
      <c r="N1401" t="s">
        <v>8301</v>
      </c>
      <c r="O1401">
        <f t="shared" si="113"/>
        <v>103</v>
      </c>
      <c r="P1401">
        <f t="shared" si="114"/>
        <v>87.7</v>
      </c>
      <c r="Q1401" s="13" t="s">
        <v>8323</v>
      </c>
      <c r="R1401" t="s">
        <v>8324</v>
      </c>
      <c r="S1401" s="10">
        <f t="shared" si="115"/>
        <v>41785.72729166667</v>
      </c>
      <c r="T1401" s="10">
        <f t="shared" si="116"/>
        <v>41801.166666666664</v>
      </c>
      <c r="U1401">
        <f t="shared" si="112"/>
        <v>2014</v>
      </c>
    </row>
    <row r="1402" spans="1:21" ht="60" x14ac:dyDescent="0.25">
      <c r="A1402">
        <v>3816</v>
      </c>
      <c r="B1402" s="3" t="s">
        <v>3813</v>
      </c>
      <c r="C1402" s="3" t="s">
        <v>7926</v>
      </c>
      <c r="D1402" s="6">
        <v>1500</v>
      </c>
      <c r="E1402" s="8">
        <v>1788.57</v>
      </c>
      <c r="F1402" t="s">
        <v>8218</v>
      </c>
      <c r="G1402" t="s">
        <v>8223</v>
      </c>
      <c r="H1402" t="s">
        <v>8245</v>
      </c>
      <c r="I1402">
        <v>1405614823</v>
      </c>
      <c r="J1402">
        <v>1403022823</v>
      </c>
      <c r="K1402" t="b">
        <v>0</v>
      </c>
      <c r="L1402" s="9">
        <v>37</v>
      </c>
      <c r="M1402" t="b">
        <v>1</v>
      </c>
      <c r="N1402" t="s">
        <v>8269</v>
      </c>
      <c r="O1402">
        <f t="shared" si="113"/>
        <v>119</v>
      </c>
      <c r="P1402">
        <f t="shared" si="114"/>
        <v>48.34</v>
      </c>
      <c r="Q1402" s="13" t="s">
        <v>8323</v>
      </c>
      <c r="R1402" t="s">
        <v>8326</v>
      </c>
      <c r="S1402" s="10">
        <f t="shared" si="115"/>
        <v>41807.690081018518</v>
      </c>
      <c r="T1402" s="10">
        <f t="shared" si="116"/>
        <v>41837.690081018518</v>
      </c>
      <c r="U1402">
        <f t="shared" si="112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 s="9">
        <v>12</v>
      </c>
      <c r="M1403" t="b">
        <v>1</v>
      </c>
      <c r="N1403" t="s">
        <v>8263</v>
      </c>
      <c r="O1403">
        <f t="shared" si="113"/>
        <v>100</v>
      </c>
      <c r="P1403">
        <f t="shared" si="114"/>
        <v>291.79000000000002</v>
      </c>
      <c r="Q1403" s="13" t="s">
        <v>8321</v>
      </c>
      <c r="R1403" t="s">
        <v>8332</v>
      </c>
      <c r="S1403" s="10">
        <f t="shared" si="115"/>
        <v>42468.94458333333</v>
      </c>
      <c r="T1403" s="10">
        <f t="shared" si="116"/>
        <v>42475.875</v>
      </c>
      <c r="U1403">
        <f t="shared" si="112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 s="9">
        <v>35</v>
      </c>
      <c r="M1404" t="b">
        <v>1</v>
      </c>
      <c r="N1404" t="s">
        <v>8264</v>
      </c>
      <c r="O1404">
        <f t="shared" si="113"/>
        <v>100</v>
      </c>
      <c r="P1404">
        <f t="shared" si="114"/>
        <v>100</v>
      </c>
      <c r="Q1404" s="13" t="s">
        <v>8321</v>
      </c>
      <c r="R1404" t="s">
        <v>8343</v>
      </c>
      <c r="S1404" s="10">
        <f t="shared" si="115"/>
        <v>41274.776736111111</v>
      </c>
      <c r="T1404" s="10">
        <f t="shared" si="116"/>
        <v>41298.776736111111</v>
      </c>
      <c r="U1404">
        <f t="shared" si="112"/>
        <v>2012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 s="9">
        <v>56</v>
      </c>
      <c r="M1405" t="b">
        <v>1</v>
      </c>
      <c r="N1405" t="s">
        <v>8290</v>
      </c>
      <c r="O1405">
        <f t="shared" si="113"/>
        <v>175</v>
      </c>
      <c r="P1405">
        <f t="shared" si="114"/>
        <v>62.5</v>
      </c>
      <c r="Q1405" s="13" t="s">
        <v>8327</v>
      </c>
      <c r="R1405" t="s">
        <v>8338</v>
      </c>
      <c r="S1405" s="10">
        <f t="shared" si="115"/>
        <v>40723.068807870368</v>
      </c>
      <c r="T1405" s="10">
        <f t="shared" si="116"/>
        <v>40746.068807870368</v>
      </c>
      <c r="U1405">
        <f t="shared" si="112"/>
        <v>2011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 s="9">
        <v>20</v>
      </c>
      <c r="M1406" t="b">
        <v>1</v>
      </c>
      <c r="N1406" t="s">
        <v>8274</v>
      </c>
      <c r="O1406">
        <f t="shared" si="113"/>
        <v>233</v>
      </c>
      <c r="P1406">
        <f t="shared" si="114"/>
        <v>175</v>
      </c>
      <c r="Q1406" s="13" t="s">
        <v>8327</v>
      </c>
      <c r="R1406" t="s">
        <v>8331</v>
      </c>
      <c r="S1406" s="10">
        <f t="shared" si="115"/>
        <v>40996.646921296298</v>
      </c>
      <c r="T1406" s="10">
        <f t="shared" si="116"/>
        <v>41026.646921296298</v>
      </c>
      <c r="U1406">
        <f t="shared" si="112"/>
        <v>2012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 s="9">
        <v>82</v>
      </c>
      <c r="M1407" t="b">
        <v>1</v>
      </c>
      <c r="N1407" t="s">
        <v>8271</v>
      </c>
      <c r="O1407">
        <f t="shared" si="113"/>
        <v>140</v>
      </c>
      <c r="P1407">
        <f t="shared" si="114"/>
        <v>42.67</v>
      </c>
      <c r="Q1407" s="13" t="s">
        <v>8308</v>
      </c>
      <c r="R1407" t="s">
        <v>8310</v>
      </c>
      <c r="S1407" s="10">
        <f t="shared" si="115"/>
        <v>41877.912187499998</v>
      </c>
      <c r="T1407" s="10">
        <f t="shared" si="116"/>
        <v>41898.912187499998</v>
      </c>
      <c r="U1407">
        <f t="shared" si="112"/>
        <v>2014</v>
      </c>
    </row>
    <row r="1408" spans="1:21" ht="30" x14ac:dyDescent="0.25">
      <c r="A1408">
        <v>3370</v>
      </c>
      <c r="B1408" s="3" t="s">
        <v>3369</v>
      </c>
      <c r="C1408" s="3" t="s">
        <v>7480</v>
      </c>
      <c r="D1408" s="6">
        <v>1500</v>
      </c>
      <c r="E1408" s="8">
        <v>1766</v>
      </c>
      <c r="F1408" t="s">
        <v>8218</v>
      </c>
      <c r="G1408" t="s">
        <v>8223</v>
      </c>
      <c r="H1408" t="s">
        <v>8245</v>
      </c>
      <c r="I1408">
        <v>1481961600</v>
      </c>
      <c r="J1408">
        <v>1479283285</v>
      </c>
      <c r="K1408" t="b">
        <v>0</v>
      </c>
      <c r="L1408" s="9">
        <v>26</v>
      </c>
      <c r="M1408" t="b">
        <v>1</v>
      </c>
      <c r="N1408" t="s">
        <v>8269</v>
      </c>
      <c r="O1408">
        <f t="shared" si="113"/>
        <v>118</v>
      </c>
      <c r="P1408">
        <f t="shared" si="114"/>
        <v>67.92</v>
      </c>
      <c r="Q1408" s="13" t="s">
        <v>8323</v>
      </c>
      <c r="R1408" t="s">
        <v>8326</v>
      </c>
      <c r="S1408" s="10">
        <f t="shared" si="115"/>
        <v>42690.334317129629</v>
      </c>
      <c r="T1408" s="10">
        <f t="shared" si="116"/>
        <v>42721.333333333328</v>
      </c>
      <c r="U1408">
        <f t="shared" si="112"/>
        <v>2016</v>
      </c>
    </row>
    <row r="1409" spans="1:21" ht="45" x14ac:dyDescent="0.25">
      <c r="A1409">
        <v>526</v>
      </c>
      <c r="B1409" s="3" t="s">
        <v>527</v>
      </c>
      <c r="C1409" s="3" t="s">
        <v>4636</v>
      </c>
      <c r="D1409" s="6">
        <v>1500</v>
      </c>
      <c r="E1409" s="8">
        <v>1710</v>
      </c>
      <c r="F1409" t="s">
        <v>8218</v>
      </c>
      <c r="G1409" t="s">
        <v>8224</v>
      </c>
      <c r="H1409" t="s">
        <v>8246</v>
      </c>
      <c r="I1409">
        <v>1438966800</v>
      </c>
      <c r="J1409">
        <v>1436278344</v>
      </c>
      <c r="K1409" t="b">
        <v>0</v>
      </c>
      <c r="L1409" s="9">
        <v>23</v>
      </c>
      <c r="M1409" t="b">
        <v>1</v>
      </c>
      <c r="N1409" t="s">
        <v>8269</v>
      </c>
      <c r="O1409">
        <f t="shared" si="113"/>
        <v>114</v>
      </c>
      <c r="P1409">
        <f t="shared" si="114"/>
        <v>74.349999999999994</v>
      </c>
      <c r="Q1409" s="13" t="s">
        <v>8323</v>
      </c>
      <c r="R1409" t="s">
        <v>8326</v>
      </c>
      <c r="S1409" s="10">
        <f t="shared" si="115"/>
        <v>42192.591944444444</v>
      </c>
      <c r="T1409" s="10">
        <f t="shared" si="116"/>
        <v>42223.708333333328</v>
      </c>
      <c r="U1409">
        <f t="shared" si="112"/>
        <v>2015</v>
      </c>
    </row>
    <row r="1410" spans="1:21" ht="60" x14ac:dyDescent="0.25">
      <c r="A1410">
        <v>3722</v>
      </c>
      <c r="B1410" s="3" t="s">
        <v>3719</v>
      </c>
      <c r="C1410" s="3" t="s">
        <v>7832</v>
      </c>
      <c r="D1410" s="6">
        <v>1500</v>
      </c>
      <c r="E1410" s="8">
        <v>1668</v>
      </c>
      <c r="F1410" t="s">
        <v>8218</v>
      </c>
      <c r="G1410" t="s">
        <v>8228</v>
      </c>
      <c r="H1410" t="s">
        <v>8250</v>
      </c>
      <c r="I1410">
        <v>1455231540</v>
      </c>
      <c r="J1410">
        <v>1452614847</v>
      </c>
      <c r="K1410" t="b">
        <v>0</v>
      </c>
      <c r="L1410" s="9">
        <v>35</v>
      </c>
      <c r="M1410" t="b">
        <v>1</v>
      </c>
      <c r="N1410" t="s">
        <v>8269</v>
      </c>
      <c r="O1410">
        <f t="shared" si="113"/>
        <v>111</v>
      </c>
      <c r="P1410">
        <f t="shared" si="114"/>
        <v>47.66</v>
      </c>
      <c r="Q1410" s="13" t="s">
        <v>8323</v>
      </c>
      <c r="R1410" t="s">
        <v>8326</v>
      </c>
      <c r="S1410" s="10">
        <f t="shared" si="115"/>
        <v>42381.671840277777</v>
      </c>
      <c r="T1410" s="10">
        <f t="shared" si="116"/>
        <v>42411.957638888889</v>
      </c>
      <c r="U1410">
        <f t="shared" si="112"/>
        <v>2016</v>
      </c>
    </row>
    <row r="1411" spans="1:21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 s="9">
        <v>30</v>
      </c>
      <c r="M1411" t="b">
        <v>0</v>
      </c>
      <c r="N1411" t="s">
        <v>8282</v>
      </c>
      <c r="O1411">
        <f t="shared" si="113"/>
        <v>7</v>
      </c>
      <c r="P1411">
        <f t="shared" si="114"/>
        <v>115.53</v>
      </c>
      <c r="Q1411" s="13" t="s">
        <v>8319</v>
      </c>
      <c r="R1411" t="s">
        <v>8345</v>
      </c>
      <c r="S1411" s="10">
        <f t="shared" si="115"/>
        <v>42394.900462962964</v>
      </c>
      <c r="T1411" s="10">
        <f t="shared" si="116"/>
        <v>42454.858796296292</v>
      </c>
      <c r="U1411">
        <f t="shared" si="112"/>
        <v>2016</v>
      </c>
    </row>
    <row r="1412" spans="1:21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 s="9">
        <v>117</v>
      </c>
      <c r="M1412" t="b">
        <v>1</v>
      </c>
      <c r="N1412" t="s">
        <v>8274</v>
      </c>
      <c r="O1412">
        <f t="shared" si="113"/>
        <v>139</v>
      </c>
      <c r="P1412">
        <f t="shared" si="114"/>
        <v>29.62</v>
      </c>
      <c r="Q1412" s="13" t="s">
        <v>8327</v>
      </c>
      <c r="R1412" t="s">
        <v>8331</v>
      </c>
      <c r="S1412" s="10">
        <f t="shared" si="115"/>
        <v>42438.667071759264</v>
      </c>
      <c r="T1412" s="10">
        <f t="shared" si="116"/>
        <v>42468.625405092593</v>
      </c>
      <c r="U1412">
        <f t="shared" si="112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 s="9">
        <v>75</v>
      </c>
      <c r="M1413" t="b">
        <v>1</v>
      </c>
      <c r="N1413" t="s">
        <v>8277</v>
      </c>
      <c r="O1413">
        <f t="shared" si="113"/>
        <v>116</v>
      </c>
      <c r="P1413">
        <f t="shared" si="114"/>
        <v>46.2</v>
      </c>
      <c r="Q1413" s="13" t="s">
        <v>8327</v>
      </c>
      <c r="R1413" t="s">
        <v>8328</v>
      </c>
      <c r="S1413" s="10">
        <f t="shared" si="115"/>
        <v>40395.714722222219</v>
      </c>
      <c r="T1413" s="10">
        <f t="shared" si="116"/>
        <v>40432.165972222225</v>
      </c>
      <c r="U1413">
        <f t="shared" si="112"/>
        <v>2010</v>
      </c>
    </row>
    <row r="1414" spans="1:21" ht="60" x14ac:dyDescent="0.25">
      <c r="A1414">
        <v>3251</v>
      </c>
      <c r="B1414" s="3" t="s">
        <v>3251</v>
      </c>
      <c r="C1414" s="3" t="s">
        <v>7361</v>
      </c>
      <c r="D1414" s="6">
        <v>1500</v>
      </c>
      <c r="E1414" s="8">
        <v>1661</v>
      </c>
      <c r="F1414" t="s">
        <v>8218</v>
      </c>
      <c r="G1414" t="s">
        <v>8223</v>
      </c>
      <c r="H1414" t="s">
        <v>8245</v>
      </c>
      <c r="I1414">
        <v>1434907966</v>
      </c>
      <c r="J1414">
        <v>1432315966</v>
      </c>
      <c r="K1414" t="b">
        <v>1</v>
      </c>
      <c r="L1414" s="9">
        <v>20</v>
      </c>
      <c r="M1414" t="b">
        <v>1</v>
      </c>
      <c r="N1414" t="s">
        <v>8269</v>
      </c>
      <c r="O1414">
        <f t="shared" si="113"/>
        <v>111</v>
      </c>
      <c r="P1414">
        <f t="shared" si="114"/>
        <v>83.05</v>
      </c>
      <c r="Q1414" s="13" t="s">
        <v>8323</v>
      </c>
      <c r="R1414" t="s">
        <v>8326</v>
      </c>
      <c r="S1414" s="10">
        <f t="shared" si="115"/>
        <v>42146.731087962966</v>
      </c>
      <c r="T1414" s="10">
        <f t="shared" si="116"/>
        <v>42176.731087962966</v>
      </c>
      <c r="U1414">
        <f t="shared" si="112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 s="9">
        <v>42</v>
      </c>
      <c r="M1415" t="b">
        <v>1</v>
      </c>
      <c r="N1415" t="s">
        <v>8290</v>
      </c>
      <c r="O1415">
        <f t="shared" si="113"/>
        <v>115</v>
      </c>
      <c r="P1415">
        <f t="shared" si="114"/>
        <v>82.38</v>
      </c>
      <c r="Q1415" s="13" t="s">
        <v>8327</v>
      </c>
      <c r="R1415" t="s">
        <v>8338</v>
      </c>
      <c r="S1415" s="10">
        <f t="shared" si="115"/>
        <v>40973.72623842593</v>
      </c>
      <c r="T1415" s="10">
        <f t="shared" si="116"/>
        <v>41020.165972222225</v>
      </c>
      <c r="U1415">
        <f t="shared" si="112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 s="9">
        <v>70</v>
      </c>
      <c r="M1416" t="b">
        <v>1</v>
      </c>
      <c r="N1416" t="s">
        <v>8277</v>
      </c>
      <c r="O1416">
        <f t="shared" si="113"/>
        <v>173</v>
      </c>
      <c r="P1416">
        <f t="shared" si="114"/>
        <v>49.34</v>
      </c>
      <c r="Q1416" s="13" t="s">
        <v>8327</v>
      </c>
      <c r="R1416" t="s">
        <v>8328</v>
      </c>
      <c r="S1416" s="10">
        <f t="shared" si="115"/>
        <v>42043.152650462958</v>
      </c>
      <c r="T1416" s="10">
        <f t="shared" si="116"/>
        <v>42073.110983796301</v>
      </c>
      <c r="U1416">
        <f t="shared" si="112"/>
        <v>2015</v>
      </c>
    </row>
    <row r="1417" spans="1:21" ht="60" x14ac:dyDescent="0.25">
      <c r="A1417">
        <v>3518</v>
      </c>
      <c r="B1417" s="3" t="s">
        <v>3517</v>
      </c>
      <c r="C1417" s="3" t="s">
        <v>7628</v>
      </c>
      <c r="D1417" s="6">
        <v>1500</v>
      </c>
      <c r="E1417" s="8">
        <v>1650.69</v>
      </c>
      <c r="F1417" t="s">
        <v>8218</v>
      </c>
      <c r="G1417" t="s">
        <v>8223</v>
      </c>
      <c r="H1417" t="s">
        <v>8245</v>
      </c>
      <c r="I1417">
        <v>1412259660</v>
      </c>
      <c r="J1417">
        <v>1410461299</v>
      </c>
      <c r="K1417" t="b">
        <v>0</v>
      </c>
      <c r="L1417" s="9">
        <v>33</v>
      </c>
      <c r="M1417" t="b">
        <v>1</v>
      </c>
      <c r="N1417" t="s">
        <v>8269</v>
      </c>
      <c r="O1417">
        <f t="shared" si="113"/>
        <v>110</v>
      </c>
      <c r="P1417">
        <f t="shared" si="114"/>
        <v>50.02</v>
      </c>
      <c r="Q1417" s="13" t="s">
        <v>8323</v>
      </c>
      <c r="R1417" t="s">
        <v>8326</v>
      </c>
      <c r="S1417" s="10">
        <f t="shared" si="115"/>
        <v>41893.783553240741</v>
      </c>
      <c r="T1417" s="10">
        <f t="shared" si="116"/>
        <v>41914.597916666666</v>
      </c>
      <c r="U1417">
        <f t="shared" ref="U1417:U1480" si="117">YEAR(S1417)</f>
        <v>2014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 s="9">
        <v>26</v>
      </c>
      <c r="M1418" t="b">
        <v>0</v>
      </c>
      <c r="N1418" t="s">
        <v>8301</v>
      </c>
      <c r="O1418">
        <f t="shared" si="113"/>
        <v>34</v>
      </c>
      <c r="P1418">
        <f t="shared" si="114"/>
        <v>132.35</v>
      </c>
      <c r="Q1418" s="13" t="s">
        <v>8323</v>
      </c>
      <c r="R1418" t="s">
        <v>8324</v>
      </c>
      <c r="S1418" s="10">
        <f t="shared" si="115"/>
        <v>42800.801817129628</v>
      </c>
      <c r="T1418" s="10">
        <f t="shared" si="116"/>
        <v>42830.760150462964</v>
      </c>
      <c r="U1418">
        <f t="shared" si="117"/>
        <v>2017</v>
      </c>
    </row>
    <row r="1419" spans="1:21" ht="60" x14ac:dyDescent="0.25">
      <c r="A1419">
        <v>3346</v>
      </c>
      <c r="B1419" s="3" t="s">
        <v>3346</v>
      </c>
      <c r="C1419" s="3" t="s">
        <v>7456</v>
      </c>
      <c r="D1419" s="6">
        <v>1500</v>
      </c>
      <c r="E1419" s="8">
        <v>1650</v>
      </c>
      <c r="F1419" t="s">
        <v>8218</v>
      </c>
      <c r="G1419" t="s">
        <v>8223</v>
      </c>
      <c r="H1419" t="s">
        <v>8245</v>
      </c>
      <c r="I1419">
        <v>1424910910</v>
      </c>
      <c r="J1419">
        <v>1424306110</v>
      </c>
      <c r="K1419" t="b">
        <v>0</v>
      </c>
      <c r="L1419" s="9">
        <v>18</v>
      </c>
      <c r="M1419" t="b">
        <v>1</v>
      </c>
      <c r="N1419" t="s">
        <v>8269</v>
      </c>
      <c r="O1419">
        <f t="shared" si="113"/>
        <v>110</v>
      </c>
      <c r="P1419">
        <f t="shared" si="114"/>
        <v>91.67</v>
      </c>
      <c r="Q1419" s="13" t="s">
        <v>8323</v>
      </c>
      <c r="R1419" t="s">
        <v>8326</v>
      </c>
      <c r="S1419" s="10">
        <f t="shared" si="115"/>
        <v>42054.024421296301</v>
      </c>
      <c r="T1419" s="10">
        <f t="shared" si="116"/>
        <v>42061.024421296301</v>
      </c>
      <c r="U1419">
        <f t="shared" si="117"/>
        <v>2015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 s="9">
        <v>33</v>
      </c>
      <c r="M1420" t="b">
        <v>1</v>
      </c>
      <c r="N1420" t="s">
        <v>8277</v>
      </c>
      <c r="O1420">
        <f t="shared" si="113"/>
        <v>114</v>
      </c>
      <c r="P1420">
        <f t="shared" si="114"/>
        <v>104</v>
      </c>
      <c r="Q1420" s="13" t="s">
        <v>8327</v>
      </c>
      <c r="R1420" t="s">
        <v>8328</v>
      </c>
      <c r="S1420" s="10">
        <f t="shared" si="115"/>
        <v>41626.761053240742</v>
      </c>
      <c r="T1420" s="10">
        <f t="shared" si="116"/>
        <v>41654.814583333333</v>
      </c>
      <c r="U1420">
        <f t="shared" si="117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 s="9">
        <v>70</v>
      </c>
      <c r="M1421" t="b">
        <v>1</v>
      </c>
      <c r="N1421" t="s">
        <v>8274</v>
      </c>
      <c r="O1421">
        <f t="shared" si="113"/>
        <v>122</v>
      </c>
      <c r="P1421">
        <f t="shared" si="114"/>
        <v>48.84</v>
      </c>
      <c r="Q1421" s="13" t="s">
        <v>8327</v>
      </c>
      <c r="R1421" t="s">
        <v>8331</v>
      </c>
      <c r="S1421" s="10">
        <f t="shared" si="115"/>
        <v>40945.845312500001</v>
      </c>
      <c r="T1421" s="10">
        <f t="shared" si="116"/>
        <v>40985.80364583333</v>
      </c>
      <c r="U1421">
        <f t="shared" si="117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 s="9">
        <v>34</v>
      </c>
      <c r="M1422" t="b">
        <v>0</v>
      </c>
      <c r="N1422" t="s">
        <v>8271</v>
      </c>
      <c r="O1422">
        <f t="shared" si="113"/>
        <v>1</v>
      </c>
      <c r="P1422">
        <f t="shared" si="114"/>
        <v>100.5</v>
      </c>
      <c r="Q1422" s="13" t="s">
        <v>8308</v>
      </c>
      <c r="R1422" t="s">
        <v>8310</v>
      </c>
      <c r="S1422" s="10">
        <f t="shared" si="115"/>
        <v>42569.50409722222</v>
      </c>
      <c r="T1422" s="10">
        <f t="shared" si="116"/>
        <v>42599.50409722222</v>
      </c>
      <c r="U1422">
        <f t="shared" si="117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 s="9">
        <v>27</v>
      </c>
      <c r="M1423" t="b">
        <v>0</v>
      </c>
      <c r="N1423" t="s">
        <v>8300</v>
      </c>
      <c r="O1423">
        <f t="shared" ref="O1423:O1486" si="118">ROUND(E1423/D1423*100,0)</f>
        <v>18</v>
      </c>
      <c r="P1423">
        <f t="shared" ref="P1423:P1486" si="119">IFERROR(ROUND(E1423/L1423,2),0)</f>
        <v>126.48</v>
      </c>
      <c r="Q1423" s="13" t="s">
        <v>8308</v>
      </c>
      <c r="R1423" t="s">
        <v>8340</v>
      </c>
      <c r="S1423" s="10">
        <f t="shared" ref="S1423:S1486" si="120">(((J1423/60)/60)/24)+DATE(1970,1,1)</f>
        <v>41793.029432870368</v>
      </c>
      <c r="T1423" s="10">
        <f t="shared" ref="T1423:T1486" si="121">(((I1423/60)/60)/24)+DATE(1970,1,1)</f>
        <v>41823.029432870368</v>
      </c>
      <c r="U1423">
        <f t="shared" si="117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 s="9">
        <v>22</v>
      </c>
      <c r="M1424" t="b">
        <v>0</v>
      </c>
      <c r="N1424" t="s">
        <v>8288</v>
      </c>
      <c r="O1424">
        <f t="shared" si="118"/>
        <v>14</v>
      </c>
      <c r="P1424">
        <f t="shared" si="119"/>
        <v>155</v>
      </c>
      <c r="Q1424" s="13" t="s">
        <v>8311</v>
      </c>
      <c r="R1424" t="s">
        <v>8349</v>
      </c>
      <c r="S1424" s="10">
        <f t="shared" si="120"/>
        <v>41962.062326388885</v>
      </c>
      <c r="T1424" s="10">
        <f t="shared" si="121"/>
        <v>41997.062326388885</v>
      </c>
      <c r="U1424">
        <f t="shared" si="117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 s="9">
        <v>30</v>
      </c>
      <c r="M1425" t="b">
        <v>0</v>
      </c>
      <c r="N1425" t="s">
        <v>8280</v>
      </c>
      <c r="O1425">
        <f t="shared" si="118"/>
        <v>6</v>
      </c>
      <c r="P1425">
        <f t="shared" si="119"/>
        <v>113.57</v>
      </c>
      <c r="Q1425" s="13" t="s">
        <v>8316</v>
      </c>
      <c r="R1425" t="s">
        <v>8334</v>
      </c>
      <c r="S1425" s="10">
        <f t="shared" si="120"/>
        <v>41613.172974537039</v>
      </c>
      <c r="T1425" s="10">
        <f t="shared" si="121"/>
        <v>41643.172974537039</v>
      </c>
      <c r="U1425">
        <f t="shared" si="117"/>
        <v>2013</v>
      </c>
    </row>
    <row r="1426" spans="1:21" ht="60" x14ac:dyDescent="0.25">
      <c r="A1426">
        <v>2965</v>
      </c>
      <c r="B1426" s="3" t="s">
        <v>2965</v>
      </c>
      <c r="C1426" s="3" t="s">
        <v>7075</v>
      </c>
      <c r="D1426" s="6">
        <v>1500</v>
      </c>
      <c r="E1426" s="8">
        <v>1635</v>
      </c>
      <c r="F1426" t="s">
        <v>8218</v>
      </c>
      <c r="G1426" t="s">
        <v>8223</v>
      </c>
      <c r="H1426" t="s">
        <v>8245</v>
      </c>
      <c r="I1426">
        <v>1436290233</v>
      </c>
      <c r="J1426">
        <v>1433698233</v>
      </c>
      <c r="K1426" t="b">
        <v>0</v>
      </c>
      <c r="L1426" s="9">
        <v>39</v>
      </c>
      <c r="M1426" t="b">
        <v>1</v>
      </c>
      <c r="N1426" t="s">
        <v>8269</v>
      </c>
      <c r="O1426">
        <f t="shared" si="118"/>
        <v>109</v>
      </c>
      <c r="P1426">
        <f t="shared" si="119"/>
        <v>41.92</v>
      </c>
      <c r="Q1426" s="13" t="s">
        <v>8323</v>
      </c>
      <c r="R1426" t="s">
        <v>8326</v>
      </c>
      <c r="S1426" s="10">
        <f t="shared" si="120"/>
        <v>42162.729548611111</v>
      </c>
      <c r="T1426" s="10">
        <f t="shared" si="121"/>
        <v>42192.729548611111</v>
      </c>
      <c r="U1426">
        <f t="shared" si="117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 s="9">
        <v>7</v>
      </c>
      <c r="M1427" t="b">
        <v>0</v>
      </c>
      <c r="N1427" t="s">
        <v>8269</v>
      </c>
      <c r="O1427">
        <f t="shared" si="118"/>
        <v>62</v>
      </c>
      <c r="P1427">
        <f t="shared" si="119"/>
        <v>486.43</v>
      </c>
      <c r="Q1427" s="13" t="s">
        <v>8323</v>
      </c>
      <c r="R1427" t="s">
        <v>8326</v>
      </c>
      <c r="S1427" s="10">
        <f t="shared" si="120"/>
        <v>41830.234166666669</v>
      </c>
      <c r="T1427" s="10">
        <f t="shared" si="121"/>
        <v>41860.234166666669</v>
      </c>
      <c r="U1427">
        <f t="shared" si="117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 s="9">
        <v>60</v>
      </c>
      <c r="M1428" t="b">
        <v>1</v>
      </c>
      <c r="N1428" t="s">
        <v>8264</v>
      </c>
      <c r="O1428">
        <f t="shared" si="118"/>
        <v>106</v>
      </c>
      <c r="P1428">
        <f t="shared" si="119"/>
        <v>56.67</v>
      </c>
      <c r="Q1428" s="13" t="s">
        <v>8321</v>
      </c>
      <c r="R1428" t="s">
        <v>8343</v>
      </c>
      <c r="S1428" s="10">
        <f t="shared" si="120"/>
        <v>41214.79483796296</v>
      </c>
      <c r="T1428" s="10">
        <f t="shared" si="121"/>
        <v>41250.979166666664</v>
      </c>
      <c r="U1428">
        <f t="shared" si="117"/>
        <v>2012</v>
      </c>
    </row>
    <row r="1429" spans="1:21" ht="45" x14ac:dyDescent="0.25">
      <c r="A1429">
        <v>1286</v>
      </c>
      <c r="B1429" s="3" t="s">
        <v>1287</v>
      </c>
      <c r="C1429" s="3" t="s">
        <v>5396</v>
      </c>
      <c r="D1429" s="6">
        <v>1500</v>
      </c>
      <c r="E1429" s="8">
        <v>1625</v>
      </c>
      <c r="F1429" t="s">
        <v>8218</v>
      </c>
      <c r="G1429" t="s">
        <v>8224</v>
      </c>
      <c r="H1429" t="s">
        <v>8246</v>
      </c>
      <c r="I1429">
        <v>1424181600</v>
      </c>
      <c r="J1429">
        <v>1423041227</v>
      </c>
      <c r="K1429" t="b">
        <v>0</v>
      </c>
      <c r="L1429" s="9">
        <v>20</v>
      </c>
      <c r="M1429" t="b">
        <v>1</v>
      </c>
      <c r="N1429" t="s">
        <v>8269</v>
      </c>
      <c r="O1429">
        <f t="shared" si="118"/>
        <v>108</v>
      </c>
      <c r="P1429">
        <f t="shared" si="119"/>
        <v>81.25</v>
      </c>
      <c r="Q1429" s="13" t="s">
        <v>8323</v>
      </c>
      <c r="R1429" t="s">
        <v>8326</v>
      </c>
      <c r="S1429" s="10">
        <f t="shared" si="120"/>
        <v>42039.384571759263</v>
      </c>
      <c r="T1429" s="10">
        <f t="shared" si="121"/>
        <v>42052.583333333328</v>
      </c>
      <c r="U1429">
        <f t="shared" si="117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 s="9">
        <v>37</v>
      </c>
      <c r="M1430" t="b">
        <v>1</v>
      </c>
      <c r="N1430" t="s">
        <v>8264</v>
      </c>
      <c r="O1430">
        <f t="shared" si="118"/>
        <v>105</v>
      </c>
      <c r="P1430">
        <f t="shared" si="119"/>
        <v>91.84</v>
      </c>
      <c r="Q1430" s="13" t="s">
        <v>8321</v>
      </c>
      <c r="R1430" t="s">
        <v>8343</v>
      </c>
      <c r="S1430" s="10">
        <f t="shared" si="120"/>
        <v>40739.069282407407</v>
      </c>
      <c r="T1430" s="10">
        <f t="shared" si="121"/>
        <v>40768.958333333336</v>
      </c>
      <c r="U1430">
        <f t="shared" si="117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 s="9">
        <v>72</v>
      </c>
      <c r="M1431" t="b">
        <v>1</v>
      </c>
      <c r="N1431" t="s">
        <v>8299</v>
      </c>
      <c r="O1431">
        <f t="shared" si="118"/>
        <v>170</v>
      </c>
      <c r="P1431">
        <f t="shared" si="119"/>
        <v>47.18</v>
      </c>
      <c r="Q1431" s="13" t="s">
        <v>8308</v>
      </c>
      <c r="R1431" t="s">
        <v>8315</v>
      </c>
      <c r="S1431" s="10">
        <f t="shared" si="120"/>
        <v>42453.49726851852</v>
      </c>
      <c r="T1431" s="10">
        <f t="shared" si="121"/>
        <v>42490.5</v>
      </c>
      <c r="U1431">
        <f t="shared" si="117"/>
        <v>2016</v>
      </c>
    </row>
    <row r="1432" spans="1:21" ht="45" x14ac:dyDescent="0.25">
      <c r="A1432">
        <v>2814</v>
      </c>
      <c r="B1432" s="3" t="s">
        <v>2814</v>
      </c>
      <c r="C1432" s="3" t="s">
        <v>6924</v>
      </c>
      <c r="D1432" s="6">
        <v>1500</v>
      </c>
      <c r="E1432" s="8">
        <v>1616</v>
      </c>
      <c r="F1432" t="s">
        <v>8218</v>
      </c>
      <c r="G1432" t="s">
        <v>8224</v>
      </c>
      <c r="H1432" t="s">
        <v>8246</v>
      </c>
      <c r="I1432">
        <v>1431164115</v>
      </c>
      <c r="J1432">
        <v>1428572115</v>
      </c>
      <c r="K1432" t="b">
        <v>0</v>
      </c>
      <c r="L1432" s="9">
        <v>64</v>
      </c>
      <c r="M1432" t="b">
        <v>1</v>
      </c>
      <c r="N1432" t="s">
        <v>8269</v>
      </c>
      <c r="O1432">
        <f t="shared" si="118"/>
        <v>108</v>
      </c>
      <c r="P1432">
        <f t="shared" si="119"/>
        <v>25.25</v>
      </c>
      <c r="Q1432" s="13" t="s">
        <v>8323</v>
      </c>
      <c r="R1432" t="s">
        <v>8326</v>
      </c>
      <c r="S1432" s="10">
        <f t="shared" si="120"/>
        <v>42103.399479166663</v>
      </c>
      <c r="T1432" s="10">
        <f t="shared" si="121"/>
        <v>42133.399479166663</v>
      </c>
      <c r="U1432">
        <f t="shared" si="117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 s="9">
        <v>68</v>
      </c>
      <c r="M1433" t="b">
        <v>1</v>
      </c>
      <c r="N1433" t="s">
        <v>8263</v>
      </c>
      <c r="O1433">
        <f t="shared" si="118"/>
        <v>130</v>
      </c>
      <c r="P1433">
        <f t="shared" si="119"/>
        <v>49.88</v>
      </c>
      <c r="Q1433" s="13" t="s">
        <v>8321</v>
      </c>
      <c r="R1433" t="s">
        <v>8332</v>
      </c>
      <c r="S1433" s="10">
        <f t="shared" si="120"/>
        <v>41841.321770833332</v>
      </c>
      <c r="T1433" s="10">
        <f t="shared" si="121"/>
        <v>41856.321770833332</v>
      </c>
      <c r="U1433">
        <f t="shared" si="117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 s="9">
        <v>38</v>
      </c>
      <c r="M1434" t="b">
        <v>0</v>
      </c>
      <c r="N1434" t="s">
        <v>8282</v>
      </c>
      <c r="O1434">
        <f t="shared" si="118"/>
        <v>6</v>
      </c>
      <c r="P1434">
        <f t="shared" si="119"/>
        <v>89.21</v>
      </c>
      <c r="Q1434" s="13" t="s">
        <v>8319</v>
      </c>
      <c r="R1434" t="s">
        <v>8345</v>
      </c>
      <c r="S1434" s="10">
        <f t="shared" si="120"/>
        <v>41964.844444444447</v>
      </c>
      <c r="T1434" s="10">
        <f t="shared" si="121"/>
        <v>41998.844444444447</v>
      </c>
      <c r="U1434">
        <f t="shared" si="117"/>
        <v>2014</v>
      </c>
    </row>
    <row r="1435" spans="1:21" ht="45" x14ac:dyDescent="0.25">
      <c r="A1435">
        <v>3330</v>
      </c>
      <c r="B1435" s="3" t="s">
        <v>3330</v>
      </c>
      <c r="C1435" s="3" t="s">
        <v>7440</v>
      </c>
      <c r="D1435" s="6">
        <v>1500</v>
      </c>
      <c r="E1435" s="8">
        <v>1594</v>
      </c>
      <c r="F1435" t="s">
        <v>8218</v>
      </c>
      <c r="G1435" t="s">
        <v>8224</v>
      </c>
      <c r="H1435" t="s">
        <v>8246</v>
      </c>
      <c r="I1435">
        <v>1427919468</v>
      </c>
      <c r="J1435">
        <v>1425331068</v>
      </c>
      <c r="K1435" t="b">
        <v>0</v>
      </c>
      <c r="L1435" s="9">
        <v>69</v>
      </c>
      <c r="M1435" t="b">
        <v>1</v>
      </c>
      <c r="N1435" t="s">
        <v>8269</v>
      </c>
      <c r="O1435">
        <f t="shared" si="118"/>
        <v>106</v>
      </c>
      <c r="P1435">
        <f t="shared" si="119"/>
        <v>23.1</v>
      </c>
      <c r="Q1435" s="13" t="s">
        <v>8323</v>
      </c>
      <c r="R1435" t="s">
        <v>8326</v>
      </c>
      <c r="S1435" s="10">
        <f t="shared" si="120"/>
        <v>42065.887361111112</v>
      </c>
      <c r="T1435" s="10">
        <f t="shared" si="121"/>
        <v>42095.845694444448</v>
      </c>
      <c r="U1435">
        <f t="shared" si="117"/>
        <v>2015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 s="9">
        <v>36</v>
      </c>
      <c r="M1436" t="b">
        <v>1</v>
      </c>
      <c r="N1436" t="s">
        <v>8277</v>
      </c>
      <c r="O1436">
        <f t="shared" si="118"/>
        <v>226</v>
      </c>
      <c r="P1436">
        <f t="shared" si="119"/>
        <v>94.03</v>
      </c>
      <c r="Q1436" s="13" t="s">
        <v>8327</v>
      </c>
      <c r="R1436" t="s">
        <v>8328</v>
      </c>
      <c r="S1436" s="10">
        <f t="shared" si="120"/>
        <v>40564.081030092595</v>
      </c>
      <c r="T1436" s="10">
        <f t="shared" si="121"/>
        <v>40594.081030092595</v>
      </c>
      <c r="U1436">
        <f t="shared" si="117"/>
        <v>2011</v>
      </c>
    </row>
    <row r="1437" spans="1:21" ht="45" x14ac:dyDescent="0.25">
      <c r="A1437">
        <v>3393</v>
      </c>
      <c r="B1437" s="3" t="s">
        <v>3392</v>
      </c>
      <c r="C1437" s="3" t="s">
        <v>7503</v>
      </c>
      <c r="D1437" s="6">
        <v>1500</v>
      </c>
      <c r="E1437" s="8">
        <v>1587</v>
      </c>
      <c r="F1437" t="s">
        <v>8218</v>
      </c>
      <c r="G1437" t="s">
        <v>8223</v>
      </c>
      <c r="H1437" t="s">
        <v>8245</v>
      </c>
      <c r="I1437">
        <v>1415234760</v>
      </c>
      <c r="J1437">
        <v>1413065230</v>
      </c>
      <c r="K1437" t="b">
        <v>0</v>
      </c>
      <c r="L1437" s="9">
        <v>44</v>
      </c>
      <c r="M1437" t="b">
        <v>1</v>
      </c>
      <c r="N1437" t="s">
        <v>8269</v>
      </c>
      <c r="O1437">
        <f t="shared" si="118"/>
        <v>106</v>
      </c>
      <c r="P1437">
        <f t="shared" si="119"/>
        <v>36.07</v>
      </c>
      <c r="Q1437" s="13" t="s">
        <v>8323</v>
      </c>
      <c r="R1437" t="s">
        <v>8326</v>
      </c>
      <c r="S1437" s="10">
        <f t="shared" si="120"/>
        <v>41923.921643518523</v>
      </c>
      <c r="T1437" s="10">
        <f t="shared" si="121"/>
        <v>41949.031944444447</v>
      </c>
      <c r="U1437">
        <f t="shared" si="117"/>
        <v>2014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 s="9">
        <v>81</v>
      </c>
      <c r="M1438" t="b">
        <v>1</v>
      </c>
      <c r="N1438" t="s">
        <v>8277</v>
      </c>
      <c r="O1438">
        <f t="shared" si="118"/>
        <v>101</v>
      </c>
      <c r="P1438">
        <f t="shared" si="119"/>
        <v>41.73</v>
      </c>
      <c r="Q1438" s="13" t="s">
        <v>8327</v>
      </c>
      <c r="R1438" t="s">
        <v>8328</v>
      </c>
      <c r="S1438" s="10">
        <f t="shared" si="120"/>
        <v>41067.949212962965</v>
      </c>
      <c r="T1438" s="10">
        <f t="shared" si="121"/>
        <v>41100.991666666669</v>
      </c>
      <c r="U1438">
        <f t="shared" si="117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 s="9">
        <v>57</v>
      </c>
      <c r="M1439" t="b">
        <v>1</v>
      </c>
      <c r="N1439" t="s">
        <v>8274</v>
      </c>
      <c r="O1439">
        <f t="shared" si="118"/>
        <v>135</v>
      </c>
      <c r="P1439">
        <f t="shared" si="119"/>
        <v>59.16</v>
      </c>
      <c r="Q1439" s="13" t="s">
        <v>8327</v>
      </c>
      <c r="R1439" t="s">
        <v>8331</v>
      </c>
      <c r="S1439" s="10">
        <f t="shared" si="120"/>
        <v>40926.319062499999</v>
      </c>
      <c r="T1439" s="10">
        <f t="shared" si="121"/>
        <v>40971.319062499999</v>
      </c>
      <c r="U1439">
        <f t="shared" si="117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 s="9">
        <v>76</v>
      </c>
      <c r="M1440" t="b">
        <v>1</v>
      </c>
      <c r="N1440" t="s">
        <v>8286</v>
      </c>
      <c r="O1440">
        <f t="shared" si="118"/>
        <v>112</v>
      </c>
      <c r="P1440">
        <f t="shared" si="119"/>
        <v>44.32</v>
      </c>
      <c r="Q1440" s="13" t="s">
        <v>8311</v>
      </c>
      <c r="R1440" t="s">
        <v>8312</v>
      </c>
      <c r="S1440" s="10">
        <f t="shared" si="120"/>
        <v>41500.727916666663</v>
      </c>
      <c r="T1440" s="10">
        <f t="shared" si="121"/>
        <v>41530.727916666663</v>
      </c>
      <c r="U1440">
        <f t="shared" si="117"/>
        <v>2013</v>
      </c>
    </row>
    <row r="1441" spans="1:21" ht="45" x14ac:dyDescent="0.25">
      <c r="A1441">
        <v>3543</v>
      </c>
      <c r="B1441" s="3" t="s">
        <v>3542</v>
      </c>
      <c r="C1441" s="3" t="s">
        <v>7653</v>
      </c>
      <c r="D1441" s="6">
        <v>1500</v>
      </c>
      <c r="E1441" s="8">
        <v>1570</v>
      </c>
      <c r="F1441" t="s">
        <v>8218</v>
      </c>
      <c r="G1441" t="s">
        <v>8235</v>
      </c>
      <c r="H1441" t="s">
        <v>8248</v>
      </c>
      <c r="I1441">
        <v>1435255659</v>
      </c>
      <c r="J1441">
        <v>1432663659</v>
      </c>
      <c r="K1441" t="b">
        <v>0</v>
      </c>
      <c r="L1441" s="9">
        <v>29</v>
      </c>
      <c r="M1441" t="b">
        <v>1</v>
      </c>
      <c r="N1441" t="s">
        <v>8269</v>
      </c>
      <c r="O1441">
        <f t="shared" si="118"/>
        <v>105</v>
      </c>
      <c r="P1441">
        <f t="shared" si="119"/>
        <v>54.14</v>
      </c>
      <c r="Q1441" s="13" t="s">
        <v>8323</v>
      </c>
      <c r="R1441" t="s">
        <v>8326</v>
      </c>
      <c r="S1441" s="10">
        <f t="shared" si="120"/>
        <v>42150.755312499998</v>
      </c>
      <c r="T1441" s="10">
        <f t="shared" si="121"/>
        <v>42180.755312499998</v>
      </c>
      <c r="U1441">
        <f t="shared" si="117"/>
        <v>2015</v>
      </c>
    </row>
    <row r="1442" spans="1:21" ht="45" x14ac:dyDescent="0.25">
      <c r="A1442">
        <v>3396</v>
      </c>
      <c r="B1442" s="3" t="s">
        <v>3395</v>
      </c>
      <c r="C1442" s="3" t="s">
        <v>7506</v>
      </c>
      <c r="D1442" s="6">
        <v>1500</v>
      </c>
      <c r="E1442" s="8">
        <v>1565</v>
      </c>
      <c r="F1442" t="s">
        <v>8218</v>
      </c>
      <c r="G1442" t="s">
        <v>8223</v>
      </c>
      <c r="H1442" t="s">
        <v>8245</v>
      </c>
      <c r="I1442">
        <v>1401595140</v>
      </c>
      <c r="J1442">
        <v>1399286589</v>
      </c>
      <c r="K1442" t="b">
        <v>0</v>
      </c>
      <c r="L1442" s="9">
        <v>28</v>
      </c>
      <c r="M1442" t="b">
        <v>1</v>
      </c>
      <c r="N1442" t="s">
        <v>8269</v>
      </c>
      <c r="O1442">
        <f t="shared" si="118"/>
        <v>104</v>
      </c>
      <c r="P1442">
        <f t="shared" si="119"/>
        <v>55.89</v>
      </c>
      <c r="Q1442" s="13" t="s">
        <v>8323</v>
      </c>
      <c r="R1442" t="s">
        <v>8326</v>
      </c>
      <c r="S1442" s="10">
        <f t="shared" si="120"/>
        <v>41764.44663194444</v>
      </c>
      <c r="T1442" s="10">
        <f t="shared" si="121"/>
        <v>41791.165972222225</v>
      </c>
      <c r="U1442">
        <f t="shared" si="117"/>
        <v>2014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 s="9">
        <v>55</v>
      </c>
      <c r="M1443" t="b">
        <v>1</v>
      </c>
      <c r="N1443" t="s">
        <v>8277</v>
      </c>
      <c r="O1443">
        <f t="shared" si="118"/>
        <v>105</v>
      </c>
      <c r="P1443">
        <f t="shared" si="119"/>
        <v>61.1</v>
      </c>
      <c r="Q1443" s="13" t="s">
        <v>8327</v>
      </c>
      <c r="R1443" t="s">
        <v>8328</v>
      </c>
      <c r="S1443" s="10">
        <f t="shared" si="120"/>
        <v>41913.328356481477</v>
      </c>
      <c r="T1443" s="10">
        <f t="shared" si="121"/>
        <v>41946.370023148149</v>
      </c>
      <c r="U1443">
        <f t="shared" si="117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 s="9">
        <v>83</v>
      </c>
      <c r="M1444" t="b">
        <v>1</v>
      </c>
      <c r="N1444" t="s">
        <v>8267</v>
      </c>
      <c r="O1444">
        <f t="shared" si="118"/>
        <v>112</v>
      </c>
      <c r="P1444">
        <f t="shared" si="119"/>
        <v>40.4</v>
      </c>
      <c r="Q1444" s="13" t="s">
        <v>8321</v>
      </c>
      <c r="R1444" t="s">
        <v>8322</v>
      </c>
      <c r="S1444" s="10">
        <f t="shared" si="120"/>
        <v>42370.571851851855</v>
      </c>
      <c r="T1444" s="10">
        <f t="shared" si="121"/>
        <v>42394.994444444441</v>
      </c>
      <c r="U1444">
        <f t="shared" si="117"/>
        <v>2016</v>
      </c>
    </row>
    <row r="1445" spans="1:21" ht="60" x14ac:dyDescent="0.25">
      <c r="A1445">
        <v>3388</v>
      </c>
      <c r="B1445" s="3" t="s">
        <v>3387</v>
      </c>
      <c r="C1445" s="3" t="s">
        <v>7498</v>
      </c>
      <c r="D1445" s="6">
        <v>1500</v>
      </c>
      <c r="E1445" s="8">
        <v>1557</v>
      </c>
      <c r="F1445" t="s">
        <v>8218</v>
      </c>
      <c r="G1445" t="s">
        <v>8224</v>
      </c>
      <c r="H1445" t="s">
        <v>8246</v>
      </c>
      <c r="I1445">
        <v>1434625441</v>
      </c>
      <c r="J1445">
        <v>1432033441</v>
      </c>
      <c r="K1445" t="b">
        <v>0</v>
      </c>
      <c r="L1445" s="9">
        <v>45</v>
      </c>
      <c r="M1445" t="b">
        <v>1</v>
      </c>
      <c r="N1445" t="s">
        <v>8269</v>
      </c>
      <c r="O1445">
        <f t="shared" si="118"/>
        <v>104</v>
      </c>
      <c r="P1445">
        <f t="shared" si="119"/>
        <v>34.6</v>
      </c>
      <c r="Q1445" s="13" t="s">
        <v>8323</v>
      </c>
      <c r="R1445" t="s">
        <v>8326</v>
      </c>
      <c r="S1445" s="10">
        <f t="shared" si="120"/>
        <v>42143.461122685185</v>
      </c>
      <c r="T1445" s="10">
        <f t="shared" si="121"/>
        <v>42173.461122685185</v>
      </c>
      <c r="U1445">
        <f t="shared" si="117"/>
        <v>2015</v>
      </c>
    </row>
    <row r="1446" spans="1:21" ht="60" x14ac:dyDescent="0.25">
      <c r="A1446">
        <v>3390</v>
      </c>
      <c r="B1446" s="3" t="s">
        <v>3389</v>
      </c>
      <c r="C1446" s="3" t="s">
        <v>7500</v>
      </c>
      <c r="D1446" s="6">
        <v>1500</v>
      </c>
      <c r="E1446" s="8">
        <v>1536</v>
      </c>
      <c r="F1446" t="s">
        <v>8218</v>
      </c>
      <c r="G1446" t="s">
        <v>8223</v>
      </c>
      <c r="H1446" t="s">
        <v>8245</v>
      </c>
      <c r="I1446">
        <v>1405017345</v>
      </c>
      <c r="J1446">
        <v>1403721345</v>
      </c>
      <c r="K1446" t="b">
        <v>0</v>
      </c>
      <c r="L1446" s="9">
        <v>22</v>
      </c>
      <c r="M1446" t="b">
        <v>1</v>
      </c>
      <c r="N1446" t="s">
        <v>8269</v>
      </c>
      <c r="O1446">
        <f t="shared" si="118"/>
        <v>102</v>
      </c>
      <c r="P1446">
        <f t="shared" si="119"/>
        <v>69.819999999999993</v>
      </c>
      <c r="Q1446" s="13" t="s">
        <v>8323</v>
      </c>
      <c r="R1446" t="s">
        <v>8326</v>
      </c>
      <c r="S1446" s="10">
        <f t="shared" si="120"/>
        <v>41815.774826388886</v>
      </c>
      <c r="T1446" s="10">
        <f t="shared" si="121"/>
        <v>41830.774826388886</v>
      </c>
      <c r="U1446">
        <f t="shared" si="117"/>
        <v>2014</v>
      </c>
    </row>
    <row r="1447" spans="1:21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 s="9">
        <v>49</v>
      </c>
      <c r="M1447" t="b">
        <v>1</v>
      </c>
      <c r="N1447" t="s">
        <v>8272</v>
      </c>
      <c r="O1447">
        <f t="shared" si="118"/>
        <v>112</v>
      </c>
      <c r="P1447">
        <f t="shared" si="119"/>
        <v>68.37</v>
      </c>
      <c r="Q1447" s="13" t="s">
        <v>8311</v>
      </c>
      <c r="R1447" t="s">
        <v>8333</v>
      </c>
      <c r="S1447" s="10">
        <f t="shared" si="120"/>
        <v>40689.570868055554</v>
      </c>
      <c r="T1447" s="10">
        <f t="shared" si="121"/>
        <v>40719.570868055554</v>
      </c>
      <c r="U1447">
        <f t="shared" si="117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 s="9">
        <v>8</v>
      </c>
      <c r="M1448" t="b">
        <v>1</v>
      </c>
      <c r="N1448" t="s">
        <v>8277</v>
      </c>
      <c r="O1448">
        <f t="shared" si="118"/>
        <v>111</v>
      </c>
      <c r="P1448">
        <f t="shared" si="119"/>
        <v>416.88</v>
      </c>
      <c r="Q1448" s="13" t="s">
        <v>8327</v>
      </c>
      <c r="R1448" t="s">
        <v>8328</v>
      </c>
      <c r="S1448" s="10">
        <f t="shared" si="120"/>
        <v>42323.800138888888</v>
      </c>
      <c r="T1448" s="10">
        <f t="shared" si="121"/>
        <v>42341.895833333328</v>
      </c>
      <c r="U1448">
        <f t="shared" si="117"/>
        <v>2015</v>
      </c>
    </row>
    <row r="1449" spans="1:21" ht="60" x14ac:dyDescent="0.25">
      <c r="A1449">
        <v>3551</v>
      </c>
      <c r="B1449" s="3" t="s">
        <v>3550</v>
      </c>
      <c r="C1449" s="3" t="s">
        <v>7661</v>
      </c>
      <c r="D1449" s="6">
        <v>1500</v>
      </c>
      <c r="E1449" s="8">
        <v>1527.5</v>
      </c>
      <c r="F1449" t="s">
        <v>8218</v>
      </c>
      <c r="G1449" t="s">
        <v>8223</v>
      </c>
      <c r="H1449" t="s">
        <v>8245</v>
      </c>
      <c r="I1449">
        <v>1400796420</v>
      </c>
      <c r="J1449">
        <v>1398342170</v>
      </c>
      <c r="K1449" t="b">
        <v>0</v>
      </c>
      <c r="L1449" s="9">
        <v>25</v>
      </c>
      <c r="M1449" t="b">
        <v>1</v>
      </c>
      <c r="N1449" t="s">
        <v>8269</v>
      </c>
      <c r="O1449">
        <f t="shared" si="118"/>
        <v>102</v>
      </c>
      <c r="P1449">
        <f t="shared" si="119"/>
        <v>61.1</v>
      </c>
      <c r="Q1449" s="13" t="s">
        <v>8323</v>
      </c>
      <c r="R1449" t="s">
        <v>8326</v>
      </c>
      <c r="S1449" s="10">
        <f t="shared" si="120"/>
        <v>41753.515856481477</v>
      </c>
      <c r="T1449" s="10">
        <f t="shared" si="121"/>
        <v>41781.921527777777</v>
      </c>
      <c r="U1449">
        <f t="shared" si="117"/>
        <v>2014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 s="9">
        <v>115</v>
      </c>
      <c r="M1450" t="b">
        <v>1</v>
      </c>
      <c r="N1450" t="s">
        <v>8277</v>
      </c>
      <c r="O1450">
        <f t="shared" si="118"/>
        <v>111</v>
      </c>
      <c r="P1450">
        <f t="shared" si="119"/>
        <v>28.88</v>
      </c>
      <c r="Q1450" s="13" t="s">
        <v>8327</v>
      </c>
      <c r="R1450" t="s">
        <v>8328</v>
      </c>
      <c r="S1450" s="10">
        <f t="shared" si="120"/>
        <v>41089.186296296299</v>
      </c>
      <c r="T1450" s="10">
        <f t="shared" si="121"/>
        <v>41109.186296296299</v>
      </c>
      <c r="U1450">
        <f t="shared" si="117"/>
        <v>2012</v>
      </c>
    </row>
    <row r="1451" spans="1:21" ht="45" x14ac:dyDescent="0.25">
      <c r="A1451">
        <v>3324</v>
      </c>
      <c r="B1451" s="3" t="s">
        <v>3324</v>
      </c>
      <c r="C1451" s="3" t="s">
        <v>7434</v>
      </c>
      <c r="D1451" s="6">
        <v>1500</v>
      </c>
      <c r="E1451" s="8">
        <v>1525</v>
      </c>
      <c r="F1451" t="s">
        <v>8218</v>
      </c>
      <c r="G1451" t="s">
        <v>8240</v>
      </c>
      <c r="H1451" t="s">
        <v>8248</v>
      </c>
      <c r="I1451">
        <v>1465135190</v>
      </c>
      <c r="J1451">
        <v>1463925590</v>
      </c>
      <c r="K1451" t="b">
        <v>0</v>
      </c>
      <c r="L1451" s="9">
        <v>10</v>
      </c>
      <c r="M1451" t="b">
        <v>1</v>
      </c>
      <c r="N1451" t="s">
        <v>8269</v>
      </c>
      <c r="O1451">
        <f t="shared" si="118"/>
        <v>102</v>
      </c>
      <c r="P1451">
        <f t="shared" si="119"/>
        <v>152.5</v>
      </c>
      <c r="Q1451" s="13" t="s">
        <v>8323</v>
      </c>
      <c r="R1451" t="s">
        <v>8326</v>
      </c>
      <c r="S1451" s="10">
        <f t="shared" si="120"/>
        <v>42512.58321759259</v>
      </c>
      <c r="T1451" s="10">
        <f t="shared" si="121"/>
        <v>42526.58321759259</v>
      </c>
      <c r="U1451">
        <f t="shared" si="117"/>
        <v>2016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 s="9">
        <v>47</v>
      </c>
      <c r="M1452" t="b">
        <v>0</v>
      </c>
      <c r="N1452" t="s">
        <v>8300</v>
      </c>
      <c r="O1452">
        <f t="shared" si="118"/>
        <v>33</v>
      </c>
      <c r="P1452">
        <f t="shared" si="119"/>
        <v>70.62</v>
      </c>
      <c r="Q1452" s="13" t="s">
        <v>8308</v>
      </c>
      <c r="R1452" t="s">
        <v>8340</v>
      </c>
      <c r="S1452" s="10">
        <f t="shared" si="120"/>
        <v>42344.884143518517</v>
      </c>
      <c r="T1452" s="10">
        <f t="shared" si="121"/>
        <v>42366.25</v>
      </c>
      <c r="U1452">
        <f t="shared" si="117"/>
        <v>2015</v>
      </c>
    </row>
    <row r="1453" spans="1:21" ht="60" x14ac:dyDescent="0.25">
      <c r="A1453">
        <v>3356</v>
      </c>
      <c r="B1453" s="3" t="s">
        <v>3355</v>
      </c>
      <c r="C1453" s="3" t="s">
        <v>7466</v>
      </c>
      <c r="D1453" s="6">
        <v>1500</v>
      </c>
      <c r="E1453" s="8">
        <v>1521</v>
      </c>
      <c r="F1453" t="s">
        <v>8218</v>
      </c>
      <c r="G1453" t="s">
        <v>8224</v>
      </c>
      <c r="H1453" t="s">
        <v>8246</v>
      </c>
      <c r="I1453">
        <v>1468611272</v>
      </c>
      <c r="J1453">
        <v>1466019272</v>
      </c>
      <c r="K1453" t="b">
        <v>0</v>
      </c>
      <c r="L1453" s="9">
        <v>27</v>
      </c>
      <c r="M1453" t="b">
        <v>1</v>
      </c>
      <c r="N1453" t="s">
        <v>8269</v>
      </c>
      <c r="O1453">
        <f t="shared" si="118"/>
        <v>101</v>
      </c>
      <c r="P1453">
        <f t="shared" si="119"/>
        <v>56.33</v>
      </c>
      <c r="Q1453" s="13" t="s">
        <v>8323</v>
      </c>
      <c r="R1453" t="s">
        <v>8326</v>
      </c>
      <c r="S1453" s="10">
        <f t="shared" si="120"/>
        <v>42536.815648148149</v>
      </c>
      <c r="T1453" s="10">
        <f t="shared" si="121"/>
        <v>42566.815648148149</v>
      </c>
      <c r="U1453">
        <f t="shared" si="117"/>
        <v>2016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 s="9">
        <v>97</v>
      </c>
      <c r="M1454" t="b">
        <v>1</v>
      </c>
      <c r="N1454" t="s">
        <v>8272</v>
      </c>
      <c r="O1454">
        <f t="shared" si="118"/>
        <v>111</v>
      </c>
      <c r="P1454">
        <f t="shared" si="119"/>
        <v>34.21</v>
      </c>
      <c r="Q1454" s="13" t="s">
        <v>8311</v>
      </c>
      <c r="R1454" t="s">
        <v>8333</v>
      </c>
      <c r="S1454" s="10">
        <f t="shared" si="120"/>
        <v>41157.042928240742</v>
      </c>
      <c r="T1454" s="10">
        <f t="shared" si="121"/>
        <v>41175.165972222225</v>
      </c>
      <c r="U1454">
        <f t="shared" si="117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 s="9">
        <v>37</v>
      </c>
      <c r="M1455" t="b">
        <v>0</v>
      </c>
      <c r="N1455" t="s">
        <v>8271</v>
      </c>
      <c r="O1455">
        <f t="shared" si="118"/>
        <v>7</v>
      </c>
      <c r="P1455">
        <f t="shared" si="119"/>
        <v>89.65</v>
      </c>
      <c r="Q1455" s="13" t="s">
        <v>8308</v>
      </c>
      <c r="R1455" t="s">
        <v>8310</v>
      </c>
      <c r="S1455" s="10">
        <f t="shared" si="120"/>
        <v>41936.647164351853</v>
      </c>
      <c r="T1455" s="10">
        <f t="shared" si="121"/>
        <v>41981.688831018517</v>
      </c>
      <c r="U1455">
        <f t="shared" si="117"/>
        <v>2014</v>
      </c>
    </row>
    <row r="1456" spans="1:21" ht="45" x14ac:dyDescent="0.25">
      <c r="A1456">
        <v>3511</v>
      </c>
      <c r="B1456" s="3" t="s">
        <v>3510</v>
      </c>
      <c r="C1456" s="3" t="s">
        <v>7621</v>
      </c>
      <c r="D1456" s="6">
        <v>1500</v>
      </c>
      <c r="E1456" s="8">
        <v>1518</v>
      </c>
      <c r="F1456" t="s">
        <v>8218</v>
      </c>
      <c r="G1456" t="s">
        <v>8224</v>
      </c>
      <c r="H1456" t="s">
        <v>8246</v>
      </c>
      <c r="I1456">
        <v>1415385000</v>
      </c>
      <c r="J1456">
        <v>1413406695</v>
      </c>
      <c r="K1456" t="b">
        <v>0</v>
      </c>
      <c r="L1456" s="9">
        <v>19</v>
      </c>
      <c r="M1456" t="b">
        <v>1</v>
      </c>
      <c r="N1456" t="s">
        <v>8269</v>
      </c>
      <c r="O1456">
        <f t="shared" si="118"/>
        <v>101</v>
      </c>
      <c r="P1456">
        <f t="shared" si="119"/>
        <v>79.89</v>
      </c>
      <c r="Q1456" s="13" t="s">
        <v>8323</v>
      </c>
      <c r="R1456" t="s">
        <v>8326</v>
      </c>
      <c r="S1456" s="10">
        <f t="shared" si="120"/>
        <v>41927.873784722222</v>
      </c>
      <c r="T1456" s="10">
        <f t="shared" si="121"/>
        <v>41950.770833333336</v>
      </c>
      <c r="U1456">
        <f t="shared" si="117"/>
        <v>2014</v>
      </c>
    </row>
    <row r="1457" spans="1:21" ht="45" x14ac:dyDescent="0.25">
      <c r="A1457">
        <v>3501</v>
      </c>
      <c r="B1457" s="3" t="s">
        <v>3500</v>
      </c>
      <c r="C1457" s="3" t="s">
        <v>7611</v>
      </c>
      <c r="D1457" s="6">
        <v>1500</v>
      </c>
      <c r="E1457" s="8">
        <v>1510</v>
      </c>
      <c r="F1457" t="s">
        <v>8218</v>
      </c>
      <c r="G1457" t="s">
        <v>8224</v>
      </c>
      <c r="H1457" t="s">
        <v>8246</v>
      </c>
      <c r="I1457">
        <v>1441995595</v>
      </c>
      <c r="J1457">
        <v>1439835595</v>
      </c>
      <c r="K1457" t="b">
        <v>0</v>
      </c>
      <c r="L1457" s="9">
        <v>42</v>
      </c>
      <c r="M1457" t="b">
        <v>1</v>
      </c>
      <c r="N1457" t="s">
        <v>8269</v>
      </c>
      <c r="O1457">
        <f t="shared" si="118"/>
        <v>101</v>
      </c>
      <c r="P1457">
        <f t="shared" si="119"/>
        <v>35.950000000000003</v>
      </c>
      <c r="Q1457" s="13" t="s">
        <v>8323</v>
      </c>
      <c r="R1457" t="s">
        <v>8326</v>
      </c>
      <c r="S1457" s="10">
        <f t="shared" si="120"/>
        <v>42233.763831018514</v>
      </c>
      <c r="T1457" s="10">
        <f t="shared" si="121"/>
        <v>42258.763831018514</v>
      </c>
      <c r="U1457">
        <f t="shared" si="117"/>
        <v>2015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 s="9">
        <v>151</v>
      </c>
      <c r="M1458" t="b">
        <v>1</v>
      </c>
      <c r="N1458" t="s">
        <v>8299</v>
      </c>
      <c r="O1458">
        <f t="shared" si="118"/>
        <v>661</v>
      </c>
      <c r="P1458">
        <f t="shared" si="119"/>
        <v>21.9</v>
      </c>
      <c r="Q1458" s="13" t="s">
        <v>8308</v>
      </c>
      <c r="R1458" t="s">
        <v>8315</v>
      </c>
      <c r="S1458" s="10">
        <f t="shared" si="120"/>
        <v>41150.902187499996</v>
      </c>
      <c r="T1458" s="10">
        <f t="shared" si="121"/>
        <v>41165.165972222225</v>
      </c>
      <c r="U1458">
        <f t="shared" si="117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 s="9">
        <v>44</v>
      </c>
      <c r="M1459" t="b">
        <v>1</v>
      </c>
      <c r="N1459" t="s">
        <v>8274</v>
      </c>
      <c r="O1459">
        <f t="shared" si="118"/>
        <v>132</v>
      </c>
      <c r="P1459">
        <f t="shared" si="119"/>
        <v>75.11</v>
      </c>
      <c r="Q1459" s="13" t="s">
        <v>8327</v>
      </c>
      <c r="R1459" t="s">
        <v>8331</v>
      </c>
      <c r="S1459" s="10">
        <f t="shared" si="120"/>
        <v>42111.899537037039</v>
      </c>
      <c r="T1459" s="10">
        <f t="shared" si="121"/>
        <v>42163.159722222219</v>
      </c>
      <c r="U1459">
        <f t="shared" si="117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 s="9">
        <v>27</v>
      </c>
      <c r="M1460" t="b">
        <v>0</v>
      </c>
      <c r="N1460" t="s">
        <v>8280</v>
      </c>
      <c r="O1460">
        <f t="shared" si="118"/>
        <v>18</v>
      </c>
      <c r="P1460">
        <f t="shared" si="119"/>
        <v>122</v>
      </c>
      <c r="Q1460" s="13" t="s">
        <v>8316</v>
      </c>
      <c r="R1460" t="s">
        <v>8334</v>
      </c>
      <c r="S1460" s="10">
        <f t="shared" si="120"/>
        <v>40795.713344907403</v>
      </c>
      <c r="T1460" s="10">
        <f t="shared" si="121"/>
        <v>40825.713344907403</v>
      </c>
      <c r="U1460">
        <f t="shared" si="117"/>
        <v>2011</v>
      </c>
    </row>
    <row r="1461" spans="1:21" ht="30" x14ac:dyDescent="0.25">
      <c r="A1461">
        <v>3658</v>
      </c>
      <c r="B1461" s="3" t="s">
        <v>3655</v>
      </c>
      <c r="C1461" s="3" t="s">
        <v>7768</v>
      </c>
      <c r="D1461" s="6">
        <v>1500</v>
      </c>
      <c r="E1461" s="8">
        <v>1510</v>
      </c>
      <c r="F1461" t="s">
        <v>8218</v>
      </c>
      <c r="G1461" t="s">
        <v>8223</v>
      </c>
      <c r="H1461" t="s">
        <v>8245</v>
      </c>
      <c r="I1461">
        <v>1404273540</v>
      </c>
      <c r="J1461">
        <v>1400272580</v>
      </c>
      <c r="K1461" t="b">
        <v>0</v>
      </c>
      <c r="L1461" s="9">
        <v>20</v>
      </c>
      <c r="M1461" t="b">
        <v>1</v>
      </c>
      <c r="N1461" t="s">
        <v>8269</v>
      </c>
      <c r="O1461">
        <f t="shared" si="118"/>
        <v>101</v>
      </c>
      <c r="P1461">
        <f t="shared" si="119"/>
        <v>75.5</v>
      </c>
      <c r="Q1461" s="13" t="s">
        <v>8323</v>
      </c>
      <c r="R1461" t="s">
        <v>8326</v>
      </c>
      <c r="S1461" s="10">
        <f t="shared" si="120"/>
        <v>41775.858564814815</v>
      </c>
      <c r="T1461" s="10">
        <f t="shared" si="121"/>
        <v>41822.165972222225</v>
      </c>
      <c r="U1461">
        <f t="shared" si="117"/>
        <v>2014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 s="9">
        <v>117</v>
      </c>
      <c r="M1462" t="b">
        <v>1</v>
      </c>
      <c r="N1462" t="s">
        <v>8263</v>
      </c>
      <c r="O1462">
        <f t="shared" si="118"/>
        <v>110</v>
      </c>
      <c r="P1462">
        <f t="shared" si="119"/>
        <v>28.11</v>
      </c>
      <c r="Q1462" s="13" t="s">
        <v>8321</v>
      </c>
      <c r="R1462" t="s">
        <v>8332</v>
      </c>
      <c r="S1462" s="10">
        <f t="shared" si="120"/>
        <v>41719.549131944441</v>
      </c>
      <c r="T1462" s="10">
        <f t="shared" si="121"/>
        <v>41733.916666666664</v>
      </c>
      <c r="U1462">
        <f t="shared" si="117"/>
        <v>2014</v>
      </c>
    </row>
    <row r="1463" spans="1:21" ht="60" x14ac:dyDescent="0.25">
      <c r="A1463">
        <v>3701</v>
      </c>
      <c r="B1463" s="3" t="s">
        <v>3698</v>
      </c>
      <c r="C1463" s="3" t="s">
        <v>7811</v>
      </c>
      <c r="D1463" s="6">
        <v>1500</v>
      </c>
      <c r="E1463" s="8">
        <v>1505</v>
      </c>
      <c r="F1463" t="s">
        <v>8218</v>
      </c>
      <c r="G1463" t="s">
        <v>8224</v>
      </c>
      <c r="H1463" t="s">
        <v>8246</v>
      </c>
      <c r="I1463">
        <v>1433422793</v>
      </c>
      <c r="J1463">
        <v>1430830793</v>
      </c>
      <c r="K1463" t="b">
        <v>0</v>
      </c>
      <c r="L1463" s="9">
        <v>39</v>
      </c>
      <c r="M1463" t="b">
        <v>1</v>
      </c>
      <c r="N1463" t="s">
        <v>8269</v>
      </c>
      <c r="O1463">
        <f t="shared" si="118"/>
        <v>100</v>
      </c>
      <c r="P1463">
        <f t="shared" si="119"/>
        <v>38.590000000000003</v>
      </c>
      <c r="Q1463" s="13" t="s">
        <v>8323</v>
      </c>
      <c r="R1463" t="s">
        <v>8326</v>
      </c>
      <c r="S1463" s="10">
        <f t="shared" si="120"/>
        <v>42129.541585648149</v>
      </c>
      <c r="T1463" s="10">
        <f t="shared" si="121"/>
        <v>42159.541585648149</v>
      </c>
      <c r="U1463">
        <f t="shared" si="117"/>
        <v>2015</v>
      </c>
    </row>
    <row r="1464" spans="1:21" ht="45" x14ac:dyDescent="0.25">
      <c r="A1464">
        <v>3578</v>
      </c>
      <c r="B1464" s="3" t="s">
        <v>3577</v>
      </c>
      <c r="C1464" s="3" t="s">
        <v>7688</v>
      </c>
      <c r="D1464" s="6">
        <v>1500</v>
      </c>
      <c r="E1464" s="8">
        <v>1500.2</v>
      </c>
      <c r="F1464" t="s">
        <v>8218</v>
      </c>
      <c r="G1464" t="s">
        <v>8224</v>
      </c>
      <c r="H1464" t="s">
        <v>8246</v>
      </c>
      <c r="I1464">
        <v>1462037777</v>
      </c>
      <c r="J1464">
        <v>1459445777</v>
      </c>
      <c r="K1464" t="b">
        <v>0</v>
      </c>
      <c r="L1464" s="9">
        <v>37</v>
      </c>
      <c r="M1464" t="b">
        <v>1</v>
      </c>
      <c r="N1464" t="s">
        <v>8269</v>
      </c>
      <c r="O1464">
        <f t="shared" si="118"/>
        <v>100</v>
      </c>
      <c r="P1464">
        <f t="shared" si="119"/>
        <v>40.549999999999997</v>
      </c>
      <c r="Q1464" s="13" t="s">
        <v>8323</v>
      </c>
      <c r="R1464" t="s">
        <v>8326</v>
      </c>
      <c r="S1464" s="10">
        <f t="shared" si="120"/>
        <v>42460.733530092592</v>
      </c>
      <c r="T1464" s="10">
        <f t="shared" si="121"/>
        <v>42490.733530092592</v>
      </c>
      <c r="U1464">
        <f t="shared" si="117"/>
        <v>2016</v>
      </c>
    </row>
    <row r="1465" spans="1:21" ht="60" x14ac:dyDescent="0.25">
      <c r="A1465">
        <v>3427</v>
      </c>
      <c r="B1465" s="3" t="s">
        <v>3426</v>
      </c>
      <c r="C1465" s="3" t="s">
        <v>7537</v>
      </c>
      <c r="D1465" s="6">
        <v>1500</v>
      </c>
      <c r="E1465" s="8">
        <v>1500</v>
      </c>
      <c r="F1465" t="s">
        <v>8218</v>
      </c>
      <c r="G1465" t="s">
        <v>8224</v>
      </c>
      <c r="H1465" t="s">
        <v>8246</v>
      </c>
      <c r="I1465">
        <v>1404314952</v>
      </c>
      <c r="J1465">
        <v>1401722952</v>
      </c>
      <c r="K1465" t="b">
        <v>0</v>
      </c>
      <c r="L1465" s="9">
        <v>29</v>
      </c>
      <c r="M1465" t="b">
        <v>1</v>
      </c>
      <c r="N1465" t="s">
        <v>8269</v>
      </c>
      <c r="O1465">
        <f t="shared" si="118"/>
        <v>100</v>
      </c>
      <c r="P1465">
        <f t="shared" si="119"/>
        <v>51.72</v>
      </c>
      <c r="Q1465" s="13" t="s">
        <v>8323</v>
      </c>
      <c r="R1465" t="s">
        <v>8326</v>
      </c>
      <c r="S1465" s="10">
        <f t="shared" si="120"/>
        <v>41792.645277777774</v>
      </c>
      <c r="T1465" s="10">
        <f t="shared" si="121"/>
        <v>41822.645277777774</v>
      </c>
      <c r="U1465">
        <f t="shared" si="117"/>
        <v>2014</v>
      </c>
    </row>
    <row r="1466" spans="1:21" ht="60" x14ac:dyDescent="0.25">
      <c r="A1466">
        <v>3493</v>
      </c>
      <c r="B1466" s="3" t="s">
        <v>3492</v>
      </c>
      <c r="C1466" s="3" t="s">
        <v>7603</v>
      </c>
      <c r="D1466" s="6">
        <v>1500</v>
      </c>
      <c r="E1466" s="8">
        <v>1500</v>
      </c>
      <c r="F1466" t="s">
        <v>8218</v>
      </c>
      <c r="G1466" t="s">
        <v>8223</v>
      </c>
      <c r="H1466" t="s">
        <v>8245</v>
      </c>
      <c r="I1466">
        <v>1408252260</v>
      </c>
      <c r="J1466">
        <v>1406580436</v>
      </c>
      <c r="K1466" t="b">
        <v>0</v>
      </c>
      <c r="L1466" s="9">
        <v>29</v>
      </c>
      <c r="M1466" t="b">
        <v>1</v>
      </c>
      <c r="N1466" t="s">
        <v>8269</v>
      </c>
      <c r="O1466">
        <f t="shared" si="118"/>
        <v>100</v>
      </c>
      <c r="P1466">
        <f t="shared" si="119"/>
        <v>51.72</v>
      </c>
      <c r="Q1466" s="13" t="s">
        <v>8323</v>
      </c>
      <c r="R1466" t="s">
        <v>8326</v>
      </c>
      <c r="S1466" s="10">
        <f t="shared" si="120"/>
        <v>41848.866157407407</v>
      </c>
      <c r="T1466" s="10">
        <f t="shared" si="121"/>
        <v>41868.21597222222</v>
      </c>
      <c r="U1466">
        <f t="shared" si="117"/>
        <v>2014</v>
      </c>
    </row>
    <row r="1467" spans="1:21" ht="60" x14ac:dyDescent="0.25">
      <c r="A1467">
        <v>3581</v>
      </c>
      <c r="B1467" s="3" t="s">
        <v>3580</v>
      </c>
      <c r="C1467" s="3" t="s">
        <v>7691</v>
      </c>
      <c r="D1467" s="6">
        <v>1500</v>
      </c>
      <c r="E1467" s="8">
        <v>1500</v>
      </c>
      <c r="F1467" t="s">
        <v>8218</v>
      </c>
      <c r="G1467" t="s">
        <v>8224</v>
      </c>
      <c r="H1467" t="s">
        <v>8246</v>
      </c>
      <c r="I1467">
        <v>1406719110</v>
      </c>
      <c r="J1467">
        <v>1405509510</v>
      </c>
      <c r="K1467" t="b">
        <v>0</v>
      </c>
      <c r="L1467" s="9">
        <v>45</v>
      </c>
      <c r="M1467" t="b">
        <v>1</v>
      </c>
      <c r="N1467" t="s">
        <v>8269</v>
      </c>
      <c r="O1467">
        <f t="shared" si="118"/>
        <v>100</v>
      </c>
      <c r="P1467">
        <f t="shared" si="119"/>
        <v>33.33</v>
      </c>
      <c r="Q1467" s="13" t="s">
        <v>8323</v>
      </c>
      <c r="R1467" t="s">
        <v>8326</v>
      </c>
      <c r="S1467" s="10">
        <f t="shared" si="120"/>
        <v>41836.471180555556</v>
      </c>
      <c r="T1467" s="10">
        <f t="shared" si="121"/>
        <v>41850.471180555556</v>
      </c>
      <c r="U1467">
        <f t="shared" si="117"/>
        <v>2014</v>
      </c>
    </row>
    <row r="1468" spans="1:21" ht="60" x14ac:dyDescent="0.25">
      <c r="A1468">
        <v>3497</v>
      </c>
      <c r="B1468" s="3" t="s">
        <v>3496</v>
      </c>
      <c r="C1468" s="3" t="s">
        <v>7607</v>
      </c>
      <c r="D1468" s="6">
        <v>1551</v>
      </c>
      <c r="E1468" s="8">
        <v>1686</v>
      </c>
      <c r="F1468" t="s">
        <v>8218</v>
      </c>
      <c r="G1468" t="s">
        <v>8223</v>
      </c>
      <c r="H1468" t="s">
        <v>8245</v>
      </c>
      <c r="I1468">
        <v>1464904800</v>
      </c>
      <c r="J1468">
        <v>1463852904</v>
      </c>
      <c r="K1468" t="b">
        <v>0</v>
      </c>
      <c r="L1468" s="9">
        <v>49</v>
      </c>
      <c r="M1468" t="b">
        <v>1</v>
      </c>
      <c r="N1468" t="s">
        <v>8269</v>
      </c>
      <c r="O1468">
        <f t="shared" si="118"/>
        <v>109</v>
      </c>
      <c r="P1468">
        <f t="shared" si="119"/>
        <v>34.409999999999997</v>
      </c>
      <c r="Q1468" s="13" t="s">
        <v>8323</v>
      </c>
      <c r="R1468" t="s">
        <v>8326</v>
      </c>
      <c r="S1468" s="10">
        <f t="shared" si="120"/>
        <v>42511.741944444439</v>
      </c>
      <c r="T1468" s="10">
        <f t="shared" si="121"/>
        <v>42523.916666666672</v>
      </c>
      <c r="U1468">
        <f t="shared" si="117"/>
        <v>2016</v>
      </c>
    </row>
    <row r="1469" spans="1:21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 s="9">
        <v>38</v>
      </c>
      <c r="M1469" t="b">
        <v>1</v>
      </c>
      <c r="N1469" t="s">
        <v>8303</v>
      </c>
      <c r="O1469">
        <f t="shared" si="118"/>
        <v>105</v>
      </c>
      <c r="P1469">
        <f t="shared" si="119"/>
        <v>85.74</v>
      </c>
      <c r="Q1469" s="13" t="s">
        <v>8323</v>
      </c>
      <c r="R1469" t="s">
        <v>8335</v>
      </c>
      <c r="S1469" s="10">
        <f t="shared" si="120"/>
        <v>42025.164780092593</v>
      </c>
      <c r="T1469" s="10">
        <f t="shared" si="121"/>
        <v>42056.458333333328</v>
      </c>
      <c r="U1469">
        <f t="shared" si="117"/>
        <v>2015</v>
      </c>
    </row>
    <row r="1470" spans="1:21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 s="9">
        <v>61</v>
      </c>
      <c r="M1470" t="b">
        <v>1</v>
      </c>
      <c r="N1470" t="s">
        <v>8296</v>
      </c>
      <c r="O1470">
        <f t="shared" si="118"/>
        <v>109</v>
      </c>
      <c r="P1470">
        <f t="shared" si="119"/>
        <v>53.41</v>
      </c>
      <c r="Q1470" s="13" t="s">
        <v>8319</v>
      </c>
      <c r="R1470" t="s">
        <v>8320</v>
      </c>
      <c r="S1470" s="10">
        <f t="shared" si="120"/>
        <v>42485.754525462966</v>
      </c>
      <c r="T1470" s="10">
        <f t="shared" si="121"/>
        <v>42515.754525462966</v>
      </c>
      <c r="U1470">
        <f t="shared" si="117"/>
        <v>2016</v>
      </c>
    </row>
    <row r="1471" spans="1:21" ht="60" x14ac:dyDescent="0.25">
      <c r="A1471">
        <v>3594</v>
      </c>
      <c r="B1471" s="3" t="s">
        <v>3593</v>
      </c>
      <c r="C1471" s="3" t="s">
        <v>7704</v>
      </c>
      <c r="D1471" s="6">
        <v>1600</v>
      </c>
      <c r="E1471" s="8">
        <v>2015</v>
      </c>
      <c r="F1471" t="s">
        <v>8218</v>
      </c>
      <c r="G1471" t="s">
        <v>8223</v>
      </c>
      <c r="H1471" t="s">
        <v>8245</v>
      </c>
      <c r="I1471">
        <v>1472952982</v>
      </c>
      <c r="J1471">
        <v>1470792982</v>
      </c>
      <c r="K1471" t="b">
        <v>0</v>
      </c>
      <c r="L1471" s="9">
        <v>36</v>
      </c>
      <c r="M1471" t="b">
        <v>1</v>
      </c>
      <c r="N1471" t="s">
        <v>8269</v>
      </c>
      <c r="O1471">
        <f t="shared" si="118"/>
        <v>126</v>
      </c>
      <c r="P1471">
        <f t="shared" si="119"/>
        <v>55.97</v>
      </c>
      <c r="Q1471" s="13" t="s">
        <v>8323</v>
      </c>
      <c r="R1471" t="s">
        <v>8326</v>
      </c>
      <c r="S1471" s="10">
        <f t="shared" si="120"/>
        <v>42592.066921296297</v>
      </c>
      <c r="T1471" s="10">
        <f t="shared" si="121"/>
        <v>42617.066921296297</v>
      </c>
      <c r="U1471">
        <f t="shared" si="117"/>
        <v>2016</v>
      </c>
    </row>
    <row r="1472" spans="1:21" ht="45" x14ac:dyDescent="0.25">
      <c r="A1472">
        <v>3244</v>
      </c>
      <c r="B1472" s="3" t="s">
        <v>3244</v>
      </c>
      <c r="C1472" s="3" t="s">
        <v>7354</v>
      </c>
      <c r="D1472" s="6">
        <v>1600</v>
      </c>
      <c r="E1472" s="8">
        <v>1647</v>
      </c>
      <c r="F1472" t="s">
        <v>8218</v>
      </c>
      <c r="G1472" t="s">
        <v>8224</v>
      </c>
      <c r="H1472" t="s">
        <v>8246</v>
      </c>
      <c r="I1472">
        <v>1480613982</v>
      </c>
      <c r="J1472">
        <v>1478018382</v>
      </c>
      <c r="K1472" t="b">
        <v>0</v>
      </c>
      <c r="L1472" s="9">
        <v>69</v>
      </c>
      <c r="M1472" t="b">
        <v>1</v>
      </c>
      <c r="N1472" t="s">
        <v>8269</v>
      </c>
      <c r="O1472">
        <f t="shared" si="118"/>
        <v>103</v>
      </c>
      <c r="P1472">
        <f t="shared" si="119"/>
        <v>23.87</v>
      </c>
      <c r="Q1472" s="13" t="s">
        <v>8323</v>
      </c>
      <c r="R1472" t="s">
        <v>8326</v>
      </c>
      <c r="S1472" s="10">
        <f t="shared" si="120"/>
        <v>42675.694236111114</v>
      </c>
      <c r="T1472" s="10">
        <f t="shared" si="121"/>
        <v>42705.735902777778</v>
      </c>
      <c r="U1472">
        <f t="shared" si="117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 s="9">
        <v>46</v>
      </c>
      <c r="M1473" t="b">
        <v>1</v>
      </c>
      <c r="N1473" t="s">
        <v>8277</v>
      </c>
      <c r="O1473">
        <f t="shared" si="118"/>
        <v>108</v>
      </c>
      <c r="P1473">
        <f t="shared" si="119"/>
        <v>70.650000000000006</v>
      </c>
      <c r="Q1473" s="13" t="s">
        <v>8327</v>
      </c>
      <c r="R1473" t="s">
        <v>8328</v>
      </c>
      <c r="S1473" s="10">
        <f t="shared" si="120"/>
        <v>41731.833124999997</v>
      </c>
      <c r="T1473" s="10">
        <f t="shared" si="121"/>
        <v>41763.290972222225</v>
      </c>
      <c r="U1473">
        <f t="shared" si="117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 s="9">
        <v>79</v>
      </c>
      <c r="M1474" t="b">
        <v>1</v>
      </c>
      <c r="N1474" t="s">
        <v>8277</v>
      </c>
      <c r="O1474">
        <f t="shared" si="118"/>
        <v>108</v>
      </c>
      <c r="P1474">
        <f t="shared" si="119"/>
        <v>40.96</v>
      </c>
      <c r="Q1474" s="13" t="s">
        <v>8327</v>
      </c>
      <c r="R1474" t="s">
        <v>8328</v>
      </c>
      <c r="S1474" s="10">
        <f t="shared" si="120"/>
        <v>41716.632847222223</v>
      </c>
      <c r="T1474" s="10">
        <f t="shared" si="121"/>
        <v>41747.958333333336</v>
      </c>
      <c r="U1474">
        <f t="shared" si="117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 s="9">
        <v>77</v>
      </c>
      <c r="M1475" t="b">
        <v>1</v>
      </c>
      <c r="N1475" t="s">
        <v>8277</v>
      </c>
      <c r="O1475">
        <f t="shared" si="118"/>
        <v>108</v>
      </c>
      <c r="P1475">
        <f t="shared" si="119"/>
        <v>41.96</v>
      </c>
      <c r="Q1475" s="13" t="s">
        <v>8327</v>
      </c>
      <c r="R1475" t="s">
        <v>8328</v>
      </c>
      <c r="S1475" s="10">
        <f t="shared" si="120"/>
        <v>41593.082002314812</v>
      </c>
      <c r="T1475" s="10">
        <f t="shared" si="121"/>
        <v>41623.082002314812</v>
      </c>
      <c r="U1475">
        <f t="shared" si="117"/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 s="9">
        <v>71</v>
      </c>
      <c r="M1476" t="b">
        <v>1</v>
      </c>
      <c r="N1476" t="s">
        <v>8274</v>
      </c>
      <c r="O1476">
        <f t="shared" si="118"/>
        <v>108</v>
      </c>
      <c r="P1476">
        <f t="shared" si="119"/>
        <v>45.44</v>
      </c>
      <c r="Q1476" s="13" t="s">
        <v>8327</v>
      </c>
      <c r="R1476" t="s">
        <v>8331</v>
      </c>
      <c r="S1476" s="10">
        <f t="shared" si="120"/>
        <v>40996.994074074071</v>
      </c>
      <c r="T1476" s="10">
        <f t="shared" si="121"/>
        <v>41028.166666666664</v>
      </c>
      <c r="U1476">
        <f t="shared" si="117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 s="9">
        <v>83</v>
      </c>
      <c r="M1477" t="b">
        <v>1</v>
      </c>
      <c r="N1477" t="s">
        <v>8283</v>
      </c>
      <c r="O1477">
        <f t="shared" si="118"/>
        <v>129</v>
      </c>
      <c r="P1477">
        <f t="shared" si="119"/>
        <v>38.869999999999997</v>
      </c>
      <c r="Q1477" s="13" t="s">
        <v>8313</v>
      </c>
      <c r="R1477" t="s">
        <v>8314</v>
      </c>
      <c r="S1477" s="10">
        <f t="shared" si="120"/>
        <v>42318.950173611112</v>
      </c>
      <c r="T1477" s="10">
        <f t="shared" si="121"/>
        <v>42335.041666666672</v>
      </c>
      <c r="U1477">
        <f t="shared" si="117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 s="9">
        <v>42</v>
      </c>
      <c r="M1478" t="b">
        <v>1</v>
      </c>
      <c r="N1478" t="s">
        <v>8301</v>
      </c>
      <c r="O1478">
        <f t="shared" si="118"/>
        <v>108</v>
      </c>
      <c r="P1478">
        <f t="shared" si="119"/>
        <v>76.790000000000006</v>
      </c>
      <c r="Q1478" s="13" t="s">
        <v>8323</v>
      </c>
      <c r="R1478" t="s">
        <v>8324</v>
      </c>
      <c r="S1478" s="10">
        <f t="shared" si="120"/>
        <v>42177.791909722218</v>
      </c>
      <c r="T1478" s="10">
        <f t="shared" si="121"/>
        <v>42181.958333333328</v>
      </c>
      <c r="U1478">
        <f t="shared" si="117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 s="9">
        <v>205</v>
      </c>
      <c r="M1479" t="b">
        <v>1</v>
      </c>
      <c r="N1479" t="s">
        <v>8295</v>
      </c>
      <c r="O1479">
        <f t="shared" si="118"/>
        <v>147</v>
      </c>
      <c r="P1479">
        <f t="shared" si="119"/>
        <v>15.72</v>
      </c>
      <c r="Q1479" s="13" t="s">
        <v>8316</v>
      </c>
      <c r="R1479" t="s">
        <v>8317</v>
      </c>
      <c r="S1479" s="10">
        <f t="shared" si="120"/>
        <v>42136.75100694444</v>
      </c>
      <c r="T1479" s="10">
        <f t="shared" si="121"/>
        <v>42166.75100694444</v>
      </c>
      <c r="U1479">
        <f t="shared" si="117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 s="9">
        <v>19</v>
      </c>
      <c r="M1480" t="b">
        <v>1</v>
      </c>
      <c r="N1480" t="s">
        <v>8272</v>
      </c>
      <c r="O1480">
        <f t="shared" si="118"/>
        <v>107</v>
      </c>
      <c r="P1480">
        <f t="shared" si="119"/>
        <v>169.58</v>
      </c>
      <c r="Q1480" s="13" t="s">
        <v>8311</v>
      </c>
      <c r="R1480" t="s">
        <v>8333</v>
      </c>
      <c r="S1480" s="10">
        <f t="shared" si="120"/>
        <v>42162.146782407406</v>
      </c>
      <c r="T1480" s="10">
        <f t="shared" si="121"/>
        <v>42176.146782407406</v>
      </c>
      <c r="U1480">
        <f t="shared" si="117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 s="9">
        <v>24</v>
      </c>
      <c r="M1481" t="b">
        <v>1</v>
      </c>
      <c r="N1481" t="s">
        <v>8274</v>
      </c>
      <c r="O1481">
        <f t="shared" si="118"/>
        <v>107</v>
      </c>
      <c r="P1481">
        <f t="shared" si="119"/>
        <v>134.21</v>
      </c>
      <c r="Q1481" s="13" t="s">
        <v>8327</v>
      </c>
      <c r="R1481" t="s">
        <v>8331</v>
      </c>
      <c r="S1481" s="10">
        <f t="shared" si="120"/>
        <v>40691.788055555553</v>
      </c>
      <c r="T1481" s="10">
        <f t="shared" si="121"/>
        <v>40755.290972222225</v>
      </c>
      <c r="U1481">
        <f t="shared" ref="U1481:U1544" si="122">YEAR(S1481)</f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 s="9">
        <v>15</v>
      </c>
      <c r="M1482" t="b">
        <v>0</v>
      </c>
      <c r="N1482" t="s">
        <v>8271</v>
      </c>
      <c r="O1482">
        <f t="shared" si="118"/>
        <v>16</v>
      </c>
      <c r="P1482">
        <f t="shared" si="119"/>
        <v>214.07</v>
      </c>
      <c r="Q1482" s="13" t="s">
        <v>8308</v>
      </c>
      <c r="R1482" t="s">
        <v>8310</v>
      </c>
      <c r="S1482" s="10">
        <f t="shared" si="120"/>
        <v>42780.709039351852</v>
      </c>
      <c r="T1482" s="10">
        <f t="shared" si="121"/>
        <v>42810.667372685188</v>
      </c>
      <c r="U1482">
        <f t="shared" si="122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 s="9">
        <v>85</v>
      </c>
      <c r="M1483" t="b">
        <v>1</v>
      </c>
      <c r="N1483" t="s">
        <v>8283</v>
      </c>
      <c r="O1483">
        <f t="shared" si="118"/>
        <v>161</v>
      </c>
      <c r="P1483">
        <f t="shared" si="119"/>
        <v>37.78</v>
      </c>
      <c r="Q1483" s="13" t="s">
        <v>8313</v>
      </c>
      <c r="R1483" t="s">
        <v>8314</v>
      </c>
      <c r="S1483" s="10">
        <f t="shared" si="120"/>
        <v>42711.700694444444</v>
      </c>
      <c r="T1483" s="10">
        <f t="shared" si="121"/>
        <v>42732.700694444444</v>
      </c>
      <c r="U1483">
        <f t="shared" si="122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 s="9">
        <v>75</v>
      </c>
      <c r="M1484" t="b">
        <v>1</v>
      </c>
      <c r="N1484" t="s">
        <v>8277</v>
      </c>
      <c r="O1484">
        <f t="shared" si="118"/>
        <v>100</v>
      </c>
      <c r="P1484">
        <f t="shared" si="119"/>
        <v>42.8</v>
      </c>
      <c r="Q1484" s="13" t="s">
        <v>8327</v>
      </c>
      <c r="R1484" t="s">
        <v>8328</v>
      </c>
      <c r="S1484" s="10">
        <f t="shared" si="120"/>
        <v>40687.021597222221</v>
      </c>
      <c r="T1484" s="10">
        <f t="shared" si="121"/>
        <v>40729.021597222221</v>
      </c>
      <c r="U1484">
        <f t="shared" si="122"/>
        <v>2011</v>
      </c>
    </row>
    <row r="1485" spans="1:21" ht="60" x14ac:dyDescent="0.25">
      <c r="A1485">
        <v>3498</v>
      </c>
      <c r="B1485" s="3" t="s">
        <v>3497</v>
      </c>
      <c r="C1485" s="3" t="s">
        <v>7608</v>
      </c>
      <c r="D1485" s="6">
        <v>1650</v>
      </c>
      <c r="E1485" s="8">
        <v>1690</v>
      </c>
      <c r="F1485" t="s">
        <v>8218</v>
      </c>
      <c r="G1485" t="s">
        <v>8228</v>
      </c>
      <c r="H1485" t="s">
        <v>8250</v>
      </c>
      <c r="I1485">
        <v>1464471840</v>
      </c>
      <c r="J1485">
        <v>1459309704</v>
      </c>
      <c r="K1485" t="b">
        <v>0</v>
      </c>
      <c r="L1485" s="9">
        <v>42</v>
      </c>
      <c r="M1485" t="b">
        <v>1</v>
      </c>
      <c r="N1485" t="s">
        <v>8269</v>
      </c>
      <c r="O1485">
        <f t="shared" si="118"/>
        <v>102</v>
      </c>
      <c r="P1485">
        <f t="shared" si="119"/>
        <v>40.24</v>
      </c>
      <c r="Q1485" s="13" t="s">
        <v>8323</v>
      </c>
      <c r="R1485" t="s">
        <v>8326</v>
      </c>
      <c r="S1485" s="10">
        <f t="shared" si="120"/>
        <v>42459.15861111111</v>
      </c>
      <c r="T1485" s="10">
        <f t="shared" si="121"/>
        <v>42518.905555555553</v>
      </c>
      <c r="U1485">
        <f t="shared" si="122"/>
        <v>2016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 s="9">
        <v>65</v>
      </c>
      <c r="M1486" t="b">
        <v>1</v>
      </c>
      <c r="N1486" t="s">
        <v>8277</v>
      </c>
      <c r="O1486">
        <f t="shared" si="118"/>
        <v>107</v>
      </c>
      <c r="P1486">
        <f t="shared" si="119"/>
        <v>49.25</v>
      </c>
      <c r="Q1486" s="13" t="s">
        <v>8327</v>
      </c>
      <c r="R1486" t="s">
        <v>8328</v>
      </c>
      <c r="S1486" s="10">
        <f t="shared" si="120"/>
        <v>40833.633194444446</v>
      </c>
      <c r="T1486" s="10">
        <f t="shared" si="121"/>
        <v>40863.674861111111</v>
      </c>
      <c r="U1486">
        <f t="shared" si="122"/>
        <v>2011</v>
      </c>
    </row>
    <row r="1487" spans="1:21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 s="9">
        <v>5</v>
      </c>
      <c r="M1487" t="b">
        <v>0</v>
      </c>
      <c r="N1487" t="s">
        <v>8282</v>
      </c>
      <c r="O1487">
        <f t="shared" ref="O1487:O1550" si="123">ROUND(E1487/D1487*100,0)</f>
        <v>5</v>
      </c>
      <c r="P1487">
        <f t="shared" ref="P1487:P1550" si="124">IFERROR(ROUND(E1487/L1487,2),0)</f>
        <v>640</v>
      </c>
      <c r="Q1487" s="13" t="s">
        <v>8319</v>
      </c>
      <c r="R1487" t="s">
        <v>8345</v>
      </c>
      <c r="S1487" s="10">
        <f t="shared" ref="S1487:S1550" si="125">(((J1487/60)/60)/24)+DATE(1970,1,1)</f>
        <v>42275.720219907409</v>
      </c>
      <c r="T1487" s="10">
        <f t="shared" ref="T1487:T1550" si="126">(((I1487/60)/60)/24)+DATE(1970,1,1)</f>
        <v>42305.720219907409</v>
      </c>
      <c r="U1487">
        <f t="shared" si="122"/>
        <v>2015</v>
      </c>
    </row>
    <row r="1488" spans="1:21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 s="9">
        <v>72</v>
      </c>
      <c r="M1488" t="b">
        <v>0</v>
      </c>
      <c r="N1488" t="s">
        <v>8277</v>
      </c>
      <c r="O1488">
        <f t="shared" si="123"/>
        <v>40</v>
      </c>
      <c r="P1488">
        <f t="shared" si="124"/>
        <v>44.44</v>
      </c>
      <c r="Q1488" s="13" t="s">
        <v>8327</v>
      </c>
      <c r="R1488" t="s">
        <v>8328</v>
      </c>
      <c r="S1488" s="10">
        <f t="shared" si="125"/>
        <v>42218.872986111113</v>
      </c>
      <c r="T1488" s="10">
        <f t="shared" si="126"/>
        <v>42244.166666666672</v>
      </c>
      <c r="U1488">
        <f t="shared" si="122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 s="9">
        <v>18</v>
      </c>
      <c r="M1489" t="b">
        <v>1</v>
      </c>
      <c r="N1489" t="s">
        <v>8298</v>
      </c>
      <c r="O1489">
        <f t="shared" si="123"/>
        <v>107</v>
      </c>
      <c r="P1489">
        <f t="shared" si="124"/>
        <v>177.5</v>
      </c>
      <c r="Q1489" s="13" t="s">
        <v>8327</v>
      </c>
      <c r="R1489" t="s">
        <v>8341</v>
      </c>
      <c r="S1489" s="10">
        <f t="shared" si="125"/>
        <v>42769.809965277775</v>
      </c>
      <c r="T1489" s="10">
        <f t="shared" si="126"/>
        <v>42799.809965277775</v>
      </c>
      <c r="U1489">
        <f t="shared" si="122"/>
        <v>2017</v>
      </c>
    </row>
    <row r="1490" spans="1:21" ht="45" x14ac:dyDescent="0.25">
      <c r="A1490">
        <v>3528</v>
      </c>
      <c r="B1490" s="3" t="s">
        <v>3527</v>
      </c>
      <c r="C1490" s="3" t="s">
        <v>7638</v>
      </c>
      <c r="D1490" s="6">
        <v>1650</v>
      </c>
      <c r="E1490" s="8">
        <v>1669</v>
      </c>
      <c r="F1490" t="s">
        <v>8218</v>
      </c>
      <c r="G1490" t="s">
        <v>8224</v>
      </c>
      <c r="H1490" t="s">
        <v>8246</v>
      </c>
      <c r="I1490">
        <v>1484740918</v>
      </c>
      <c r="J1490">
        <v>1483012918</v>
      </c>
      <c r="K1490" t="b">
        <v>0</v>
      </c>
      <c r="L1490" s="9">
        <v>37</v>
      </c>
      <c r="M1490" t="b">
        <v>1</v>
      </c>
      <c r="N1490" t="s">
        <v>8269</v>
      </c>
      <c r="O1490">
        <f t="shared" si="123"/>
        <v>101</v>
      </c>
      <c r="P1490">
        <f t="shared" si="124"/>
        <v>45.11</v>
      </c>
      <c r="Q1490" s="13" t="s">
        <v>8323</v>
      </c>
      <c r="R1490" t="s">
        <v>8326</v>
      </c>
      <c r="S1490" s="10">
        <f t="shared" si="125"/>
        <v>42733.50136574074</v>
      </c>
      <c r="T1490" s="10">
        <f t="shared" si="126"/>
        <v>42753.50136574074</v>
      </c>
      <c r="U1490">
        <f t="shared" si="122"/>
        <v>2016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 s="9">
        <v>30</v>
      </c>
      <c r="M1491" t="b">
        <v>1</v>
      </c>
      <c r="N1491" t="s">
        <v>8278</v>
      </c>
      <c r="O1491">
        <f t="shared" si="123"/>
        <v>206</v>
      </c>
      <c r="P1491">
        <f t="shared" si="124"/>
        <v>106.2</v>
      </c>
      <c r="Q1491" s="13" t="s">
        <v>8327</v>
      </c>
      <c r="R1491" t="s">
        <v>8329</v>
      </c>
      <c r="S1491" s="10">
        <f t="shared" si="125"/>
        <v>42127.069548611107</v>
      </c>
      <c r="T1491" s="10">
        <f t="shared" si="126"/>
        <v>42157.032638888893</v>
      </c>
      <c r="U1491">
        <f t="shared" si="122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 s="9">
        <v>18</v>
      </c>
      <c r="M1492" t="b">
        <v>0</v>
      </c>
      <c r="N1492" t="s">
        <v>8303</v>
      </c>
      <c r="O1492">
        <f t="shared" si="123"/>
        <v>4</v>
      </c>
      <c r="P1492">
        <f t="shared" si="124"/>
        <v>176.94</v>
      </c>
      <c r="Q1492" s="13" t="s">
        <v>8323</v>
      </c>
      <c r="R1492" t="s">
        <v>8335</v>
      </c>
      <c r="S1492" s="10">
        <f t="shared" si="125"/>
        <v>42701.166365740741</v>
      </c>
      <c r="T1492" s="10">
        <f t="shared" si="126"/>
        <v>42749.165972222225</v>
      </c>
      <c r="U1492">
        <f t="shared" si="122"/>
        <v>2016</v>
      </c>
    </row>
    <row r="1493" spans="1:21" ht="60" x14ac:dyDescent="0.25">
      <c r="A1493">
        <v>3485</v>
      </c>
      <c r="B1493" s="3" t="s">
        <v>3484</v>
      </c>
      <c r="C1493" s="3" t="s">
        <v>7595</v>
      </c>
      <c r="D1493" s="6">
        <v>1650</v>
      </c>
      <c r="E1493" s="8">
        <v>1660</v>
      </c>
      <c r="F1493" t="s">
        <v>8218</v>
      </c>
      <c r="G1493" t="s">
        <v>8223</v>
      </c>
      <c r="H1493" t="s">
        <v>8245</v>
      </c>
      <c r="I1493">
        <v>1454431080</v>
      </c>
      <c r="J1493">
        <v>1451839080</v>
      </c>
      <c r="K1493" t="b">
        <v>0</v>
      </c>
      <c r="L1493" s="9">
        <v>30</v>
      </c>
      <c r="M1493" t="b">
        <v>1</v>
      </c>
      <c r="N1493" t="s">
        <v>8269</v>
      </c>
      <c r="O1493">
        <f t="shared" si="123"/>
        <v>101</v>
      </c>
      <c r="P1493">
        <f t="shared" si="124"/>
        <v>55.33</v>
      </c>
      <c r="Q1493" s="13" t="s">
        <v>8323</v>
      </c>
      <c r="R1493" t="s">
        <v>8326</v>
      </c>
      <c r="S1493" s="10">
        <f t="shared" si="125"/>
        <v>42372.693055555559</v>
      </c>
      <c r="T1493" s="10">
        <f t="shared" si="126"/>
        <v>42402.693055555559</v>
      </c>
      <c r="U1493">
        <f t="shared" si="122"/>
        <v>2016</v>
      </c>
    </row>
    <row r="1494" spans="1:21" ht="60" x14ac:dyDescent="0.25">
      <c r="A1494">
        <v>1292</v>
      </c>
      <c r="B1494" s="3" t="s">
        <v>1293</v>
      </c>
      <c r="C1494" s="3" t="s">
        <v>5402</v>
      </c>
      <c r="D1494" s="6">
        <v>1700</v>
      </c>
      <c r="E1494" s="8">
        <v>1870</v>
      </c>
      <c r="F1494" t="s">
        <v>8218</v>
      </c>
      <c r="G1494" t="s">
        <v>8224</v>
      </c>
      <c r="H1494" t="s">
        <v>8246</v>
      </c>
      <c r="I1494">
        <v>1444172340</v>
      </c>
      <c r="J1494">
        <v>1441822828</v>
      </c>
      <c r="K1494" t="b">
        <v>0</v>
      </c>
      <c r="L1494" s="9">
        <v>52</v>
      </c>
      <c r="M1494" t="b">
        <v>1</v>
      </c>
      <c r="N1494" t="s">
        <v>8269</v>
      </c>
      <c r="O1494">
        <f t="shared" si="123"/>
        <v>110</v>
      </c>
      <c r="P1494">
        <f t="shared" si="124"/>
        <v>35.96</v>
      </c>
      <c r="Q1494" s="13" t="s">
        <v>8323</v>
      </c>
      <c r="R1494" t="s">
        <v>8326</v>
      </c>
      <c r="S1494" s="10">
        <f t="shared" si="125"/>
        <v>42256.764212962968</v>
      </c>
      <c r="T1494" s="10">
        <f t="shared" si="126"/>
        <v>42283.957638888889</v>
      </c>
      <c r="U1494">
        <f t="shared" si="122"/>
        <v>2015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 s="9">
        <v>7</v>
      </c>
      <c r="M1495" t="b">
        <v>0</v>
      </c>
      <c r="N1495" t="s">
        <v>8294</v>
      </c>
      <c r="O1495">
        <f t="shared" si="123"/>
        <v>21</v>
      </c>
      <c r="P1495">
        <f t="shared" si="124"/>
        <v>453.14</v>
      </c>
      <c r="Q1495" s="13" t="s">
        <v>8313</v>
      </c>
      <c r="R1495" t="s">
        <v>8353</v>
      </c>
      <c r="S1495" s="10">
        <f t="shared" si="125"/>
        <v>41913.790289351848</v>
      </c>
      <c r="T1495" s="10">
        <f t="shared" si="126"/>
        <v>41973.831956018519</v>
      </c>
      <c r="U1495">
        <f t="shared" si="122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 s="9">
        <v>55</v>
      </c>
      <c r="M1496" t="b">
        <v>1</v>
      </c>
      <c r="N1496" t="s">
        <v>8267</v>
      </c>
      <c r="O1496">
        <f t="shared" si="123"/>
        <v>127</v>
      </c>
      <c r="P1496">
        <f t="shared" si="124"/>
        <v>57.65</v>
      </c>
      <c r="Q1496" s="13" t="s">
        <v>8321</v>
      </c>
      <c r="R1496" t="s">
        <v>8322</v>
      </c>
      <c r="S1496" s="10">
        <f t="shared" si="125"/>
        <v>41099.742800925924</v>
      </c>
      <c r="T1496" s="10">
        <f t="shared" si="126"/>
        <v>41115.742800925924</v>
      </c>
      <c r="U1496">
        <f t="shared" si="122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 s="9">
        <v>69</v>
      </c>
      <c r="M1497" t="b">
        <v>1</v>
      </c>
      <c r="N1497" t="s">
        <v>8299</v>
      </c>
      <c r="O1497">
        <f t="shared" si="123"/>
        <v>106</v>
      </c>
      <c r="P1497">
        <f t="shared" si="124"/>
        <v>45.94</v>
      </c>
      <c r="Q1497" s="13" t="s">
        <v>8308</v>
      </c>
      <c r="R1497" t="s">
        <v>8315</v>
      </c>
      <c r="S1497" s="10">
        <f t="shared" si="125"/>
        <v>42103.160578703704</v>
      </c>
      <c r="T1497" s="10">
        <f t="shared" si="126"/>
        <v>42163.160578703704</v>
      </c>
      <c r="U1497">
        <f t="shared" si="122"/>
        <v>2015</v>
      </c>
    </row>
    <row r="1498" spans="1:21" ht="45" x14ac:dyDescent="0.25">
      <c r="A1498">
        <v>3417</v>
      </c>
      <c r="B1498" s="3" t="s">
        <v>3416</v>
      </c>
      <c r="C1498" s="3" t="s">
        <v>7527</v>
      </c>
      <c r="D1498" s="6">
        <v>1700</v>
      </c>
      <c r="E1498" s="8">
        <v>1700.01</v>
      </c>
      <c r="F1498" t="s">
        <v>8218</v>
      </c>
      <c r="G1498" t="s">
        <v>8223</v>
      </c>
      <c r="H1498" t="s">
        <v>8245</v>
      </c>
      <c r="I1498">
        <v>1414284180</v>
      </c>
      <c r="J1498">
        <v>1410558948</v>
      </c>
      <c r="K1498" t="b">
        <v>0</v>
      </c>
      <c r="L1498" s="9">
        <v>45</v>
      </c>
      <c r="M1498" t="b">
        <v>1</v>
      </c>
      <c r="N1498" t="s">
        <v>8269</v>
      </c>
      <c r="O1498">
        <f t="shared" si="123"/>
        <v>100</v>
      </c>
      <c r="P1498">
        <f t="shared" si="124"/>
        <v>37.78</v>
      </c>
      <c r="Q1498" s="13" t="s">
        <v>8323</v>
      </c>
      <c r="R1498" t="s">
        <v>8326</v>
      </c>
      <c r="S1498" s="10">
        <f t="shared" si="125"/>
        <v>41894.91375</v>
      </c>
      <c r="T1498" s="10">
        <f t="shared" si="126"/>
        <v>41938.029861111114</v>
      </c>
      <c r="U1498">
        <f t="shared" si="122"/>
        <v>2014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 s="9">
        <v>81</v>
      </c>
      <c r="M1499" t="b">
        <v>1</v>
      </c>
      <c r="N1499" t="s">
        <v>8299</v>
      </c>
      <c r="O1499">
        <f t="shared" si="123"/>
        <v>158</v>
      </c>
      <c r="P1499">
        <f t="shared" si="124"/>
        <v>38.99</v>
      </c>
      <c r="Q1499" s="13" t="s">
        <v>8308</v>
      </c>
      <c r="R1499" t="s">
        <v>8315</v>
      </c>
      <c r="S1499" s="10">
        <f t="shared" si="125"/>
        <v>42524.105462962965</v>
      </c>
      <c r="T1499" s="10">
        <f t="shared" si="126"/>
        <v>42551.416666666672</v>
      </c>
      <c r="U1499">
        <f t="shared" si="122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 s="9">
        <v>43</v>
      </c>
      <c r="M1500" t="b">
        <v>0</v>
      </c>
      <c r="N1500" t="s">
        <v>8299</v>
      </c>
      <c r="O1500">
        <f t="shared" si="123"/>
        <v>21</v>
      </c>
      <c r="P1500">
        <f t="shared" si="124"/>
        <v>73.37</v>
      </c>
      <c r="Q1500" s="13" t="s">
        <v>8308</v>
      </c>
      <c r="R1500" t="s">
        <v>8315</v>
      </c>
      <c r="S1500" s="10">
        <f t="shared" si="125"/>
        <v>42381.866284722222</v>
      </c>
      <c r="T1500" s="10">
        <f t="shared" si="126"/>
        <v>42409.833333333328</v>
      </c>
      <c r="U1500">
        <f t="shared" si="122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 s="9">
        <v>54</v>
      </c>
      <c r="M1501" t="b">
        <v>1</v>
      </c>
      <c r="N1501" t="s">
        <v>8274</v>
      </c>
      <c r="O1501">
        <f t="shared" si="123"/>
        <v>105</v>
      </c>
      <c r="P1501">
        <f t="shared" si="124"/>
        <v>58.33</v>
      </c>
      <c r="Q1501" s="13" t="s">
        <v>8327</v>
      </c>
      <c r="R1501" t="s">
        <v>8331</v>
      </c>
      <c r="S1501" s="10">
        <f t="shared" si="125"/>
        <v>40690.823055555556</v>
      </c>
      <c r="T1501" s="10">
        <f t="shared" si="126"/>
        <v>40740.958333333336</v>
      </c>
      <c r="U1501">
        <f t="shared" si="122"/>
        <v>2011</v>
      </c>
    </row>
    <row r="1502" spans="1:21" ht="45" x14ac:dyDescent="0.25">
      <c r="A1502">
        <v>3355</v>
      </c>
      <c r="B1502" s="3" t="s">
        <v>3354</v>
      </c>
      <c r="C1502" s="3" t="s">
        <v>7465</v>
      </c>
      <c r="D1502" s="6">
        <v>1750</v>
      </c>
      <c r="E1502" s="8">
        <v>2210</v>
      </c>
      <c r="F1502" t="s">
        <v>8218</v>
      </c>
      <c r="G1502" t="s">
        <v>8224</v>
      </c>
      <c r="H1502" t="s">
        <v>8246</v>
      </c>
      <c r="I1502">
        <v>1462879020</v>
      </c>
      <c r="J1502">
        <v>1461941527</v>
      </c>
      <c r="K1502" t="b">
        <v>0</v>
      </c>
      <c r="L1502" s="9">
        <v>15</v>
      </c>
      <c r="M1502" t="b">
        <v>1</v>
      </c>
      <c r="N1502" t="s">
        <v>8269</v>
      </c>
      <c r="O1502">
        <f t="shared" si="123"/>
        <v>126</v>
      </c>
      <c r="P1502">
        <f t="shared" si="124"/>
        <v>147.33000000000001</v>
      </c>
      <c r="Q1502" s="13" t="s">
        <v>8323</v>
      </c>
      <c r="R1502" t="s">
        <v>8326</v>
      </c>
      <c r="S1502" s="10">
        <f t="shared" si="125"/>
        <v>42489.619525462964</v>
      </c>
      <c r="T1502" s="10">
        <f t="shared" si="126"/>
        <v>42500.470138888893</v>
      </c>
      <c r="U1502">
        <f t="shared" si="122"/>
        <v>2016</v>
      </c>
    </row>
    <row r="1503" spans="1:21" ht="60" x14ac:dyDescent="0.25">
      <c r="A1503">
        <v>3383</v>
      </c>
      <c r="B1503" s="3" t="s">
        <v>3382</v>
      </c>
      <c r="C1503" s="3" t="s">
        <v>7493</v>
      </c>
      <c r="D1503" s="6">
        <v>1750</v>
      </c>
      <c r="E1503" s="8">
        <v>1955</v>
      </c>
      <c r="F1503" t="s">
        <v>8218</v>
      </c>
      <c r="G1503" t="s">
        <v>8223</v>
      </c>
      <c r="H1503" t="s">
        <v>8245</v>
      </c>
      <c r="I1503">
        <v>1466707620</v>
      </c>
      <c r="J1503">
        <v>1464979620</v>
      </c>
      <c r="K1503" t="b">
        <v>0</v>
      </c>
      <c r="L1503" s="9">
        <v>30</v>
      </c>
      <c r="M1503" t="b">
        <v>1</v>
      </c>
      <c r="N1503" t="s">
        <v>8269</v>
      </c>
      <c r="O1503">
        <f t="shared" si="123"/>
        <v>112</v>
      </c>
      <c r="P1503">
        <f t="shared" si="124"/>
        <v>65.17</v>
      </c>
      <c r="Q1503" s="13" t="s">
        <v>8323</v>
      </c>
      <c r="R1503" t="s">
        <v>8326</v>
      </c>
      <c r="S1503" s="10">
        <f t="shared" si="125"/>
        <v>42524.782638888893</v>
      </c>
      <c r="T1503" s="10">
        <f t="shared" si="126"/>
        <v>42544.782638888893</v>
      </c>
      <c r="U1503">
        <f t="shared" si="122"/>
        <v>2016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 s="9">
        <v>64</v>
      </c>
      <c r="M1504" t="b">
        <v>1</v>
      </c>
      <c r="N1504" t="s">
        <v>8301</v>
      </c>
      <c r="O1504">
        <f t="shared" si="123"/>
        <v>105</v>
      </c>
      <c r="P1504">
        <f t="shared" si="124"/>
        <v>48.98</v>
      </c>
      <c r="Q1504" s="13" t="s">
        <v>8323</v>
      </c>
      <c r="R1504" t="s">
        <v>8324</v>
      </c>
      <c r="S1504" s="10">
        <f t="shared" si="125"/>
        <v>42622.767476851848</v>
      </c>
      <c r="T1504" s="10">
        <f t="shared" si="126"/>
        <v>42652.767476851848</v>
      </c>
      <c r="U1504">
        <f t="shared" si="122"/>
        <v>2016</v>
      </c>
    </row>
    <row r="1505" spans="1:21" ht="45" x14ac:dyDescent="0.25">
      <c r="A1505">
        <v>3328</v>
      </c>
      <c r="B1505" s="3" t="s">
        <v>3328</v>
      </c>
      <c r="C1505" s="3" t="s">
        <v>7438</v>
      </c>
      <c r="D1505" s="6">
        <v>1800</v>
      </c>
      <c r="E1505" s="8">
        <v>2635</v>
      </c>
      <c r="F1505" t="s">
        <v>8218</v>
      </c>
      <c r="G1505" t="s">
        <v>8223</v>
      </c>
      <c r="H1505" t="s">
        <v>8245</v>
      </c>
      <c r="I1505">
        <v>1404522000</v>
      </c>
      <c r="J1505">
        <v>1404308883</v>
      </c>
      <c r="K1505" t="b">
        <v>0</v>
      </c>
      <c r="L1505" s="9">
        <v>9</v>
      </c>
      <c r="M1505" t="b">
        <v>1</v>
      </c>
      <c r="N1505" t="s">
        <v>8269</v>
      </c>
      <c r="O1505">
        <f t="shared" si="123"/>
        <v>146</v>
      </c>
      <c r="P1505">
        <f t="shared" si="124"/>
        <v>292.77999999999997</v>
      </c>
      <c r="Q1505" s="13" t="s">
        <v>8323</v>
      </c>
      <c r="R1505" t="s">
        <v>8326</v>
      </c>
      <c r="S1505" s="10">
        <f t="shared" si="125"/>
        <v>41822.57503472222</v>
      </c>
      <c r="T1505" s="10">
        <f t="shared" si="126"/>
        <v>41825.041666666664</v>
      </c>
      <c r="U1505">
        <f t="shared" si="122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 s="9">
        <v>68</v>
      </c>
      <c r="M1506" t="b">
        <v>1</v>
      </c>
      <c r="N1506" t="s">
        <v>8274</v>
      </c>
      <c r="O1506">
        <f t="shared" si="123"/>
        <v>104</v>
      </c>
      <c r="P1506">
        <f t="shared" si="124"/>
        <v>46.07</v>
      </c>
      <c r="Q1506" s="13" t="s">
        <v>8327</v>
      </c>
      <c r="R1506" t="s">
        <v>8331</v>
      </c>
      <c r="S1506" s="10">
        <f t="shared" si="125"/>
        <v>40007.704247685186</v>
      </c>
      <c r="T1506" s="10">
        <f t="shared" si="126"/>
        <v>40057.166666666664</v>
      </c>
      <c r="U1506">
        <f t="shared" si="122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 s="9">
        <v>39</v>
      </c>
      <c r="M1507" t="b">
        <v>0</v>
      </c>
      <c r="N1507" t="s">
        <v>8291</v>
      </c>
      <c r="O1507">
        <f t="shared" si="123"/>
        <v>31</v>
      </c>
      <c r="P1507">
        <f t="shared" si="124"/>
        <v>80.13</v>
      </c>
      <c r="Q1507" s="13" t="s">
        <v>8327</v>
      </c>
      <c r="R1507" t="s">
        <v>8330</v>
      </c>
      <c r="S1507" s="10">
        <f t="shared" si="125"/>
        <v>42802.046817129631</v>
      </c>
      <c r="T1507" s="10">
        <f t="shared" si="126"/>
        <v>42835.84375</v>
      </c>
      <c r="U1507">
        <f t="shared" si="122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 s="9">
        <v>90</v>
      </c>
      <c r="M1508" t="b">
        <v>1</v>
      </c>
      <c r="N1508" t="s">
        <v>8283</v>
      </c>
      <c r="O1508">
        <f t="shared" si="123"/>
        <v>260</v>
      </c>
      <c r="P1508">
        <f t="shared" si="124"/>
        <v>34.69</v>
      </c>
      <c r="Q1508" s="13" t="s">
        <v>8313</v>
      </c>
      <c r="R1508" t="s">
        <v>8314</v>
      </c>
      <c r="S1508" s="10">
        <f t="shared" si="125"/>
        <v>42627.253263888888</v>
      </c>
      <c r="T1508" s="10">
        <f t="shared" si="126"/>
        <v>42657.253263888888</v>
      </c>
      <c r="U1508">
        <f t="shared" si="122"/>
        <v>2016</v>
      </c>
    </row>
    <row r="1509" spans="1:21" ht="30" x14ac:dyDescent="0.25">
      <c r="A1509">
        <v>3148</v>
      </c>
      <c r="B1509" s="3" t="s">
        <v>3148</v>
      </c>
      <c r="C1509" s="3" t="s">
        <v>7258</v>
      </c>
      <c r="D1509" s="6">
        <v>1800</v>
      </c>
      <c r="E1509" s="8">
        <v>2361</v>
      </c>
      <c r="F1509" t="s">
        <v>8218</v>
      </c>
      <c r="G1509" t="s">
        <v>8223</v>
      </c>
      <c r="H1509" t="s">
        <v>8245</v>
      </c>
      <c r="I1509">
        <v>1412136000</v>
      </c>
      <c r="J1509">
        <v>1410278284</v>
      </c>
      <c r="K1509" t="b">
        <v>1</v>
      </c>
      <c r="L1509" s="9">
        <v>57</v>
      </c>
      <c r="M1509" t="b">
        <v>1</v>
      </c>
      <c r="N1509" t="s">
        <v>8269</v>
      </c>
      <c r="O1509">
        <f t="shared" si="123"/>
        <v>131</v>
      </c>
      <c r="P1509">
        <f t="shared" si="124"/>
        <v>41.42</v>
      </c>
      <c r="Q1509" s="13" t="s">
        <v>8323</v>
      </c>
      <c r="R1509" t="s">
        <v>8326</v>
      </c>
      <c r="S1509" s="10">
        <f t="shared" si="125"/>
        <v>41891.665324074071</v>
      </c>
      <c r="T1509" s="10">
        <f t="shared" si="126"/>
        <v>41913.166666666664</v>
      </c>
      <c r="U1509">
        <f t="shared" si="122"/>
        <v>2014</v>
      </c>
    </row>
    <row r="1510" spans="1:21" ht="60" x14ac:dyDescent="0.25">
      <c r="A1510">
        <v>3303</v>
      </c>
      <c r="B1510" s="3" t="s">
        <v>3303</v>
      </c>
      <c r="C1510" s="3" t="s">
        <v>7413</v>
      </c>
      <c r="D1510" s="6">
        <v>1800</v>
      </c>
      <c r="E1510" s="8">
        <v>2086</v>
      </c>
      <c r="F1510" t="s">
        <v>8218</v>
      </c>
      <c r="G1510" t="s">
        <v>8223</v>
      </c>
      <c r="H1510" t="s">
        <v>8245</v>
      </c>
      <c r="I1510">
        <v>1427553484</v>
      </c>
      <c r="J1510">
        <v>1424533084</v>
      </c>
      <c r="K1510" t="b">
        <v>0</v>
      </c>
      <c r="L1510" s="9">
        <v>35</v>
      </c>
      <c r="M1510" t="b">
        <v>1</v>
      </c>
      <c r="N1510" t="s">
        <v>8269</v>
      </c>
      <c r="O1510">
        <f t="shared" si="123"/>
        <v>116</v>
      </c>
      <c r="P1510">
        <f t="shared" si="124"/>
        <v>59.6</v>
      </c>
      <c r="Q1510" s="13" t="s">
        <v>8323</v>
      </c>
      <c r="R1510" t="s">
        <v>8326</v>
      </c>
      <c r="S1510" s="10">
        <f t="shared" si="125"/>
        <v>42056.65143518518</v>
      </c>
      <c r="T1510" s="10">
        <f t="shared" si="126"/>
        <v>42091.609768518523</v>
      </c>
      <c r="U1510">
        <f t="shared" si="122"/>
        <v>2015</v>
      </c>
    </row>
    <row r="1511" spans="1:21" ht="45" x14ac:dyDescent="0.25">
      <c r="A1511">
        <v>3477</v>
      </c>
      <c r="B1511" s="3" t="s">
        <v>3476</v>
      </c>
      <c r="C1511" s="3" t="s">
        <v>7587</v>
      </c>
      <c r="D1511" s="6">
        <v>1800</v>
      </c>
      <c r="E1511" s="8">
        <v>2076</v>
      </c>
      <c r="F1511" t="s">
        <v>8218</v>
      </c>
      <c r="G1511" t="s">
        <v>8223</v>
      </c>
      <c r="H1511" t="s">
        <v>8245</v>
      </c>
      <c r="I1511">
        <v>1431831600</v>
      </c>
      <c r="J1511">
        <v>1430761243</v>
      </c>
      <c r="K1511" t="b">
        <v>0</v>
      </c>
      <c r="L1511" s="9">
        <v>39</v>
      </c>
      <c r="M1511" t="b">
        <v>1</v>
      </c>
      <c r="N1511" t="s">
        <v>8269</v>
      </c>
      <c r="O1511">
        <f t="shared" si="123"/>
        <v>115</v>
      </c>
      <c r="P1511">
        <f t="shared" si="124"/>
        <v>53.23</v>
      </c>
      <c r="Q1511" s="13" t="s">
        <v>8323</v>
      </c>
      <c r="R1511" t="s">
        <v>8326</v>
      </c>
      <c r="S1511" s="10">
        <f t="shared" si="125"/>
        <v>42128.736608796295</v>
      </c>
      <c r="T1511" s="10">
        <f t="shared" si="126"/>
        <v>42141.125</v>
      </c>
      <c r="U1511">
        <f t="shared" si="122"/>
        <v>2015</v>
      </c>
    </row>
    <row r="1512" spans="1:21" ht="60" x14ac:dyDescent="0.25">
      <c r="A1512">
        <v>3270</v>
      </c>
      <c r="B1512" s="3" t="s">
        <v>3270</v>
      </c>
      <c r="C1512" s="3" t="s">
        <v>7380</v>
      </c>
      <c r="D1512" s="6">
        <v>1800</v>
      </c>
      <c r="E1512" s="8">
        <v>1830</v>
      </c>
      <c r="F1512" t="s">
        <v>8218</v>
      </c>
      <c r="G1512" t="s">
        <v>8224</v>
      </c>
      <c r="H1512" t="s">
        <v>8246</v>
      </c>
      <c r="I1512">
        <v>1436705265</v>
      </c>
      <c r="J1512">
        <v>1434113265</v>
      </c>
      <c r="K1512" t="b">
        <v>1</v>
      </c>
      <c r="L1512" s="9">
        <v>30</v>
      </c>
      <c r="M1512" t="b">
        <v>1</v>
      </c>
      <c r="N1512" t="s">
        <v>8269</v>
      </c>
      <c r="O1512">
        <f t="shared" si="123"/>
        <v>102</v>
      </c>
      <c r="P1512">
        <f t="shared" si="124"/>
        <v>61</v>
      </c>
      <c r="Q1512" s="13" t="s">
        <v>8323</v>
      </c>
      <c r="R1512" t="s">
        <v>8326</v>
      </c>
      <c r="S1512" s="10">
        <f t="shared" si="125"/>
        <v>42167.533159722225</v>
      </c>
      <c r="T1512" s="10">
        <f t="shared" si="126"/>
        <v>42197.533159722225</v>
      </c>
      <c r="U1512">
        <f t="shared" si="122"/>
        <v>2015</v>
      </c>
    </row>
    <row r="1513" spans="1:21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 s="9">
        <v>24</v>
      </c>
      <c r="M1513" t="b">
        <v>0</v>
      </c>
      <c r="N1513" t="s">
        <v>8271</v>
      </c>
      <c r="O1513">
        <f t="shared" si="123"/>
        <v>16</v>
      </c>
      <c r="P1513">
        <f t="shared" si="124"/>
        <v>129.16999999999999</v>
      </c>
      <c r="Q1513" s="13" t="s">
        <v>8308</v>
      </c>
      <c r="R1513" t="s">
        <v>8310</v>
      </c>
      <c r="S1513" s="10">
        <f t="shared" si="125"/>
        <v>42556.667245370365</v>
      </c>
      <c r="T1513" s="10">
        <f t="shared" si="126"/>
        <v>42601.667245370365</v>
      </c>
      <c r="U1513">
        <f t="shared" si="122"/>
        <v>2016</v>
      </c>
    </row>
    <row r="1514" spans="1:21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 s="9">
        <v>35</v>
      </c>
      <c r="M1514" t="b">
        <v>1</v>
      </c>
      <c r="N1514" t="s">
        <v>8264</v>
      </c>
      <c r="O1514">
        <f t="shared" si="123"/>
        <v>103</v>
      </c>
      <c r="P1514">
        <f t="shared" si="124"/>
        <v>88.57</v>
      </c>
      <c r="Q1514" s="13" t="s">
        <v>8321</v>
      </c>
      <c r="R1514" t="s">
        <v>8343</v>
      </c>
      <c r="S1514" s="10">
        <f t="shared" si="125"/>
        <v>40861.27416666667</v>
      </c>
      <c r="T1514" s="10">
        <f t="shared" si="126"/>
        <v>40921.27416666667</v>
      </c>
      <c r="U1514">
        <f t="shared" si="122"/>
        <v>2011</v>
      </c>
    </row>
    <row r="1515" spans="1:21" ht="60" x14ac:dyDescent="0.25">
      <c r="A1515">
        <v>3275</v>
      </c>
      <c r="B1515" s="3" t="s">
        <v>3275</v>
      </c>
      <c r="C1515" s="3" t="s">
        <v>7385</v>
      </c>
      <c r="D1515" s="6">
        <v>1800</v>
      </c>
      <c r="E1515" s="8">
        <v>1805</v>
      </c>
      <c r="F1515" t="s">
        <v>8218</v>
      </c>
      <c r="G1515" t="s">
        <v>8223</v>
      </c>
      <c r="H1515" t="s">
        <v>8245</v>
      </c>
      <c r="I1515">
        <v>1423456200</v>
      </c>
      <c r="J1515">
        <v>1421183271</v>
      </c>
      <c r="K1515" t="b">
        <v>1</v>
      </c>
      <c r="L1515" s="9">
        <v>12</v>
      </c>
      <c r="M1515" t="b">
        <v>1</v>
      </c>
      <c r="N1515" t="s">
        <v>8269</v>
      </c>
      <c r="O1515">
        <f t="shared" si="123"/>
        <v>100</v>
      </c>
      <c r="P1515">
        <f t="shared" si="124"/>
        <v>150.41999999999999</v>
      </c>
      <c r="Q1515" s="13" t="s">
        <v>8323</v>
      </c>
      <c r="R1515" t="s">
        <v>8326</v>
      </c>
      <c r="S1515" s="10">
        <f t="shared" si="125"/>
        <v>42017.88045138889</v>
      </c>
      <c r="T1515" s="10">
        <f t="shared" si="126"/>
        <v>42044.1875</v>
      </c>
      <c r="U1515">
        <f t="shared" si="122"/>
        <v>2015</v>
      </c>
    </row>
    <row r="1516" spans="1:21" ht="60" x14ac:dyDescent="0.25">
      <c r="A1516">
        <v>3176</v>
      </c>
      <c r="B1516" s="3" t="s">
        <v>3176</v>
      </c>
      <c r="C1516" s="3" t="s">
        <v>7286</v>
      </c>
      <c r="D1516" s="6">
        <v>1900</v>
      </c>
      <c r="E1516" s="8">
        <v>2182</v>
      </c>
      <c r="F1516" t="s">
        <v>8218</v>
      </c>
      <c r="G1516" t="s">
        <v>8223</v>
      </c>
      <c r="H1516" t="s">
        <v>8245</v>
      </c>
      <c r="I1516">
        <v>1376838000</v>
      </c>
      <c r="J1516">
        <v>1374531631</v>
      </c>
      <c r="K1516" t="b">
        <v>1</v>
      </c>
      <c r="L1516" s="9">
        <v>55</v>
      </c>
      <c r="M1516" t="b">
        <v>1</v>
      </c>
      <c r="N1516" t="s">
        <v>8269</v>
      </c>
      <c r="O1516">
        <f t="shared" si="123"/>
        <v>115</v>
      </c>
      <c r="P1516">
        <f t="shared" si="124"/>
        <v>39.67</v>
      </c>
      <c r="Q1516" s="13" t="s">
        <v>8323</v>
      </c>
      <c r="R1516" t="s">
        <v>8326</v>
      </c>
      <c r="S1516" s="10">
        <f t="shared" si="125"/>
        <v>41477.930914351848</v>
      </c>
      <c r="T1516" s="10">
        <f t="shared" si="126"/>
        <v>41504.625</v>
      </c>
      <c r="U1516">
        <f t="shared" si="122"/>
        <v>2013</v>
      </c>
    </row>
    <row r="1517" spans="1:21" ht="60" x14ac:dyDescent="0.25">
      <c r="A1517">
        <v>3609</v>
      </c>
      <c r="B1517" s="3" t="s">
        <v>3608</v>
      </c>
      <c r="C1517" s="3" t="s">
        <v>7719</v>
      </c>
      <c r="D1517" s="6">
        <v>1960</v>
      </c>
      <c r="E1517" s="8">
        <v>3005</v>
      </c>
      <c r="F1517" t="s">
        <v>8218</v>
      </c>
      <c r="G1517" t="s">
        <v>8224</v>
      </c>
      <c r="H1517" t="s">
        <v>8246</v>
      </c>
      <c r="I1517">
        <v>1459378085</v>
      </c>
      <c r="J1517">
        <v>1456789685</v>
      </c>
      <c r="K1517" t="b">
        <v>0</v>
      </c>
      <c r="L1517" s="9">
        <v>21</v>
      </c>
      <c r="M1517" t="b">
        <v>1</v>
      </c>
      <c r="N1517" t="s">
        <v>8269</v>
      </c>
      <c r="O1517">
        <f t="shared" si="123"/>
        <v>153</v>
      </c>
      <c r="P1517">
        <f t="shared" si="124"/>
        <v>143.1</v>
      </c>
      <c r="Q1517" s="13" t="s">
        <v>8323</v>
      </c>
      <c r="R1517" t="s">
        <v>8326</v>
      </c>
      <c r="S1517" s="10">
        <f t="shared" si="125"/>
        <v>42429.991724537031</v>
      </c>
      <c r="T1517" s="10">
        <f t="shared" si="126"/>
        <v>42459.950057870374</v>
      </c>
      <c r="U1517">
        <f t="shared" si="122"/>
        <v>2016</v>
      </c>
    </row>
    <row r="1518" spans="1:21" ht="45" x14ac:dyDescent="0.25">
      <c r="A1518">
        <v>3696</v>
      </c>
      <c r="B1518" s="3" t="s">
        <v>3693</v>
      </c>
      <c r="C1518" s="3" t="s">
        <v>7806</v>
      </c>
      <c r="D1518" s="6">
        <v>2000</v>
      </c>
      <c r="E1518" s="8">
        <v>3100</v>
      </c>
      <c r="F1518" t="s">
        <v>8218</v>
      </c>
      <c r="G1518" t="s">
        <v>8224</v>
      </c>
      <c r="H1518" t="s">
        <v>8246</v>
      </c>
      <c r="I1518">
        <v>1423838916</v>
      </c>
      <c r="J1518">
        <v>1418654916</v>
      </c>
      <c r="K1518" t="b">
        <v>0</v>
      </c>
      <c r="L1518" s="9">
        <v>78</v>
      </c>
      <c r="M1518" t="b">
        <v>1</v>
      </c>
      <c r="N1518" t="s">
        <v>8269</v>
      </c>
      <c r="O1518">
        <f t="shared" si="123"/>
        <v>155</v>
      </c>
      <c r="P1518">
        <f t="shared" si="124"/>
        <v>39.74</v>
      </c>
      <c r="Q1518" s="13" t="s">
        <v>8323</v>
      </c>
      <c r="R1518" t="s">
        <v>8326</v>
      </c>
      <c r="S1518" s="10">
        <f t="shared" si="125"/>
        <v>41988.617083333331</v>
      </c>
      <c r="T1518" s="10">
        <f t="shared" si="126"/>
        <v>42048.617083333331</v>
      </c>
      <c r="U1518">
        <f t="shared" si="122"/>
        <v>2014</v>
      </c>
    </row>
    <row r="1519" spans="1:21" ht="30" x14ac:dyDescent="0.25">
      <c r="A1519">
        <v>3457</v>
      </c>
      <c r="B1519" s="3" t="s">
        <v>3456</v>
      </c>
      <c r="C1519" s="3" t="s">
        <v>7567</v>
      </c>
      <c r="D1519" s="6">
        <v>2000</v>
      </c>
      <c r="E1519" s="8">
        <v>2804</v>
      </c>
      <c r="F1519" t="s">
        <v>8218</v>
      </c>
      <c r="G1519" t="s">
        <v>8223</v>
      </c>
      <c r="H1519" t="s">
        <v>8245</v>
      </c>
      <c r="I1519">
        <v>1423720740</v>
      </c>
      <c r="J1519">
        <v>1421081857</v>
      </c>
      <c r="K1519" t="b">
        <v>0</v>
      </c>
      <c r="L1519" s="9">
        <v>55</v>
      </c>
      <c r="M1519" t="b">
        <v>1</v>
      </c>
      <c r="N1519" t="s">
        <v>8269</v>
      </c>
      <c r="O1519">
        <f t="shared" si="123"/>
        <v>140</v>
      </c>
      <c r="P1519">
        <f t="shared" si="124"/>
        <v>50.98</v>
      </c>
      <c r="Q1519" s="13" t="s">
        <v>8323</v>
      </c>
      <c r="R1519" t="s">
        <v>8326</v>
      </c>
      <c r="S1519" s="10">
        <f t="shared" si="125"/>
        <v>42016.706678240742</v>
      </c>
      <c r="T1519" s="10">
        <f t="shared" si="126"/>
        <v>42047.249305555553</v>
      </c>
      <c r="U1519">
        <f t="shared" si="122"/>
        <v>2015</v>
      </c>
    </row>
    <row r="1520" spans="1:21" ht="60" x14ac:dyDescent="0.25">
      <c r="A1520">
        <v>3538</v>
      </c>
      <c r="B1520" s="3" t="s">
        <v>3537</v>
      </c>
      <c r="C1520" s="3" t="s">
        <v>7648</v>
      </c>
      <c r="D1520" s="6">
        <v>2000</v>
      </c>
      <c r="E1520" s="8">
        <v>2569</v>
      </c>
      <c r="F1520" t="s">
        <v>8218</v>
      </c>
      <c r="G1520" t="s">
        <v>8224</v>
      </c>
      <c r="H1520" t="s">
        <v>8246</v>
      </c>
      <c r="I1520">
        <v>1471428340</v>
      </c>
      <c r="J1520">
        <v>1469009140</v>
      </c>
      <c r="K1520" t="b">
        <v>0</v>
      </c>
      <c r="L1520" s="9">
        <v>83</v>
      </c>
      <c r="M1520" t="b">
        <v>1</v>
      </c>
      <c r="N1520" t="s">
        <v>8269</v>
      </c>
      <c r="O1520">
        <f t="shared" si="123"/>
        <v>128</v>
      </c>
      <c r="P1520">
        <f t="shared" si="124"/>
        <v>30.95</v>
      </c>
      <c r="Q1520" s="13" t="s">
        <v>8323</v>
      </c>
      <c r="R1520" t="s">
        <v>8326</v>
      </c>
      <c r="S1520" s="10">
        <f t="shared" si="125"/>
        <v>42571.420601851853</v>
      </c>
      <c r="T1520" s="10">
        <f t="shared" si="126"/>
        <v>42599.420601851853</v>
      </c>
      <c r="U1520">
        <f t="shared" si="122"/>
        <v>2016</v>
      </c>
    </row>
    <row r="1521" spans="1:21" ht="45" x14ac:dyDescent="0.25">
      <c r="A1521">
        <v>3268</v>
      </c>
      <c r="B1521" s="3" t="s">
        <v>3268</v>
      </c>
      <c r="C1521" s="3" t="s">
        <v>7378</v>
      </c>
      <c r="D1521" s="6">
        <v>2000</v>
      </c>
      <c r="E1521" s="8">
        <v>2560</v>
      </c>
      <c r="F1521" t="s">
        <v>8218</v>
      </c>
      <c r="G1521" t="s">
        <v>8223</v>
      </c>
      <c r="H1521" t="s">
        <v>8245</v>
      </c>
      <c r="I1521">
        <v>1472074928</v>
      </c>
      <c r="J1521">
        <v>1470692528</v>
      </c>
      <c r="K1521" t="b">
        <v>1</v>
      </c>
      <c r="L1521" s="9">
        <v>42</v>
      </c>
      <c r="M1521" t="b">
        <v>1</v>
      </c>
      <c r="N1521" t="s">
        <v>8269</v>
      </c>
      <c r="O1521">
        <f t="shared" si="123"/>
        <v>128</v>
      </c>
      <c r="P1521">
        <f t="shared" si="124"/>
        <v>60.95</v>
      </c>
      <c r="Q1521" s="13" t="s">
        <v>8323</v>
      </c>
      <c r="R1521" t="s">
        <v>8326</v>
      </c>
      <c r="S1521" s="10">
        <f t="shared" si="125"/>
        <v>42590.90425925926</v>
      </c>
      <c r="T1521" s="10">
        <f t="shared" si="126"/>
        <v>42606.90425925926</v>
      </c>
      <c r="U1521">
        <f t="shared" si="122"/>
        <v>2016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 s="9">
        <v>121</v>
      </c>
      <c r="M1522" t="b">
        <v>1</v>
      </c>
      <c r="N1522" t="s">
        <v>8272</v>
      </c>
      <c r="O1522">
        <f t="shared" si="123"/>
        <v>123</v>
      </c>
      <c r="P1522">
        <f t="shared" si="124"/>
        <v>25.35</v>
      </c>
      <c r="Q1522" s="13" t="s">
        <v>8311</v>
      </c>
      <c r="R1522" t="s">
        <v>8333</v>
      </c>
      <c r="S1522" s="10">
        <f t="shared" si="125"/>
        <v>41213.254687499997</v>
      </c>
      <c r="T1522" s="10">
        <f t="shared" si="126"/>
        <v>41243.416666666664</v>
      </c>
      <c r="U1522">
        <f t="shared" si="122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 s="9">
        <v>53</v>
      </c>
      <c r="M1523" t="b">
        <v>1</v>
      </c>
      <c r="N1523" t="s">
        <v>8295</v>
      </c>
      <c r="O1523">
        <f t="shared" si="123"/>
        <v>153</v>
      </c>
      <c r="P1523">
        <f t="shared" si="124"/>
        <v>57.77</v>
      </c>
      <c r="Q1523" s="13" t="s">
        <v>8316</v>
      </c>
      <c r="R1523" t="s">
        <v>8317</v>
      </c>
      <c r="S1523" s="10">
        <f t="shared" si="125"/>
        <v>42773.005243055552</v>
      </c>
      <c r="T1523" s="10">
        <f t="shared" si="126"/>
        <v>42787.005243055552</v>
      </c>
      <c r="U1523">
        <f t="shared" si="122"/>
        <v>2017</v>
      </c>
    </row>
    <row r="1524" spans="1:21" ht="60" x14ac:dyDescent="0.25">
      <c r="A1524">
        <v>3487</v>
      </c>
      <c r="B1524" s="3" t="s">
        <v>3486</v>
      </c>
      <c r="C1524" s="3" t="s">
        <v>7597</v>
      </c>
      <c r="D1524" s="6">
        <v>2000</v>
      </c>
      <c r="E1524" s="8">
        <v>2555</v>
      </c>
      <c r="F1524" t="s">
        <v>8218</v>
      </c>
      <c r="G1524" t="s">
        <v>8224</v>
      </c>
      <c r="H1524" t="s">
        <v>8246</v>
      </c>
      <c r="I1524">
        <v>1435185252</v>
      </c>
      <c r="J1524">
        <v>1432593252</v>
      </c>
      <c r="K1524" t="b">
        <v>0</v>
      </c>
      <c r="L1524" s="9">
        <v>66</v>
      </c>
      <c r="M1524" t="b">
        <v>1</v>
      </c>
      <c r="N1524" t="s">
        <v>8269</v>
      </c>
      <c r="O1524">
        <f t="shared" si="123"/>
        <v>128</v>
      </c>
      <c r="P1524">
        <f t="shared" si="124"/>
        <v>38.71</v>
      </c>
      <c r="Q1524" s="13" t="s">
        <v>8323</v>
      </c>
      <c r="R1524" t="s">
        <v>8326</v>
      </c>
      <c r="S1524" s="10">
        <f t="shared" si="125"/>
        <v>42149.940416666665</v>
      </c>
      <c r="T1524" s="10">
        <f t="shared" si="126"/>
        <v>42179.940416666665</v>
      </c>
      <c r="U1524">
        <f t="shared" si="122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 s="9">
        <v>89</v>
      </c>
      <c r="M1525" t="b">
        <v>1</v>
      </c>
      <c r="N1525" t="s">
        <v>8290</v>
      </c>
      <c r="O1525">
        <f t="shared" si="123"/>
        <v>122</v>
      </c>
      <c r="P1525">
        <f t="shared" si="124"/>
        <v>34.380000000000003</v>
      </c>
      <c r="Q1525" s="13" t="s">
        <v>8327</v>
      </c>
      <c r="R1525" t="s">
        <v>8338</v>
      </c>
      <c r="S1525" s="10">
        <f t="shared" si="125"/>
        <v>40939.761782407404</v>
      </c>
      <c r="T1525" s="10">
        <f t="shared" si="126"/>
        <v>40984.165972222225</v>
      </c>
      <c r="U1525">
        <f t="shared" si="122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 s="9">
        <v>16</v>
      </c>
      <c r="M1526" t="b">
        <v>0</v>
      </c>
      <c r="N1526" t="s">
        <v>8271</v>
      </c>
      <c r="O1526">
        <f t="shared" si="123"/>
        <v>31</v>
      </c>
      <c r="P1526">
        <f t="shared" si="124"/>
        <v>191.25</v>
      </c>
      <c r="Q1526" s="13" t="s">
        <v>8308</v>
      </c>
      <c r="R1526" t="s">
        <v>8310</v>
      </c>
      <c r="S1526" s="10">
        <f t="shared" si="125"/>
        <v>41955.002488425926</v>
      </c>
      <c r="T1526" s="10">
        <f t="shared" si="126"/>
        <v>42005.002488425926</v>
      </c>
      <c r="U1526">
        <f t="shared" si="122"/>
        <v>2014</v>
      </c>
    </row>
    <row r="1527" spans="1:21" ht="45" x14ac:dyDescent="0.25">
      <c r="A1527">
        <v>3592</v>
      </c>
      <c r="B1527" s="3" t="s">
        <v>3591</v>
      </c>
      <c r="C1527" s="3" t="s">
        <v>7702</v>
      </c>
      <c r="D1527" s="6">
        <v>2000</v>
      </c>
      <c r="E1527" s="8">
        <v>2545</v>
      </c>
      <c r="F1527" t="s">
        <v>8218</v>
      </c>
      <c r="G1527" t="s">
        <v>8223</v>
      </c>
      <c r="H1527" t="s">
        <v>8245</v>
      </c>
      <c r="I1527">
        <v>1423630740</v>
      </c>
      <c r="J1527">
        <v>1418673307</v>
      </c>
      <c r="K1527" t="b">
        <v>0</v>
      </c>
      <c r="L1527" s="9">
        <v>35</v>
      </c>
      <c r="M1527" t="b">
        <v>1</v>
      </c>
      <c r="N1527" t="s">
        <v>8269</v>
      </c>
      <c r="O1527">
        <f t="shared" si="123"/>
        <v>127</v>
      </c>
      <c r="P1527">
        <f t="shared" si="124"/>
        <v>72.709999999999994</v>
      </c>
      <c r="Q1527" s="13" t="s">
        <v>8323</v>
      </c>
      <c r="R1527" t="s">
        <v>8326</v>
      </c>
      <c r="S1527" s="10">
        <f t="shared" si="125"/>
        <v>41988.829942129625</v>
      </c>
      <c r="T1527" s="10">
        <f t="shared" si="126"/>
        <v>42046.207638888889</v>
      </c>
      <c r="U1527">
        <f t="shared" si="122"/>
        <v>2014</v>
      </c>
    </row>
    <row r="1528" spans="1:21" ht="30" x14ac:dyDescent="0.25">
      <c r="A1528">
        <v>3318</v>
      </c>
      <c r="B1528" s="3" t="s">
        <v>3318</v>
      </c>
      <c r="C1528" s="3" t="s">
        <v>7428</v>
      </c>
      <c r="D1528" s="6">
        <v>2000</v>
      </c>
      <c r="E1528" s="8">
        <v>2512</v>
      </c>
      <c r="F1528" t="s">
        <v>8218</v>
      </c>
      <c r="G1528" t="s">
        <v>8228</v>
      </c>
      <c r="H1528" t="s">
        <v>8250</v>
      </c>
      <c r="I1528">
        <v>1460341800</v>
      </c>
      <c r="J1528">
        <v>1456902893</v>
      </c>
      <c r="K1528" t="b">
        <v>0</v>
      </c>
      <c r="L1528" s="9">
        <v>32</v>
      </c>
      <c r="M1528" t="b">
        <v>1</v>
      </c>
      <c r="N1528" t="s">
        <v>8269</v>
      </c>
      <c r="O1528">
        <f t="shared" si="123"/>
        <v>126</v>
      </c>
      <c r="P1528">
        <f t="shared" si="124"/>
        <v>78.5</v>
      </c>
      <c r="Q1528" s="13" t="s">
        <v>8323</v>
      </c>
      <c r="R1528" t="s">
        <v>8326</v>
      </c>
      <c r="S1528" s="10">
        <f t="shared" si="125"/>
        <v>42431.302002314813</v>
      </c>
      <c r="T1528" s="10">
        <f t="shared" si="126"/>
        <v>42471.104166666672</v>
      </c>
      <c r="U1528">
        <f t="shared" si="122"/>
        <v>2016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 s="9">
        <v>19</v>
      </c>
      <c r="M1529" t="b">
        <v>1</v>
      </c>
      <c r="N1529" t="s">
        <v>8274</v>
      </c>
      <c r="O1529">
        <f t="shared" si="123"/>
        <v>109</v>
      </c>
      <c r="P1529">
        <f t="shared" si="124"/>
        <v>160.79</v>
      </c>
      <c r="Q1529" s="13" t="s">
        <v>8327</v>
      </c>
      <c r="R1529" t="s">
        <v>8331</v>
      </c>
      <c r="S1529" s="10">
        <f t="shared" si="125"/>
        <v>42087.803310185183</v>
      </c>
      <c r="T1529" s="10">
        <f t="shared" si="126"/>
        <v>42121.716666666667</v>
      </c>
      <c r="U1529">
        <f t="shared" si="122"/>
        <v>2015</v>
      </c>
    </row>
    <row r="1530" spans="1:21" ht="75" x14ac:dyDescent="0.25">
      <c r="A1530">
        <v>3290</v>
      </c>
      <c r="B1530" s="3" t="s">
        <v>3290</v>
      </c>
      <c r="C1530" s="3" t="s">
        <v>7400</v>
      </c>
      <c r="D1530" s="6">
        <v>2000</v>
      </c>
      <c r="E1530" s="8">
        <v>2424</v>
      </c>
      <c r="F1530" t="s">
        <v>8218</v>
      </c>
      <c r="G1530" t="s">
        <v>8224</v>
      </c>
      <c r="H1530" t="s">
        <v>8246</v>
      </c>
      <c r="I1530">
        <v>1489234891</v>
      </c>
      <c r="J1530">
        <v>1486642891</v>
      </c>
      <c r="K1530" t="b">
        <v>0</v>
      </c>
      <c r="L1530" s="9">
        <v>72</v>
      </c>
      <c r="M1530" t="b">
        <v>1</v>
      </c>
      <c r="N1530" t="s">
        <v>8269</v>
      </c>
      <c r="O1530">
        <f t="shared" si="123"/>
        <v>121</v>
      </c>
      <c r="P1530">
        <f t="shared" si="124"/>
        <v>33.67</v>
      </c>
      <c r="Q1530" s="13" t="s">
        <v>8323</v>
      </c>
      <c r="R1530" t="s">
        <v>8326</v>
      </c>
      <c r="S1530" s="10">
        <f t="shared" si="125"/>
        <v>42775.51494212963</v>
      </c>
      <c r="T1530" s="10">
        <f t="shared" si="126"/>
        <v>42805.51494212963</v>
      </c>
      <c r="U1530">
        <f t="shared" si="122"/>
        <v>2017</v>
      </c>
    </row>
    <row r="1531" spans="1:21" ht="60" x14ac:dyDescent="0.25">
      <c r="A1531">
        <v>537</v>
      </c>
      <c r="B1531" s="3" t="s">
        <v>538</v>
      </c>
      <c r="C1531" s="3" t="s">
        <v>4647</v>
      </c>
      <c r="D1531" s="6">
        <v>2000</v>
      </c>
      <c r="E1531" s="8">
        <v>2410</v>
      </c>
      <c r="F1531" t="s">
        <v>8218</v>
      </c>
      <c r="G1531" t="s">
        <v>8223</v>
      </c>
      <c r="H1531" t="s">
        <v>8245</v>
      </c>
      <c r="I1531">
        <v>1446665191</v>
      </c>
      <c r="J1531">
        <v>1444069591</v>
      </c>
      <c r="K1531" t="b">
        <v>0</v>
      </c>
      <c r="L1531" s="9">
        <v>59</v>
      </c>
      <c r="M1531" t="b">
        <v>1</v>
      </c>
      <c r="N1531" t="s">
        <v>8269</v>
      </c>
      <c r="O1531">
        <f t="shared" si="123"/>
        <v>121</v>
      </c>
      <c r="P1531">
        <f t="shared" si="124"/>
        <v>40.85</v>
      </c>
      <c r="Q1531" s="13" t="s">
        <v>8323</v>
      </c>
      <c r="R1531" t="s">
        <v>8326</v>
      </c>
      <c r="S1531" s="10">
        <f t="shared" si="125"/>
        <v>42282.768414351856</v>
      </c>
      <c r="T1531" s="10">
        <f t="shared" si="126"/>
        <v>42312.810081018513</v>
      </c>
      <c r="U1531">
        <f t="shared" si="122"/>
        <v>2015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 s="9">
        <v>17</v>
      </c>
      <c r="M1532" t="b">
        <v>0</v>
      </c>
      <c r="N1532" t="s">
        <v>8269</v>
      </c>
      <c r="O1532">
        <f t="shared" si="123"/>
        <v>61</v>
      </c>
      <c r="P1532">
        <f t="shared" si="124"/>
        <v>179.12</v>
      </c>
      <c r="Q1532" s="13" t="s">
        <v>8323</v>
      </c>
      <c r="R1532" t="s">
        <v>8326</v>
      </c>
      <c r="S1532" s="10">
        <f t="shared" si="125"/>
        <v>42235.117476851854</v>
      </c>
      <c r="T1532" s="10">
        <f t="shared" si="126"/>
        <v>42275.117476851854</v>
      </c>
      <c r="U1532">
        <f t="shared" si="122"/>
        <v>2015</v>
      </c>
    </row>
    <row r="1533" spans="1:21" ht="60" x14ac:dyDescent="0.25">
      <c r="A1533">
        <v>2827</v>
      </c>
      <c r="B1533" s="3" t="s">
        <v>2827</v>
      </c>
      <c r="C1533" s="3" t="s">
        <v>6937</v>
      </c>
      <c r="D1533" s="6">
        <v>2000</v>
      </c>
      <c r="E1533" s="8">
        <v>2405</v>
      </c>
      <c r="F1533" t="s">
        <v>8218</v>
      </c>
      <c r="G1533" t="s">
        <v>8223</v>
      </c>
      <c r="H1533" t="s">
        <v>8245</v>
      </c>
      <c r="I1533">
        <v>1464971400</v>
      </c>
      <c r="J1533">
        <v>1462379066</v>
      </c>
      <c r="K1533" t="b">
        <v>0</v>
      </c>
      <c r="L1533" s="9">
        <v>23</v>
      </c>
      <c r="M1533" t="b">
        <v>1</v>
      </c>
      <c r="N1533" t="s">
        <v>8269</v>
      </c>
      <c r="O1533">
        <f t="shared" si="123"/>
        <v>120</v>
      </c>
      <c r="P1533">
        <f t="shared" si="124"/>
        <v>104.57</v>
      </c>
      <c r="Q1533" s="13" t="s">
        <v>8323</v>
      </c>
      <c r="R1533" t="s">
        <v>8326</v>
      </c>
      <c r="S1533" s="10">
        <f t="shared" si="125"/>
        <v>42494.683634259258</v>
      </c>
      <c r="T1533" s="10">
        <f t="shared" si="126"/>
        <v>42524.6875</v>
      </c>
      <c r="U1533">
        <f t="shared" si="122"/>
        <v>2016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 s="9">
        <v>62</v>
      </c>
      <c r="M1534" t="b">
        <v>1</v>
      </c>
      <c r="N1534" t="s">
        <v>8274</v>
      </c>
      <c r="O1534">
        <f t="shared" si="123"/>
        <v>122</v>
      </c>
      <c r="P1534">
        <f t="shared" si="124"/>
        <v>49.11</v>
      </c>
      <c r="Q1534" s="13" t="s">
        <v>8327</v>
      </c>
      <c r="R1534" t="s">
        <v>8331</v>
      </c>
      <c r="S1534" s="10">
        <f t="shared" si="125"/>
        <v>41730.998402777775</v>
      </c>
      <c r="T1534" s="10">
        <f t="shared" si="126"/>
        <v>41760.998402777775</v>
      </c>
      <c r="U1534">
        <f t="shared" si="122"/>
        <v>2014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 s="9">
        <v>55</v>
      </c>
      <c r="M1535" t="b">
        <v>1</v>
      </c>
      <c r="N1535" t="s">
        <v>8267</v>
      </c>
      <c r="O1535">
        <f t="shared" si="123"/>
        <v>108</v>
      </c>
      <c r="P1535">
        <f t="shared" si="124"/>
        <v>55.2</v>
      </c>
      <c r="Q1535" s="13" t="s">
        <v>8321</v>
      </c>
      <c r="R1535" t="s">
        <v>8322</v>
      </c>
      <c r="S1535" s="10">
        <f t="shared" si="125"/>
        <v>41674.08494212963</v>
      </c>
      <c r="T1535" s="10">
        <f t="shared" si="126"/>
        <v>41704.08494212963</v>
      </c>
      <c r="U1535">
        <f t="shared" si="122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 s="9">
        <v>31</v>
      </c>
      <c r="M1536" t="b">
        <v>1</v>
      </c>
      <c r="N1536" t="s">
        <v>8267</v>
      </c>
      <c r="O1536">
        <f t="shared" si="123"/>
        <v>101</v>
      </c>
      <c r="P1536">
        <f t="shared" si="124"/>
        <v>97.9</v>
      </c>
      <c r="Q1536" s="13" t="s">
        <v>8321</v>
      </c>
      <c r="R1536" t="s">
        <v>8322</v>
      </c>
      <c r="S1536" s="10">
        <f t="shared" si="125"/>
        <v>42047.128564814819</v>
      </c>
      <c r="T1536" s="10">
        <f t="shared" si="126"/>
        <v>42077.086898148147</v>
      </c>
      <c r="U1536">
        <f t="shared" si="122"/>
        <v>2015</v>
      </c>
    </row>
    <row r="1537" spans="1:21" ht="45" x14ac:dyDescent="0.25">
      <c r="A1537">
        <v>2838</v>
      </c>
      <c r="B1537" s="3" t="s">
        <v>2838</v>
      </c>
      <c r="C1537" s="3" t="s">
        <v>6948</v>
      </c>
      <c r="D1537" s="6">
        <v>2000</v>
      </c>
      <c r="E1537" s="8">
        <v>2405</v>
      </c>
      <c r="F1537" t="s">
        <v>8218</v>
      </c>
      <c r="G1537" t="s">
        <v>8223</v>
      </c>
      <c r="H1537" t="s">
        <v>8245</v>
      </c>
      <c r="I1537">
        <v>1407967200</v>
      </c>
      <c r="J1537">
        <v>1406039696</v>
      </c>
      <c r="K1537" t="b">
        <v>0</v>
      </c>
      <c r="L1537" s="9">
        <v>54</v>
      </c>
      <c r="M1537" t="b">
        <v>1</v>
      </c>
      <c r="N1537" t="s">
        <v>8269</v>
      </c>
      <c r="O1537">
        <f t="shared" si="123"/>
        <v>120</v>
      </c>
      <c r="P1537">
        <f t="shared" si="124"/>
        <v>44.54</v>
      </c>
      <c r="Q1537" s="13" t="s">
        <v>8323</v>
      </c>
      <c r="R1537" t="s">
        <v>8326</v>
      </c>
      <c r="S1537" s="10">
        <f t="shared" si="125"/>
        <v>41842.607592592591</v>
      </c>
      <c r="T1537" s="10">
        <f t="shared" si="126"/>
        <v>41864.916666666664</v>
      </c>
      <c r="U1537">
        <f t="shared" si="122"/>
        <v>2014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 s="9">
        <v>17</v>
      </c>
      <c r="M1538" t="b">
        <v>1</v>
      </c>
      <c r="N1538" t="s">
        <v>8301</v>
      </c>
      <c r="O1538">
        <f t="shared" si="123"/>
        <v>101</v>
      </c>
      <c r="P1538">
        <f t="shared" si="124"/>
        <v>178.53</v>
      </c>
      <c r="Q1538" s="13" t="s">
        <v>8323</v>
      </c>
      <c r="R1538" t="s">
        <v>8324</v>
      </c>
      <c r="S1538" s="10">
        <f t="shared" si="125"/>
        <v>42398.849259259259</v>
      </c>
      <c r="T1538" s="10">
        <f t="shared" si="126"/>
        <v>42430.249305555553</v>
      </c>
      <c r="U1538">
        <f t="shared" si="122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 s="9">
        <v>26</v>
      </c>
      <c r="M1539" t="b">
        <v>1</v>
      </c>
      <c r="N1539" t="s">
        <v>8301</v>
      </c>
      <c r="O1539">
        <f t="shared" si="123"/>
        <v>101</v>
      </c>
      <c r="P1539">
        <f t="shared" si="124"/>
        <v>116.73</v>
      </c>
      <c r="Q1539" s="13" t="s">
        <v>8323</v>
      </c>
      <c r="R1539" t="s">
        <v>8324</v>
      </c>
      <c r="S1539" s="10">
        <f t="shared" si="125"/>
        <v>42360.212025462963</v>
      </c>
      <c r="T1539" s="10">
        <f t="shared" si="126"/>
        <v>42390.212025462963</v>
      </c>
      <c r="U1539">
        <f t="shared" si="122"/>
        <v>2015</v>
      </c>
    </row>
    <row r="1540" spans="1:21" ht="60" x14ac:dyDescent="0.25">
      <c r="A1540">
        <v>3347</v>
      </c>
      <c r="B1540" s="3" t="s">
        <v>3347</v>
      </c>
      <c r="C1540" s="3" t="s">
        <v>7457</v>
      </c>
      <c r="D1540" s="6">
        <v>2000</v>
      </c>
      <c r="E1540" s="8">
        <v>2389</v>
      </c>
      <c r="F1540" t="s">
        <v>8218</v>
      </c>
      <c r="G1540" t="s">
        <v>8224</v>
      </c>
      <c r="H1540" t="s">
        <v>8246</v>
      </c>
      <c r="I1540">
        <v>1462741200</v>
      </c>
      <c r="J1540">
        <v>1461503654</v>
      </c>
      <c r="K1540" t="b">
        <v>0</v>
      </c>
      <c r="L1540" s="9">
        <v>22</v>
      </c>
      <c r="M1540" t="b">
        <v>1</v>
      </c>
      <c r="N1540" t="s">
        <v>8269</v>
      </c>
      <c r="O1540">
        <f t="shared" si="123"/>
        <v>119</v>
      </c>
      <c r="P1540">
        <f t="shared" si="124"/>
        <v>108.59</v>
      </c>
      <c r="Q1540" s="13" t="s">
        <v>8323</v>
      </c>
      <c r="R1540" t="s">
        <v>8326</v>
      </c>
      <c r="S1540" s="10">
        <f t="shared" si="125"/>
        <v>42484.551550925928</v>
      </c>
      <c r="T1540" s="10">
        <f t="shared" si="126"/>
        <v>42498.875</v>
      </c>
      <c r="U1540">
        <f t="shared" si="122"/>
        <v>2016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 s="9">
        <v>33</v>
      </c>
      <c r="M1541" t="b">
        <v>0</v>
      </c>
      <c r="N1541" t="s">
        <v>8266</v>
      </c>
      <c r="O1541">
        <f t="shared" si="123"/>
        <v>25</v>
      </c>
      <c r="P1541">
        <f t="shared" si="124"/>
        <v>91.82</v>
      </c>
      <c r="Q1541" s="13" t="s">
        <v>8321</v>
      </c>
      <c r="R1541" t="s">
        <v>8325</v>
      </c>
      <c r="S1541" s="10">
        <f t="shared" si="125"/>
        <v>42249.064722222218</v>
      </c>
      <c r="T1541" s="10">
        <f t="shared" si="126"/>
        <v>42278.208333333328</v>
      </c>
      <c r="U1541">
        <f t="shared" si="122"/>
        <v>2015</v>
      </c>
    </row>
    <row r="1542" spans="1:21" ht="45" x14ac:dyDescent="0.25">
      <c r="A1542">
        <v>3313</v>
      </c>
      <c r="B1542" s="3" t="s">
        <v>3313</v>
      </c>
      <c r="C1542" s="3" t="s">
        <v>7423</v>
      </c>
      <c r="D1542" s="6">
        <v>2000</v>
      </c>
      <c r="E1542" s="8">
        <v>2321</v>
      </c>
      <c r="F1542" t="s">
        <v>8218</v>
      </c>
      <c r="G1542" t="s">
        <v>8223</v>
      </c>
      <c r="H1542" t="s">
        <v>8245</v>
      </c>
      <c r="I1542">
        <v>1453856400</v>
      </c>
      <c r="J1542">
        <v>1452664317</v>
      </c>
      <c r="K1542" t="b">
        <v>0</v>
      </c>
      <c r="L1542" s="9">
        <v>29</v>
      </c>
      <c r="M1542" t="b">
        <v>1</v>
      </c>
      <c r="N1542" t="s">
        <v>8269</v>
      </c>
      <c r="O1542">
        <f t="shared" si="123"/>
        <v>116</v>
      </c>
      <c r="P1542">
        <f t="shared" si="124"/>
        <v>80.03</v>
      </c>
      <c r="Q1542" s="13" t="s">
        <v>8323</v>
      </c>
      <c r="R1542" t="s">
        <v>8326</v>
      </c>
      <c r="S1542" s="10">
        <f t="shared" si="125"/>
        <v>42382.244409722218</v>
      </c>
      <c r="T1542" s="10">
        <f t="shared" si="126"/>
        <v>42396.041666666672</v>
      </c>
      <c r="U1542">
        <f t="shared" si="122"/>
        <v>2016</v>
      </c>
    </row>
    <row r="1543" spans="1:21" ht="45" x14ac:dyDescent="0.25">
      <c r="A1543">
        <v>3172</v>
      </c>
      <c r="B1543" s="3" t="s">
        <v>3172</v>
      </c>
      <c r="C1543" s="3" t="s">
        <v>7282</v>
      </c>
      <c r="D1543" s="6">
        <v>2000</v>
      </c>
      <c r="E1543" s="8">
        <v>2300</v>
      </c>
      <c r="F1543" t="s">
        <v>8218</v>
      </c>
      <c r="G1543" t="s">
        <v>8223</v>
      </c>
      <c r="H1543" t="s">
        <v>8245</v>
      </c>
      <c r="I1543">
        <v>1329240668</v>
      </c>
      <c r="J1543">
        <v>1326648668</v>
      </c>
      <c r="K1543" t="b">
        <v>1</v>
      </c>
      <c r="L1543" s="9">
        <v>29</v>
      </c>
      <c r="M1543" t="b">
        <v>1</v>
      </c>
      <c r="N1543" t="s">
        <v>8269</v>
      </c>
      <c r="O1543">
        <f t="shared" si="123"/>
        <v>115</v>
      </c>
      <c r="P1543">
        <f t="shared" si="124"/>
        <v>79.31</v>
      </c>
      <c r="Q1543" s="13" t="s">
        <v>8323</v>
      </c>
      <c r="R1543" t="s">
        <v>8326</v>
      </c>
      <c r="S1543" s="10">
        <f t="shared" si="125"/>
        <v>40923.729953703703</v>
      </c>
      <c r="T1543" s="10">
        <f t="shared" si="126"/>
        <v>40953.729953703703</v>
      </c>
      <c r="U1543">
        <f t="shared" si="122"/>
        <v>2012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 s="9">
        <v>48</v>
      </c>
      <c r="M1544" t="b">
        <v>1</v>
      </c>
      <c r="N1544" t="s">
        <v>8274</v>
      </c>
      <c r="O1544">
        <f t="shared" si="123"/>
        <v>101</v>
      </c>
      <c r="P1544">
        <f t="shared" si="124"/>
        <v>63.03</v>
      </c>
      <c r="Q1544" s="13" t="s">
        <v>8327</v>
      </c>
      <c r="R1544" t="s">
        <v>8331</v>
      </c>
      <c r="S1544" s="10">
        <f t="shared" si="125"/>
        <v>40978.125046296293</v>
      </c>
      <c r="T1544" s="10">
        <f t="shared" si="126"/>
        <v>41038.083379629628</v>
      </c>
      <c r="U1544">
        <f t="shared" si="122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 s="9">
        <v>38</v>
      </c>
      <c r="M1545" t="b">
        <v>1</v>
      </c>
      <c r="N1545" t="s">
        <v>8274</v>
      </c>
      <c r="O1545">
        <f t="shared" si="123"/>
        <v>121</v>
      </c>
      <c r="P1545">
        <f t="shared" si="124"/>
        <v>79.53</v>
      </c>
      <c r="Q1545" s="13" t="s">
        <v>8327</v>
      </c>
      <c r="R1545" t="s">
        <v>8331</v>
      </c>
      <c r="S1545" s="10">
        <f t="shared" si="125"/>
        <v>42094.236481481479</v>
      </c>
      <c r="T1545" s="10">
        <f t="shared" si="126"/>
        <v>42115.236481481479</v>
      </c>
      <c r="U1545">
        <f t="shared" ref="U1545:U1608" si="127">YEAR(S1545)</f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 s="9">
        <v>21</v>
      </c>
      <c r="M1546" t="b">
        <v>1</v>
      </c>
      <c r="N1546" t="s">
        <v>8271</v>
      </c>
      <c r="O1546">
        <f t="shared" si="123"/>
        <v>101</v>
      </c>
      <c r="P1546">
        <f t="shared" si="124"/>
        <v>143.66999999999999</v>
      </c>
      <c r="Q1546" s="13" t="s">
        <v>8308</v>
      </c>
      <c r="R1546" t="s">
        <v>8310</v>
      </c>
      <c r="S1546" s="10">
        <f t="shared" si="125"/>
        <v>42209.593692129631</v>
      </c>
      <c r="T1546" s="10">
        <f t="shared" si="126"/>
        <v>42239.593692129631</v>
      </c>
      <c r="U1546">
        <f t="shared" si="127"/>
        <v>2015</v>
      </c>
    </row>
    <row r="1547" spans="1:21" ht="45" x14ac:dyDescent="0.25">
      <c r="A1547">
        <v>3570</v>
      </c>
      <c r="B1547" s="3" t="s">
        <v>3569</v>
      </c>
      <c r="C1547" s="3" t="s">
        <v>7680</v>
      </c>
      <c r="D1547" s="6">
        <v>2000</v>
      </c>
      <c r="E1547" s="8">
        <v>2287</v>
      </c>
      <c r="F1547" t="s">
        <v>8218</v>
      </c>
      <c r="G1547" t="s">
        <v>8223</v>
      </c>
      <c r="H1547" t="s">
        <v>8245</v>
      </c>
      <c r="I1547">
        <v>1420009200</v>
      </c>
      <c r="J1547">
        <v>1417593483</v>
      </c>
      <c r="K1547" t="b">
        <v>0</v>
      </c>
      <c r="L1547" s="9">
        <v>26</v>
      </c>
      <c r="M1547" t="b">
        <v>1</v>
      </c>
      <c r="N1547" t="s">
        <v>8269</v>
      </c>
      <c r="O1547">
        <f t="shared" si="123"/>
        <v>114</v>
      </c>
      <c r="P1547">
        <f t="shared" si="124"/>
        <v>87.96</v>
      </c>
      <c r="Q1547" s="13" t="s">
        <v>8323</v>
      </c>
      <c r="R1547" t="s">
        <v>8326</v>
      </c>
      <c r="S1547" s="10">
        <f t="shared" si="125"/>
        <v>41976.331979166673</v>
      </c>
      <c r="T1547" s="10">
        <f t="shared" si="126"/>
        <v>42004.291666666672</v>
      </c>
      <c r="U1547">
        <f t="shared" si="127"/>
        <v>2014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 s="9">
        <v>35</v>
      </c>
      <c r="M1548" t="b">
        <v>1</v>
      </c>
      <c r="N1548" t="s">
        <v>8267</v>
      </c>
      <c r="O1548">
        <f t="shared" si="123"/>
        <v>108</v>
      </c>
      <c r="P1548">
        <f t="shared" si="124"/>
        <v>86.16</v>
      </c>
      <c r="Q1548" s="13" t="s">
        <v>8321</v>
      </c>
      <c r="R1548" t="s">
        <v>8322</v>
      </c>
      <c r="S1548" s="10">
        <f t="shared" si="125"/>
        <v>40638.162465277775</v>
      </c>
      <c r="T1548" s="10">
        <f t="shared" si="126"/>
        <v>40672.249305555553</v>
      </c>
      <c r="U1548">
        <f t="shared" si="127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 s="9">
        <v>19</v>
      </c>
      <c r="M1549" t="b">
        <v>1</v>
      </c>
      <c r="N1549" t="s">
        <v>8263</v>
      </c>
      <c r="O1549">
        <f t="shared" si="123"/>
        <v>101</v>
      </c>
      <c r="P1549">
        <f t="shared" si="124"/>
        <v>158.68</v>
      </c>
      <c r="Q1549" s="13" t="s">
        <v>8321</v>
      </c>
      <c r="R1549" t="s">
        <v>8332</v>
      </c>
      <c r="S1549" s="10">
        <f t="shared" si="125"/>
        <v>41780.068043981482</v>
      </c>
      <c r="T1549" s="10">
        <f t="shared" si="126"/>
        <v>41815.068043981482</v>
      </c>
      <c r="U1549">
        <f t="shared" si="127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 s="9">
        <v>30</v>
      </c>
      <c r="M1550" t="b">
        <v>1</v>
      </c>
      <c r="N1550" t="s">
        <v>8303</v>
      </c>
      <c r="O1550">
        <f t="shared" si="123"/>
        <v>151</v>
      </c>
      <c r="P1550">
        <f t="shared" si="124"/>
        <v>100.5</v>
      </c>
      <c r="Q1550" s="13" t="s">
        <v>8323</v>
      </c>
      <c r="R1550" t="s">
        <v>8335</v>
      </c>
      <c r="S1550" s="10">
        <f t="shared" si="125"/>
        <v>42548.63853009259</v>
      </c>
      <c r="T1550" s="10">
        <f t="shared" si="126"/>
        <v>42584.418749999997</v>
      </c>
      <c r="U1550">
        <f t="shared" si="127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 s="9">
        <v>28</v>
      </c>
      <c r="M1551" t="b">
        <v>1</v>
      </c>
      <c r="N1551" t="s">
        <v>8271</v>
      </c>
      <c r="O1551">
        <f t="shared" ref="O1551:O1614" si="128">ROUND(E1551/D1551*100,0)</f>
        <v>100</v>
      </c>
      <c r="P1551">
        <f t="shared" ref="P1551:P1614" si="129">IFERROR(ROUND(E1551/L1551,2),0)</f>
        <v>107.64</v>
      </c>
      <c r="Q1551" s="13" t="s">
        <v>8308</v>
      </c>
      <c r="R1551" t="s">
        <v>8310</v>
      </c>
      <c r="S1551" s="10">
        <f t="shared" ref="S1551:S1614" si="130">(((J1551/60)/60)/24)+DATE(1970,1,1)</f>
        <v>42675.690393518518</v>
      </c>
      <c r="T1551" s="10">
        <f t="shared" ref="T1551:T1614" si="131">(((I1551/60)/60)/24)+DATE(1970,1,1)</f>
        <v>42705.732060185182</v>
      </c>
      <c r="U1551">
        <f t="shared" si="127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 s="9">
        <v>169</v>
      </c>
      <c r="M1552" t="b">
        <v>1</v>
      </c>
      <c r="N1552" t="s">
        <v>8272</v>
      </c>
      <c r="O1552">
        <f t="shared" si="128"/>
        <v>120</v>
      </c>
      <c r="P1552">
        <f t="shared" si="129"/>
        <v>17.82</v>
      </c>
      <c r="Q1552" s="13" t="s">
        <v>8311</v>
      </c>
      <c r="R1552" t="s">
        <v>8333</v>
      </c>
      <c r="S1552" s="10">
        <f t="shared" si="130"/>
        <v>41598.420046296298</v>
      </c>
      <c r="T1552" s="10">
        <f t="shared" si="131"/>
        <v>41628.420046296298</v>
      </c>
      <c r="U1552">
        <f t="shared" si="127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 s="9">
        <v>62</v>
      </c>
      <c r="M1553" t="b">
        <v>1</v>
      </c>
      <c r="N1553" t="s">
        <v>8277</v>
      </c>
      <c r="O1553">
        <f t="shared" si="128"/>
        <v>120</v>
      </c>
      <c r="P1553">
        <f t="shared" si="129"/>
        <v>48.55</v>
      </c>
      <c r="Q1553" s="13" t="s">
        <v>8327</v>
      </c>
      <c r="R1553" t="s">
        <v>8328</v>
      </c>
      <c r="S1553" s="10">
        <f t="shared" si="130"/>
        <v>41453.076319444444</v>
      </c>
      <c r="T1553" s="10">
        <f t="shared" si="131"/>
        <v>41488.076319444444</v>
      </c>
      <c r="U1553">
        <f t="shared" si="127"/>
        <v>2013</v>
      </c>
    </row>
    <row r="1554" spans="1:21" ht="45" x14ac:dyDescent="0.25">
      <c r="A1554">
        <v>3478</v>
      </c>
      <c r="B1554" s="3" t="s">
        <v>3477</v>
      </c>
      <c r="C1554" s="3" t="s">
        <v>7588</v>
      </c>
      <c r="D1554" s="6">
        <v>2000</v>
      </c>
      <c r="E1554" s="8">
        <v>2257</v>
      </c>
      <c r="F1554" t="s">
        <v>8218</v>
      </c>
      <c r="G1554" t="s">
        <v>8223</v>
      </c>
      <c r="H1554" t="s">
        <v>8245</v>
      </c>
      <c r="I1554">
        <v>1426539600</v>
      </c>
      <c r="J1554">
        <v>1424296822</v>
      </c>
      <c r="K1554" t="b">
        <v>0</v>
      </c>
      <c r="L1554" s="9">
        <v>57</v>
      </c>
      <c r="M1554" t="b">
        <v>1</v>
      </c>
      <c r="N1554" t="s">
        <v>8269</v>
      </c>
      <c r="O1554">
        <f t="shared" si="128"/>
        <v>113</v>
      </c>
      <c r="P1554">
        <f t="shared" si="129"/>
        <v>39.6</v>
      </c>
      <c r="Q1554" s="13" t="s">
        <v>8323</v>
      </c>
      <c r="R1554" t="s">
        <v>8326</v>
      </c>
      <c r="S1554" s="10">
        <f t="shared" si="130"/>
        <v>42053.916921296302</v>
      </c>
      <c r="T1554" s="10">
        <f t="shared" si="131"/>
        <v>42079.875</v>
      </c>
      <c r="U1554">
        <f t="shared" si="127"/>
        <v>2015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 s="9">
        <v>21</v>
      </c>
      <c r="M1555" t="b">
        <v>1</v>
      </c>
      <c r="N1555" t="s">
        <v>8298</v>
      </c>
      <c r="O1555">
        <f t="shared" si="128"/>
        <v>100</v>
      </c>
      <c r="P1555">
        <f t="shared" si="129"/>
        <v>143</v>
      </c>
      <c r="Q1555" s="13" t="s">
        <v>8327</v>
      </c>
      <c r="R1555" t="s">
        <v>8341</v>
      </c>
      <c r="S1555" s="10">
        <f t="shared" si="130"/>
        <v>42039.951087962967</v>
      </c>
      <c r="T1555" s="10">
        <f t="shared" si="131"/>
        <v>42069.951087962967</v>
      </c>
      <c r="U1555">
        <f t="shared" si="127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 s="9">
        <v>40</v>
      </c>
      <c r="M1556" t="b">
        <v>1</v>
      </c>
      <c r="N1556" t="s">
        <v>8274</v>
      </c>
      <c r="O1556">
        <f t="shared" si="128"/>
        <v>100</v>
      </c>
      <c r="P1556">
        <f t="shared" si="129"/>
        <v>75.05</v>
      </c>
      <c r="Q1556" s="13" t="s">
        <v>8327</v>
      </c>
      <c r="R1556" t="s">
        <v>8331</v>
      </c>
      <c r="S1556" s="10">
        <f t="shared" si="130"/>
        <v>41626.916284722225</v>
      </c>
      <c r="T1556" s="10">
        <f t="shared" si="131"/>
        <v>41647.088888888888</v>
      </c>
      <c r="U1556">
        <f t="shared" si="127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 s="9">
        <v>91</v>
      </c>
      <c r="M1557" t="b">
        <v>0</v>
      </c>
      <c r="N1557" t="s">
        <v>8269</v>
      </c>
      <c r="O1557">
        <f t="shared" si="128"/>
        <v>18</v>
      </c>
      <c r="P1557">
        <f t="shared" si="129"/>
        <v>32.979999999999997</v>
      </c>
      <c r="Q1557" s="13" t="s">
        <v>8323</v>
      </c>
      <c r="R1557" t="s">
        <v>8326</v>
      </c>
      <c r="S1557" s="10">
        <f t="shared" si="130"/>
        <v>42436.509108796294</v>
      </c>
      <c r="T1557" s="10">
        <f t="shared" si="131"/>
        <v>42471.467442129629</v>
      </c>
      <c r="U1557">
        <f t="shared" si="127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 s="9">
        <v>1</v>
      </c>
      <c r="M1558" t="b">
        <v>0</v>
      </c>
      <c r="N1558" t="s">
        <v>8266</v>
      </c>
      <c r="O1558">
        <f t="shared" si="128"/>
        <v>60</v>
      </c>
      <c r="P1558">
        <f t="shared" si="129"/>
        <v>3000</v>
      </c>
      <c r="Q1558" s="13" t="s">
        <v>8321</v>
      </c>
      <c r="R1558" t="s">
        <v>8325</v>
      </c>
      <c r="S1558" s="10">
        <f t="shared" si="130"/>
        <v>42721.075949074075</v>
      </c>
      <c r="T1558" s="10">
        <f t="shared" si="131"/>
        <v>42751.075949074075</v>
      </c>
      <c r="U1558">
        <f t="shared" si="127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 s="9">
        <v>22</v>
      </c>
      <c r="M1559" t="b">
        <v>1</v>
      </c>
      <c r="N1559" t="s">
        <v>8274</v>
      </c>
      <c r="O1559">
        <f t="shared" si="128"/>
        <v>100</v>
      </c>
      <c r="P1559">
        <f t="shared" si="129"/>
        <v>136.36000000000001</v>
      </c>
      <c r="Q1559" s="13" t="s">
        <v>8327</v>
      </c>
      <c r="R1559" t="s">
        <v>8331</v>
      </c>
      <c r="S1559" s="10">
        <f t="shared" si="130"/>
        <v>41864.76866898148</v>
      </c>
      <c r="T1559" s="10">
        <f t="shared" si="131"/>
        <v>41894.76866898148</v>
      </c>
      <c r="U1559">
        <f t="shared" si="127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 s="9">
        <v>38</v>
      </c>
      <c r="M1560" t="b">
        <v>1</v>
      </c>
      <c r="N1560" t="s">
        <v>8277</v>
      </c>
      <c r="O1560">
        <f t="shared" si="128"/>
        <v>100</v>
      </c>
      <c r="P1560">
        <f t="shared" si="129"/>
        <v>78.95</v>
      </c>
      <c r="Q1560" s="13" t="s">
        <v>8327</v>
      </c>
      <c r="R1560" t="s">
        <v>8328</v>
      </c>
      <c r="S1560" s="10">
        <f t="shared" si="130"/>
        <v>40818.58489583333</v>
      </c>
      <c r="T1560" s="10">
        <f t="shared" si="131"/>
        <v>40878.626562500001</v>
      </c>
      <c r="U1560">
        <f t="shared" si="127"/>
        <v>2011</v>
      </c>
    </row>
    <row r="1561" spans="1:21" ht="45" x14ac:dyDescent="0.25">
      <c r="A1561">
        <v>3170</v>
      </c>
      <c r="B1561" s="3" t="s">
        <v>3170</v>
      </c>
      <c r="C1561" s="3" t="s">
        <v>7280</v>
      </c>
      <c r="D1561" s="6">
        <v>2000</v>
      </c>
      <c r="E1561" s="8">
        <v>2245</v>
      </c>
      <c r="F1561" t="s">
        <v>8218</v>
      </c>
      <c r="G1561" t="s">
        <v>8223</v>
      </c>
      <c r="H1561" t="s">
        <v>8245</v>
      </c>
      <c r="I1561">
        <v>1404273600</v>
      </c>
      <c r="J1561">
        <v>1401414944</v>
      </c>
      <c r="K1561" t="b">
        <v>1</v>
      </c>
      <c r="L1561" s="9">
        <v>71</v>
      </c>
      <c r="M1561" t="b">
        <v>1</v>
      </c>
      <c r="N1561" t="s">
        <v>8269</v>
      </c>
      <c r="O1561">
        <f t="shared" si="128"/>
        <v>112</v>
      </c>
      <c r="P1561">
        <f t="shared" si="129"/>
        <v>31.62</v>
      </c>
      <c r="Q1561" s="13" t="s">
        <v>8323</v>
      </c>
      <c r="R1561" t="s">
        <v>8326</v>
      </c>
      <c r="S1561" s="10">
        <f t="shared" si="130"/>
        <v>41789.080370370371</v>
      </c>
      <c r="T1561" s="10">
        <f t="shared" si="131"/>
        <v>41822.166666666664</v>
      </c>
      <c r="U1561">
        <f t="shared" si="127"/>
        <v>2014</v>
      </c>
    </row>
    <row r="1562" spans="1:21" ht="60" x14ac:dyDescent="0.25">
      <c r="A1562">
        <v>3657</v>
      </c>
      <c r="B1562" s="3" t="s">
        <v>3654</v>
      </c>
      <c r="C1562" s="3" t="s">
        <v>7767</v>
      </c>
      <c r="D1562" s="6">
        <v>2000</v>
      </c>
      <c r="E1562" s="8">
        <v>2215</v>
      </c>
      <c r="F1562" t="s">
        <v>8218</v>
      </c>
      <c r="G1562" t="s">
        <v>8231</v>
      </c>
      <c r="H1562" t="s">
        <v>8252</v>
      </c>
      <c r="I1562">
        <v>1464817320</v>
      </c>
      <c r="J1562">
        <v>1462806419</v>
      </c>
      <c r="K1562" t="b">
        <v>0</v>
      </c>
      <c r="L1562" s="9">
        <v>20</v>
      </c>
      <c r="M1562" t="b">
        <v>1</v>
      </c>
      <c r="N1562" t="s">
        <v>8269</v>
      </c>
      <c r="O1562">
        <f t="shared" si="128"/>
        <v>111</v>
      </c>
      <c r="P1562">
        <f t="shared" si="129"/>
        <v>110.75</v>
      </c>
      <c r="Q1562" s="13" t="s">
        <v>8323</v>
      </c>
      <c r="R1562" t="s">
        <v>8326</v>
      </c>
      <c r="S1562" s="10">
        <f t="shared" si="130"/>
        <v>42499.629849537043</v>
      </c>
      <c r="T1562" s="10">
        <f t="shared" si="131"/>
        <v>42522.904166666667</v>
      </c>
      <c r="U1562">
        <f t="shared" si="127"/>
        <v>2016</v>
      </c>
    </row>
    <row r="1563" spans="1:21" ht="60" x14ac:dyDescent="0.25">
      <c r="A1563">
        <v>3679</v>
      </c>
      <c r="B1563" s="3" t="s">
        <v>3676</v>
      </c>
      <c r="C1563" s="3" t="s">
        <v>7789</v>
      </c>
      <c r="D1563" s="6">
        <v>2000</v>
      </c>
      <c r="E1563" s="8">
        <v>2202</v>
      </c>
      <c r="F1563" t="s">
        <v>8218</v>
      </c>
      <c r="G1563" t="s">
        <v>8223</v>
      </c>
      <c r="H1563" t="s">
        <v>8245</v>
      </c>
      <c r="I1563">
        <v>1404190740</v>
      </c>
      <c r="J1563">
        <v>1401214581</v>
      </c>
      <c r="K1563" t="b">
        <v>0</v>
      </c>
      <c r="L1563" s="9">
        <v>30</v>
      </c>
      <c r="M1563" t="b">
        <v>1</v>
      </c>
      <c r="N1563" t="s">
        <v>8269</v>
      </c>
      <c r="O1563">
        <f t="shared" si="128"/>
        <v>110</v>
      </c>
      <c r="P1563">
        <f t="shared" si="129"/>
        <v>73.400000000000006</v>
      </c>
      <c r="Q1563" s="13" t="s">
        <v>8323</v>
      </c>
      <c r="R1563" t="s">
        <v>8326</v>
      </c>
      <c r="S1563" s="10">
        <f t="shared" si="130"/>
        <v>41786.761354166665</v>
      </c>
      <c r="T1563" s="10">
        <f t="shared" si="131"/>
        <v>41821.207638888889</v>
      </c>
      <c r="U1563">
        <f t="shared" si="127"/>
        <v>2014</v>
      </c>
    </row>
    <row r="1564" spans="1:21" ht="45" x14ac:dyDescent="0.25">
      <c r="A1564">
        <v>3432</v>
      </c>
      <c r="B1564" s="3" t="s">
        <v>3431</v>
      </c>
      <c r="C1564" s="3" t="s">
        <v>7542</v>
      </c>
      <c r="D1564" s="6">
        <v>2000</v>
      </c>
      <c r="E1564" s="8">
        <v>2193</v>
      </c>
      <c r="F1564" t="s">
        <v>8218</v>
      </c>
      <c r="G1564" t="s">
        <v>8223</v>
      </c>
      <c r="H1564" t="s">
        <v>8245</v>
      </c>
      <c r="I1564">
        <v>1454709600</v>
      </c>
      <c r="J1564">
        <v>1452520614</v>
      </c>
      <c r="K1564" t="b">
        <v>0</v>
      </c>
      <c r="L1564" s="9">
        <v>42</v>
      </c>
      <c r="M1564" t="b">
        <v>1</v>
      </c>
      <c r="N1564" t="s">
        <v>8269</v>
      </c>
      <c r="O1564">
        <f t="shared" si="128"/>
        <v>110</v>
      </c>
      <c r="P1564">
        <f t="shared" si="129"/>
        <v>52.21</v>
      </c>
      <c r="Q1564" s="13" t="s">
        <v>8323</v>
      </c>
      <c r="R1564" t="s">
        <v>8326</v>
      </c>
      <c r="S1564" s="10">
        <f t="shared" si="130"/>
        <v>42380.581180555557</v>
      </c>
      <c r="T1564" s="10">
        <f t="shared" si="131"/>
        <v>42405.916666666672</v>
      </c>
      <c r="U1564">
        <f t="shared" si="127"/>
        <v>2016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 s="9">
        <v>27</v>
      </c>
      <c r="M1565" t="b">
        <v>1</v>
      </c>
      <c r="N1565" t="s">
        <v>8303</v>
      </c>
      <c r="O1565">
        <f t="shared" si="128"/>
        <v>120</v>
      </c>
      <c r="P1565">
        <f t="shared" si="129"/>
        <v>111.11</v>
      </c>
      <c r="Q1565" s="13" t="s">
        <v>8323</v>
      </c>
      <c r="R1565" t="s">
        <v>8335</v>
      </c>
      <c r="S1565" s="10">
        <f t="shared" si="130"/>
        <v>41808.881215277775</v>
      </c>
      <c r="T1565" s="10">
        <f t="shared" si="131"/>
        <v>41846.207638888889</v>
      </c>
      <c r="U1565">
        <f t="shared" si="127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 s="9">
        <v>30</v>
      </c>
      <c r="M1566" t="b">
        <v>1</v>
      </c>
      <c r="N1566" t="s">
        <v>8303</v>
      </c>
      <c r="O1566">
        <f t="shared" si="128"/>
        <v>120</v>
      </c>
      <c r="P1566">
        <f t="shared" si="129"/>
        <v>100</v>
      </c>
      <c r="Q1566" s="13" t="s">
        <v>8323</v>
      </c>
      <c r="R1566" t="s">
        <v>8335</v>
      </c>
      <c r="S1566" s="10">
        <f t="shared" si="130"/>
        <v>42166.219733796301</v>
      </c>
      <c r="T1566" s="10">
        <f t="shared" si="131"/>
        <v>42198.837499999994</v>
      </c>
      <c r="U1566">
        <f t="shared" si="127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 s="9">
        <v>22</v>
      </c>
      <c r="M1567" t="b">
        <v>0</v>
      </c>
      <c r="N1567" t="s">
        <v>8268</v>
      </c>
      <c r="O1567">
        <f t="shared" si="128"/>
        <v>5</v>
      </c>
      <c r="P1567">
        <f t="shared" si="129"/>
        <v>136.09</v>
      </c>
      <c r="Q1567" s="13" t="s">
        <v>8321</v>
      </c>
      <c r="R1567" t="s">
        <v>8339</v>
      </c>
      <c r="S1567" s="10">
        <f t="shared" si="130"/>
        <v>40858.762141203704</v>
      </c>
      <c r="T1567" s="10">
        <f t="shared" si="131"/>
        <v>40900.762141203704</v>
      </c>
      <c r="U1567">
        <f t="shared" si="127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 s="9">
        <v>36</v>
      </c>
      <c r="M1568" t="b">
        <v>0</v>
      </c>
      <c r="N1568" t="s">
        <v>8269</v>
      </c>
      <c r="O1568">
        <f t="shared" si="128"/>
        <v>37</v>
      </c>
      <c r="P1568">
        <f t="shared" si="129"/>
        <v>83.14</v>
      </c>
      <c r="Q1568" s="13" t="s">
        <v>8323</v>
      </c>
      <c r="R1568" t="s">
        <v>8326</v>
      </c>
      <c r="S1568" s="10">
        <f t="shared" si="130"/>
        <v>41939.8122337963</v>
      </c>
      <c r="T1568" s="10">
        <f t="shared" si="131"/>
        <v>41969.853900462964</v>
      </c>
      <c r="U1568">
        <f t="shared" si="127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 s="9">
        <v>99</v>
      </c>
      <c r="M1569" t="b">
        <v>1</v>
      </c>
      <c r="N1569" t="s">
        <v>8295</v>
      </c>
      <c r="O1569">
        <f t="shared" si="128"/>
        <v>120</v>
      </c>
      <c r="P1569">
        <f t="shared" si="129"/>
        <v>30.2</v>
      </c>
      <c r="Q1569" s="13" t="s">
        <v>8316</v>
      </c>
      <c r="R1569" t="s">
        <v>8317</v>
      </c>
      <c r="S1569" s="10">
        <f t="shared" si="130"/>
        <v>41663.500659722224</v>
      </c>
      <c r="T1569" s="10">
        <f t="shared" si="131"/>
        <v>41693.500659722224</v>
      </c>
      <c r="U1569">
        <f t="shared" si="127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 s="9">
        <v>37</v>
      </c>
      <c r="M1570" t="b">
        <v>0</v>
      </c>
      <c r="N1570" t="s">
        <v>8280</v>
      </c>
      <c r="O1570">
        <f t="shared" si="128"/>
        <v>5</v>
      </c>
      <c r="P1570">
        <f t="shared" si="129"/>
        <v>80.3</v>
      </c>
      <c r="Q1570" s="13" t="s">
        <v>8316</v>
      </c>
      <c r="R1570" t="s">
        <v>8334</v>
      </c>
      <c r="S1570" s="10">
        <f t="shared" si="130"/>
        <v>41771.40996527778</v>
      </c>
      <c r="T1570" s="10">
        <f t="shared" si="131"/>
        <v>41801.40996527778</v>
      </c>
      <c r="U1570">
        <f t="shared" si="127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 s="9">
        <v>42</v>
      </c>
      <c r="M1571" t="b">
        <v>0</v>
      </c>
      <c r="N1571" t="s">
        <v>8292</v>
      </c>
      <c r="O1571">
        <f t="shared" si="128"/>
        <v>59</v>
      </c>
      <c r="P1571">
        <f t="shared" si="129"/>
        <v>70.599999999999994</v>
      </c>
      <c r="Q1571" s="13" t="s">
        <v>8308</v>
      </c>
      <c r="R1571" t="s">
        <v>8318</v>
      </c>
      <c r="S1571" s="10">
        <f t="shared" si="130"/>
        <v>42129.226388888885</v>
      </c>
      <c r="T1571" s="10">
        <f t="shared" si="131"/>
        <v>42159.226388888885</v>
      </c>
      <c r="U1571">
        <f t="shared" si="127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 s="9">
        <v>22</v>
      </c>
      <c r="M1572" t="b">
        <v>0</v>
      </c>
      <c r="N1572" t="s">
        <v>8271</v>
      </c>
      <c r="O1572">
        <f t="shared" si="128"/>
        <v>30</v>
      </c>
      <c r="P1572">
        <f t="shared" si="129"/>
        <v>134.55000000000001</v>
      </c>
      <c r="Q1572" s="13" t="s">
        <v>8308</v>
      </c>
      <c r="R1572" t="s">
        <v>8310</v>
      </c>
      <c r="S1572" s="10">
        <f t="shared" si="130"/>
        <v>42325.684189814812</v>
      </c>
      <c r="T1572" s="10">
        <f t="shared" si="131"/>
        <v>42355.249305555553</v>
      </c>
      <c r="U1572">
        <f t="shared" si="127"/>
        <v>2015</v>
      </c>
    </row>
    <row r="1573" spans="1:21" ht="60" x14ac:dyDescent="0.25">
      <c r="A1573">
        <v>3812</v>
      </c>
      <c r="B1573" s="3" t="s">
        <v>3809</v>
      </c>
      <c r="C1573" s="3" t="s">
        <v>7922</v>
      </c>
      <c r="D1573" s="6">
        <v>2000</v>
      </c>
      <c r="E1573" s="8">
        <v>2191</v>
      </c>
      <c r="F1573" t="s">
        <v>8218</v>
      </c>
      <c r="G1573" t="s">
        <v>8228</v>
      </c>
      <c r="H1573" t="s">
        <v>8250</v>
      </c>
      <c r="I1573">
        <v>1433131140</v>
      </c>
      <c r="J1573">
        <v>1429120908</v>
      </c>
      <c r="K1573" t="b">
        <v>0</v>
      </c>
      <c r="L1573" s="9">
        <v>11</v>
      </c>
      <c r="M1573" t="b">
        <v>1</v>
      </c>
      <c r="N1573" t="s">
        <v>8269</v>
      </c>
      <c r="O1573">
        <f t="shared" si="128"/>
        <v>110</v>
      </c>
      <c r="P1573">
        <f t="shared" si="129"/>
        <v>199.18</v>
      </c>
      <c r="Q1573" s="13" t="s">
        <v>8323</v>
      </c>
      <c r="R1573" t="s">
        <v>8326</v>
      </c>
      <c r="S1573" s="10">
        <f t="shared" si="130"/>
        <v>42109.751250000001</v>
      </c>
      <c r="T1573" s="10">
        <f t="shared" si="131"/>
        <v>42156.165972222225</v>
      </c>
      <c r="U1573">
        <f t="shared" si="127"/>
        <v>2015</v>
      </c>
    </row>
    <row r="1574" spans="1:21" ht="60" x14ac:dyDescent="0.25">
      <c r="A1574">
        <v>3430</v>
      </c>
      <c r="B1574" s="3" t="s">
        <v>3429</v>
      </c>
      <c r="C1574" s="3" t="s">
        <v>7540</v>
      </c>
      <c r="D1574" s="6">
        <v>2000</v>
      </c>
      <c r="E1574" s="8">
        <v>2170.9899999999998</v>
      </c>
      <c r="F1574" t="s">
        <v>8218</v>
      </c>
      <c r="G1574" t="s">
        <v>8224</v>
      </c>
      <c r="H1574" t="s">
        <v>8246</v>
      </c>
      <c r="I1574">
        <v>1406760101</v>
      </c>
      <c r="J1574">
        <v>1404168101</v>
      </c>
      <c r="K1574" t="b">
        <v>0</v>
      </c>
      <c r="L1574" s="9">
        <v>72</v>
      </c>
      <c r="M1574" t="b">
        <v>1</v>
      </c>
      <c r="N1574" t="s">
        <v>8269</v>
      </c>
      <c r="O1574">
        <f t="shared" si="128"/>
        <v>109</v>
      </c>
      <c r="P1574">
        <f t="shared" si="129"/>
        <v>30.15</v>
      </c>
      <c r="Q1574" s="13" t="s">
        <v>8323</v>
      </c>
      <c r="R1574" t="s">
        <v>8326</v>
      </c>
      <c r="S1574" s="10">
        <f t="shared" si="130"/>
        <v>41820.945613425924</v>
      </c>
      <c r="T1574" s="10">
        <f t="shared" si="131"/>
        <v>41850.945613425924</v>
      </c>
      <c r="U1574">
        <f t="shared" si="127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 s="9">
        <v>33</v>
      </c>
      <c r="M1575" t="b">
        <v>1</v>
      </c>
      <c r="N1575" t="s">
        <v>8283</v>
      </c>
      <c r="O1575">
        <f t="shared" si="128"/>
        <v>109</v>
      </c>
      <c r="P1575">
        <f t="shared" si="129"/>
        <v>89.24</v>
      </c>
      <c r="Q1575" s="13" t="s">
        <v>8313</v>
      </c>
      <c r="R1575" t="s">
        <v>8314</v>
      </c>
      <c r="S1575" s="10">
        <f t="shared" si="130"/>
        <v>42419.603703703702</v>
      </c>
      <c r="T1575" s="10">
        <f t="shared" si="131"/>
        <v>42449.562037037031</v>
      </c>
      <c r="U1575">
        <f t="shared" si="127"/>
        <v>2016</v>
      </c>
    </row>
    <row r="1576" spans="1:21" ht="60" x14ac:dyDescent="0.25">
      <c r="A1576">
        <v>3697</v>
      </c>
      <c r="B1576" s="3" t="s">
        <v>3694</v>
      </c>
      <c r="C1576" s="3" t="s">
        <v>7807</v>
      </c>
      <c r="D1576" s="6">
        <v>2000</v>
      </c>
      <c r="E1576" s="8">
        <v>2160</v>
      </c>
      <c r="F1576" t="s">
        <v>8218</v>
      </c>
      <c r="G1576" t="s">
        <v>8224</v>
      </c>
      <c r="H1576" t="s">
        <v>8246</v>
      </c>
      <c r="I1576">
        <v>1462878648</v>
      </c>
      <c r="J1576">
        <v>1461064248</v>
      </c>
      <c r="K1576" t="b">
        <v>0</v>
      </c>
      <c r="L1576" s="9">
        <v>30</v>
      </c>
      <c r="M1576" t="b">
        <v>1</v>
      </c>
      <c r="N1576" t="s">
        <v>8269</v>
      </c>
      <c r="O1576">
        <f t="shared" si="128"/>
        <v>108</v>
      </c>
      <c r="P1576">
        <f t="shared" si="129"/>
        <v>72</v>
      </c>
      <c r="Q1576" s="13" t="s">
        <v>8323</v>
      </c>
      <c r="R1576" t="s">
        <v>8326</v>
      </c>
      <c r="S1576" s="10">
        <f t="shared" si="130"/>
        <v>42479.465833333335</v>
      </c>
      <c r="T1576" s="10">
        <f t="shared" si="131"/>
        <v>42500.465833333335</v>
      </c>
      <c r="U1576">
        <f t="shared" si="127"/>
        <v>2016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 s="9">
        <v>32</v>
      </c>
      <c r="M1577" t="b">
        <v>1</v>
      </c>
      <c r="N1577" t="s">
        <v>8274</v>
      </c>
      <c r="O1577">
        <f t="shared" si="128"/>
        <v>147</v>
      </c>
      <c r="P1577">
        <f t="shared" si="129"/>
        <v>91.63</v>
      </c>
      <c r="Q1577" s="13" t="s">
        <v>8327</v>
      </c>
      <c r="R1577" t="s">
        <v>8331</v>
      </c>
      <c r="S1577" s="10">
        <f t="shared" si="130"/>
        <v>41933.838171296295</v>
      </c>
      <c r="T1577" s="10">
        <f t="shared" si="131"/>
        <v>41978.879837962959</v>
      </c>
      <c r="U1577">
        <f t="shared" si="127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 s="9">
        <v>107</v>
      </c>
      <c r="M1578" t="b">
        <v>1</v>
      </c>
      <c r="N1578" t="s">
        <v>8277</v>
      </c>
      <c r="O1578">
        <f t="shared" si="128"/>
        <v>195</v>
      </c>
      <c r="P1578">
        <f t="shared" si="129"/>
        <v>27.39</v>
      </c>
      <c r="Q1578" s="13" t="s">
        <v>8327</v>
      </c>
      <c r="R1578" t="s">
        <v>8328</v>
      </c>
      <c r="S1578" s="10">
        <f t="shared" si="130"/>
        <v>40456.954351851848</v>
      </c>
      <c r="T1578" s="10">
        <f t="shared" si="131"/>
        <v>40484.018055555556</v>
      </c>
      <c r="U1578">
        <f t="shared" si="127"/>
        <v>2010</v>
      </c>
    </row>
    <row r="1579" spans="1:21" ht="60" x14ac:dyDescent="0.25">
      <c r="A1579">
        <v>2826</v>
      </c>
      <c r="B1579" s="3" t="s">
        <v>2826</v>
      </c>
      <c r="C1579" s="3" t="s">
        <v>6936</v>
      </c>
      <c r="D1579" s="6">
        <v>2000</v>
      </c>
      <c r="E1579" s="8">
        <v>2155</v>
      </c>
      <c r="F1579" t="s">
        <v>8218</v>
      </c>
      <c r="G1579" t="s">
        <v>8223</v>
      </c>
      <c r="H1579" t="s">
        <v>8245</v>
      </c>
      <c r="I1579">
        <v>1436511600</v>
      </c>
      <c r="J1579">
        <v>1434415812</v>
      </c>
      <c r="K1579" t="b">
        <v>0</v>
      </c>
      <c r="L1579" s="9">
        <v>19</v>
      </c>
      <c r="M1579" t="b">
        <v>1</v>
      </c>
      <c r="N1579" t="s">
        <v>8269</v>
      </c>
      <c r="O1579">
        <f t="shared" si="128"/>
        <v>108</v>
      </c>
      <c r="P1579">
        <f t="shared" si="129"/>
        <v>113.42</v>
      </c>
      <c r="Q1579" s="13" t="s">
        <v>8323</v>
      </c>
      <c r="R1579" t="s">
        <v>8326</v>
      </c>
      <c r="S1579" s="10">
        <f t="shared" si="130"/>
        <v>42171.034861111111</v>
      </c>
      <c r="T1579" s="10">
        <f t="shared" si="131"/>
        <v>42195.291666666672</v>
      </c>
      <c r="U1579">
        <f t="shared" si="127"/>
        <v>2015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 s="9">
        <v>80</v>
      </c>
      <c r="M1580" t="b">
        <v>1</v>
      </c>
      <c r="N1580" t="s">
        <v>8267</v>
      </c>
      <c r="O1580">
        <f t="shared" si="128"/>
        <v>293</v>
      </c>
      <c r="P1580">
        <f t="shared" si="129"/>
        <v>36.61</v>
      </c>
      <c r="Q1580" s="13" t="s">
        <v>8321</v>
      </c>
      <c r="R1580" t="s">
        <v>8322</v>
      </c>
      <c r="S1580" s="10">
        <f t="shared" si="130"/>
        <v>41333.837187500001</v>
      </c>
      <c r="T1580" s="10">
        <f t="shared" si="131"/>
        <v>41353.795520833337</v>
      </c>
      <c r="U1580">
        <f t="shared" si="127"/>
        <v>2013</v>
      </c>
    </row>
    <row r="1581" spans="1:21" ht="45" x14ac:dyDescent="0.25">
      <c r="A1581">
        <v>2792</v>
      </c>
      <c r="B1581" s="3" t="s">
        <v>2792</v>
      </c>
      <c r="C1581" s="3" t="s">
        <v>6902</v>
      </c>
      <c r="D1581" s="6">
        <v>2000</v>
      </c>
      <c r="E1581" s="8">
        <v>2152</v>
      </c>
      <c r="F1581" t="s">
        <v>8218</v>
      </c>
      <c r="G1581" t="s">
        <v>8223</v>
      </c>
      <c r="H1581" t="s">
        <v>8245</v>
      </c>
      <c r="I1581">
        <v>1439357559</v>
      </c>
      <c r="J1581">
        <v>1435469559</v>
      </c>
      <c r="K1581" t="b">
        <v>0</v>
      </c>
      <c r="L1581" s="9">
        <v>24</v>
      </c>
      <c r="M1581" t="b">
        <v>1</v>
      </c>
      <c r="N1581" t="s">
        <v>8269</v>
      </c>
      <c r="O1581">
        <f t="shared" si="128"/>
        <v>108</v>
      </c>
      <c r="P1581">
        <f t="shared" si="129"/>
        <v>89.67</v>
      </c>
      <c r="Q1581" s="13" t="s">
        <v>8323</v>
      </c>
      <c r="R1581" t="s">
        <v>8326</v>
      </c>
      <c r="S1581" s="10">
        <f t="shared" si="130"/>
        <v>42183.231006944443</v>
      </c>
      <c r="T1581" s="10">
        <f t="shared" si="131"/>
        <v>42228.231006944443</v>
      </c>
      <c r="U1581">
        <f t="shared" si="127"/>
        <v>2015</v>
      </c>
    </row>
    <row r="1582" spans="1:21" ht="60" x14ac:dyDescent="0.25">
      <c r="A1582">
        <v>3817</v>
      </c>
      <c r="B1582" s="3" t="s">
        <v>3814</v>
      </c>
      <c r="C1582" s="3" t="s">
        <v>7927</v>
      </c>
      <c r="D1582" s="6">
        <v>2000</v>
      </c>
      <c r="E1582" s="8">
        <v>2145</v>
      </c>
      <c r="F1582" t="s">
        <v>8218</v>
      </c>
      <c r="G1582" t="s">
        <v>8223</v>
      </c>
      <c r="H1582" t="s">
        <v>8245</v>
      </c>
      <c r="I1582">
        <v>1445659140</v>
      </c>
      <c r="J1582">
        <v>1444236216</v>
      </c>
      <c r="K1582" t="b">
        <v>0</v>
      </c>
      <c r="L1582" s="9">
        <v>20</v>
      </c>
      <c r="M1582" t="b">
        <v>1</v>
      </c>
      <c r="N1582" t="s">
        <v>8269</v>
      </c>
      <c r="O1582">
        <f t="shared" si="128"/>
        <v>107</v>
      </c>
      <c r="P1582">
        <f t="shared" si="129"/>
        <v>107.25</v>
      </c>
      <c r="Q1582" s="13" t="s">
        <v>8323</v>
      </c>
      <c r="R1582" t="s">
        <v>8326</v>
      </c>
      <c r="S1582" s="10">
        <f t="shared" si="130"/>
        <v>42284.69694444444</v>
      </c>
      <c r="T1582" s="10">
        <f t="shared" si="131"/>
        <v>42301.165972222225</v>
      </c>
      <c r="U1582">
        <f t="shared" si="127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 s="9">
        <v>61</v>
      </c>
      <c r="M1583" t="b">
        <v>1</v>
      </c>
      <c r="N1583" t="s">
        <v>8274</v>
      </c>
      <c r="O1583">
        <f t="shared" si="128"/>
        <v>145</v>
      </c>
      <c r="P1583">
        <f t="shared" si="129"/>
        <v>47.67</v>
      </c>
      <c r="Q1583" s="13" t="s">
        <v>8327</v>
      </c>
      <c r="R1583" t="s">
        <v>8331</v>
      </c>
      <c r="S1583" s="10">
        <f t="shared" si="130"/>
        <v>40895.897974537038</v>
      </c>
      <c r="T1583" s="10">
        <f t="shared" si="131"/>
        <v>40925.897974537038</v>
      </c>
      <c r="U1583">
        <f t="shared" si="127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 s="9">
        <v>18</v>
      </c>
      <c r="M1584" t="b">
        <v>0</v>
      </c>
      <c r="N1584" t="s">
        <v>8271</v>
      </c>
      <c r="O1584">
        <f t="shared" si="128"/>
        <v>2</v>
      </c>
      <c r="P1584">
        <f t="shared" si="129"/>
        <v>160.5</v>
      </c>
      <c r="Q1584" s="13" t="s">
        <v>8308</v>
      </c>
      <c r="R1584" t="s">
        <v>8310</v>
      </c>
      <c r="S1584" s="10">
        <f t="shared" si="130"/>
        <v>42185.058993055558</v>
      </c>
      <c r="T1584" s="10">
        <f t="shared" si="131"/>
        <v>42230.058993055558</v>
      </c>
      <c r="U1584">
        <f t="shared" si="127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 s="9">
        <v>122</v>
      </c>
      <c r="M1585" t="b">
        <v>1</v>
      </c>
      <c r="N1585" t="s">
        <v>8293</v>
      </c>
      <c r="O1585">
        <f t="shared" si="128"/>
        <v>192</v>
      </c>
      <c r="P1585">
        <f t="shared" si="129"/>
        <v>23.65</v>
      </c>
      <c r="Q1585" s="13" t="s">
        <v>8308</v>
      </c>
      <c r="R1585" t="s">
        <v>8309</v>
      </c>
      <c r="S1585" s="10">
        <f t="shared" si="130"/>
        <v>41737.097499999996</v>
      </c>
      <c r="T1585" s="10">
        <f t="shared" si="131"/>
        <v>41773.961111111108</v>
      </c>
      <c r="U1585">
        <f t="shared" si="127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 s="9">
        <v>90</v>
      </c>
      <c r="M1586" t="b">
        <v>1</v>
      </c>
      <c r="N1586" t="s">
        <v>8290</v>
      </c>
      <c r="O1586">
        <f t="shared" si="128"/>
        <v>125</v>
      </c>
      <c r="P1586">
        <f t="shared" si="129"/>
        <v>32.01</v>
      </c>
      <c r="Q1586" s="13" t="s">
        <v>8327</v>
      </c>
      <c r="R1586" t="s">
        <v>8338</v>
      </c>
      <c r="S1586" s="10">
        <f t="shared" si="130"/>
        <v>40592.704652777778</v>
      </c>
      <c r="T1586" s="10">
        <f t="shared" si="131"/>
        <v>40622.662986111114</v>
      </c>
      <c r="U1586">
        <f t="shared" si="127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 s="9">
        <v>46</v>
      </c>
      <c r="M1587" t="b">
        <v>1</v>
      </c>
      <c r="N1587" t="s">
        <v>8269</v>
      </c>
      <c r="O1587">
        <f t="shared" si="128"/>
        <v>339</v>
      </c>
      <c r="P1587">
        <f t="shared" si="129"/>
        <v>62.59</v>
      </c>
      <c r="Q1587" s="13" t="s">
        <v>8323</v>
      </c>
      <c r="R1587" t="s">
        <v>8326</v>
      </c>
      <c r="S1587" s="10">
        <f t="shared" si="130"/>
        <v>42462.140868055561</v>
      </c>
      <c r="T1587" s="10">
        <f t="shared" si="131"/>
        <v>42489.875</v>
      </c>
      <c r="U1587">
        <f t="shared" si="127"/>
        <v>2016</v>
      </c>
    </row>
    <row r="1588" spans="1:21" ht="60" x14ac:dyDescent="0.25">
      <c r="A1588">
        <v>3407</v>
      </c>
      <c r="B1588" s="3" t="s">
        <v>3406</v>
      </c>
      <c r="C1588" s="3" t="s">
        <v>7517</v>
      </c>
      <c r="D1588" s="6">
        <v>2000</v>
      </c>
      <c r="E1588" s="8">
        <v>2142</v>
      </c>
      <c r="F1588" t="s">
        <v>8218</v>
      </c>
      <c r="G1588" t="s">
        <v>8224</v>
      </c>
      <c r="H1588" t="s">
        <v>8246</v>
      </c>
      <c r="I1588">
        <v>1404641289</v>
      </c>
      <c r="J1588">
        <v>1402049289</v>
      </c>
      <c r="K1588" t="b">
        <v>0</v>
      </c>
      <c r="L1588" s="9">
        <v>67</v>
      </c>
      <c r="M1588" t="b">
        <v>1</v>
      </c>
      <c r="N1588" t="s">
        <v>8269</v>
      </c>
      <c r="O1588">
        <f t="shared" si="128"/>
        <v>107</v>
      </c>
      <c r="P1588">
        <f t="shared" si="129"/>
        <v>31.97</v>
      </c>
      <c r="Q1588" s="13" t="s">
        <v>8323</v>
      </c>
      <c r="R1588" t="s">
        <v>8326</v>
      </c>
      <c r="S1588" s="10">
        <f t="shared" si="130"/>
        <v>41796.422326388885</v>
      </c>
      <c r="T1588" s="10">
        <f t="shared" si="131"/>
        <v>41826.422326388885</v>
      </c>
      <c r="U1588">
        <f t="shared" si="127"/>
        <v>2014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 s="9">
        <v>8</v>
      </c>
      <c r="M1589" t="b">
        <v>0</v>
      </c>
      <c r="N1589" t="s">
        <v>8282</v>
      </c>
      <c r="O1589">
        <f t="shared" si="128"/>
        <v>19</v>
      </c>
      <c r="P1589">
        <f t="shared" si="129"/>
        <v>358.88</v>
      </c>
      <c r="Q1589" s="13" t="s">
        <v>8319</v>
      </c>
      <c r="R1589" t="s">
        <v>8345</v>
      </c>
      <c r="S1589" s="10">
        <f t="shared" si="130"/>
        <v>42150.485439814816</v>
      </c>
      <c r="T1589" s="10">
        <f t="shared" si="131"/>
        <v>42181.166666666672</v>
      </c>
      <c r="U1589">
        <f t="shared" si="127"/>
        <v>2015</v>
      </c>
    </row>
    <row r="1590" spans="1:21" ht="60" x14ac:dyDescent="0.25">
      <c r="A1590">
        <v>3257</v>
      </c>
      <c r="B1590" s="3" t="s">
        <v>3257</v>
      </c>
      <c r="C1590" s="3" t="s">
        <v>7367</v>
      </c>
      <c r="D1590" s="6">
        <v>2000</v>
      </c>
      <c r="E1590" s="8">
        <v>2125.9899999999998</v>
      </c>
      <c r="F1590" t="s">
        <v>8218</v>
      </c>
      <c r="G1590" t="s">
        <v>8224</v>
      </c>
      <c r="H1590" t="s">
        <v>8246</v>
      </c>
      <c r="I1590">
        <v>1487769952</v>
      </c>
      <c r="J1590">
        <v>1485177952</v>
      </c>
      <c r="K1590" t="b">
        <v>0</v>
      </c>
      <c r="L1590" s="9">
        <v>41</v>
      </c>
      <c r="M1590" t="b">
        <v>1</v>
      </c>
      <c r="N1590" t="s">
        <v>8269</v>
      </c>
      <c r="O1590">
        <f t="shared" si="128"/>
        <v>106</v>
      </c>
      <c r="P1590">
        <f t="shared" si="129"/>
        <v>51.85</v>
      </c>
      <c r="Q1590" s="13" t="s">
        <v>8323</v>
      </c>
      <c r="R1590" t="s">
        <v>8326</v>
      </c>
      <c r="S1590" s="10">
        <f t="shared" si="130"/>
        <v>42758.559629629628</v>
      </c>
      <c r="T1590" s="10">
        <f t="shared" si="131"/>
        <v>42788.559629629628</v>
      </c>
      <c r="U1590">
        <f t="shared" si="127"/>
        <v>2017</v>
      </c>
    </row>
    <row r="1591" spans="1:21" ht="60" x14ac:dyDescent="0.25">
      <c r="A1591">
        <v>3499</v>
      </c>
      <c r="B1591" s="3" t="s">
        <v>3498</v>
      </c>
      <c r="C1591" s="3" t="s">
        <v>7609</v>
      </c>
      <c r="D1591" s="6">
        <v>2000</v>
      </c>
      <c r="E1591" s="8">
        <v>2110</v>
      </c>
      <c r="F1591" t="s">
        <v>8218</v>
      </c>
      <c r="G1591" t="s">
        <v>8223</v>
      </c>
      <c r="H1591" t="s">
        <v>8245</v>
      </c>
      <c r="I1591">
        <v>1435733940</v>
      </c>
      <c r="J1591">
        <v>1431046325</v>
      </c>
      <c r="K1591" t="b">
        <v>0</v>
      </c>
      <c r="L1591" s="9">
        <v>35</v>
      </c>
      <c r="M1591" t="b">
        <v>1</v>
      </c>
      <c r="N1591" t="s">
        <v>8269</v>
      </c>
      <c r="O1591">
        <f t="shared" si="128"/>
        <v>106</v>
      </c>
      <c r="P1591">
        <f t="shared" si="129"/>
        <v>60.29</v>
      </c>
      <c r="Q1591" s="13" t="s">
        <v>8323</v>
      </c>
      <c r="R1591" t="s">
        <v>8326</v>
      </c>
      <c r="S1591" s="10">
        <f t="shared" si="130"/>
        <v>42132.036168981482</v>
      </c>
      <c r="T1591" s="10">
        <f t="shared" si="131"/>
        <v>42186.290972222225</v>
      </c>
      <c r="U1591">
        <f t="shared" si="127"/>
        <v>2015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 s="9">
        <v>59</v>
      </c>
      <c r="M1592" t="b">
        <v>1</v>
      </c>
      <c r="N1592" t="s">
        <v>8303</v>
      </c>
      <c r="O1592">
        <f t="shared" si="128"/>
        <v>143</v>
      </c>
      <c r="P1592">
        <f t="shared" si="129"/>
        <v>48.54</v>
      </c>
      <c r="Q1592" s="13" t="s">
        <v>8323</v>
      </c>
      <c r="R1592" t="s">
        <v>8335</v>
      </c>
      <c r="S1592" s="10">
        <f t="shared" si="130"/>
        <v>41887.111354166671</v>
      </c>
      <c r="T1592" s="10">
        <f t="shared" si="131"/>
        <v>41909.166666666664</v>
      </c>
      <c r="U1592">
        <f t="shared" si="127"/>
        <v>2014</v>
      </c>
    </row>
    <row r="1593" spans="1:21" ht="30" x14ac:dyDescent="0.25">
      <c r="A1593">
        <v>2972</v>
      </c>
      <c r="B1593" s="3" t="s">
        <v>2972</v>
      </c>
      <c r="C1593" s="3" t="s">
        <v>7082</v>
      </c>
      <c r="D1593" s="6">
        <v>2000</v>
      </c>
      <c r="E1593" s="8">
        <v>2107</v>
      </c>
      <c r="F1593" t="s">
        <v>8218</v>
      </c>
      <c r="G1593" t="s">
        <v>8223</v>
      </c>
      <c r="H1593" t="s">
        <v>8245</v>
      </c>
      <c r="I1593">
        <v>1480899600</v>
      </c>
      <c r="J1593">
        <v>1479609520</v>
      </c>
      <c r="K1593" t="b">
        <v>0</v>
      </c>
      <c r="L1593" s="9">
        <v>17</v>
      </c>
      <c r="M1593" t="b">
        <v>1</v>
      </c>
      <c r="N1593" t="s">
        <v>8269</v>
      </c>
      <c r="O1593">
        <f t="shared" si="128"/>
        <v>105</v>
      </c>
      <c r="P1593">
        <f t="shared" si="129"/>
        <v>123.94</v>
      </c>
      <c r="Q1593" s="13" t="s">
        <v>8323</v>
      </c>
      <c r="R1593" t="s">
        <v>8326</v>
      </c>
      <c r="S1593" s="10">
        <f t="shared" si="130"/>
        <v>42694.110185185185</v>
      </c>
      <c r="T1593" s="10">
        <f t="shared" si="131"/>
        <v>42709.041666666672</v>
      </c>
      <c r="U1593">
        <f t="shared" si="127"/>
        <v>2016</v>
      </c>
    </row>
    <row r="1594" spans="1:21" ht="60" x14ac:dyDescent="0.25">
      <c r="A1594">
        <v>3161</v>
      </c>
      <c r="B1594" s="3" t="s">
        <v>3161</v>
      </c>
      <c r="C1594" s="3" t="s">
        <v>7271</v>
      </c>
      <c r="D1594" s="6">
        <v>2000</v>
      </c>
      <c r="E1594" s="8">
        <v>2102</v>
      </c>
      <c r="F1594" t="s">
        <v>8218</v>
      </c>
      <c r="G1594" t="s">
        <v>8224</v>
      </c>
      <c r="H1594" t="s">
        <v>8246</v>
      </c>
      <c r="I1594">
        <v>1413377522</v>
      </c>
      <c r="J1594">
        <v>1410785522</v>
      </c>
      <c r="K1594" t="b">
        <v>1</v>
      </c>
      <c r="L1594" s="9">
        <v>74</v>
      </c>
      <c r="M1594" t="b">
        <v>1</v>
      </c>
      <c r="N1594" t="s">
        <v>8269</v>
      </c>
      <c r="O1594">
        <f t="shared" si="128"/>
        <v>105</v>
      </c>
      <c r="P1594">
        <f t="shared" si="129"/>
        <v>28.41</v>
      </c>
      <c r="Q1594" s="13" t="s">
        <v>8323</v>
      </c>
      <c r="R1594" t="s">
        <v>8326</v>
      </c>
      <c r="S1594" s="10">
        <f t="shared" si="130"/>
        <v>41897.536134259259</v>
      </c>
      <c r="T1594" s="10">
        <f t="shared" si="131"/>
        <v>41927.536134259259</v>
      </c>
      <c r="U1594">
        <f t="shared" si="127"/>
        <v>2014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 s="9">
        <v>38</v>
      </c>
      <c r="M1595" t="b">
        <v>0</v>
      </c>
      <c r="N1595" t="s">
        <v>8271</v>
      </c>
      <c r="O1595">
        <f t="shared" si="128"/>
        <v>3</v>
      </c>
      <c r="P1595">
        <f t="shared" si="129"/>
        <v>74.790000000000006</v>
      </c>
      <c r="Q1595" s="13" t="s">
        <v>8308</v>
      </c>
      <c r="R1595" t="s">
        <v>8310</v>
      </c>
      <c r="S1595" s="10">
        <f t="shared" si="130"/>
        <v>42422.107129629629</v>
      </c>
      <c r="T1595" s="10">
        <f t="shared" si="131"/>
        <v>42467.065462962957</v>
      </c>
      <c r="U1595">
        <f t="shared" si="127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 s="9">
        <v>66</v>
      </c>
      <c r="M1596" t="b">
        <v>1</v>
      </c>
      <c r="N1596" t="s">
        <v>8274</v>
      </c>
      <c r="O1596">
        <f t="shared" si="128"/>
        <v>189</v>
      </c>
      <c r="P1596">
        <f t="shared" si="129"/>
        <v>43.06</v>
      </c>
      <c r="Q1596" s="13" t="s">
        <v>8327</v>
      </c>
      <c r="R1596" t="s">
        <v>8331</v>
      </c>
      <c r="S1596" s="10">
        <f t="shared" si="130"/>
        <v>42424.161898148144</v>
      </c>
      <c r="T1596" s="10">
        <f t="shared" si="131"/>
        <v>42454.12023148148</v>
      </c>
      <c r="U1596">
        <f t="shared" si="127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 s="9">
        <v>104</v>
      </c>
      <c r="M1597" t="b">
        <v>1</v>
      </c>
      <c r="N1597" t="s">
        <v>8274</v>
      </c>
      <c r="O1597">
        <f t="shared" si="128"/>
        <v>114</v>
      </c>
      <c r="P1597">
        <f t="shared" si="129"/>
        <v>27.32</v>
      </c>
      <c r="Q1597" s="13" t="s">
        <v>8327</v>
      </c>
      <c r="R1597" t="s">
        <v>8331</v>
      </c>
      <c r="S1597" s="10">
        <f t="shared" si="130"/>
        <v>42401.154930555553</v>
      </c>
      <c r="T1597" s="10">
        <f t="shared" si="131"/>
        <v>42432.154930555553</v>
      </c>
      <c r="U1597">
        <f t="shared" si="127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 s="9">
        <v>84</v>
      </c>
      <c r="M1598" t="b">
        <v>0</v>
      </c>
      <c r="N1598" t="s">
        <v>8300</v>
      </c>
      <c r="O1598">
        <f t="shared" si="128"/>
        <v>11</v>
      </c>
      <c r="P1598">
        <f t="shared" si="129"/>
        <v>33.76</v>
      </c>
      <c r="Q1598" s="13" t="s">
        <v>8308</v>
      </c>
      <c r="R1598" t="s">
        <v>8340</v>
      </c>
      <c r="S1598" s="10">
        <f t="shared" si="130"/>
        <v>41962.749027777783</v>
      </c>
      <c r="T1598" s="10">
        <f t="shared" si="131"/>
        <v>41992.818055555559</v>
      </c>
      <c r="U1598">
        <f t="shared" si="127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 s="9">
        <v>38</v>
      </c>
      <c r="M1599" t="b">
        <v>1</v>
      </c>
      <c r="N1599" t="s">
        <v>8274</v>
      </c>
      <c r="O1599">
        <f t="shared" si="128"/>
        <v>123</v>
      </c>
      <c r="P1599">
        <f t="shared" si="129"/>
        <v>74.61</v>
      </c>
      <c r="Q1599" s="13" t="s">
        <v>8327</v>
      </c>
      <c r="R1599" t="s">
        <v>8331</v>
      </c>
      <c r="S1599" s="10">
        <f t="shared" si="130"/>
        <v>40665.949976851851</v>
      </c>
      <c r="T1599" s="10">
        <f t="shared" si="131"/>
        <v>40692.041666666664</v>
      </c>
      <c r="U1599">
        <f t="shared" si="127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 s="9">
        <v>43</v>
      </c>
      <c r="M1600" t="b">
        <v>1</v>
      </c>
      <c r="N1600" t="s">
        <v>8267</v>
      </c>
      <c r="O1600">
        <f t="shared" si="128"/>
        <v>142</v>
      </c>
      <c r="P1600">
        <f t="shared" si="129"/>
        <v>65.88</v>
      </c>
      <c r="Q1600" s="13" t="s">
        <v>8321</v>
      </c>
      <c r="R1600" t="s">
        <v>8322</v>
      </c>
      <c r="S1600" s="10">
        <f t="shared" si="130"/>
        <v>42292.539548611108</v>
      </c>
      <c r="T1600" s="10">
        <f t="shared" si="131"/>
        <v>42313.58121527778</v>
      </c>
      <c r="U1600">
        <f t="shared" si="127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 s="9">
        <v>32</v>
      </c>
      <c r="M1601" t="b">
        <v>1</v>
      </c>
      <c r="N1601" t="s">
        <v>8290</v>
      </c>
      <c r="O1601">
        <f t="shared" si="128"/>
        <v>142</v>
      </c>
      <c r="P1601">
        <f t="shared" si="129"/>
        <v>88.47</v>
      </c>
      <c r="Q1601" s="13" t="s">
        <v>8327</v>
      </c>
      <c r="R1601" t="s">
        <v>8338</v>
      </c>
      <c r="S1601" s="10">
        <f t="shared" si="130"/>
        <v>41526.435613425929</v>
      </c>
      <c r="T1601" s="10">
        <f t="shared" si="131"/>
        <v>41556.435613425929</v>
      </c>
      <c r="U1601">
        <f t="shared" si="127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 s="9">
        <v>32</v>
      </c>
      <c r="M1602" t="b">
        <v>1</v>
      </c>
      <c r="N1602" t="s">
        <v>8274</v>
      </c>
      <c r="O1602">
        <f t="shared" si="128"/>
        <v>103</v>
      </c>
      <c r="P1602">
        <f t="shared" si="129"/>
        <v>88.33</v>
      </c>
      <c r="Q1602" s="13" t="s">
        <v>8327</v>
      </c>
      <c r="R1602" t="s">
        <v>8331</v>
      </c>
      <c r="S1602" s="10">
        <f t="shared" si="130"/>
        <v>41442.741249999999</v>
      </c>
      <c r="T1602" s="10">
        <f t="shared" si="131"/>
        <v>41458.207638888889</v>
      </c>
      <c r="U1602">
        <f t="shared" si="127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 s="9">
        <v>17</v>
      </c>
      <c r="M1603" t="b">
        <v>0</v>
      </c>
      <c r="N1603" t="s">
        <v>8269</v>
      </c>
      <c r="O1603">
        <f t="shared" si="128"/>
        <v>47</v>
      </c>
      <c r="P1603">
        <f t="shared" si="129"/>
        <v>166.06</v>
      </c>
      <c r="Q1603" s="13" t="s">
        <v>8323</v>
      </c>
      <c r="R1603" t="s">
        <v>8326</v>
      </c>
      <c r="S1603" s="10">
        <f t="shared" si="130"/>
        <v>41804.937083333331</v>
      </c>
      <c r="T1603" s="10">
        <f t="shared" si="131"/>
        <v>41821.9375</v>
      </c>
      <c r="U1603">
        <f t="shared" si="127"/>
        <v>2014</v>
      </c>
    </row>
    <row r="1604" spans="1:21" ht="60" x14ac:dyDescent="0.25">
      <c r="A1604">
        <v>3386</v>
      </c>
      <c r="B1604" s="3" t="s">
        <v>3385</v>
      </c>
      <c r="C1604" s="3" t="s">
        <v>7496</v>
      </c>
      <c r="D1604" s="6">
        <v>2000</v>
      </c>
      <c r="E1604" s="8">
        <v>2100</v>
      </c>
      <c r="F1604" t="s">
        <v>8218</v>
      </c>
      <c r="G1604" t="s">
        <v>8223</v>
      </c>
      <c r="H1604" t="s">
        <v>8245</v>
      </c>
      <c r="I1604">
        <v>1417620506</v>
      </c>
      <c r="J1604">
        <v>1415028506</v>
      </c>
      <c r="K1604" t="b">
        <v>0</v>
      </c>
      <c r="L1604" s="9">
        <v>41</v>
      </c>
      <c r="M1604" t="b">
        <v>1</v>
      </c>
      <c r="N1604" t="s">
        <v>8269</v>
      </c>
      <c r="O1604">
        <f t="shared" si="128"/>
        <v>105</v>
      </c>
      <c r="P1604">
        <f t="shared" si="129"/>
        <v>51.22</v>
      </c>
      <c r="Q1604" s="13" t="s">
        <v>8323</v>
      </c>
      <c r="R1604" t="s">
        <v>8326</v>
      </c>
      <c r="S1604" s="10">
        <f t="shared" si="130"/>
        <v>41946.644745370373</v>
      </c>
      <c r="T1604" s="10">
        <f t="shared" si="131"/>
        <v>41976.644745370373</v>
      </c>
      <c r="U1604">
        <f t="shared" si="127"/>
        <v>2014</v>
      </c>
    </row>
    <row r="1605" spans="1:21" ht="60" x14ac:dyDescent="0.25">
      <c r="A1605">
        <v>3566</v>
      </c>
      <c r="B1605" s="3" t="s">
        <v>3565</v>
      </c>
      <c r="C1605" s="3" t="s">
        <v>7676</v>
      </c>
      <c r="D1605" s="6">
        <v>2000</v>
      </c>
      <c r="E1605" s="8">
        <v>2095</v>
      </c>
      <c r="F1605" t="s">
        <v>8218</v>
      </c>
      <c r="G1605" t="s">
        <v>8224</v>
      </c>
      <c r="H1605" t="s">
        <v>8246</v>
      </c>
      <c r="I1605">
        <v>1422015083</v>
      </c>
      <c r="J1605">
        <v>1419423083</v>
      </c>
      <c r="K1605" t="b">
        <v>0</v>
      </c>
      <c r="L1605" s="9">
        <v>38</v>
      </c>
      <c r="M1605" t="b">
        <v>1</v>
      </c>
      <c r="N1605" t="s">
        <v>8269</v>
      </c>
      <c r="O1605">
        <f t="shared" si="128"/>
        <v>105</v>
      </c>
      <c r="P1605">
        <f t="shared" si="129"/>
        <v>55.13</v>
      </c>
      <c r="Q1605" s="13" t="s">
        <v>8323</v>
      </c>
      <c r="R1605" t="s">
        <v>8326</v>
      </c>
      <c r="S1605" s="10">
        <f t="shared" si="130"/>
        <v>41997.507905092592</v>
      </c>
      <c r="T1605" s="10">
        <f t="shared" si="131"/>
        <v>42027.507905092592</v>
      </c>
      <c r="U1605">
        <f t="shared" si="127"/>
        <v>2014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 s="9">
        <v>29</v>
      </c>
      <c r="M1606" t="b">
        <v>0</v>
      </c>
      <c r="N1606" t="s">
        <v>8269</v>
      </c>
      <c r="O1606">
        <f t="shared" si="128"/>
        <v>23</v>
      </c>
      <c r="P1606">
        <f t="shared" si="129"/>
        <v>96.55</v>
      </c>
      <c r="Q1606" s="13" t="s">
        <v>8323</v>
      </c>
      <c r="R1606" t="s">
        <v>8326</v>
      </c>
      <c r="S1606" s="10">
        <f t="shared" si="130"/>
        <v>42192.905694444446</v>
      </c>
      <c r="T1606" s="10">
        <f t="shared" si="131"/>
        <v>42236.711805555555</v>
      </c>
      <c r="U1606">
        <f t="shared" si="127"/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 s="9">
        <v>50</v>
      </c>
      <c r="M1607" t="b">
        <v>1</v>
      </c>
      <c r="N1607" t="s">
        <v>8299</v>
      </c>
      <c r="O1607">
        <f t="shared" si="128"/>
        <v>112</v>
      </c>
      <c r="P1607">
        <f t="shared" si="129"/>
        <v>56</v>
      </c>
      <c r="Q1607" s="13" t="s">
        <v>8308</v>
      </c>
      <c r="R1607" t="s">
        <v>8315</v>
      </c>
      <c r="S1607" s="10">
        <f t="shared" si="130"/>
        <v>42128.628113425926</v>
      </c>
      <c r="T1607" s="10">
        <f t="shared" si="131"/>
        <v>42158.628113425926</v>
      </c>
      <c r="U1607">
        <f t="shared" si="127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 s="9">
        <v>52</v>
      </c>
      <c r="M1608" t="b">
        <v>1</v>
      </c>
      <c r="N1608" t="s">
        <v>8290</v>
      </c>
      <c r="O1608">
        <f t="shared" si="128"/>
        <v>140</v>
      </c>
      <c r="P1608">
        <f t="shared" si="129"/>
        <v>53.75</v>
      </c>
      <c r="Q1608" s="13" t="s">
        <v>8327</v>
      </c>
      <c r="R1608" t="s">
        <v>8338</v>
      </c>
      <c r="S1608" s="10">
        <f t="shared" si="130"/>
        <v>42461.885138888887</v>
      </c>
      <c r="T1608" s="10">
        <f t="shared" si="131"/>
        <v>42521.885138888887</v>
      </c>
      <c r="U1608">
        <f t="shared" si="127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 s="9">
        <v>48</v>
      </c>
      <c r="M1609" t="b">
        <v>0</v>
      </c>
      <c r="N1609" t="s">
        <v>8281</v>
      </c>
      <c r="O1609">
        <f t="shared" si="128"/>
        <v>43</v>
      </c>
      <c r="P1609">
        <f t="shared" si="129"/>
        <v>58.08</v>
      </c>
      <c r="Q1609" s="13" t="s">
        <v>8316</v>
      </c>
      <c r="R1609" t="s">
        <v>8344</v>
      </c>
      <c r="S1609" s="10">
        <f t="shared" si="130"/>
        <v>41733.716435185182</v>
      </c>
      <c r="T1609" s="10">
        <f t="shared" si="131"/>
        <v>41763.716435185182</v>
      </c>
      <c r="U1609">
        <f t="shared" ref="U1609:U1672" si="132">YEAR(S1609)</f>
        <v>2014</v>
      </c>
    </row>
    <row r="1610" spans="1:21" ht="60" x14ac:dyDescent="0.25">
      <c r="A1610">
        <v>1298</v>
      </c>
      <c r="B1610" s="3" t="s">
        <v>1299</v>
      </c>
      <c r="C1610" s="3" t="s">
        <v>5408</v>
      </c>
      <c r="D1610" s="6">
        <v>2000</v>
      </c>
      <c r="E1610" s="8">
        <v>2093</v>
      </c>
      <c r="F1610" t="s">
        <v>8218</v>
      </c>
      <c r="G1610" t="s">
        <v>8224</v>
      </c>
      <c r="H1610" t="s">
        <v>8246</v>
      </c>
      <c r="I1610">
        <v>1461860432</v>
      </c>
      <c r="J1610">
        <v>1459268432</v>
      </c>
      <c r="K1610" t="b">
        <v>0</v>
      </c>
      <c r="L1610" s="9">
        <v>33</v>
      </c>
      <c r="M1610" t="b">
        <v>1</v>
      </c>
      <c r="N1610" t="s">
        <v>8269</v>
      </c>
      <c r="O1610">
        <f t="shared" si="128"/>
        <v>105</v>
      </c>
      <c r="P1610">
        <f t="shared" si="129"/>
        <v>63.42</v>
      </c>
      <c r="Q1610" s="13" t="s">
        <v>8323</v>
      </c>
      <c r="R1610" t="s">
        <v>8326</v>
      </c>
      <c r="S1610" s="10">
        <f t="shared" si="130"/>
        <v>42458.680925925932</v>
      </c>
      <c r="T1610" s="10">
        <f t="shared" si="131"/>
        <v>42488.680925925932</v>
      </c>
      <c r="U1610">
        <f t="shared" si="132"/>
        <v>2016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 s="9">
        <v>66</v>
      </c>
      <c r="M1611" t="b">
        <v>1</v>
      </c>
      <c r="N1611" t="s">
        <v>8263</v>
      </c>
      <c r="O1611">
        <f t="shared" si="128"/>
        <v>110</v>
      </c>
      <c r="P1611">
        <f t="shared" si="129"/>
        <v>41.68</v>
      </c>
      <c r="Q1611" s="13" t="s">
        <v>8321</v>
      </c>
      <c r="R1611" t="s">
        <v>8332</v>
      </c>
      <c r="S1611" s="10">
        <f t="shared" si="130"/>
        <v>41375.057222222218</v>
      </c>
      <c r="T1611" s="10">
        <f t="shared" si="131"/>
        <v>41405.057222222218</v>
      </c>
      <c r="U1611">
        <f t="shared" si="132"/>
        <v>2013</v>
      </c>
    </row>
    <row r="1612" spans="1:21" ht="45" x14ac:dyDescent="0.25">
      <c r="A1612">
        <v>3601</v>
      </c>
      <c r="B1612" s="3" t="s">
        <v>3600</v>
      </c>
      <c r="C1612" s="3" t="s">
        <v>7711</v>
      </c>
      <c r="D1612" s="6">
        <v>2000</v>
      </c>
      <c r="E1612" s="8">
        <v>2087</v>
      </c>
      <c r="F1612" t="s">
        <v>8218</v>
      </c>
      <c r="G1612" t="s">
        <v>8224</v>
      </c>
      <c r="H1612" t="s">
        <v>8246</v>
      </c>
      <c r="I1612">
        <v>1421452682</v>
      </c>
      <c r="J1612">
        <v>1418860682</v>
      </c>
      <c r="K1612" t="b">
        <v>0</v>
      </c>
      <c r="L1612" s="9">
        <v>53</v>
      </c>
      <c r="M1612" t="b">
        <v>1</v>
      </c>
      <c r="N1612" t="s">
        <v>8269</v>
      </c>
      <c r="O1612">
        <f t="shared" si="128"/>
        <v>104</v>
      </c>
      <c r="P1612">
        <f t="shared" si="129"/>
        <v>39.380000000000003</v>
      </c>
      <c r="Q1612" s="13" t="s">
        <v>8323</v>
      </c>
      <c r="R1612" t="s">
        <v>8326</v>
      </c>
      <c r="S1612" s="10">
        <f t="shared" si="130"/>
        <v>41990.99863425926</v>
      </c>
      <c r="T1612" s="10">
        <f t="shared" si="131"/>
        <v>42020.99863425926</v>
      </c>
      <c r="U1612">
        <f t="shared" si="132"/>
        <v>2014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 s="9">
        <v>70</v>
      </c>
      <c r="M1613" t="b">
        <v>0</v>
      </c>
      <c r="N1613" t="s">
        <v>8268</v>
      </c>
      <c r="O1613">
        <f t="shared" si="128"/>
        <v>23</v>
      </c>
      <c r="P1613">
        <f t="shared" si="129"/>
        <v>39.229999999999997</v>
      </c>
      <c r="Q1613" s="13" t="s">
        <v>8321</v>
      </c>
      <c r="R1613" t="s">
        <v>8339</v>
      </c>
      <c r="S1613" s="10">
        <f t="shared" si="130"/>
        <v>41218.391446759262</v>
      </c>
      <c r="T1613" s="10">
        <f t="shared" si="131"/>
        <v>41248.391446759262</v>
      </c>
      <c r="U1613">
        <f t="shared" si="132"/>
        <v>2012</v>
      </c>
    </row>
    <row r="1614" spans="1:21" ht="60" x14ac:dyDescent="0.25">
      <c r="A1614">
        <v>3379</v>
      </c>
      <c r="B1614" s="3" t="s">
        <v>3378</v>
      </c>
      <c r="C1614" s="3" t="s">
        <v>7489</v>
      </c>
      <c r="D1614" s="6">
        <v>2000</v>
      </c>
      <c r="E1614" s="8">
        <v>2073</v>
      </c>
      <c r="F1614" t="s">
        <v>8218</v>
      </c>
      <c r="G1614" t="s">
        <v>8224</v>
      </c>
      <c r="H1614" t="s">
        <v>8246</v>
      </c>
      <c r="I1614">
        <v>1440630000</v>
      </c>
      <c r="J1614">
        <v>1439122800</v>
      </c>
      <c r="K1614" t="b">
        <v>0</v>
      </c>
      <c r="L1614" s="9">
        <v>38</v>
      </c>
      <c r="M1614" t="b">
        <v>1</v>
      </c>
      <c r="N1614" t="s">
        <v>8269</v>
      </c>
      <c r="O1614">
        <f t="shared" si="128"/>
        <v>104</v>
      </c>
      <c r="P1614">
        <f t="shared" si="129"/>
        <v>54.55</v>
      </c>
      <c r="Q1614" s="13" t="s">
        <v>8323</v>
      </c>
      <c r="R1614" t="s">
        <v>8326</v>
      </c>
      <c r="S1614" s="10">
        <f t="shared" si="130"/>
        <v>42225.513888888891</v>
      </c>
      <c r="T1614" s="10">
        <f t="shared" si="131"/>
        <v>42242.958333333328</v>
      </c>
      <c r="U1614">
        <f t="shared" si="132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 s="9">
        <v>41</v>
      </c>
      <c r="M1615" t="b">
        <v>1</v>
      </c>
      <c r="N1615" t="s">
        <v>8272</v>
      </c>
      <c r="O1615">
        <f t="shared" ref="O1615:O1678" si="133">ROUND(E1615/D1615*100,0)</f>
        <v>144</v>
      </c>
      <c r="P1615">
        <f t="shared" ref="P1615:P1678" si="134">IFERROR(ROUND(E1615/L1615,2),0)</f>
        <v>66.709999999999994</v>
      </c>
      <c r="Q1615" s="13" t="s">
        <v>8311</v>
      </c>
      <c r="R1615" t="s">
        <v>8333</v>
      </c>
      <c r="S1615" s="10">
        <f t="shared" ref="S1615:S1678" si="135">(((J1615/60)/60)/24)+DATE(1970,1,1)</f>
        <v>40909.649201388893</v>
      </c>
      <c r="T1615" s="10">
        <f t="shared" ref="T1615:T1678" si="136">(((I1615/60)/60)/24)+DATE(1970,1,1)</f>
        <v>40937.649201388893</v>
      </c>
      <c r="U1615">
        <f t="shared" si="132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 s="9">
        <v>54</v>
      </c>
      <c r="M1616" t="b">
        <v>1</v>
      </c>
      <c r="N1616" t="s">
        <v>8277</v>
      </c>
      <c r="O1616">
        <f t="shared" si="133"/>
        <v>109</v>
      </c>
      <c r="P1616">
        <f t="shared" si="134"/>
        <v>50.63</v>
      </c>
      <c r="Q1616" s="13" t="s">
        <v>8327</v>
      </c>
      <c r="R1616" t="s">
        <v>8328</v>
      </c>
      <c r="S1616" s="10">
        <f t="shared" si="135"/>
        <v>41160.871886574074</v>
      </c>
      <c r="T1616" s="10">
        <f t="shared" si="136"/>
        <v>41188.415972222225</v>
      </c>
      <c r="U1616">
        <f t="shared" si="132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 s="9">
        <v>113</v>
      </c>
      <c r="M1617" t="b">
        <v>1</v>
      </c>
      <c r="N1617" t="s">
        <v>8274</v>
      </c>
      <c r="O1617">
        <f t="shared" si="133"/>
        <v>109</v>
      </c>
      <c r="P1617">
        <f t="shared" si="134"/>
        <v>24.15</v>
      </c>
      <c r="Q1617" s="13" t="s">
        <v>8327</v>
      </c>
      <c r="R1617" t="s">
        <v>8331</v>
      </c>
      <c r="S1617" s="10">
        <f t="shared" si="135"/>
        <v>42065.053368055553</v>
      </c>
      <c r="T1617" s="10">
        <f t="shared" si="136"/>
        <v>42125.011701388896</v>
      </c>
      <c r="U1617">
        <f t="shared" si="132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 s="9">
        <v>25</v>
      </c>
      <c r="M1618" t="b">
        <v>0</v>
      </c>
      <c r="N1618" t="s">
        <v>8303</v>
      </c>
      <c r="O1618">
        <f t="shared" si="133"/>
        <v>55</v>
      </c>
      <c r="P1618">
        <f t="shared" si="134"/>
        <v>109.04</v>
      </c>
      <c r="Q1618" s="13" t="s">
        <v>8323</v>
      </c>
      <c r="R1618" t="s">
        <v>8335</v>
      </c>
      <c r="S1618" s="10">
        <f t="shared" si="135"/>
        <v>42293.853541666671</v>
      </c>
      <c r="T1618" s="10">
        <f t="shared" si="136"/>
        <v>42352.249305555553</v>
      </c>
      <c r="U1618">
        <f t="shared" si="132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 s="9">
        <v>7</v>
      </c>
      <c r="M1619" t="b">
        <v>0</v>
      </c>
      <c r="N1619" t="s">
        <v>8270</v>
      </c>
      <c r="O1619">
        <f t="shared" si="133"/>
        <v>9</v>
      </c>
      <c r="P1619">
        <f t="shared" si="134"/>
        <v>389.29</v>
      </c>
      <c r="Q1619" s="13" t="s">
        <v>8308</v>
      </c>
      <c r="R1619" t="s">
        <v>8342</v>
      </c>
      <c r="S1619" s="10">
        <f t="shared" si="135"/>
        <v>42080.757326388892</v>
      </c>
      <c r="T1619" s="10">
        <f t="shared" si="136"/>
        <v>42110.757326388892</v>
      </c>
      <c r="U1619">
        <f t="shared" si="132"/>
        <v>2015</v>
      </c>
    </row>
    <row r="1620" spans="1:21" ht="45" x14ac:dyDescent="0.25">
      <c r="A1620">
        <v>3535</v>
      </c>
      <c r="B1620" s="3" t="s">
        <v>3534</v>
      </c>
      <c r="C1620" s="3" t="s">
        <v>7645</v>
      </c>
      <c r="D1620" s="6">
        <v>2000</v>
      </c>
      <c r="E1620" s="8">
        <v>2063</v>
      </c>
      <c r="F1620" t="s">
        <v>8218</v>
      </c>
      <c r="G1620" t="s">
        <v>8224</v>
      </c>
      <c r="H1620" t="s">
        <v>8246</v>
      </c>
      <c r="I1620">
        <v>1443808800</v>
      </c>
      <c r="J1620">
        <v>1441120910</v>
      </c>
      <c r="K1620" t="b">
        <v>0</v>
      </c>
      <c r="L1620" s="9">
        <v>46</v>
      </c>
      <c r="M1620" t="b">
        <v>1</v>
      </c>
      <c r="N1620" t="s">
        <v>8269</v>
      </c>
      <c r="O1620">
        <f t="shared" si="133"/>
        <v>103</v>
      </c>
      <c r="P1620">
        <f t="shared" si="134"/>
        <v>44.85</v>
      </c>
      <c r="Q1620" s="13" t="s">
        <v>8323</v>
      </c>
      <c r="R1620" t="s">
        <v>8326</v>
      </c>
      <c r="S1620" s="10">
        <f t="shared" si="135"/>
        <v>42248.640162037031</v>
      </c>
      <c r="T1620" s="10">
        <f t="shared" si="136"/>
        <v>42279.75</v>
      </c>
      <c r="U1620">
        <f t="shared" si="132"/>
        <v>2015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 s="9">
        <v>55</v>
      </c>
      <c r="M1621" t="b">
        <v>0</v>
      </c>
      <c r="N1621" t="s">
        <v>8280</v>
      </c>
      <c r="O1621">
        <f t="shared" si="133"/>
        <v>1</v>
      </c>
      <c r="P1621">
        <f t="shared" si="134"/>
        <v>49.38</v>
      </c>
      <c r="Q1621" s="13" t="s">
        <v>8316</v>
      </c>
      <c r="R1621" t="s">
        <v>8334</v>
      </c>
      <c r="S1621" s="10">
        <f t="shared" si="135"/>
        <v>41927.295694444445</v>
      </c>
      <c r="T1621" s="10">
        <f t="shared" si="136"/>
        <v>41959.337361111116</v>
      </c>
      <c r="U1621">
        <f t="shared" si="132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 s="9">
        <v>67</v>
      </c>
      <c r="M1622" t="b">
        <v>1</v>
      </c>
      <c r="N1622" t="s">
        <v>8296</v>
      </c>
      <c r="O1622">
        <f t="shared" si="133"/>
        <v>181</v>
      </c>
      <c r="P1622">
        <f t="shared" si="134"/>
        <v>40.49</v>
      </c>
      <c r="Q1622" s="13" t="s">
        <v>8319</v>
      </c>
      <c r="R1622" t="s">
        <v>8320</v>
      </c>
      <c r="S1622" s="10">
        <f t="shared" si="135"/>
        <v>42761.961099537039</v>
      </c>
      <c r="T1622" s="10">
        <f t="shared" si="136"/>
        <v>42791.961099537039</v>
      </c>
      <c r="U1622">
        <f t="shared" si="132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 s="9">
        <v>50</v>
      </c>
      <c r="M1623" t="b">
        <v>1</v>
      </c>
      <c r="N1623" t="s">
        <v>8277</v>
      </c>
      <c r="O1623">
        <f t="shared" si="133"/>
        <v>108</v>
      </c>
      <c r="P1623">
        <f t="shared" si="134"/>
        <v>54.2</v>
      </c>
      <c r="Q1623" s="13" t="s">
        <v>8327</v>
      </c>
      <c r="R1623" t="s">
        <v>8328</v>
      </c>
      <c r="S1623" s="10">
        <f t="shared" si="135"/>
        <v>41773.932534722226</v>
      </c>
      <c r="T1623" s="10">
        <f t="shared" si="136"/>
        <v>41811.207638888889</v>
      </c>
      <c r="U1623">
        <f t="shared" si="132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 s="9">
        <v>56</v>
      </c>
      <c r="M1624" t="b">
        <v>1</v>
      </c>
      <c r="N1624" t="s">
        <v>8274</v>
      </c>
      <c r="O1624">
        <f t="shared" si="133"/>
        <v>108</v>
      </c>
      <c r="P1624">
        <f t="shared" si="134"/>
        <v>48.33</v>
      </c>
      <c r="Q1624" s="13" t="s">
        <v>8327</v>
      </c>
      <c r="R1624" t="s">
        <v>8331</v>
      </c>
      <c r="S1624" s="10">
        <f t="shared" si="135"/>
        <v>40638.092974537038</v>
      </c>
      <c r="T1624" s="10">
        <f t="shared" si="136"/>
        <v>40668.092974537038</v>
      </c>
      <c r="U1624">
        <f t="shared" si="132"/>
        <v>2011</v>
      </c>
    </row>
    <row r="1625" spans="1:21" ht="60" x14ac:dyDescent="0.25">
      <c r="A1625">
        <v>3280</v>
      </c>
      <c r="B1625" s="3" t="s">
        <v>3280</v>
      </c>
      <c r="C1625" s="3" t="s">
        <v>7390</v>
      </c>
      <c r="D1625" s="6">
        <v>2000</v>
      </c>
      <c r="E1625" s="8">
        <v>2060</v>
      </c>
      <c r="F1625" t="s">
        <v>8218</v>
      </c>
      <c r="G1625" t="s">
        <v>8223</v>
      </c>
      <c r="H1625" t="s">
        <v>8245</v>
      </c>
      <c r="I1625">
        <v>1433134800</v>
      </c>
      <c r="J1625">
        <v>1430158198</v>
      </c>
      <c r="K1625" t="b">
        <v>0</v>
      </c>
      <c r="L1625" s="9">
        <v>30</v>
      </c>
      <c r="M1625" t="b">
        <v>1</v>
      </c>
      <c r="N1625" t="s">
        <v>8269</v>
      </c>
      <c r="O1625">
        <f t="shared" si="133"/>
        <v>103</v>
      </c>
      <c r="P1625">
        <f t="shared" si="134"/>
        <v>68.67</v>
      </c>
      <c r="Q1625" s="13" t="s">
        <v>8323</v>
      </c>
      <c r="R1625" t="s">
        <v>8326</v>
      </c>
      <c r="S1625" s="10">
        <f t="shared" si="135"/>
        <v>42121.756921296299</v>
      </c>
      <c r="T1625" s="10">
        <f t="shared" si="136"/>
        <v>42156.208333333328</v>
      </c>
      <c r="U1625">
        <f t="shared" si="132"/>
        <v>2015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 s="9">
        <v>6</v>
      </c>
      <c r="M1626" t="b">
        <v>0</v>
      </c>
      <c r="N1626" t="s">
        <v>8269</v>
      </c>
      <c r="O1626">
        <f t="shared" si="133"/>
        <v>5</v>
      </c>
      <c r="P1626">
        <f t="shared" si="134"/>
        <v>450</v>
      </c>
      <c r="Q1626" s="13" t="s">
        <v>8323</v>
      </c>
      <c r="R1626" t="s">
        <v>8326</v>
      </c>
      <c r="S1626" s="10">
        <f t="shared" si="135"/>
        <v>42785.270370370374</v>
      </c>
      <c r="T1626" s="10">
        <f t="shared" si="136"/>
        <v>42819.189583333333</v>
      </c>
      <c r="U1626">
        <f t="shared" si="132"/>
        <v>2017</v>
      </c>
    </row>
    <row r="1627" spans="1:21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 s="9">
        <v>79</v>
      </c>
      <c r="M1627" t="b">
        <v>0</v>
      </c>
      <c r="N1627" t="s">
        <v>8276</v>
      </c>
      <c r="O1627">
        <f t="shared" si="133"/>
        <v>42</v>
      </c>
      <c r="P1627">
        <f t="shared" si="134"/>
        <v>34.18</v>
      </c>
      <c r="Q1627" s="13" t="s">
        <v>8327</v>
      </c>
      <c r="R1627" t="s">
        <v>8350</v>
      </c>
      <c r="S1627" s="10">
        <f t="shared" si="135"/>
        <v>41541.106921296298</v>
      </c>
      <c r="T1627" s="10">
        <f t="shared" si="136"/>
        <v>41563.415972222225</v>
      </c>
      <c r="U1627">
        <f t="shared" si="132"/>
        <v>2013</v>
      </c>
    </row>
    <row r="1628" spans="1:21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 s="9">
        <v>37</v>
      </c>
      <c r="M1628" t="b">
        <v>1</v>
      </c>
      <c r="N1628" t="s">
        <v>8303</v>
      </c>
      <c r="O1628">
        <f t="shared" si="133"/>
        <v>108</v>
      </c>
      <c r="P1628">
        <f t="shared" si="134"/>
        <v>72.97</v>
      </c>
      <c r="Q1628" s="13" t="s">
        <v>8323</v>
      </c>
      <c r="R1628" t="s">
        <v>8335</v>
      </c>
      <c r="S1628" s="10">
        <f t="shared" si="135"/>
        <v>41775.636157407411</v>
      </c>
      <c r="T1628" s="10">
        <f t="shared" si="136"/>
        <v>41805.636157407411</v>
      </c>
      <c r="U1628">
        <f t="shared" si="132"/>
        <v>2014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 s="9">
        <v>9</v>
      </c>
      <c r="M1629" t="b">
        <v>1</v>
      </c>
      <c r="N1629" t="s">
        <v>8283</v>
      </c>
      <c r="O1629">
        <f t="shared" si="133"/>
        <v>101</v>
      </c>
      <c r="P1629">
        <f t="shared" si="134"/>
        <v>299.22000000000003</v>
      </c>
      <c r="Q1629" s="13" t="s">
        <v>8313</v>
      </c>
      <c r="R1629" t="s">
        <v>8314</v>
      </c>
      <c r="S1629" s="10">
        <f t="shared" si="135"/>
        <v>42161.770833333328</v>
      </c>
      <c r="T1629" s="10">
        <f t="shared" si="136"/>
        <v>42193.770833333328</v>
      </c>
      <c r="U1629">
        <f t="shared" si="132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 s="9">
        <v>59</v>
      </c>
      <c r="M1630" t="b">
        <v>1</v>
      </c>
      <c r="N1630" t="s">
        <v>8290</v>
      </c>
      <c r="O1630">
        <f t="shared" si="133"/>
        <v>128</v>
      </c>
      <c r="P1630">
        <f t="shared" si="134"/>
        <v>45.59</v>
      </c>
      <c r="Q1630" s="13" t="s">
        <v>8327</v>
      </c>
      <c r="R1630" t="s">
        <v>8338</v>
      </c>
      <c r="S1630" s="10">
        <f t="shared" si="135"/>
        <v>42039.878379629634</v>
      </c>
      <c r="T1630" s="10">
        <f t="shared" si="136"/>
        <v>42069.878379629634</v>
      </c>
      <c r="U1630">
        <f t="shared" si="132"/>
        <v>2015</v>
      </c>
    </row>
    <row r="1631" spans="1:21" ht="45" x14ac:dyDescent="0.25">
      <c r="A1631">
        <v>3465</v>
      </c>
      <c r="B1631" s="3" t="s">
        <v>3464</v>
      </c>
      <c r="C1631" s="3" t="s">
        <v>7575</v>
      </c>
      <c r="D1631" s="6">
        <v>2000</v>
      </c>
      <c r="E1631" s="8">
        <v>2060</v>
      </c>
      <c r="F1631" t="s">
        <v>8218</v>
      </c>
      <c r="G1631" t="s">
        <v>8224</v>
      </c>
      <c r="H1631" t="s">
        <v>8246</v>
      </c>
      <c r="I1631">
        <v>1439136000</v>
      </c>
      <c r="J1631">
        <v>1436972472</v>
      </c>
      <c r="K1631" t="b">
        <v>0</v>
      </c>
      <c r="L1631" s="9">
        <v>36</v>
      </c>
      <c r="M1631" t="b">
        <v>1</v>
      </c>
      <c r="N1631" t="s">
        <v>8269</v>
      </c>
      <c r="O1631">
        <f t="shared" si="133"/>
        <v>103</v>
      </c>
      <c r="P1631">
        <f t="shared" si="134"/>
        <v>57.22</v>
      </c>
      <c r="Q1631" s="13" t="s">
        <v>8323</v>
      </c>
      <c r="R1631" t="s">
        <v>8326</v>
      </c>
      <c r="S1631" s="10">
        <f t="shared" si="135"/>
        <v>42200.625833333332</v>
      </c>
      <c r="T1631" s="10">
        <f t="shared" si="136"/>
        <v>42225.666666666672</v>
      </c>
      <c r="U1631">
        <f t="shared" si="132"/>
        <v>2015</v>
      </c>
    </row>
    <row r="1632" spans="1:21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 s="9">
        <v>33</v>
      </c>
      <c r="M1632" t="b">
        <v>1</v>
      </c>
      <c r="N1632" t="s">
        <v>8303</v>
      </c>
      <c r="O1632">
        <f t="shared" si="133"/>
        <v>107</v>
      </c>
      <c r="P1632">
        <f t="shared" si="134"/>
        <v>81.239999999999995</v>
      </c>
      <c r="Q1632" s="13" t="s">
        <v>8323</v>
      </c>
      <c r="R1632" t="s">
        <v>8335</v>
      </c>
      <c r="S1632" s="10">
        <f t="shared" si="135"/>
        <v>41982.773356481484</v>
      </c>
      <c r="T1632" s="10">
        <f t="shared" si="136"/>
        <v>42022.773356481484</v>
      </c>
      <c r="U1632">
        <f t="shared" si="132"/>
        <v>2014</v>
      </c>
    </row>
    <row r="1633" spans="1:21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 s="9">
        <v>38</v>
      </c>
      <c r="M1633" t="b">
        <v>1</v>
      </c>
      <c r="N1633" t="s">
        <v>8274</v>
      </c>
      <c r="O1633">
        <f t="shared" si="133"/>
        <v>134</v>
      </c>
      <c r="P1633">
        <f t="shared" si="134"/>
        <v>70.55</v>
      </c>
      <c r="Q1633" s="13" t="s">
        <v>8327</v>
      </c>
      <c r="R1633" t="s">
        <v>8331</v>
      </c>
      <c r="S1633" s="10">
        <f t="shared" si="135"/>
        <v>41768.841921296298</v>
      </c>
      <c r="T1633" s="10">
        <f t="shared" si="136"/>
        <v>41799.208333333336</v>
      </c>
      <c r="U1633">
        <f t="shared" si="132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 s="9">
        <v>25</v>
      </c>
      <c r="M1634" t="b">
        <v>0</v>
      </c>
      <c r="N1634" t="s">
        <v>8292</v>
      </c>
      <c r="O1634">
        <f t="shared" si="133"/>
        <v>3</v>
      </c>
      <c r="P1634">
        <f t="shared" si="134"/>
        <v>106.8</v>
      </c>
      <c r="Q1634" s="13" t="s">
        <v>8308</v>
      </c>
      <c r="R1634" t="s">
        <v>8318</v>
      </c>
      <c r="S1634" s="10">
        <f t="shared" si="135"/>
        <v>42116.54315972222</v>
      </c>
      <c r="T1634" s="10">
        <f t="shared" si="136"/>
        <v>42146.541666666672</v>
      </c>
      <c r="U1634">
        <f t="shared" si="132"/>
        <v>2015</v>
      </c>
    </row>
    <row r="1635" spans="1:21" ht="60" x14ac:dyDescent="0.25">
      <c r="A1635">
        <v>1301</v>
      </c>
      <c r="B1635" s="3" t="s">
        <v>1302</v>
      </c>
      <c r="C1635" s="3" t="s">
        <v>5411</v>
      </c>
      <c r="D1635" s="6">
        <v>2000</v>
      </c>
      <c r="E1635" s="8">
        <v>2055</v>
      </c>
      <c r="F1635" t="s">
        <v>8218</v>
      </c>
      <c r="G1635" t="s">
        <v>8223</v>
      </c>
      <c r="H1635" t="s">
        <v>8245</v>
      </c>
      <c r="I1635">
        <v>1437447600</v>
      </c>
      <c r="J1635">
        <v>1436551178</v>
      </c>
      <c r="K1635" t="b">
        <v>0</v>
      </c>
      <c r="L1635" s="9">
        <v>29</v>
      </c>
      <c r="M1635" t="b">
        <v>1</v>
      </c>
      <c r="N1635" t="s">
        <v>8269</v>
      </c>
      <c r="O1635">
        <f t="shared" si="133"/>
        <v>103</v>
      </c>
      <c r="P1635">
        <f t="shared" si="134"/>
        <v>70.86</v>
      </c>
      <c r="Q1635" s="13" t="s">
        <v>8323</v>
      </c>
      <c r="R1635" t="s">
        <v>8326</v>
      </c>
      <c r="S1635" s="10">
        <f t="shared" si="135"/>
        <v>42195.749745370369</v>
      </c>
      <c r="T1635" s="10">
        <f t="shared" si="136"/>
        <v>42206.125</v>
      </c>
      <c r="U1635">
        <f t="shared" si="132"/>
        <v>2015</v>
      </c>
    </row>
    <row r="1636" spans="1:21" ht="60" x14ac:dyDescent="0.25">
      <c r="A1636">
        <v>3428</v>
      </c>
      <c r="B1636" s="3" t="s">
        <v>3427</v>
      </c>
      <c r="C1636" s="3" t="s">
        <v>7538</v>
      </c>
      <c r="D1636" s="6">
        <v>2000</v>
      </c>
      <c r="E1636" s="8">
        <v>2055</v>
      </c>
      <c r="F1636" t="s">
        <v>8218</v>
      </c>
      <c r="G1636" t="s">
        <v>8224</v>
      </c>
      <c r="H1636" t="s">
        <v>8246</v>
      </c>
      <c r="I1636">
        <v>1425142800</v>
      </c>
      <c r="J1636">
        <v>1422983847</v>
      </c>
      <c r="K1636" t="b">
        <v>0</v>
      </c>
      <c r="L1636" s="9">
        <v>51</v>
      </c>
      <c r="M1636" t="b">
        <v>1</v>
      </c>
      <c r="N1636" t="s">
        <v>8269</v>
      </c>
      <c r="O1636">
        <f t="shared" si="133"/>
        <v>103</v>
      </c>
      <c r="P1636">
        <f t="shared" si="134"/>
        <v>40.29</v>
      </c>
      <c r="Q1636" s="13" t="s">
        <v>8323</v>
      </c>
      <c r="R1636" t="s">
        <v>8326</v>
      </c>
      <c r="S1636" s="10">
        <f t="shared" si="135"/>
        <v>42038.720451388886</v>
      </c>
      <c r="T1636" s="10">
        <f t="shared" si="136"/>
        <v>42063.708333333328</v>
      </c>
      <c r="U1636">
        <f t="shared" si="132"/>
        <v>2015</v>
      </c>
    </row>
    <row r="1637" spans="1:21" ht="45" x14ac:dyDescent="0.25">
      <c r="A1637">
        <v>535</v>
      </c>
      <c r="B1637" s="3" t="s">
        <v>536</v>
      </c>
      <c r="C1637" s="3" t="s">
        <v>4645</v>
      </c>
      <c r="D1637" s="6">
        <v>2000</v>
      </c>
      <c r="E1637" s="8">
        <v>2050</v>
      </c>
      <c r="F1637" t="s">
        <v>8218</v>
      </c>
      <c r="G1637" t="s">
        <v>8224</v>
      </c>
      <c r="H1637" t="s">
        <v>8246</v>
      </c>
      <c r="I1637">
        <v>1483707905</v>
      </c>
      <c r="J1637">
        <v>1481115905</v>
      </c>
      <c r="K1637" t="b">
        <v>0</v>
      </c>
      <c r="L1637" s="9">
        <v>59</v>
      </c>
      <c r="M1637" t="b">
        <v>1</v>
      </c>
      <c r="N1637" t="s">
        <v>8269</v>
      </c>
      <c r="O1637">
        <f t="shared" si="133"/>
        <v>103</v>
      </c>
      <c r="P1637">
        <f t="shared" si="134"/>
        <v>34.75</v>
      </c>
      <c r="Q1637" s="13" t="s">
        <v>8323</v>
      </c>
      <c r="R1637" t="s">
        <v>8326</v>
      </c>
      <c r="S1637" s="10">
        <f t="shared" si="135"/>
        <v>42711.545196759253</v>
      </c>
      <c r="T1637" s="10">
        <f t="shared" si="136"/>
        <v>42741.545196759253</v>
      </c>
      <c r="U1637">
        <f t="shared" si="132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 s="9">
        <v>79</v>
      </c>
      <c r="M1638" t="b">
        <v>1</v>
      </c>
      <c r="N1638" t="s">
        <v>8295</v>
      </c>
      <c r="O1638">
        <f t="shared" si="133"/>
        <v>408</v>
      </c>
      <c r="P1638">
        <f t="shared" si="134"/>
        <v>33.549999999999997</v>
      </c>
      <c r="Q1638" s="13" t="s">
        <v>8316</v>
      </c>
      <c r="R1638" t="s">
        <v>8317</v>
      </c>
      <c r="S1638" s="10">
        <f t="shared" si="135"/>
        <v>41965.616655092599</v>
      </c>
      <c r="T1638" s="10">
        <f t="shared" si="136"/>
        <v>41995.616655092599</v>
      </c>
      <c r="U1638">
        <f t="shared" si="132"/>
        <v>2014</v>
      </c>
    </row>
    <row r="1639" spans="1:21" ht="45" x14ac:dyDescent="0.25">
      <c r="A1639">
        <v>2788</v>
      </c>
      <c r="B1639" s="3" t="s">
        <v>2788</v>
      </c>
      <c r="C1639" s="3" t="s">
        <v>6898</v>
      </c>
      <c r="D1639" s="6">
        <v>2000</v>
      </c>
      <c r="E1639" s="8">
        <v>2050</v>
      </c>
      <c r="F1639" t="s">
        <v>8218</v>
      </c>
      <c r="G1639" t="s">
        <v>8223</v>
      </c>
      <c r="H1639" t="s">
        <v>8245</v>
      </c>
      <c r="I1639">
        <v>1469811043</v>
      </c>
      <c r="J1639">
        <v>1467219043</v>
      </c>
      <c r="K1639" t="b">
        <v>0</v>
      </c>
      <c r="L1639" s="9">
        <v>20</v>
      </c>
      <c r="M1639" t="b">
        <v>1</v>
      </c>
      <c r="N1639" t="s">
        <v>8269</v>
      </c>
      <c r="O1639">
        <f t="shared" si="133"/>
        <v>103</v>
      </c>
      <c r="P1639">
        <f t="shared" si="134"/>
        <v>102.5</v>
      </c>
      <c r="Q1639" s="13" t="s">
        <v>8323</v>
      </c>
      <c r="R1639" t="s">
        <v>8326</v>
      </c>
      <c r="S1639" s="10">
        <f t="shared" si="135"/>
        <v>42550.701886574068</v>
      </c>
      <c r="T1639" s="10">
        <f t="shared" si="136"/>
        <v>42580.701886574068</v>
      </c>
      <c r="U1639">
        <f t="shared" si="132"/>
        <v>2016</v>
      </c>
    </row>
    <row r="1640" spans="1:21" ht="60" x14ac:dyDescent="0.25">
      <c r="A1640">
        <v>2791</v>
      </c>
      <c r="B1640" s="3" t="s">
        <v>2791</v>
      </c>
      <c r="C1640" s="3" t="s">
        <v>6901</v>
      </c>
      <c r="D1640" s="6">
        <v>2000</v>
      </c>
      <c r="E1640" s="8">
        <v>2050</v>
      </c>
      <c r="F1640" t="s">
        <v>8218</v>
      </c>
      <c r="G1640" t="s">
        <v>8223</v>
      </c>
      <c r="H1640" t="s">
        <v>8245</v>
      </c>
      <c r="I1640">
        <v>1473393600</v>
      </c>
      <c r="J1640">
        <v>1470778559</v>
      </c>
      <c r="K1640" t="b">
        <v>0</v>
      </c>
      <c r="L1640" s="9">
        <v>28</v>
      </c>
      <c r="M1640" t="b">
        <v>1</v>
      </c>
      <c r="N1640" t="s">
        <v>8269</v>
      </c>
      <c r="O1640">
        <f t="shared" si="133"/>
        <v>103</v>
      </c>
      <c r="P1640">
        <f t="shared" si="134"/>
        <v>73.209999999999994</v>
      </c>
      <c r="Q1640" s="13" t="s">
        <v>8323</v>
      </c>
      <c r="R1640" t="s">
        <v>8326</v>
      </c>
      <c r="S1640" s="10">
        <f t="shared" si="135"/>
        <v>42591.899988425925</v>
      </c>
      <c r="T1640" s="10">
        <f t="shared" si="136"/>
        <v>42622.166666666672</v>
      </c>
      <c r="U1640">
        <f t="shared" si="132"/>
        <v>2016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 s="9">
        <v>25</v>
      </c>
      <c r="M1641" t="b">
        <v>1</v>
      </c>
      <c r="N1641" t="s">
        <v>8283</v>
      </c>
      <c r="O1641">
        <f t="shared" si="133"/>
        <v>132</v>
      </c>
      <c r="P1641">
        <f t="shared" si="134"/>
        <v>105.44</v>
      </c>
      <c r="Q1641" s="13" t="s">
        <v>8313</v>
      </c>
      <c r="R1641" t="s">
        <v>8314</v>
      </c>
      <c r="S1641" s="10">
        <f t="shared" si="135"/>
        <v>42104.840335648143</v>
      </c>
      <c r="T1641" s="10">
        <f t="shared" si="136"/>
        <v>42164.840335648143</v>
      </c>
      <c r="U1641">
        <f t="shared" si="132"/>
        <v>2015</v>
      </c>
    </row>
    <row r="1642" spans="1:21" ht="45" x14ac:dyDescent="0.25">
      <c r="A1642">
        <v>3678</v>
      </c>
      <c r="B1642" s="3" t="s">
        <v>3675</v>
      </c>
      <c r="C1642" s="3" t="s">
        <v>7788</v>
      </c>
      <c r="D1642" s="6">
        <v>2000</v>
      </c>
      <c r="E1642" s="8">
        <v>2050</v>
      </c>
      <c r="F1642" t="s">
        <v>8218</v>
      </c>
      <c r="G1642" t="s">
        <v>8224</v>
      </c>
      <c r="H1642" t="s">
        <v>8246</v>
      </c>
      <c r="I1642">
        <v>1433076298</v>
      </c>
      <c r="J1642">
        <v>1430052298</v>
      </c>
      <c r="K1642" t="b">
        <v>0</v>
      </c>
      <c r="L1642" s="9">
        <v>31</v>
      </c>
      <c r="M1642" t="b">
        <v>1</v>
      </c>
      <c r="N1642" t="s">
        <v>8269</v>
      </c>
      <c r="O1642">
        <f t="shared" si="133"/>
        <v>103</v>
      </c>
      <c r="P1642">
        <f t="shared" si="134"/>
        <v>66.13</v>
      </c>
      <c r="Q1642" s="13" t="s">
        <v>8323</v>
      </c>
      <c r="R1642" t="s">
        <v>8326</v>
      </c>
      <c r="S1642" s="10">
        <f t="shared" si="135"/>
        <v>42120.531226851846</v>
      </c>
      <c r="T1642" s="10">
        <f t="shared" si="136"/>
        <v>42155.531226851846</v>
      </c>
      <c r="U1642">
        <f t="shared" si="132"/>
        <v>2015</v>
      </c>
    </row>
    <row r="1643" spans="1:21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 s="9">
        <v>27</v>
      </c>
      <c r="M1643" t="b">
        <v>0</v>
      </c>
      <c r="N1643" t="s">
        <v>8270</v>
      </c>
      <c r="O1643">
        <f t="shared" si="133"/>
        <v>11</v>
      </c>
      <c r="P1643">
        <f t="shared" si="134"/>
        <v>97.41</v>
      </c>
      <c r="Q1643" s="13" t="s">
        <v>8308</v>
      </c>
      <c r="R1643" t="s">
        <v>8342</v>
      </c>
      <c r="S1643" s="10">
        <f t="shared" si="135"/>
        <v>42268.531631944439</v>
      </c>
      <c r="T1643" s="10">
        <f t="shared" si="136"/>
        <v>42298.531631944439</v>
      </c>
      <c r="U1643">
        <f t="shared" si="132"/>
        <v>2015</v>
      </c>
    </row>
    <row r="1644" spans="1:21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 s="9">
        <v>34</v>
      </c>
      <c r="M1644" t="b">
        <v>1</v>
      </c>
      <c r="N1644" t="s">
        <v>8277</v>
      </c>
      <c r="O1644">
        <f t="shared" si="133"/>
        <v>103</v>
      </c>
      <c r="P1644">
        <f t="shared" si="134"/>
        <v>77.349999999999994</v>
      </c>
      <c r="Q1644" s="13" t="s">
        <v>8327</v>
      </c>
      <c r="R1644" t="s">
        <v>8328</v>
      </c>
      <c r="S1644" s="10">
        <f t="shared" si="135"/>
        <v>41371.648078703707</v>
      </c>
      <c r="T1644" s="10">
        <f t="shared" si="136"/>
        <v>41401.648078703707</v>
      </c>
      <c r="U1644">
        <f t="shared" si="132"/>
        <v>2013</v>
      </c>
    </row>
    <row r="1645" spans="1:21" ht="45" x14ac:dyDescent="0.25">
      <c r="A1645">
        <v>3225</v>
      </c>
      <c r="B1645" s="3" t="s">
        <v>3225</v>
      </c>
      <c r="C1645" s="3" t="s">
        <v>7335</v>
      </c>
      <c r="D1645" s="6">
        <v>2000</v>
      </c>
      <c r="E1645" s="8">
        <v>2047</v>
      </c>
      <c r="F1645" t="s">
        <v>8218</v>
      </c>
      <c r="G1645" t="s">
        <v>8223</v>
      </c>
      <c r="H1645" t="s">
        <v>8245</v>
      </c>
      <c r="I1645">
        <v>1464987600</v>
      </c>
      <c r="J1645">
        <v>1463145938</v>
      </c>
      <c r="K1645" t="b">
        <v>1</v>
      </c>
      <c r="L1645" s="9">
        <v>39</v>
      </c>
      <c r="M1645" t="b">
        <v>1</v>
      </c>
      <c r="N1645" t="s">
        <v>8269</v>
      </c>
      <c r="O1645">
        <f t="shared" si="133"/>
        <v>102</v>
      </c>
      <c r="P1645">
        <f t="shared" si="134"/>
        <v>52.49</v>
      </c>
      <c r="Q1645" s="13" t="s">
        <v>8323</v>
      </c>
      <c r="R1645" t="s">
        <v>8326</v>
      </c>
      <c r="S1645" s="10">
        <f t="shared" si="135"/>
        <v>42503.559467592597</v>
      </c>
      <c r="T1645" s="10">
        <f t="shared" si="136"/>
        <v>42524.875</v>
      </c>
      <c r="U1645">
        <f t="shared" si="132"/>
        <v>2016</v>
      </c>
    </row>
    <row r="1646" spans="1:21" ht="30" x14ac:dyDescent="0.25">
      <c r="A1646">
        <v>3837</v>
      </c>
      <c r="B1646" s="3" t="s">
        <v>3834</v>
      </c>
      <c r="C1646" s="3" t="s">
        <v>7946</v>
      </c>
      <c r="D1646" s="6">
        <v>2000</v>
      </c>
      <c r="E1646" s="8">
        <v>2042</v>
      </c>
      <c r="F1646" t="s">
        <v>8218</v>
      </c>
      <c r="G1646" t="s">
        <v>8224</v>
      </c>
      <c r="H1646" t="s">
        <v>8246</v>
      </c>
      <c r="I1646">
        <v>1435947758</v>
      </c>
      <c r="J1646">
        <v>1432837358</v>
      </c>
      <c r="K1646" t="b">
        <v>0</v>
      </c>
      <c r="L1646" s="9">
        <v>17</v>
      </c>
      <c r="M1646" t="b">
        <v>1</v>
      </c>
      <c r="N1646" t="s">
        <v>8269</v>
      </c>
      <c r="O1646">
        <f t="shared" si="133"/>
        <v>102</v>
      </c>
      <c r="P1646">
        <f t="shared" si="134"/>
        <v>120.12</v>
      </c>
      <c r="Q1646" s="13" t="s">
        <v>8323</v>
      </c>
      <c r="R1646" t="s">
        <v>8326</v>
      </c>
      <c r="S1646" s="10">
        <f t="shared" si="135"/>
        <v>42152.765717592592</v>
      </c>
      <c r="T1646" s="10">
        <f t="shared" si="136"/>
        <v>42188.765717592592</v>
      </c>
      <c r="U1646">
        <f t="shared" si="132"/>
        <v>2015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 s="9">
        <v>81</v>
      </c>
      <c r="M1647" t="b">
        <v>1</v>
      </c>
      <c r="N1647" t="s">
        <v>8277</v>
      </c>
      <c r="O1647">
        <f t="shared" si="133"/>
        <v>105</v>
      </c>
      <c r="P1647">
        <f t="shared" si="134"/>
        <v>32.32</v>
      </c>
      <c r="Q1647" s="13" t="s">
        <v>8327</v>
      </c>
      <c r="R1647" t="s">
        <v>8328</v>
      </c>
      <c r="S1647" s="10">
        <f t="shared" si="135"/>
        <v>40310.287673611114</v>
      </c>
      <c r="T1647" s="10">
        <f t="shared" si="136"/>
        <v>40369.916666666664</v>
      </c>
      <c r="U1647">
        <f t="shared" si="132"/>
        <v>2010</v>
      </c>
    </row>
    <row r="1648" spans="1:21" ht="60" x14ac:dyDescent="0.25">
      <c r="A1648">
        <v>3472</v>
      </c>
      <c r="B1648" s="3" t="s">
        <v>3471</v>
      </c>
      <c r="C1648" s="3" t="s">
        <v>7582</v>
      </c>
      <c r="D1648" s="6">
        <v>2000</v>
      </c>
      <c r="E1648" s="8">
        <v>2041</v>
      </c>
      <c r="F1648" t="s">
        <v>8218</v>
      </c>
      <c r="G1648" t="s">
        <v>8223</v>
      </c>
      <c r="H1648" t="s">
        <v>8245</v>
      </c>
      <c r="I1648">
        <v>1415253540</v>
      </c>
      <c r="J1648">
        <v>1413432331</v>
      </c>
      <c r="K1648" t="b">
        <v>0</v>
      </c>
      <c r="L1648" s="9">
        <v>23</v>
      </c>
      <c r="M1648" t="b">
        <v>1</v>
      </c>
      <c r="N1648" t="s">
        <v>8269</v>
      </c>
      <c r="O1648">
        <f t="shared" si="133"/>
        <v>102</v>
      </c>
      <c r="P1648">
        <f t="shared" si="134"/>
        <v>88.74</v>
      </c>
      <c r="Q1648" s="13" t="s">
        <v>8323</v>
      </c>
      <c r="R1648" t="s">
        <v>8326</v>
      </c>
      <c r="S1648" s="10">
        <f t="shared" si="135"/>
        <v>41928.170497685183</v>
      </c>
      <c r="T1648" s="10">
        <f t="shared" si="136"/>
        <v>41949.249305555553</v>
      </c>
      <c r="U1648">
        <f t="shared" si="132"/>
        <v>2014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 s="9">
        <v>25</v>
      </c>
      <c r="M1649" t="b">
        <v>1</v>
      </c>
      <c r="N1649" t="s">
        <v>8264</v>
      </c>
      <c r="O1649">
        <f t="shared" si="133"/>
        <v>105</v>
      </c>
      <c r="P1649">
        <f t="shared" si="134"/>
        <v>104.6</v>
      </c>
      <c r="Q1649" s="13" t="s">
        <v>8321</v>
      </c>
      <c r="R1649" t="s">
        <v>8343</v>
      </c>
      <c r="S1649" s="10">
        <f t="shared" si="135"/>
        <v>40322.53938657407</v>
      </c>
      <c r="T1649" s="10">
        <f t="shared" si="136"/>
        <v>40332.070138888892</v>
      </c>
      <c r="U1649">
        <f t="shared" si="132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 s="9">
        <v>70</v>
      </c>
      <c r="M1650" t="b">
        <v>1</v>
      </c>
      <c r="N1650" t="s">
        <v>8275</v>
      </c>
      <c r="O1650">
        <f t="shared" si="133"/>
        <v>130</v>
      </c>
      <c r="P1650">
        <f t="shared" si="134"/>
        <v>37.270000000000003</v>
      </c>
      <c r="Q1650" s="13" t="s">
        <v>8327</v>
      </c>
      <c r="R1650" t="s">
        <v>8336</v>
      </c>
      <c r="S1650" s="10">
        <f t="shared" si="135"/>
        <v>42522.880243055552</v>
      </c>
      <c r="T1650" s="10">
        <f t="shared" si="136"/>
        <v>42582.822916666672</v>
      </c>
      <c r="U1650">
        <f t="shared" si="132"/>
        <v>2016</v>
      </c>
    </row>
    <row r="1651" spans="1:21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 s="9">
        <v>53</v>
      </c>
      <c r="M1651" t="b">
        <v>0</v>
      </c>
      <c r="N1651" t="s">
        <v>8303</v>
      </c>
      <c r="O1651">
        <f t="shared" si="133"/>
        <v>52</v>
      </c>
      <c r="P1651">
        <f t="shared" si="134"/>
        <v>49.21</v>
      </c>
      <c r="Q1651" s="13" t="s">
        <v>8323</v>
      </c>
      <c r="R1651" t="s">
        <v>8335</v>
      </c>
      <c r="S1651" s="10">
        <f t="shared" si="135"/>
        <v>41858.761782407404</v>
      </c>
      <c r="T1651" s="10">
        <f t="shared" si="136"/>
        <v>41888.875</v>
      </c>
      <c r="U1651">
        <f t="shared" si="132"/>
        <v>2014</v>
      </c>
    </row>
    <row r="1652" spans="1:21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 s="9">
        <v>39</v>
      </c>
      <c r="M1652" t="b">
        <v>1</v>
      </c>
      <c r="N1652" t="s">
        <v>8275</v>
      </c>
      <c r="O1652">
        <f t="shared" si="133"/>
        <v>104</v>
      </c>
      <c r="P1652">
        <f t="shared" si="134"/>
        <v>66.87</v>
      </c>
      <c r="Q1652" s="13" t="s">
        <v>8327</v>
      </c>
      <c r="R1652" t="s">
        <v>8336</v>
      </c>
      <c r="S1652" s="10">
        <f t="shared" si="135"/>
        <v>41526.592395833337</v>
      </c>
      <c r="T1652" s="10">
        <f t="shared" si="136"/>
        <v>41561.165972222225</v>
      </c>
      <c r="U1652">
        <f t="shared" si="132"/>
        <v>2013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 s="9">
        <v>24</v>
      </c>
      <c r="M1653" t="b">
        <v>0</v>
      </c>
      <c r="N1653" t="s">
        <v>8271</v>
      </c>
      <c r="O1653">
        <f t="shared" si="133"/>
        <v>3</v>
      </c>
      <c r="P1653">
        <f t="shared" si="134"/>
        <v>108.63</v>
      </c>
      <c r="Q1653" s="13" t="s">
        <v>8308</v>
      </c>
      <c r="R1653" t="s">
        <v>8310</v>
      </c>
      <c r="S1653" s="10">
        <f t="shared" si="135"/>
        <v>42489.696585648147</v>
      </c>
      <c r="T1653" s="10">
        <f t="shared" si="136"/>
        <v>42549.696585648147</v>
      </c>
      <c r="U1653">
        <f t="shared" si="132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 s="9">
        <v>96</v>
      </c>
      <c r="M1654" t="b">
        <v>1</v>
      </c>
      <c r="N1654" t="s">
        <v>8274</v>
      </c>
      <c r="O1654">
        <f t="shared" si="133"/>
        <v>104</v>
      </c>
      <c r="P1654">
        <f t="shared" si="134"/>
        <v>27.15</v>
      </c>
      <c r="Q1654" s="13" t="s">
        <v>8327</v>
      </c>
      <c r="R1654" t="s">
        <v>8331</v>
      </c>
      <c r="S1654" s="10">
        <f t="shared" si="135"/>
        <v>41766.970648148148</v>
      </c>
      <c r="T1654" s="10">
        <f t="shared" si="136"/>
        <v>41799.165972222225</v>
      </c>
      <c r="U1654">
        <f t="shared" si="132"/>
        <v>2014</v>
      </c>
    </row>
    <row r="1655" spans="1:21" ht="60" x14ac:dyDescent="0.25">
      <c r="A1655">
        <v>1285</v>
      </c>
      <c r="B1655" s="3" t="s">
        <v>1286</v>
      </c>
      <c r="C1655" s="3" t="s">
        <v>5395</v>
      </c>
      <c r="D1655" s="6">
        <v>2000</v>
      </c>
      <c r="E1655" s="8">
        <v>2033</v>
      </c>
      <c r="F1655" t="s">
        <v>8218</v>
      </c>
      <c r="G1655" t="s">
        <v>8224</v>
      </c>
      <c r="H1655" t="s">
        <v>8246</v>
      </c>
      <c r="I1655">
        <v>1434808775</v>
      </c>
      <c r="J1655">
        <v>1433512775</v>
      </c>
      <c r="K1655" t="b">
        <v>0</v>
      </c>
      <c r="L1655" s="9">
        <v>63</v>
      </c>
      <c r="M1655" t="b">
        <v>1</v>
      </c>
      <c r="N1655" t="s">
        <v>8269</v>
      </c>
      <c r="O1655">
        <f t="shared" si="133"/>
        <v>102</v>
      </c>
      <c r="P1655">
        <f t="shared" si="134"/>
        <v>32.270000000000003</v>
      </c>
      <c r="Q1655" s="13" t="s">
        <v>8323</v>
      </c>
      <c r="R1655" t="s">
        <v>8326</v>
      </c>
      <c r="S1655" s="10">
        <f t="shared" si="135"/>
        <v>42160.583043981482</v>
      </c>
      <c r="T1655" s="10">
        <f t="shared" si="136"/>
        <v>42175.583043981482</v>
      </c>
      <c r="U1655">
        <f t="shared" si="132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 s="9">
        <v>45</v>
      </c>
      <c r="M1656" t="b">
        <v>1</v>
      </c>
      <c r="N1656" t="s">
        <v>8277</v>
      </c>
      <c r="O1656">
        <f t="shared" si="133"/>
        <v>104</v>
      </c>
      <c r="P1656">
        <f t="shared" si="134"/>
        <v>57.78</v>
      </c>
      <c r="Q1656" s="13" t="s">
        <v>8327</v>
      </c>
      <c r="R1656" t="s">
        <v>8328</v>
      </c>
      <c r="S1656" s="10">
        <f t="shared" si="135"/>
        <v>40632.94195601852</v>
      </c>
      <c r="T1656" s="10">
        <f t="shared" si="136"/>
        <v>40649.165972222225</v>
      </c>
      <c r="U1656">
        <f t="shared" si="132"/>
        <v>2011</v>
      </c>
    </row>
    <row r="1657" spans="1:21" ht="45" x14ac:dyDescent="0.25">
      <c r="A1657">
        <v>3713</v>
      </c>
      <c r="B1657" s="3" t="s">
        <v>3710</v>
      </c>
      <c r="C1657" s="3" t="s">
        <v>7823</v>
      </c>
      <c r="D1657" s="6">
        <v>2000</v>
      </c>
      <c r="E1657" s="8">
        <v>2030</v>
      </c>
      <c r="F1657" t="s">
        <v>8218</v>
      </c>
      <c r="G1657" t="s">
        <v>8223</v>
      </c>
      <c r="H1657" t="s">
        <v>8245</v>
      </c>
      <c r="I1657">
        <v>1465062166</v>
      </c>
      <c r="J1657">
        <v>1463334166</v>
      </c>
      <c r="K1657" t="b">
        <v>0</v>
      </c>
      <c r="L1657" s="9">
        <v>19</v>
      </c>
      <c r="M1657" t="b">
        <v>1</v>
      </c>
      <c r="N1657" t="s">
        <v>8269</v>
      </c>
      <c r="O1657">
        <f t="shared" si="133"/>
        <v>102</v>
      </c>
      <c r="P1657">
        <f t="shared" si="134"/>
        <v>106.84</v>
      </c>
      <c r="Q1657" s="13" t="s">
        <v>8323</v>
      </c>
      <c r="R1657" t="s">
        <v>8326</v>
      </c>
      <c r="S1657" s="10">
        <f t="shared" si="135"/>
        <v>42505.738032407404</v>
      </c>
      <c r="T1657" s="10">
        <f t="shared" si="136"/>
        <v>42525.738032407404</v>
      </c>
      <c r="U1657">
        <f t="shared" si="132"/>
        <v>2016</v>
      </c>
    </row>
    <row r="1658" spans="1:21" ht="45" x14ac:dyDescent="0.25">
      <c r="A1658">
        <v>3519</v>
      </c>
      <c r="B1658" s="3" t="s">
        <v>3518</v>
      </c>
      <c r="C1658" s="3" t="s">
        <v>7629</v>
      </c>
      <c r="D1658" s="6">
        <v>2000</v>
      </c>
      <c r="E1658" s="8">
        <v>2027</v>
      </c>
      <c r="F1658" t="s">
        <v>8218</v>
      </c>
      <c r="G1658" t="s">
        <v>8224</v>
      </c>
      <c r="H1658" t="s">
        <v>8246</v>
      </c>
      <c r="I1658">
        <v>1425478950</v>
      </c>
      <c r="J1658">
        <v>1422886950</v>
      </c>
      <c r="K1658" t="b">
        <v>0</v>
      </c>
      <c r="L1658" s="9">
        <v>28</v>
      </c>
      <c r="M1658" t="b">
        <v>1</v>
      </c>
      <c r="N1658" t="s">
        <v>8269</v>
      </c>
      <c r="O1658">
        <f t="shared" si="133"/>
        <v>101</v>
      </c>
      <c r="P1658">
        <f t="shared" si="134"/>
        <v>72.39</v>
      </c>
      <c r="Q1658" s="13" t="s">
        <v>8323</v>
      </c>
      <c r="R1658" t="s">
        <v>8326</v>
      </c>
      <c r="S1658" s="10">
        <f t="shared" si="135"/>
        <v>42037.598958333328</v>
      </c>
      <c r="T1658" s="10">
        <f t="shared" si="136"/>
        <v>42067.598958333328</v>
      </c>
      <c r="U1658">
        <f t="shared" si="132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 s="9">
        <v>81</v>
      </c>
      <c r="M1659" t="b">
        <v>1</v>
      </c>
      <c r="N1659" t="s">
        <v>8272</v>
      </c>
      <c r="O1659">
        <f t="shared" si="133"/>
        <v>173</v>
      </c>
      <c r="P1659">
        <f t="shared" si="134"/>
        <v>32.07</v>
      </c>
      <c r="Q1659" s="13" t="s">
        <v>8311</v>
      </c>
      <c r="R1659" t="s">
        <v>8333</v>
      </c>
      <c r="S1659" s="10">
        <f t="shared" si="135"/>
        <v>41095.900694444441</v>
      </c>
      <c r="T1659" s="10">
        <f t="shared" si="136"/>
        <v>41123.900694444441</v>
      </c>
      <c r="U1659">
        <f t="shared" si="132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 s="9">
        <v>48</v>
      </c>
      <c r="M1660" t="b">
        <v>1</v>
      </c>
      <c r="N1660" t="s">
        <v>8267</v>
      </c>
      <c r="O1660">
        <f t="shared" si="133"/>
        <v>106</v>
      </c>
      <c r="P1660">
        <f t="shared" si="134"/>
        <v>54.08</v>
      </c>
      <c r="Q1660" s="13" t="s">
        <v>8321</v>
      </c>
      <c r="R1660" t="s">
        <v>8322</v>
      </c>
      <c r="S1660" s="10">
        <f t="shared" si="135"/>
        <v>42576.452731481477</v>
      </c>
      <c r="T1660" s="10">
        <f t="shared" si="136"/>
        <v>42607.452731481477</v>
      </c>
      <c r="U1660">
        <f t="shared" si="132"/>
        <v>2016</v>
      </c>
    </row>
    <row r="1661" spans="1:21" ht="60" x14ac:dyDescent="0.25">
      <c r="A1661">
        <v>3809</v>
      </c>
      <c r="B1661" s="3" t="s">
        <v>3806</v>
      </c>
      <c r="C1661" s="3" t="s">
        <v>7919</v>
      </c>
      <c r="D1661" s="6">
        <v>2000</v>
      </c>
      <c r="E1661" s="8">
        <v>2025</v>
      </c>
      <c r="F1661" t="s">
        <v>8218</v>
      </c>
      <c r="G1661" t="s">
        <v>8224</v>
      </c>
      <c r="H1661" t="s">
        <v>8246</v>
      </c>
      <c r="I1661">
        <v>1406761200</v>
      </c>
      <c r="J1661">
        <v>1402403907</v>
      </c>
      <c r="K1661" t="b">
        <v>0</v>
      </c>
      <c r="L1661" s="9">
        <v>38</v>
      </c>
      <c r="M1661" t="b">
        <v>1</v>
      </c>
      <c r="N1661" t="s">
        <v>8269</v>
      </c>
      <c r="O1661">
        <f t="shared" si="133"/>
        <v>101</v>
      </c>
      <c r="P1661">
        <f t="shared" si="134"/>
        <v>53.29</v>
      </c>
      <c r="Q1661" s="13" t="s">
        <v>8323</v>
      </c>
      <c r="R1661" t="s">
        <v>8326</v>
      </c>
      <c r="S1661" s="10">
        <f t="shared" si="135"/>
        <v>41800.526701388888</v>
      </c>
      <c r="T1661" s="10">
        <f t="shared" si="136"/>
        <v>41850.958333333336</v>
      </c>
      <c r="U1661">
        <f t="shared" si="132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 s="9">
        <v>27</v>
      </c>
      <c r="M1662" t="b">
        <v>1</v>
      </c>
      <c r="N1662" t="s">
        <v>8298</v>
      </c>
      <c r="O1662">
        <f t="shared" si="133"/>
        <v>103</v>
      </c>
      <c r="P1662">
        <f t="shared" si="134"/>
        <v>95.74</v>
      </c>
      <c r="Q1662" s="13" t="s">
        <v>8327</v>
      </c>
      <c r="R1662" t="s">
        <v>8341</v>
      </c>
      <c r="S1662" s="10">
        <f t="shared" si="135"/>
        <v>40785.675011574072</v>
      </c>
      <c r="T1662" s="10">
        <f t="shared" si="136"/>
        <v>40845.675011574072</v>
      </c>
      <c r="U1662">
        <f t="shared" si="132"/>
        <v>2011</v>
      </c>
    </row>
    <row r="1663" spans="1:21" ht="60" x14ac:dyDescent="0.25">
      <c r="A1663">
        <v>3839</v>
      </c>
      <c r="B1663" s="3" t="s">
        <v>3836</v>
      </c>
      <c r="C1663" s="3" t="s">
        <v>7948</v>
      </c>
      <c r="D1663" s="6">
        <v>2000</v>
      </c>
      <c r="E1663" s="8">
        <v>2025</v>
      </c>
      <c r="F1663" t="s">
        <v>8218</v>
      </c>
      <c r="G1663" t="s">
        <v>8223</v>
      </c>
      <c r="H1663" t="s">
        <v>8245</v>
      </c>
      <c r="I1663">
        <v>1438226724</v>
      </c>
      <c r="J1663">
        <v>1433042724</v>
      </c>
      <c r="K1663" t="b">
        <v>0</v>
      </c>
      <c r="L1663" s="9">
        <v>32</v>
      </c>
      <c r="M1663" t="b">
        <v>1</v>
      </c>
      <c r="N1663" t="s">
        <v>8269</v>
      </c>
      <c r="O1663">
        <f t="shared" si="133"/>
        <v>101</v>
      </c>
      <c r="P1663">
        <f t="shared" si="134"/>
        <v>63.28</v>
      </c>
      <c r="Q1663" s="13" t="s">
        <v>8323</v>
      </c>
      <c r="R1663" t="s">
        <v>8326</v>
      </c>
      <c r="S1663" s="10">
        <f t="shared" si="135"/>
        <v>42155.142638888887</v>
      </c>
      <c r="T1663" s="10">
        <f t="shared" si="136"/>
        <v>42215.142638888887</v>
      </c>
      <c r="U1663">
        <f t="shared" si="132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 s="9">
        <v>33</v>
      </c>
      <c r="M1664" t="b">
        <v>1</v>
      </c>
      <c r="N1664" t="s">
        <v>8283</v>
      </c>
      <c r="O1664">
        <f t="shared" si="133"/>
        <v>215</v>
      </c>
      <c r="P1664">
        <f t="shared" si="134"/>
        <v>78.180000000000007</v>
      </c>
      <c r="Q1664" s="13" t="s">
        <v>8313</v>
      </c>
      <c r="R1664" t="s">
        <v>8314</v>
      </c>
      <c r="S1664" s="10">
        <f t="shared" si="135"/>
        <v>40254.450335648151</v>
      </c>
      <c r="T1664" s="10">
        <f t="shared" si="136"/>
        <v>40313.340277777781</v>
      </c>
      <c r="U1664">
        <f t="shared" si="132"/>
        <v>2010</v>
      </c>
    </row>
    <row r="1665" spans="1:21" ht="60" x14ac:dyDescent="0.25">
      <c r="A1665">
        <v>1284</v>
      </c>
      <c r="B1665" s="3" t="s">
        <v>1285</v>
      </c>
      <c r="C1665" s="3" t="s">
        <v>5394</v>
      </c>
      <c r="D1665" s="6">
        <v>2000</v>
      </c>
      <c r="E1665" s="8">
        <v>2020</v>
      </c>
      <c r="F1665" t="s">
        <v>8218</v>
      </c>
      <c r="G1665" t="s">
        <v>8223</v>
      </c>
      <c r="H1665" t="s">
        <v>8245</v>
      </c>
      <c r="I1665">
        <v>1483203540</v>
      </c>
      <c r="J1665">
        <v>1481175482</v>
      </c>
      <c r="K1665" t="b">
        <v>0</v>
      </c>
      <c r="L1665" s="9">
        <v>31</v>
      </c>
      <c r="M1665" t="b">
        <v>1</v>
      </c>
      <c r="N1665" t="s">
        <v>8269</v>
      </c>
      <c r="O1665">
        <f t="shared" si="133"/>
        <v>101</v>
      </c>
      <c r="P1665">
        <f t="shared" si="134"/>
        <v>65.16</v>
      </c>
      <c r="Q1665" s="13" t="s">
        <v>8323</v>
      </c>
      <c r="R1665" t="s">
        <v>8326</v>
      </c>
      <c r="S1665" s="10">
        <f t="shared" si="135"/>
        <v>42712.23474537037</v>
      </c>
      <c r="T1665" s="10">
        <f t="shared" si="136"/>
        <v>42735.707638888889</v>
      </c>
      <c r="U1665">
        <f t="shared" si="132"/>
        <v>2016</v>
      </c>
    </row>
    <row r="1666" spans="1:21" ht="60" x14ac:dyDescent="0.25">
      <c r="A1666">
        <v>3357</v>
      </c>
      <c r="B1666" s="3" t="s">
        <v>3356</v>
      </c>
      <c r="C1666" s="3" t="s">
        <v>7467</v>
      </c>
      <c r="D1666" s="6">
        <v>2000</v>
      </c>
      <c r="E1666" s="8">
        <v>2020</v>
      </c>
      <c r="F1666" t="s">
        <v>8218</v>
      </c>
      <c r="G1666" t="s">
        <v>8224</v>
      </c>
      <c r="H1666" t="s">
        <v>8246</v>
      </c>
      <c r="I1666">
        <v>1406887310</v>
      </c>
      <c r="J1666">
        <v>1404295310</v>
      </c>
      <c r="K1666" t="b">
        <v>0</v>
      </c>
      <c r="L1666" s="9">
        <v>21</v>
      </c>
      <c r="M1666" t="b">
        <v>1</v>
      </c>
      <c r="N1666" t="s">
        <v>8269</v>
      </c>
      <c r="O1666">
        <f t="shared" si="133"/>
        <v>101</v>
      </c>
      <c r="P1666">
        <f t="shared" si="134"/>
        <v>96.19</v>
      </c>
      <c r="Q1666" s="13" t="s">
        <v>8323</v>
      </c>
      <c r="R1666" t="s">
        <v>8326</v>
      </c>
      <c r="S1666" s="10">
        <f t="shared" si="135"/>
        <v>41822.417939814812</v>
      </c>
      <c r="T1666" s="10">
        <f t="shared" si="136"/>
        <v>41852.417939814812</v>
      </c>
      <c r="U1666">
        <f t="shared" si="132"/>
        <v>2014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 s="9">
        <v>54</v>
      </c>
      <c r="M1667" t="b">
        <v>1</v>
      </c>
      <c r="N1667" t="s">
        <v>8303</v>
      </c>
      <c r="O1667">
        <f t="shared" si="133"/>
        <v>103</v>
      </c>
      <c r="P1667">
        <f t="shared" si="134"/>
        <v>47.57</v>
      </c>
      <c r="Q1667" s="13" t="s">
        <v>8323</v>
      </c>
      <c r="R1667" t="s">
        <v>8335</v>
      </c>
      <c r="S1667" s="10">
        <f t="shared" si="135"/>
        <v>42495.956631944442</v>
      </c>
      <c r="T1667" s="10">
        <f t="shared" si="136"/>
        <v>42525.956631944442</v>
      </c>
      <c r="U1667">
        <f t="shared" si="132"/>
        <v>2016</v>
      </c>
    </row>
    <row r="1668" spans="1:21" ht="60" x14ac:dyDescent="0.25">
      <c r="A1668">
        <v>3474</v>
      </c>
      <c r="B1668" s="3" t="s">
        <v>3473</v>
      </c>
      <c r="C1668" s="3" t="s">
        <v>7584</v>
      </c>
      <c r="D1668" s="6">
        <v>2000</v>
      </c>
      <c r="E1668" s="8">
        <v>2020</v>
      </c>
      <c r="F1668" t="s">
        <v>8218</v>
      </c>
      <c r="G1668" t="s">
        <v>8224</v>
      </c>
      <c r="H1668" t="s">
        <v>8246</v>
      </c>
      <c r="I1668">
        <v>1469016131</v>
      </c>
      <c r="J1668">
        <v>1466424131</v>
      </c>
      <c r="K1668" t="b">
        <v>0</v>
      </c>
      <c r="L1668" s="9">
        <v>39</v>
      </c>
      <c r="M1668" t="b">
        <v>1</v>
      </c>
      <c r="N1668" t="s">
        <v>8269</v>
      </c>
      <c r="O1668">
        <f t="shared" si="133"/>
        <v>101</v>
      </c>
      <c r="P1668">
        <f t="shared" si="134"/>
        <v>51.79</v>
      </c>
      <c r="Q1668" s="13" t="s">
        <v>8323</v>
      </c>
      <c r="R1668" t="s">
        <v>8326</v>
      </c>
      <c r="S1668" s="10">
        <f t="shared" si="135"/>
        <v>42541.501516203702</v>
      </c>
      <c r="T1668" s="10">
        <f t="shared" si="136"/>
        <v>42571.501516203702</v>
      </c>
      <c r="U1668">
        <f t="shared" si="132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 s="9">
        <v>64</v>
      </c>
      <c r="M1669" t="b">
        <v>1</v>
      </c>
      <c r="N1669" t="s">
        <v>8277</v>
      </c>
      <c r="O1669">
        <f t="shared" si="133"/>
        <v>103</v>
      </c>
      <c r="P1669">
        <f t="shared" si="134"/>
        <v>40.08</v>
      </c>
      <c r="Q1669" s="13" t="s">
        <v>8327</v>
      </c>
      <c r="R1669" t="s">
        <v>8328</v>
      </c>
      <c r="S1669" s="10">
        <f t="shared" si="135"/>
        <v>41004.72619212963</v>
      </c>
      <c r="T1669" s="10">
        <f t="shared" si="136"/>
        <v>41034.72619212963</v>
      </c>
      <c r="U1669">
        <f t="shared" si="132"/>
        <v>2012</v>
      </c>
    </row>
    <row r="1670" spans="1:21" ht="60" x14ac:dyDescent="0.25">
      <c r="A1670">
        <v>3618</v>
      </c>
      <c r="B1670" s="3" t="s">
        <v>3616</v>
      </c>
      <c r="C1670" s="3" t="s">
        <v>7728</v>
      </c>
      <c r="D1670" s="6">
        <v>2000</v>
      </c>
      <c r="E1670" s="8">
        <v>2020</v>
      </c>
      <c r="F1670" t="s">
        <v>8218</v>
      </c>
      <c r="G1670" t="s">
        <v>8224</v>
      </c>
      <c r="H1670" t="s">
        <v>8246</v>
      </c>
      <c r="I1670">
        <v>1433343850</v>
      </c>
      <c r="J1670">
        <v>1430751850</v>
      </c>
      <c r="K1670" t="b">
        <v>0</v>
      </c>
      <c r="L1670" s="9">
        <v>56</v>
      </c>
      <c r="M1670" t="b">
        <v>1</v>
      </c>
      <c r="N1670" t="s">
        <v>8269</v>
      </c>
      <c r="O1670">
        <f t="shared" si="133"/>
        <v>101</v>
      </c>
      <c r="P1670">
        <f t="shared" si="134"/>
        <v>36.07</v>
      </c>
      <c r="Q1670" s="13" t="s">
        <v>8323</v>
      </c>
      <c r="R1670" t="s">
        <v>8326</v>
      </c>
      <c r="S1670" s="10">
        <f t="shared" si="135"/>
        <v>42128.627893518518</v>
      </c>
      <c r="T1670" s="10">
        <f t="shared" si="136"/>
        <v>42158.627893518518</v>
      </c>
      <c r="U1670">
        <f t="shared" si="132"/>
        <v>2015</v>
      </c>
    </row>
    <row r="1671" spans="1:21" ht="45" x14ac:dyDescent="0.25">
      <c r="A1671">
        <v>3520</v>
      </c>
      <c r="B1671" s="3" t="s">
        <v>3519</v>
      </c>
      <c r="C1671" s="3" t="s">
        <v>7630</v>
      </c>
      <c r="D1671" s="6">
        <v>2000</v>
      </c>
      <c r="E1671" s="8">
        <v>2015</v>
      </c>
      <c r="F1671" t="s">
        <v>8218</v>
      </c>
      <c r="G1671" t="s">
        <v>8224</v>
      </c>
      <c r="H1671" t="s">
        <v>8246</v>
      </c>
      <c r="I1671">
        <v>1441547220</v>
      </c>
      <c r="J1671">
        <v>1439322412</v>
      </c>
      <c r="K1671" t="b">
        <v>0</v>
      </c>
      <c r="L1671" s="9">
        <v>21</v>
      </c>
      <c r="M1671" t="b">
        <v>1</v>
      </c>
      <c r="N1671" t="s">
        <v>8269</v>
      </c>
      <c r="O1671">
        <f t="shared" si="133"/>
        <v>101</v>
      </c>
      <c r="P1671">
        <f t="shared" si="134"/>
        <v>95.95</v>
      </c>
      <c r="Q1671" s="13" t="s">
        <v>8323</v>
      </c>
      <c r="R1671" t="s">
        <v>8326</v>
      </c>
      <c r="S1671" s="10">
        <f t="shared" si="135"/>
        <v>42227.824212962965</v>
      </c>
      <c r="T1671" s="10">
        <f t="shared" si="136"/>
        <v>42253.57430555555</v>
      </c>
      <c r="U1671">
        <f t="shared" si="132"/>
        <v>2015</v>
      </c>
    </row>
    <row r="1672" spans="1:21" ht="45" x14ac:dyDescent="0.25">
      <c r="A1672">
        <v>3727</v>
      </c>
      <c r="B1672" s="3" t="s">
        <v>3724</v>
      </c>
      <c r="C1672" s="3" t="s">
        <v>7837</v>
      </c>
      <c r="D1672" s="6">
        <v>2000</v>
      </c>
      <c r="E1672" s="8">
        <v>2015</v>
      </c>
      <c r="F1672" t="s">
        <v>8218</v>
      </c>
      <c r="G1672" t="s">
        <v>8223</v>
      </c>
      <c r="H1672" t="s">
        <v>8245</v>
      </c>
      <c r="I1672">
        <v>1476939300</v>
      </c>
      <c r="J1672">
        <v>1474273294</v>
      </c>
      <c r="K1672" t="b">
        <v>0</v>
      </c>
      <c r="L1672" s="9">
        <v>33</v>
      </c>
      <c r="M1672" t="b">
        <v>1</v>
      </c>
      <c r="N1672" t="s">
        <v>8269</v>
      </c>
      <c r="O1672">
        <f t="shared" si="133"/>
        <v>101</v>
      </c>
      <c r="P1672">
        <f t="shared" si="134"/>
        <v>61.06</v>
      </c>
      <c r="Q1672" s="13" t="s">
        <v>8323</v>
      </c>
      <c r="R1672" t="s">
        <v>8326</v>
      </c>
      <c r="S1672" s="10">
        <f t="shared" si="135"/>
        <v>42632.348310185189</v>
      </c>
      <c r="T1672" s="10">
        <f t="shared" si="136"/>
        <v>42663.204861111109</v>
      </c>
      <c r="U1672">
        <f t="shared" si="132"/>
        <v>2016</v>
      </c>
    </row>
    <row r="1673" spans="1:21" ht="60" x14ac:dyDescent="0.25">
      <c r="A1673">
        <v>3653</v>
      </c>
      <c r="B1673" s="3" t="s">
        <v>3650</v>
      </c>
      <c r="C1673" s="3" t="s">
        <v>7763</v>
      </c>
      <c r="D1673" s="6">
        <v>2000</v>
      </c>
      <c r="E1673" s="8">
        <v>2010</v>
      </c>
      <c r="F1673" t="s">
        <v>8218</v>
      </c>
      <c r="G1673" t="s">
        <v>8224</v>
      </c>
      <c r="H1673" t="s">
        <v>8246</v>
      </c>
      <c r="I1673">
        <v>1438764207</v>
      </c>
      <c r="J1673">
        <v>1436172207</v>
      </c>
      <c r="K1673" t="b">
        <v>0</v>
      </c>
      <c r="L1673" s="9">
        <v>33</v>
      </c>
      <c r="M1673" t="b">
        <v>1</v>
      </c>
      <c r="N1673" t="s">
        <v>8269</v>
      </c>
      <c r="O1673">
        <f t="shared" si="133"/>
        <v>101</v>
      </c>
      <c r="P1673">
        <f t="shared" si="134"/>
        <v>60.91</v>
      </c>
      <c r="Q1673" s="13" t="s">
        <v>8323</v>
      </c>
      <c r="R1673" t="s">
        <v>8326</v>
      </c>
      <c r="S1673" s="10">
        <f t="shared" si="135"/>
        <v>42191.363506944443</v>
      </c>
      <c r="T1673" s="10">
        <f t="shared" si="136"/>
        <v>42221.363506944443</v>
      </c>
      <c r="U1673">
        <f t="shared" ref="U1673:U1736" si="137">YEAR(S1673)</f>
        <v>2015</v>
      </c>
    </row>
    <row r="1674" spans="1:21" ht="60" x14ac:dyDescent="0.25">
      <c r="A1674">
        <v>3373</v>
      </c>
      <c r="B1674" s="3" t="s">
        <v>3372</v>
      </c>
      <c r="C1674" s="3" t="s">
        <v>7483</v>
      </c>
      <c r="D1674" s="6">
        <v>2000</v>
      </c>
      <c r="E1674" s="8">
        <v>2005</v>
      </c>
      <c r="F1674" t="s">
        <v>8218</v>
      </c>
      <c r="G1674" t="s">
        <v>8224</v>
      </c>
      <c r="H1674" t="s">
        <v>8246</v>
      </c>
      <c r="I1674">
        <v>1437235200</v>
      </c>
      <c r="J1674">
        <v>1435177840</v>
      </c>
      <c r="K1674" t="b">
        <v>0</v>
      </c>
      <c r="L1674" s="9">
        <v>30</v>
      </c>
      <c r="M1674" t="b">
        <v>1</v>
      </c>
      <c r="N1674" t="s">
        <v>8269</v>
      </c>
      <c r="O1674">
        <f t="shared" si="133"/>
        <v>100</v>
      </c>
      <c r="P1674">
        <f t="shared" si="134"/>
        <v>66.83</v>
      </c>
      <c r="Q1674" s="13" t="s">
        <v>8323</v>
      </c>
      <c r="R1674" t="s">
        <v>8326</v>
      </c>
      <c r="S1674" s="10">
        <f t="shared" si="135"/>
        <v>42179.854629629626</v>
      </c>
      <c r="T1674" s="10">
        <f t="shared" si="136"/>
        <v>42203.666666666672</v>
      </c>
      <c r="U1674">
        <f t="shared" si="137"/>
        <v>2015</v>
      </c>
    </row>
    <row r="1675" spans="1:21" ht="60" x14ac:dyDescent="0.25">
      <c r="A1675">
        <v>533</v>
      </c>
      <c r="B1675" s="3" t="s">
        <v>534</v>
      </c>
      <c r="C1675" s="3" t="s">
        <v>4643</v>
      </c>
      <c r="D1675" s="6">
        <v>2000</v>
      </c>
      <c r="E1675" s="8">
        <v>2004</v>
      </c>
      <c r="F1675" t="s">
        <v>8218</v>
      </c>
      <c r="G1675" t="s">
        <v>8224</v>
      </c>
      <c r="H1675" t="s">
        <v>8246</v>
      </c>
      <c r="I1675">
        <v>1463394365</v>
      </c>
      <c r="J1675">
        <v>1461320765</v>
      </c>
      <c r="K1675" t="b">
        <v>0</v>
      </c>
      <c r="L1675" s="9">
        <v>17</v>
      </c>
      <c r="M1675" t="b">
        <v>1</v>
      </c>
      <c r="N1675" t="s">
        <v>8269</v>
      </c>
      <c r="O1675">
        <f t="shared" si="133"/>
        <v>100</v>
      </c>
      <c r="P1675">
        <f t="shared" si="134"/>
        <v>117.88</v>
      </c>
      <c r="Q1675" s="13" t="s">
        <v>8323</v>
      </c>
      <c r="R1675" t="s">
        <v>8326</v>
      </c>
      <c r="S1675" s="10">
        <f t="shared" si="135"/>
        <v>42482.43478009259</v>
      </c>
      <c r="T1675" s="10">
        <f t="shared" si="136"/>
        <v>42506.43478009259</v>
      </c>
      <c r="U1675">
        <f t="shared" si="137"/>
        <v>2016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 s="9">
        <v>31</v>
      </c>
      <c r="M1676" t="b">
        <v>1</v>
      </c>
      <c r="N1676" t="s">
        <v>8272</v>
      </c>
      <c r="O1676">
        <f t="shared" si="133"/>
        <v>102</v>
      </c>
      <c r="P1676">
        <f t="shared" si="134"/>
        <v>82.42</v>
      </c>
      <c r="Q1676" s="13" t="s">
        <v>8311</v>
      </c>
      <c r="R1676" t="s">
        <v>8333</v>
      </c>
      <c r="S1676" s="10">
        <f t="shared" si="135"/>
        <v>42040.638020833328</v>
      </c>
      <c r="T1676" s="10">
        <f t="shared" si="136"/>
        <v>42070.638020833328</v>
      </c>
      <c r="U1676">
        <f t="shared" si="137"/>
        <v>2015</v>
      </c>
    </row>
    <row r="1677" spans="1:21" ht="60" x14ac:dyDescent="0.25">
      <c r="A1677">
        <v>3216</v>
      </c>
      <c r="B1677" s="3" t="s">
        <v>3216</v>
      </c>
      <c r="C1677" s="3" t="s">
        <v>7326</v>
      </c>
      <c r="D1677" s="6">
        <v>2000</v>
      </c>
      <c r="E1677" s="8">
        <v>2001</v>
      </c>
      <c r="F1677" t="s">
        <v>8218</v>
      </c>
      <c r="G1677" t="s">
        <v>8224</v>
      </c>
      <c r="H1677" t="s">
        <v>8246</v>
      </c>
      <c r="I1677">
        <v>1436625000</v>
      </c>
      <c r="J1677">
        <v>1433934371</v>
      </c>
      <c r="K1677" t="b">
        <v>1</v>
      </c>
      <c r="L1677" s="9">
        <v>35</v>
      </c>
      <c r="M1677" t="b">
        <v>1</v>
      </c>
      <c r="N1677" t="s">
        <v>8269</v>
      </c>
      <c r="O1677">
        <f t="shared" si="133"/>
        <v>100</v>
      </c>
      <c r="P1677">
        <f t="shared" si="134"/>
        <v>57.17</v>
      </c>
      <c r="Q1677" s="13" t="s">
        <v>8323</v>
      </c>
      <c r="R1677" t="s">
        <v>8326</v>
      </c>
      <c r="S1677" s="10">
        <f t="shared" si="135"/>
        <v>42165.462627314817</v>
      </c>
      <c r="T1677" s="10">
        <f t="shared" si="136"/>
        <v>42196.604166666672</v>
      </c>
      <c r="U1677">
        <f t="shared" si="137"/>
        <v>2015</v>
      </c>
    </row>
    <row r="1678" spans="1:21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 s="9">
        <v>23</v>
      </c>
      <c r="M1678" t="b">
        <v>0</v>
      </c>
      <c r="N1678" t="s">
        <v>8271</v>
      </c>
      <c r="O1678">
        <f t="shared" si="133"/>
        <v>13</v>
      </c>
      <c r="P1678">
        <f t="shared" si="134"/>
        <v>110.87</v>
      </c>
      <c r="Q1678" s="13" t="s">
        <v>8308</v>
      </c>
      <c r="R1678" t="s">
        <v>8310</v>
      </c>
      <c r="S1678" s="10">
        <f t="shared" si="135"/>
        <v>42324.767361111109</v>
      </c>
      <c r="T1678" s="10">
        <f t="shared" si="136"/>
        <v>42379</v>
      </c>
      <c r="U1678">
        <f t="shared" si="137"/>
        <v>2015</v>
      </c>
    </row>
    <row r="1679" spans="1:21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 s="9">
        <v>36</v>
      </c>
      <c r="M1679" t="b">
        <v>0</v>
      </c>
      <c r="N1679" t="s">
        <v>8303</v>
      </c>
      <c r="O1679">
        <f t="shared" ref="O1679:O1742" si="138">ROUND(E1679/D1679*100,0)</f>
        <v>46</v>
      </c>
      <c r="P1679">
        <f t="shared" ref="P1679:P1742" si="139">IFERROR(ROUND(E1679/L1679,2),0)</f>
        <v>70.83</v>
      </c>
      <c r="Q1679" s="13" t="s">
        <v>8323</v>
      </c>
      <c r="R1679" t="s">
        <v>8335</v>
      </c>
      <c r="S1679" s="10">
        <f t="shared" ref="S1679:S1742" si="140">(((J1679/60)/60)/24)+DATE(1970,1,1)</f>
        <v>42057.277858796297</v>
      </c>
      <c r="T1679" s="10">
        <f t="shared" ref="T1679:T1742" si="141">(((I1679/60)/60)/24)+DATE(1970,1,1)</f>
        <v>42117.236192129625</v>
      </c>
      <c r="U1679">
        <f t="shared" si="137"/>
        <v>2015</v>
      </c>
    </row>
    <row r="1680" spans="1:21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 s="9">
        <v>19</v>
      </c>
      <c r="M1680" t="b">
        <v>1</v>
      </c>
      <c r="N1680" t="s">
        <v>8272</v>
      </c>
      <c r="O1680">
        <f t="shared" si="138"/>
        <v>102</v>
      </c>
      <c r="P1680">
        <f t="shared" si="139"/>
        <v>134.21</v>
      </c>
      <c r="Q1680" s="13" t="s">
        <v>8311</v>
      </c>
      <c r="R1680" t="s">
        <v>8333</v>
      </c>
      <c r="S1680" s="10">
        <f t="shared" si="140"/>
        <v>40429.836435185185</v>
      </c>
      <c r="T1680" s="10">
        <f t="shared" si="141"/>
        <v>40459.836435185185</v>
      </c>
      <c r="U1680">
        <f t="shared" si="137"/>
        <v>2010</v>
      </c>
    </row>
    <row r="1681" spans="1:21" ht="60" x14ac:dyDescent="0.25">
      <c r="A1681">
        <v>3385</v>
      </c>
      <c r="B1681" s="3" t="s">
        <v>3384</v>
      </c>
      <c r="C1681" s="3" t="s">
        <v>7495</v>
      </c>
      <c r="D1681" s="6">
        <v>2000</v>
      </c>
      <c r="E1681" s="8">
        <v>2000</v>
      </c>
      <c r="F1681" t="s">
        <v>8218</v>
      </c>
      <c r="G1681" t="s">
        <v>8223</v>
      </c>
      <c r="H1681" t="s">
        <v>8245</v>
      </c>
      <c r="I1681">
        <v>1418244552</v>
      </c>
      <c r="J1681">
        <v>1415652552</v>
      </c>
      <c r="K1681" t="b">
        <v>0</v>
      </c>
      <c r="L1681" s="9">
        <v>15</v>
      </c>
      <c r="M1681" t="b">
        <v>1</v>
      </c>
      <c r="N1681" t="s">
        <v>8269</v>
      </c>
      <c r="O1681">
        <f t="shared" si="138"/>
        <v>100</v>
      </c>
      <c r="P1681">
        <f t="shared" si="139"/>
        <v>133.33000000000001</v>
      </c>
      <c r="Q1681" s="13" t="s">
        <v>8323</v>
      </c>
      <c r="R1681" t="s">
        <v>8326</v>
      </c>
      <c r="S1681" s="10">
        <f t="shared" si="140"/>
        <v>41953.8675</v>
      </c>
      <c r="T1681" s="10">
        <f t="shared" si="141"/>
        <v>41983.8675</v>
      </c>
      <c r="U1681">
        <f t="shared" si="137"/>
        <v>2014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 s="9">
        <v>68</v>
      </c>
      <c r="M1682" t="b">
        <v>1</v>
      </c>
      <c r="N1682" t="s">
        <v>8272</v>
      </c>
      <c r="O1682">
        <f t="shared" si="138"/>
        <v>102</v>
      </c>
      <c r="P1682">
        <f t="shared" si="139"/>
        <v>37.47</v>
      </c>
      <c r="Q1682" s="13" t="s">
        <v>8311</v>
      </c>
      <c r="R1682" t="s">
        <v>8333</v>
      </c>
      <c r="S1682" s="10">
        <f t="shared" si="140"/>
        <v>41383.605057870373</v>
      </c>
      <c r="T1682" s="10">
        <f t="shared" si="141"/>
        <v>41414.02847222222</v>
      </c>
      <c r="U1682">
        <f t="shared" si="137"/>
        <v>2013</v>
      </c>
    </row>
    <row r="1683" spans="1:21" ht="45" x14ac:dyDescent="0.25">
      <c r="A1683">
        <v>3403</v>
      </c>
      <c r="B1683" s="3" t="s">
        <v>3402</v>
      </c>
      <c r="C1683" s="3" t="s">
        <v>7513</v>
      </c>
      <c r="D1683" s="6">
        <v>2000</v>
      </c>
      <c r="E1683" s="8">
        <v>2000</v>
      </c>
      <c r="F1683" t="s">
        <v>8218</v>
      </c>
      <c r="G1683" t="s">
        <v>8224</v>
      </c>
      <c r="H1683" t="s">
        <v>8246</v>
      </c>
      <c r="I1683">
        <v>1435230324</v>
      </c>
      <c r="J1683">
        <v>1432638324</v>
      </c>
      <c r="K1683" t="b">
        <v>0</v>
      </c>
      <c r="L1683" s="9">
        <v>17</v>
      </c>
      <c r="M1683" t="b">
        <v>1</v>
      </c>
      <c r="N1683" t="s">
        <v>8269</v>
      </c>
      <c r="O1683">
        <f t="shared" si="138"/>
        <v>100</v>
      </c>
      <c r="P1683">
        <f t="shared" si="139"/>
        <v>117.65</v>
      </c>
      <c r="Q1683" s="13" t="s">
        <v>8323</v>
      </c>
      <c r="R1683" t="s">
        <v>8326</v>
      </c>
      <c r="S1683" s="10">
        <f t="shared" si="140"/>
        <v>42150.462083333332</v>
      </c>
      <c r="T1683" s="10">
        <f t="shared" si="141"/>
        <v>42180.462083333332</v>
      </c>
      <c r="U1683">
        <f t="shared" si="137"/>
        <v>2015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 s="9">
        <v>48</v>
      </c>
      <c r="M1684" t="b">
        <v>0</v>
      </c>
      <c r="N1684" t="s">
        <v>8276</v>
      </c>
      <c r="O1684">
        <f t="shared" si="138"/>
        <v>18</v>
      </c>
      <c r="P1684">
        <f t="shared" si="139"/>
        <v>52.92</v>
      </c>
      <c r="Q1684" s="13" t="s">
        <v>8327</v>
      </c>
      <c r="R1684" t="s">
        <v>8350</v>
      </c>
      <c r="S1684" s="10">
        <f t="shared" si="140"/>
        <v>41570.482789351852</v>
      </c>
      <c r="T1684" s="10">
        <f t="shared" si="141"/>
        <v>41600.524456018517</v>
      </c>
      <c r="U1684">
        <f t="shared" si="137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 s="9">
        <v>34</v>
      </c>
      <c r="M1685" t="b">
        <v>0</v>
      </c>
      <c r="N1685" t="s">
        <v>8284</v>
      </c>
      <c r="O1685">
        <f t="shared" si="138"/>
        <v>51</v>
      </c>
      <c r="P1685">
        <f t="shared" si="139"/>
        <v>74.62</v>
      </c>
      <c r="Q1685" s="13" t="s">
        <v>8327</v>
      </c>
      <c r="R1685" t="s">
        <v>8354</v>
      </c>
      <c r="S1685" s="10">
        <f t="shared" si="140"/>
        <v>41923.837731481479</v>
      </c>
      <c r="T1685" s="10">
        <f t="shared" si="141"/>
        <v>41946.249305555553</v>
      </c>
      <c r="U1685">
        <f t="shared" si="137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 s="9">
        <v>35</v>
      </c>
      <c r="M1686" t="b">
        <v>1</v>
      </c>
      <c r="N1686" t="s">
        <v>8272</v>
      </c>
      <c r="O1686">
        <f t="shared" si="138"/>
        <v>101</v>
      </c>
      <c r="P1686">
        <f t="shared" si="139"/>
        <v>72.430000000000007</v>
      </c>
      <c r="Q1686" s="13" t="s">
        <v>8311</v>
      </c>
      <c r="R1686" t="s">
        <v>8333</v>
      </c>
      <c r="S1686" s="10">
        <f t="shared" si="140"/>
        <v>41346.042673611111</v>
      </c>
      <c r="T1686" s="10">
        <f t="shared" si="141"/>
        <v>41376.042673611111</v>
      </c>
      <c r="U1686">
        <f t="shared" si="137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 s="9">
        <v>26</v>
      </c>
      <c r="M1687" t="b">
        <v>1</v>
      </c>
      <c r="N1687" t="s">
        <v>8290</v>
      </c>
      <c r="O1687">
        <f t="shared" si="138"/>
        <v>101</v>
      </c>
      <c r="P1687">
        <f t="shared" si="139"/>
        <v>97.5</v>
      </c>
      <c r="Q1687" s="13" t="s">
        <v>8327</v>
      </c>
      <c r="R1687" t="s">
        <v>8338</v>
      </c>
      <c r="S1687" s="10">
        <f t="shared" si="140"/>
        <v>41962.596574074079</v>
      </c>
      <c r="T1687" s="10">
        <f t="shared" si="141"/>
        <v>41992.596574074079</v>
      </c>
      <c r="U1687">
        <f t="shared" si="137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 s="9">
        <v>56</v>
      </c>
      <c r="M1688" t="b">
        <v>1</v>
      </c>
      <c r="N1688" t="s">
        <v>8301</v>
      </c>
      <c r="O1688">
        <f t="shared" si="138"/>
        <v>106</v>
      </c>
      <c r="P1688">
        <f t="shared" si="139"/>
        <v>45.21</v>
      </c>
      <c r="Q1688" s="13" t="s">
        <v>8323</v>
      </c>
      <c r="R1688" t="s">
        <v>8324</v>
      </c>
      <c r="S1688" s="10">
        <f t="shared" si="140"/>
        <v>42431.500069444446</v>
      </c>
      <c r="T1688" s="10">
        <f t="shared" si="141"/>
        <v>42491.458402777775</v>
      </c>
      <c r="U1688">
        <f t="shared" si="137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 s="9">
        <v>22</v>
      </c>
      <c r="M1689" t="b">
        <v>0</v>
      </c>
      <c r="N1689" t="s">
        <v>8291</v>
      </c>
      <c r="O1689">
        <f t="shared" si="138"/>
        <v>20</v>
      </c>
      <c r="P1689">
        <f t="shared" si="139"/>
        <v>114.82</v>
      </c>
      <c r="Q1689" s="13" t="s">
        <v>8327</v>
      </c>
      <c r="R1689" t="s">
        <v>8330</v>
      </c>
      <c r="S1689" s="10">
        <f t="shared" si="140"/>
        <v>42805.032962962956</v>
      </c>
      <c r="T1689" s="10">
        <f t="shared" si="141"/>
        <v>42834.991296296299</v>
      </c>
      <c r="U1689">
        <f t="shared" si="137"/>
        <v>2017</v>
      </c>
    </row>
    <row r="1690" spans="1:21" ht="45" x14ac:dyDescent="0.25">
      <c r="A1690">
        <v>3431</v>
      </c>
      <c r="B1690" s="3" t="s">
        <v>3430</v>
      </c>
      <c r="C1690" s="3" t="s">
        <v>7541</v>
      </c>
      <c r="D1690" s="6">
        <v>2000</v>
      </c>
      <c r="E1690" s="8">
        <v>2000</v>
      </c>
      <c r="F1690" t="s">
        <v>8218</v>
      </c>
      <c r="G1690" t="s">
        <v>8223</v>
      </c>
      <c r="H1690" t="s">
        <v>8245</v>
      </c>
      <c r="I1690">
        <v>1408383153</v>
      </c>
      <c r="J1690">
        <v>1405791153</v>
      </c>
      <c r="K1690" t="b">
        <v>0</v>
      </c>
      <c r="L1690" s="9">
        <v>21</v>
      </c>
      <c r="M1690" t="b">
        <v>1</v>
      </c>
      <c r="N1690" t="s">
        <v>8269</v>
      </c>
      <c r="O1690">
        <f t="shared" si="138"/>
        <v>100</v>
      </c>
      <c r="P1690">
        <f t="shared" si="139"/>
        <v>95.24</v>
      </c>
      <c r="Q1690" s="13" t="s">
        <v>8323</v>
      </c>
      <c r="R1690" t="s">
        <v>8326</v>
      </c>
      <c r="S1690" s="10">
        <f t="shared" si="140"/>
        <v>41839.730937500004</v>
      </c>
      <c r="T1690" s="10">
        <f t="shared" si="141"/>
        <v>41869.730937500004</v>
      </c>
      <c r="U1690">
        <f t="shared" si="137"/>
        <v>2014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 s="9">
        <v>8</v>
      </c>
      <c r="M1691" t="b">
        <v>0</v>
      </c>
      <c r="N1691" t="s">
        <v>8269</v>
      </c>
      <c r="O1691">
        <f t="shared" si="138"/>
        <v>17</v>
      </c>
      <c r="P1691">
        <f t="shared" si="139"/>
        <v>315.5</v>
      </c>
      <c r="Q1691" s="13" t="s">
        <v>8323</v>
      </c>
      <c r="R1691" t="s">
        <v>8326</v>
      </c>
      <c r="S1691" s="10">
        <f t="shared" si="140"/>
        <v>42171.758611111116</v>
      </c>
      <c r="T1691" s="10">
        <f t="shared" si="141"/>
        <v>42231.758611111116</v>
      </c>
      <c r="U1691">
        <f t="shared" si="137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 s="9">
        <v>44</v>
      </c>
      <c r="M1692" t="b">
        <v>0</v>
      </c>
      <c r="N1692" t="s">
        <v>8273</v>
      </c>
      <c r="O1692">
        <f t="shared" si="138"/>
        <v>36</v>
      </c>
      <c r="P1692">
        <f t="shared" si="139"/>
        <v>57.3</v>
      </c>
      <c r="Q1692" s="13" t="s">
        <v>8311</v>
      </c>
      <c r="R1692" t="s">
        <v>8352</v>
      </c>
      <c r="S1692" s="10">
        <f t="shared" si="140"/>
        <v>41901.542638888888</v>
      </c>
      <c r="T1692" s="10">
        <f t="shared" si="141"/>
        <v>41931.542638888888</v>
      </c>
      <c r="U1692">
        <f t="shared" si="137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 s="9">
        <v>36</v>
      </c>
      <c r="M1693" t="b">
        <v>1</v>
      </c>
      <c r="N1693" t="s">
        <v>8303</v>
      </c>
      <c r="O1693">
        <f t="shared" si="138"/>
        <v>105</v>
      </c>
      <c r="P1693">
        <f t="shared" si="139"/>
        <v>70.03</v>
      </c>
      <c r="Q1693" s="13" t="s">
        <v>8323</v>
      </c>
      <c r="R1693" t="s">
        <v>8335</v>
      </c>
      <c r="S1693" s="10">
        <f t="shared" si="140"/>
        <v>41989.819212962961</v>
      </c>
      <c r="T1693" s="10">
        <f t="shared" si="141"/>
        <v>42049.819212962961</v>
      </c>
      <c r="U1693">
        <f t="shared" si="137"/>
        <v>2014</v>
      </c>
    </row>
    <row r="1694" spans="1:21" ht="45" x14ac:dyDescent="0.25">
      <c r="A1694">
        <v>3445</v>
      </c>
      <c r="B1694" s="3" t="s">
        <v>3444</v>
      </c>
      <c r="C1694" s="3" t="s">
        <v>7555</v>
      </c>
      <c r="D1694" s="6">
        <v>2000</v>
      </c>
      <c r="E1694" s="8">
        <v>2000</v>
      </c>
      <c r="F1694" t="s">
        <v>8218</v>
      </c>
      <c r="G1694" t="s">
        <v>8224</v>
      </c>
      <c r="H1694" t="s">
        <v>8246</v>
      </c>
      <c r="I1694">
        <v>1445604236</v>
      </c>
      <c r="J1694">
        <v>1443185036</v>
      </c>
      <c r="K1694" t="b">
        <v>0</v>
      </c>
      <c r="L1694" s="9">
        <v>31</v>
      </c>
      <c r="M1694" t="b">
        <v>1</v>
      </c>
      <c r="N1694" t="s">
        <v>8269</v>
      </c>
      <c r="O1694">
        <f t="shared" si="138"/>
        <v>100</v>
      </c>
      <c r="P1694">
        <f t="shared" si="139"/>
        <v>64.52</v>
      </c>
      <c r="Q1694" s="13" t="s">
        <v>8323</v>
      </c>
      <c r="R1694" t="s">
        <v>8326</v>
      </c>
      <c r="S1694" s="10">
        <f t="shared" si="140"/>
        <v>42272.530509259261</v>
      </c>
      <c r="T1694" s="10">
        <f t="shared" si="141"/>
        <v>42300.530509259261</v>
      </c>
      <c r="U1694">
        <f t="shared" si="137"/>
        <v>2015</v>
      </c>
    </row>
    <row r="1695" spans="1:21" ht="60" x14ac:dyDescent="0.25">
      <c r="A1695">
        <v>3627</v>
      </c>
      <c r="B1695" s="3" t="s">
        <v>3625</v>
      </c>
      <c r="C1695" s="3" t="s">
        <v>7737</v>
      </c>
      <c r="D1695" s="6">
        <v>2000</v>
      </c>
      <c r="E1695" s="8">
        <v>2000</v>
      </c>
      <c r="F1695" t="s">
        <v>8218</v>
      </c>
      <c r="G1695" t="s">
        <v>8223</v>
      </c>
      <c r="H1695" t="s">
        <v>8245</v>
      </c>
      <c r="I1695">
        <v>1463803140</v>
      </c>
      <c r="J1695">
        <v>1459446487</v>
      </c>
      <c r="K1695" t="b">
        <v>0</v>
      </c>
      <c r="L1695" s="9">
        <v>29</v>
      </c>
      <c r="M1695" t="b">
        <v>1</v>
      </c>
      <c r="N1695" t="s">
        <v>8269</v>
      </c>
      <c r="O1695">
        <f t="shared" si="138"/>
        <v>100</v>
      </c>
      <c r="P1695">
        <f t="shared" si="139"/>
        <v>68.97</v>
      </c>
      <c r="Q1695" s="13" t="s">
        <v>8323</v>
      </c>
      <c r="R1695" t="s">
        <v>8326</v>
      </c>
      <c r="S1695" s="10">
        <f t="shared" si="140"/>
        <v>42460.741747685184</v>
      </c>
      <c r="T1695" s="10">
        <f t="shared" si="141"/>
        <v>42511.165972222225</v>
      </c>
      <c r="U1695">
        <f t="shared" si="137"/>
        <v>2016</v>
      </c>
    </row>
    <row r="1696" spans="1:21" ht="45" x14ac:dyDescent="0.25">
      <c r="A1696">
        <v>3448</v>
      </c>
      <c r="B1696" s="3" t="s">
        <v>3447</v>
      </c>
      <c r="C1696" s="3" t="s">
        <v>7558</v>
      </c>
      <c r="D1696" s="6">
        <v>2100</v>
      </c>
      <c r="E1696" s="8">
        <v>2305</v>
      </c>
      <c r="F1696" t="s">
        <v>8218</v>
      </c>
      <c r="G1696" t="s">
        <v>8223</v>
      </c>
      <c r="H1696" t="s">
        <v>8245</v>
      </c>
      <c r="I1696">
        <v>1418784689</v>
      </c>
      <c r="J1696">
        <v>1416192689</v>
      </c>
      <c r="K1696" t="b">
        <v>0</v>
      </c>
      <c r="L1696" s="9">
        <v>45</v>
      </c>
      <c r="M1696" t="b">
        <v>1</v>
      </c>
      <c r="N1696" t="s">
        <v>8269</v>
      </c>
      <c r="O1696">
        <f t="shared" si="138"/>
        <v>110</v>
      </c>
      <c r="P1696">
        <f t="shared" si="139"/>
        <v>51.22</v>
      </c>
      <c r="Q1696" s="13" t="s">
        <v>8323</v>
      </c>
      <c r="R1696" t="s">
        <v>8326</v>
      </c>
      <c r="S1696" s="10">
        <f t="shared" si="140"/>
        <v>41960.119085648148</v>
      </c>
      <c r="T1696" s="10">
        <f t="shared" si="141"/>
        <v>41990.119085648148</v>
      </c>
      <c r="U1696">
        <f t="shared" si="137"/>
        <v>2014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 s="9">
        <v>60</v>
      </c>
      <c r="M1697" t="b">
        <v>1</v>
      </c>
      <c r="N1697" t="s">
        <v>8274</v>
      </c>
      <c r="O1697">
        <f t="shared" si="138"/>
        <v>100</v>
      </c>
      <c r="P1697">
        <f t="shared" si="139"/>
        <v>41.85</v>
      </c>
      <c r="Q1697" s="13" t="s">
        <v>8327</v>
      </c>
      <c r="R1697" t="s">
        <v>8331</v>
      </c>
      <c r="S1697" s="10">
        <f t="shared" si="140"/>
        <v>41555.873645833337</v>
      </c>
      <c r="T1697" s="10">
        <f t="shared" si="141"/>
        <v>41585.915312500001</v>
      </c>
      <c r="U1697">
        <f t="shared" si="137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 s="9">
        <v>65</v>
      </c>
      <c r="M1698" t="b">
        <v>1</v>
      </c>
      <c r="N1698" t="s">
        <v>8272</v>
      </c>
      <c r="O1698">
        <f t="shared" si="138"/>
        <v>125</v>
      </c>
      <c r="P1698">
        <f t="shared" si="139"/>
        <v>38.549999999999997</v>
      </c>
      <c r="Q1698" s="13" t="s">
        <v>8311</v>
      </c>
      <c r="R1698" t="s">
        <v>8333</v>
      </c>
      <c r="S1698" s="10">
        <f t="shared" si="140"/>
        <v>41304.962233796294</v>
      </c>
      <c r="T1698" s="10">
        <f t="shared" si="141"/>
        <v>41334.249305555553</v>
      </c>
      <c r="U1698">
        <f t="shared" si="137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 s="9">
        <v>37</v>
      </c>
      <c r="M1699" t="b">
        <v>1</v>
      </c>
      <c r="N1699" t="s">
        <v>8274</v>
      </c>
      <c r="O1699">
        <f t="shared" si="138"/>
        <v>125</v>
      </c>
      <c r="P1699">
        <f t="shared" si="139"/>
        <v>67.73</v>
      </c>
      <c r="Q1699" s="13" t="s">
        <v>8327</v>
      </c>
      <c r="R1699" t="s">
        <v>8331</v>
      </c>
      <c r="S1699" s="10">
        <f t="shared" si="140"/>
        <v>42502.868761574078</v>
      </c>
      <c r="T1699" s="10">
        <f t="shared" si="141"/>
        <v>42562.868761574078</v>
      </c>
      <c r="U1699">
        <f t="shared" si="137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 s="9">
        <v>21</v>
      </c>
      <c r="M1700" t="b">
        <v>1</v>
      </c>
      <c r="N1700" t="s">
        <v>8274</v>
      </c>
      <c r="O1700">
        <f t="shared" si="138"/>
        <v>125</v>
      </c>
      <c r="P1700">
        <f t="shared" si="139"/>
        <v>119.29</v>
      </c>
      <c r="Q1700" s="13" t="s">
        <v>8327</v>
      </c>
      <c r="R1700" t="s">
        <v>8331</v>
      </c>
      <c r="S1700" s="10">
        <f t="shared" si="140"/>
        <v>42031.631724537037</v>
      </c>
      <c r="T1700" s="10">
        <f t="shared" si="141"/>
        <v>42065.249305555553</v>
      </c>
      <c r="U1700">
        <f t="shared" si="137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 s="9">
        <v>38</v>
      </c>
      <c r="M1701" t="b">
        <v>1</v>
      </c>
      <c r="N1701" t="s">
        <v>8274</v>
      </c>
      <c r="O1701">
        <f t="shared" si="138"/>
        <v>100</v>
      </c>
      <c r="P1701">
        <f t="shared" si="139"/>
        <v>65.87</v>
      </c>
      <c r="Q1701" s="13" t="s">
        <v>8327</v>
      </c>
      <c r="R1701" t="s">
        <v>8331</v>
      </c>
      <c r="S1701" s="10">
        <f t="shared" si="140"/>
        <v>42502.250775462962</v>
      </c>
      <c r="T1701" s="10">
        <f t="shared" si="141"/>
        <v>42527.250775462962</v>
      </c>
      <c r="U1701">
        <f t="shared" si="137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 s="9">
        <v>57</v>
      </c>
      <c r="M1702" t="b">
        <v>1</v>
      </c>
      <c r="N1702" t="s">
        <v>8295</v>
      </c>
      <c r="O1702">
        <f t="shared" si="138"/>
        <v>100</v>
      </c>
      <c r="P1702">
        <f t="shared" si="139"/>
        <v>43.91</v>
      </c>
      <c r="Q1702" s="13" t="s">
        <v>8316</v>
      </c>
      <c r="R1702" t="s">
        <v>8317</v>
      </c>
      <c r="S1702" s="10">
        <f t="shared" si="140"/>
        <v>42221.79178240741</v>
      </c>
      <c r="T1702" s="10">
        <f t="shared" si="141"/>
        <v>42251.79178240741</v>
      </c>
      <c r="U1702">
        <f t="shared" si="137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 s="9">
        <v>36</v>
      </c>
      <c r="M1703" t="b">
        <v>0</v>
      </c>
      <c r="N1703" t="s">
        <v>8282</v>
      </c>
      <c r="O1703">
        <f t="shared" si="138"/>
        <v>15</v>
      </c>
      <c r="P1703">
        <f t="shared" si="139"/>
        <v>69.47</v>
      </c>
      <c r="Q1703" s="13" t="s">
        <v>8319</v>
      </c>
      <c r="R1703" t="s">
        <v>8345</v>
      </c>
      <c r="S1703" s="10">
        <f t="shared" si="140"/>
        <v>41893.028877314813</v>
      </c>
      <c r="T1703" s="10">
        <f t="shared" si="141"/>
        <v>41953.070543981477</v>
      </c>
      <c r="U1703">
        <f t="shared" si="137"/>
        <v>2014</v>
      </c>
    </row>
    <row r="1704" spans="1:21" ht="45" x14ac:dyDescent="0.25">
      <c r="A1704">
        <v>3548</v>
      </c>
      <c r="B1704" s="3" t="s">
        <v>3547</v>
      </c>
      <c r="C1704" s="3" t="s">
        <v>7658</v>
      </c>
      <c r="D1704" s="6">
        <v>2100</v>
      </c>
      <c r="E1704" s="8">
        <v>2140</v>
      </c>
      <c r="F1704" t="s">
        <v>8218</v>
      </c>
      <c r="G1704" t="s">
        <v>8223</v>
      </c>
      <c r="H1704" t="s">
        <v>8245</v>
      </c>
      <c r="I1704">
        <v>1457139600</v>
      </c>
      <c r="J1704">
        <v>1455230214</v>
      </c>
      <c r="K1704" t="b">
        <v>0</v>
      </c>
      <c r="L1704" s="9">
        <v>13</v>
      </c>
      <c r="M1704" t="b">
        <v>1</v>
      </c>
      <c r="N1704" t="s">
        <v>8269</v>
      </c>
      <c r="O1704">
        <f t="shared" si="138"/>
        <v>102</v>
      </c>
      <c r="P1704">
        <f t="shared" si="139"/>
        <v>164.62</v>
      </c>
      <c r="Q1704" s="13" t="s">
        <v>8323</v>
      </c>
      <c r="R1704" t="s">
        <v>8326</v>
      </c>
      <c r="S1704" s="10">
        <f t="shared" si="140"/>
        <v>42411.942291666666</v>
      </c>
      <c r="T1704" s="10">
        <f t="shared" si="141"/>
        <v>42434.041666666672</v>
      </c>
      <c r="U1704">
        <f t="shared" si="137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 s="9">
        <v>33</v>
      </c>
      <c r="M1705" t="b">
        <v>1</v>
      </c>
      <c r="N1705" t="s">
        <v>8274</v>
      </c>
      <c r="O1705">
        <f t="shared" si="138"/>
        <v>167</v>
      </c>
      <c r="P1705">
        <f t="shared" si="139"/>
        <v>75.77</v>
      </c>
      <c r="Q1705" s="13" t="s">
        <v>8327</v>
      </c>
      <c r="R1705" t="s">
        <v>8331</v>
      </c>
      <c r="S1705" s="10">
        <f t="shared" si="140"/>
        <v>40516.087627314817</v>
      </c>
      <c r="T1705" s="10">
        <f t="shared" si="141"/>
        <v>40564.916666666664</v>
      </c>
      <c r="U1705">
        <f t="shared" si="137"/>
        <v>2010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 s="9">
        <v>2</v>
      </c>
      <c r="M1706" t="b">
        <v>0</v>
      </c>
      <c r="N1706" t="s">
        <v>8269</v>
      </c>
      <c r="O1706">
        <f t="shared" si="138"/>
        <v>31</v>
      </c>
      <c r="P1706">
        <f t="shared" si="139"/>
        <v>1250</v>
      </c>
      <c r="Q1706" s="13" t="s">
        <v>8323</v>
      </c>
      <c r="R1706" t="s">
        <v>8326</v>
      </c>
      <c r="S1706" s="10">
        <f t="shared" si="140"/>
        <v>42144.231527777782</v>
      </c>
      <c r="T1706" s="10">
        <f t="shared" si="141"/>
        <v>42203.125</v>
      </c>
      <c r="U1706">
        <f t="shared" si="137"/>
        <v>2015</v>
      </c>
    </row>
    <row r="1707" spans="1:21" ht="60" x14ac:dyDescent="0.25">
      <c r="A1707">
        <v>3813</v>
      </c>
      <c r="B1707" s="3" t="s">
        <v>3810</v>
      </c>
      <c r="C1707" s="3" t="s">
        <v>7923</v>
      </c>
      <c r="D1707" s="6">
        <v>2100</v>
      </c>
      <c r="E1707" s="8">
        <v>2119.9899999999998</v>
      </c>
      <c r="F1707" t="s">
        <v>8218</v>
      </c>
      <c r="G1707" t="s">
        <v>8223</v>
      </c>
      <c r="H1707" t="s">
        <v>8245</v>
      </c>
      <c r="I1707">
        <v>1465940580</v>
      </c>
      <c r="J1707">
        <v>1462603021</v>
      </c>
      <c r="K1707" t="b">
        <v>0</v>
      </c>
      <c r="L1707" s="9">
        <v>27</v>
      </c>
      <c r="M1707" t="b">
        <v>1</v>
      </c>
      <c r="N1707" t="s">
        <v>8269</v>
      </c>
      <c r="O1707">
        <f t="shared" si="138"/>
        <v>101</v>
      </c>
      <c r="P1707">
        <f t="shared" si="139"/>
        <v>78.52</v>
      </c>
      <c r="Q1707" s="13" t="s">
        <v>8323</v>
      </c>
      <c r="R1707" t="s">
        <v>8326</v>
      </c>
      <c r="S1707" s="10">
        <f t="shared" si="140"/>
        <v>42497.275706018518</v>
      </c>
      <c r="T1707" s="10">
        <f t="shared" si="141"/>
        <v>42535.904861111107</v>
      </c>
      <c r="U1707">
        <f t="shared" si="137"/>
        <v>2016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 s="9">
        <v>22</v>
      </c>
      <c r="M1708" t="b">
        <v>1</v>
      </c>
      <c r="N1708" t="s">
        <v>8277</v>
      </c>
      <c r="O1708">
        <f t="shared" si="138"/>
        <v>100</v>
      </c>
      <c r="P1708">
        <f t="shared" si="139"/>
        <v>113.64</v>
      </c>
      <c r="Q1708" s="13" t="s">
        <v>8327</v>
      </c>
      <c r="R1708" t="s">
        <v>8328</v>
      </c>
      <c r="S1708" s="10">
        <f t="shared" si="140"/>
        <v>40758.733483796292</v>
      </c>
      <c r="T1708" s="10">
        <f t="shared" si="141"/>
        <v>40818.733483796292</v>
      </c>
      <c r="U1708">
        <f t="shared" si="137"/>
        <v>2011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 s="9">
        <v>52</v>
      </c>
      <c r="M1709" t="b">
        <v>1</v>
      </c>
      <c r="N1709" t="s">
        <v>8277</v>
      </c>
      <c r="O1709">
        <f t="shared" si="138"/>
        <v>100</v>
      </c>
      <c r="P1709">
        <f t="shared" si="139"/>
        <v>48.08</v>
      </c>
      <c r="Q1709" s="13" t="s">
        <v>8327</v>
      </c>
      <c r="R1709" t="s">
        <v>8328</v>
      </c>
      <c r="S1709" s="10">
        <f t="shared" si="140"/>
        <v>41373.102465277778</v>
      </c>
      <c r="T1709" s="10">
        <f t="shared" si="141"/>
        <v>41403.102465277778</v>
      </c>
      <c r="U1709">
        <f t="shared" si="137"/>
        <v>2013</v>
      </c>
    </row>
    <row r="1710" spans="1:21" ht="45" x14ac:dyDescent="0.25">
      <c r="A1710">
        <v>3152</v>
      </c>
      <c r="B1710" s="3" t="s">
        <v>3152</v>
      </c>
      <c r="C1710" s="3" t="s">
        <v>7262</v>
      </c>
      <c r="D1710" s="6">
        <v>2200</v>
      </c>
      <c r="E1710" s="8">
        <v>2331</v>
      </c>
      <c r="F1710" t="s">
        <v>8218</v>
      </c>
      <c r="G1710" t="s">
        <v>8224</v>
      </c>
      <c r="H1710" t="s">
        <v>8246</v>
      </c>
      <c r="I1710">
        <v>1383425367</v>
      </c>
      <c r="J1710">
        <v>1380833367</v>
      </c>
      <c r="K1710" t="b">
        <v>1</v>
      </c>
      <c r="L1710" s="9">
        <v>67</v>
      </c>
      <c r="M1710" t="b">
        <v>1</v>
      </c>
      <c r="N1710" t="s">
        <v>8269</v>
      </c>
      <c r="O1710">
        <f t="shared" si="138"/>
        <v>106</v>
      </c>
      <c r="P1710">
        <f t="shared" si="139"/>
        <v>34.79</v>
      </c>
      <c r="Q1710" s="13" t="s">
        <v>8323</v>
      </c>
      <c r="R1710" t="s">
        <v>8326</v>
      </c>
      <c r="S1710" s="10">
        <f t="shared" si="140"/>
        <v>41550.867673611108</v>
      </c>
      <c r="T1710" s="10">
        <f t="shared" si="141"/>
        <v>41580.867673611108</v>
      </c>
      <c r="U1710">
        <f t="shared" si="137"/>
        <v>2013</v>
      </c>
    </row>
    <row r="1711" spans="1:21" ht="60" x14ac:dyDescent="0.25">
      <c r="A1711">
        <v>3556</v>
      </c>
      <c r="B1711" s="3" t="s">
        <v>3555</v>
      </c>
      <c r="C1711" s="3" t="s">
        <v>7666</v>
      </c>
      <c r="D1711" s="6">
        <v>2200</v>
      </c>
      <c r="E1711" s="8">
        <v>2210</v>
      </c>
      <c r="F1711" t="s">
        <v>8218</v>
      </c>
      <c r="G1711" t="s">
        <v>8224</v>
      </c>
      <c r="H1711" t="s">
        <v>8246</v>
      </c>
      <c r="I1711">
        <v>1408289724</v>
      </c>
      <c r="J1711">
        <v>1403105724</v>
      </c>
      <c r="K1711" t="b">
        <v>0</v>
      </c>
      <c r="L1711" s="9">
        <v>20</v>
      </c>
      <c r="M1711" t="b">
        <v>1</v>
      </c>
      <c r="N1711" t="s">
        <v>8269</v>
      </c>
      <c r="O1711">
        <f t="shared" si="138"/>
        <v>100</v>
      </c>
      <c r="P1711">
        <f t="shared" si="139"/>
        <v>110.5</v>
      </c>
      <c r="Q1711" s="13" t="s">
        <v>8323</v>
      </c>
      <c r="R1711" t="s">
        <v>8326</v>
      </c>
      <c r="S1711" s="10">
        <f t="shared" si="140"/>
        <v>41808.649583333332</v>
      </c>
      <c r="T1711" s="10">
        <f t="shared" si="141"/>
        <v>41868.649583333332</v>
      </c>
      <c r="U1711">
        <f t="shared" si="137"/>
        <v>2014</v>
      </c>
    </row>
    <row r="1712" spans="1:21" ht="45" x14ac:dyDescent="0.25">
      <c r="A1712">
        <v>3252</v>
      </c>
      <c r="B1712" s="3" t="s">
        <v>3252</v>
      </c>
      <c r="C1712" s="3" t="s">
        <v>7362</v>
      </c>
      <c r="D1712" s="6">
        <v>2250</v>
      </c>
      <c r="E1712" s="8">
        <v>2876</v>
      </c>
      <c r="F1712" t="s">
        <v>8218</v>
      </c>
      <c r="G1712" t="s">
        <v>8224</v>
      </c>
      <c r="H1712" t="s">
        <v>8246</v>
      </c>
      <c r="I1712">
        <v>1473247240</v>
      </c>
      <c r="J1712">
        <v>1470655240</v>
      </c>
      <c r="K1712" t="b">
        <v>1</v>
      </c>
      <c r="L1712" s="9">
        <v>50</v>
      </c>
      <c r="M1712" t="b">
        <v>1</v>
      </c>
      <c r="N1712" t="s">
        <v>8269</v>
      </c>
      <c r="O1712">
        <f t="shared" si="138"/>
        <v>128</v>
      </c>
      <c r="P1712">
        <f t="shared" si="139"/>
        <v>57.52</v>
      </c>
      <c r="Q1712" s="13" t="s">
        <v>8323</v>
      </c>
      <c r="R1712" t="s">
        <v>8326</v>
      </c>
      <c r="S1712" s="10">
        <f t="shared" si="140"/>
        <v>42590.472685185188</v>
      </c>
      <c r="T1712" s="10">
        <f t="shared" si="141"/>
        <v>42620.472685185188</v>
      </c>
      <c r="U1712">
        <f t="shared" si="137"/>
        <v>2016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 s="9">
        <v>25</v>
      </c>
      <c r="M1713" t="b">
        <v>1</v>
      </c>
      <c r="N1713" t="s">
        <v>8303</v>
      </c>
      <c r="O1713">
        <f t="shared" si="138"/>
        <v>100</v>
      </c>
      <c r="P1713">
        <f t="shared" si="139"/>
        <v>100</v>
      </c>
      <c r="Q1713" s="13" t="s">
        <v>8323</v>
      </c>
      <c r="R1713" t="s">
        <v>8335</v>
      </c>
      <c r="S1713" s="10">
        <f t="shared" si="140"/>
        <v>42087.792303240742</v>
      </c>
      <c r="T1713" s="10">
        <f t="shared" si="141"/>
        <v>42103.792303240742</v>
      </c>
      <c r="U1713">
        <f t="shared" si="137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 s="9">
        <v>60</v>
      </c>
      <c r="M1714" t="b">
        <v>0</v>
      </c>
      <c r="N1714" t="s">
        <v>8300</v>
      </c>
      <c r="O1714">
        <f t="shared" si="138"/>
        <v>6</v>
      </c>
      <c r="P1714">
        <f t="shared" si="139"/>
        <v>41.58</v>
      </c>
      <c r="Q1714" s="13" t="s">
        <v>8308</v>
      </c>
      <c r="R1714" t="s">
        <v>8340</v>
      </c>
      <c r="S1714" s="10">
        <f t="shared" si="140"/>
        <v>41821.020601851851</v>
      </c>
      <c r="T1714" s="10">
        <f t="shared" si="141"/>
        <v>41849.020601851851</v>
      </c>
      <c r="U1714">
        <f t="shared" si="137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 s="9">
        <v>10</v>
      </c>
      <c r="M1715" t="b">
        <v>0</v>
      </c>
      <c r="N1715" t="s">
        <v>8269</v>
      </c>
      <c r="O1715">
        <f t="shared" si="138"/>
        <v>86</v>
      </c>
      <c r="P1715">
        <f t="shared" si="139"/>
        <v>248.5</v>
      </c>
      <c r="Q1715" s="13" t="s">
        <v>8323</v>
      </c>
      <c r="R1715" t="s">
        <v>8326</v>
      </c>
      <c r="S1715" s="10">
        <f t="shared" si="140"/>
        <v>42534.631481481483</v>
      </c>
      <c r="T1715" s="10">
        <f t="shared" si="141"/>
        <v>42562.631481481483</v>
      </c>
      <c r="U1715">
        <f t="shared" si="137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 s="9">
        <v>16</v>
      </c>
      <c r="M1716" t="b">
        <v>0</v>
      </c>
      <c r="N1716" t="s">
        <v>8271</v>
      </c>
      <c r="O1716">
        <f t="shared" si="138"/>
        <v>2</v>
      </c>
      <c r="P1716">
        <f t="shared" si="139"/>
        <v>155.25</v>
      </c>
      <c r="Q1716" s="13" t="s">
        <v>8308</v>
      </c>
      <c r="R1716" t="s">
        <v>8310</v>
      </c>
      <c r="S1716" s="10">
        <f t="shared" si="140"/>
        <v>42732.872986111113</v>
      </c>
      <c r="T1716" s="10">
        <f t="shared" si="141"/>
        <v>42784.999305555553</v>
      </c>
      <c r="U1716">
        <f t="shared" si="137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 s="9">
        <v>52</v>
      </c>
      <c r="M1717" t="b">
        <v>0</v>
      </c>
      <c r="N1717" t="s">
        <v>8288</v>
      </c>
      <c r="O1717">
        <f t="shared" si="138"/>
        <v>41</v>
      </c>
      <c r="P1717">
        <f t="shared" si="139"/>
        <v>47.77</v>
      </c>
      <c r="Q1717" s="13" t="s">
        <v>8311</v>
      </c>
      <c r="R1717" t="s">
        <v>8349</v>
      </c>
      <c r="S1717" s="10">
        <f t="shared" si="140"/>
        <v>42438.813449074078</v>
      </c>
      <c r="T1717" s="10">
        <f t="shared" si="141"/>
        <v>42468.771782407406</v>
      </c>
      <c r="U1717">
        <f t="shared" si="137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 s="9">
        <v>31</v>
      </c>
      <c r="M1718" t="b">
        <v>0</v>
      </c>
      <c r="N1718" t="s">
        <v>8301</v>
      </c>
      <c r="O1718">
        <f t="shared" si="138"/>
        <v>42</v>
      </c>
      <c r="P1718">
        <f t="shared" si="139"/>
        <v>79.87</v>
      </c>
      <c r="Q1718" s="13" t="s">
        <v>8323</v>
      </c>
      <c r="R1718" t="s">
        <v>8324</v>
      </c>
      <c r="S1718" s="10">
        <f t="shared" si="140"/>
        <v>41876.718935185185</v>
      </c>
      <c r="T1718" s="10">
        <f t="shared" si="141"/>
        <v>41931.208333333336</v>
      </c>
      <c r="U1718">
        <f t="shared" si="137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 s="9">
        <v>34</v>
      </c>
      <c r="M1719" t="b">
        <v>0</v>
      </c>
      <c r="N1719" t="s">
        <v>8271</v>
      </c>
      <c r="O1719">
        <f t="shared" si="138"/>
        <v>12</v>
      </c>
      <c r="P1719">
        <f t="shared" si="139"/>
        <v>72.59</v>
      </c>
      <c r="Q1719" s="13" t="s">
        <v>8308</v>
      </c>
      <c r="R1719" t="s">
        <v>8310</v>
      </c>
      <c r="S1719" s="10">
        <f t="shared" si="140"/>
        <v>42579.634733796294</v>
      </c>
      <c r="T1719" s="10">
        <f t="shared" si="141"/>
        <v>42622.25</v>
      </c>
      <c r="U1719">
        <f t="shared" si="137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 s="9">
        <v>76</v>
      </c>
      <c r="M1720" t="b">
        <v>1</v>
      </c>
      <c r="N1720" t="s">
        <v>8278</v>
      </c>
      <c r="O1720">
        <f t="shared" si="138"/>
        <v>123</v>
      </c>
      <c r="P1720">
        <f t="shared" si="139"/>
        <v>32.32</v>
      </c>
      <c r="Q1720" s="13" t="s">
        <v>8327</v>
      </c>
      <c r="R1720" t="s">
        <v>8329</v>
      </c>
      <c r="S1720" s="10">
        <f t="shared" si="140"/>
        <v>41127.812303240738</v>
      </c>
      <c r="T1720" s="10">
        <f t="shared" si="141"/>
        <v>41150</v>
      </c>
      <c r="U1720">
        <f t="shared" si="137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 s="9">
        <v>103</v>
      </c>
      <c r="M1721" t="b">
        <v>1</v>
      </c>
      <c r="N1721" t="s">
        <v>8283</v>
      </c>
      <c r="O1721">
        <f t="shared" si="138"/>
        <v>111</v>
      </c>
      <c r="P1721">
        <f t="shared" si="139"/>
        <v>23.8</v>
      </c>
      <c r="Q1721" s="13" t="s">
        <v>8313</v>
      </c>
      <c r="R1721" t="s">
        <v>8314</v>
      </c>
      <c r="S1721" s="10">
        <f t="shared" si="140"/>
        <v>42680.47555555556</v>
      </c>
      <c r="T1721" s="10">
        <f t="shared" si="141"/>
        <v>42708</v>
      </c>
      <c r="U1721">
        <f t="shared" si="137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 s="9">
        <v>17</v>
      </c>
      <c r="M1722" t="b">
        <v>0</v>
      </c>
      <c r="N1722" t="s">
        <v>8277</v>
      </c>
      <c r="O1722">
        <f t="shared" si="138"/>
        <v>41</v>
      </c>
      <c r="P1722">
        <f t="shared" si="139"/>
        <v>143.82</v>
      </c>
      <c r="Q1722" s="13" t="s">
        <v>8327</v>
      </c>
      <c r="R1722" t="s">
        <v>8328</v>
      </c>
      <c r="S1722" s="10">
        <f t="shared" si="140"/>
        <v>40304.20003472222</v>
      </c>
      <c r="T1722" s="10">
        <f t="shared" si="141"/>
        <v>40391.166666666664</v>
      </c>
      <c r="U1722">
        <f t="shared" si="137"/>
        <v>2010</v>
      </c>
    </row>
    <row r="1723" spans="1:21" ht="60" x14ac:dyDescent="0.25">
      <c r="A1723">
        <v>3555</v>
      </c>
      <c r="B1723" s="3" t="s">
        <v>3554</v>
      </c>
      <c r="C1723" s="3" t="s">
        <v>7665</v>
      </c>
      <c r="D1723" s="6">
        <v>2400</v>
      </c>
      <c r="E1723" s="8">
        <v>2400</v>
      </c>
      <c r="F1723" t="s">
        <v>8218</v>
      </c>
      <c r="G1723" t="s">
        <v>8236</v>
      </c>
      <c r="H1723" t="s">
        <v>8248</v>
      </c>
      <c r="I1723">
        <v>1479382594</v>
      </c>
      <c r="J1723">
        <v>1476786994</v>
      </c>
      <c r="K1723" t="b">
        <v>0</v>
      </c>
      <c r="L1723" s="9">
        <v>14</v>
      </c>
      <c r="M1723" t="b">
        <v>1</v>
      </c>
      <c r="N1723" t="s">
        <v>8269</v>
      </c>
      <c r="O1723">
        <f t="shared" si="138"/>
        <v>100</v>
      </c>
      <c r="P1723">
        <f t="shared" si="139"/>
        <v>171.43</v>
      </c>
      <c r="Q1723" s="13" t="s">
        <v>8323</v>
      </c>
      <c r="R1723" t="s">
        <v>8326</v>
      </c>
      <c r="S1723" s="10">
        <f t="shared" si="140"/>
        <v>42661.442060185189</v>
      </c>
      <c r="T1723" s="10">
        <f t="shared" si="141"/>
        <v>42691.483726851846</v>
      </c>
      <c r="U1723">
        <f t="shared" si="137"/>
        <v>2016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 s="9">
        <v>50</v>
      </c>
      <c r="M1724" t="b">
        <v>1</v>
      </c>
      <c r="N1724" t="s">
        <v>8277</v>
      </c>
      <c r="O1724">
        <f t="shared" si="138"/>
        <v>121</v>
      </c>
      <c r="P1724">
        <f t="shared" si="139"/>
        <v>48.24</v>
      </c>
      <c r="Q1724" s="13" t="s">
        <v>8327</v>
      </c>
      <c r="R1724" t="s">
        <v>8328</v>
      </c>
      <c r="S1724" s="10">
        <f t="shared" si="140"/>
        <v>41037.892465277779</v>
      </c>
      <c r="T1724" s="10">
        <f t="shared" si="141"/>
        <v>41051.145833333336</v>
      </c>
      <c r="U1724">
        <f t="shared" si="137"/>
        <v>2012</v>
      </c>
    </row>
    <row r="1725" spans="1:21" ht="60" x14ac:dyDescent="0.25">
      <c r="A1725">
        <v>3611</v>
      </c>
      <c r="B1725" s="3" t="s">
        <v>3610</v>
      </c>
      <c r="C1725" s="3" t="s">
        <v>7721</v>
      </c>
      <c r="D1725" s="6">
        <v>2500</v>
      </c>
      <c r="E1725" s="8">
        <v>3400</v>
      </c>
      <c r="F1725" t="s">
        <v>8218</v>
      </c>
      <c r="G1725" t="s">
        <v>8224</v>
      </c>
      <c r="H1725" t="s">
        <v>8246</v>
      </c>
      <c r="I1725">
        <v>1428483201</v>
      </c>
      <c r="J1725">
        <v>1425891201</v>
      </c>
      <c r="K1725" t="b">
        <v>0</v>
      </c>
      <c r="L1725" s="9">
        <v>51</v>
      </c>
      <c r="M1725" t="b">
        <v>1</v>
      </c>
      <c r="N1725" t="s">
        <v>8269</v>
      </c>
      <c r="O1725">
        <f t="shared" si="138"/>
        <v>136</v>
      </c>
      <c r="P1725">
        <f t="shared" si="139"/>
        <v>66.67</v>
      </c>
      <c r="Q1725" s="13" t="s">
        <v>8323</v>
      </c>
      <c r="R1725" t="s">
        <v>8326</v>
      </c>
      <c r="S1725" s="10">
        <f t="shared" si="140"/>
        <v>42072.370381944449</v>
      </c>
      <c r="T1725" s="10">
        <f t="shared" si="141"/>
        <v>42102.370381944449</v>
      </c>
      <c r="U1725">
        <f t="shared" si="137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 s="9">
        <v>17</v>
      </c>
      <c r="M1726" t="b">
        <v>1</v>
      </c>
      <c r="N1726" t="s">
        <v>8274</v>
      </c>
      <c r="O1726">
        <f t="shared" si="138"/>
        <v>120</v>
      </c>
      <c r="P1726">
        <f t="shared" si="139"/>
        <v>141.47</v>
      </c>
      <c r="Q1726" s="13" t="s">
        <v>8327</v>
      </c>
      <c r="R1726" t="s">
        <v>8331</v>
      </c>
      <c r="S1726" s="10">
        <f t="shared" si="140"/>
        <v>41774.599930555552</v>
      </c>
      <c r="T1726" s="10">
        <f t="shared" si="141"/>
        <v>41804.599930555552</v>
      </c>
      <c r="U1726">
        <f t="shared" si="137"/>
        <v>2014</v>
      </c>
    </row>
    <row r="1727" spans="1:21" ht="45" x14ac:dyDescent="0.25">
      <c r="A1727">
        <v>3222</v>
      </c>
      <c r="B1727" s="3" t="s">
        <v>3222</v>
      </c>
      <c r="C1727" s="3" t="s">
        <v>7332</v>
      </c>
      <c r="D1727" s="6">
        <v>2500</v>
      </c>
      <c r="E1727" s="8">
        <v>3120</v>
      </c>
      <c r="F1727" t="s">
        <v>8218</v>
      </c>
      <c r="G1727" t="s">
        <v>8223</v>
      </c>
      <c r="H1727" t="s">
        <v>8245</v>
      </c>
      <c r="I1727">
        <v>1445722140</v>
      </c>
      <c r="J1727">
        <v>1443016697</v>
      </c>
      <c r="K1727" t="b">
        <v>1</v>
      </c>
      <c r="L1727" s="9">
        <v>84</v>
      </c>
      <c r="M1727" t="b">
        <v>1</v>
      </c>
      <c r="N1727" t="s">
        <v>8269</v>
      </c>
      <c r="O1727">
        <f t="shared" si="138"/>
        <v>125</v>
      </c>
      <c r="P1727">
        <f t="shared" si="139"/>
        <v>37.14</v>
      </c>
      <c r="Q1727" s="13" t="s">
        <v>8323</v>
      </c>
      <c r="R1727" t="s">
        <v>8326</v>
      </c>
      <c r="S1727" s="10">
        <f t="shared" si="140"/>
        <v>42270.582141203704</v>
      </c>
      <c r="T1727" s="10">
        <f t="shared" si="141"/>
        <v>42301.895138888889</v>
      </c>
      <c r="U1727">
        <f t="shared" si="137"/>
        <v>2015</v>
      </c>
    </row>
    <row r="1728" spans="1:21" ht="60" x14ac:dyDescent="0.25">
      <c r="A1728">
        <v>3616</v>
      </c>
      <c r="B1728" s="3" t="s">
        <v>3614</v>
      </c>
      <c r="C1728" s="3" t="s">
        <v>7726</v>
      </c>
      <c r="D1728" s="6">
        <v>2500</v>
      </c>
      <c r="E1728" s="8">
        <v>3120</v>
      </c>
      <c r="F1728" t="s">
        <v>8218</v>
      </c>
      <c r="G1728" t="s">
        <v>8224</v>
      </c>
      <c r="H1728" t="s">
        <v>8246</v>
      </c>
      <c r="I1728">
        <v>1426801664</v>
      </c>
      <c r="J1728">
        <v>1424213264</v>
      </c>
      <c r="K1728" t="b">
        <v>0</v>
      </c>
      <c r="L1728" s="9">
        <v>45</v>
      </c>
      <c r="M1728" t="b">
        <v>1</v>
      </c>
      <c r="N1728" t="s">
        <v>8269</v>
      </c>
      <c r="O1728">
        <f t="shared" si="138"/>
        <v>125</v>
      </c>
      <c r="P1728">
        <f t="shared" si="139"/>
        <v>69.33</v>
      </c>
      <c r="Q1728" s="13" t="s">
        <v>8323</v>
      </c>
      <c r="R1728" t="s">
        <v>8326</v>
      </c>
      <c r="S1728" s="10">
        <f t="shared" si="140"/>
        <v>42052.949814814812</v>
      </c>
      <c r="T1728" s="10">
        <f t="shared" si="141"/>
        <v>42082.908148148148</v>
      </c>
      <c r="U1728">
        <f t="shared" si="137"/>
        <v>2015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 s="9">
        <v>14</v>
      </c>
      <c r="M1729" t="b">
        <v>0</v>
      </c>
      <c r="N1729" t="s">
        <v>8291</v>
      </c>
      <c r="O1729">
        <f t="shared" si="138"/>
        <v>100</v>
      </c>
      <c r="P1729">
        <f t="shared" si="139"/>
        <v>171.43</v>
      </c>
      <c r="Q1729" s="13" t="s">
        <v>8327</v>
      </c>
      <c r="R1729" t="s">
        <v>8330</v>
      </c>
      <c r="S1729" s="10">
        <f t="shared" si="140"/>
        <v>42780.942476851851</v>
      </c>
      <c r="T1729" s="10">
        <f t="shared" si="141"/>
        <v>42810.900810185187</v>
      </c>
      <c r="U1729">
        <f t="shared" si="137"/>
        <v>2017</v>
      </c>
    </row>
    <row r="1730" spans="1:21" ht="45" x14ac:dyDescent="0.25">
      <c r="A1730">
        <v>3168</v>
      </c>
      <c r="B1730" s="3" t="s">
        <v>3168</v>
      </c>
      <c r="C1730" s="3" t="s">
        <v>7278</v>
      </c>
      <c r="D1730" s="6">
        <v>2500</v>
      </c>
      <c r="E1730" s="8">
        <v>3105</v>
      </c>
      <c r="F1730" t="s">
        <v>8218</v>
      </c>
      <c r="G1730" t="s">
        <v>8223</v>
      </c>
      <c r="H1730" t="s">
        <v>8245</v>
      </c>
      <c r="I1730">
        <v>1402696800</v>
      </c>
      <c r="J1730">
        <v>1399948353</v>
      </c>
      <c r="K1730" t="b">
        <v>1</v>
      </c>
      <c r="L1730" s="9">
        <v>61</v>
      </c>
      <c r="M1730" t="b">
        <v>1</v>
      </c>
      <c r="N1730" t="s">
        <v>8269</v>
      </c>
      <c r="O1730">
        <f t="shared" si="138"/>
        <v>124</v>
      </c>
      <c r="P1730">
        <f t="shared" si="139"/>
        <v>50.9</v>
      </c>
      <c r="Q1730" s="13" t="s">
        <v>8323</v>
      </c>
      <c r="R1730" t="s">
        <v>8326</v>
      </c>
      <c r="S1730" s="10">
        <f t="shared" si="140"/>
        <v>41772.105937500004</v>
      </c>
      <c r="T1730" s="10">
        <f t="shared" si="141"/>
        <v>41803.916666666664</v>
      </c>
      <c r="U1730">
        <f t="shared" si="137"/>
        <v>2014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 s="9">
        <v>96</v>
      </c>
      <c r="M1731" t="b">
        <v>1</v>
      </c>
      <c r="N1731" t="s">
        <v>8274</v>
      </c>
      <c r="O1731">
        <f t="shared" si="138"/>
        <v>160</v>
      </c>
      <c r="P1731">
        <f t="shared" si="139"/>
        <v>25</v>
      </c>
      <c r="Q1731" s="13" t="s">
        <v>8327</v>
      </c>
      <c r="R1731" t="s">
        <v>8331</v>
      </c>
      <c r="S1731" s="10">
        <f t="shared" si="140"/>
        <v>41080.960243055553</v>
      </c>
      <c r="T1731" s="10">
        <f t="shared" si="141"/>
        <v>41110.960243055553</v>
      </c>
      <c r="U1731">
        <f t="shared" si="137"/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 s="9">
        <v>15</v>
      </c>
      <c r="M1732" t="b">
        <v>0</v>
      </c>
      <c r="N1732" t="s">
        <v>8291</v>
      </c>
      <c r="O1732">
        <f t="shared" si="138"/>
        <v>48</v>
      </c>
      <c r="P1732">
        <f t="shared" si="139"/>
        <v>159.33000000000001</v>
      </c>
      <c r="Q1732" s="13" t="s">
        <v>8327</v>
      </c>
      <c r="R1732" t="s">
        <v>8330</v>
      </c>
      <c r="S1732" s="10">
        <f t="shared" si="140"/>
        <v>42788.151238425926</v>
      </c>
      <c r="T1732" s="10">
        <f t="shared" si="141"/>
        <v>42820.999305555553</v>
      </c>
      <c r="U1732">
        <f t="shared" si="137"/>
        <v>2017</v>
      </c>
    </row>
    <row r="1733" spans="1:21" ht="45" x14ac:dyDescent="0.25">
      <c r="A1733">
        <v>3623</v>
      </c>
      <c r="B1733" s="3" t="s">
        <v>3621</v>
      </c>
      <c r="C1733" s="3" t="s">
        <v>7733</v>
      </c>
      <c r="D1733" s="6">
        <v>2500</v>
      </c>
      <c r="E1733" s="8">
        <v>3000</v>
      </c>
      <c r="F1733" t="s">
        <v>8218</v>
      </c>
      <c r="G1733" t="s">
        <v>8223</v>
      </c>
      <c r="H1733" t="s">
        <v>8245</v>
      </c>
      <c r="I1733">
        <v>1406358000</v>
      </c>
      <c r="J1733">
        <v>1404841270</v>
      </c>
      <c r="K1733" t="b">
        <v>0</v>
      </c>
      <c r="L1733" s="9">
        <v>34</v>
      </c>
      <c r="M1733" t="b">
        <v>1</v>
      </c>
      <c r="N1733" t="s">
        <v>8269</v>
      </c>
      <c r="O1733">
        <f t="shared" si="138"/>
        <v>120</v>
      </c>
      <c r="P1733">
        <f t="shared" si="139"/>
        <v>88.24</v>
      </c>
      <c r="Q1733" s="13" t="s">
        <v>8323</v>
      </c>
      <c r="R1733" t="s">
        <v>8326</v>
      </c>
      <c r="S1733" s="10">
        <f t="shared" si="140"/>
        <v>41828.736921296295</v>
      </c>
      <c r="T1733" s="10">
        <f t="shared" si="141"/>
        <v>41846.291666666664</v>
      </c>
      <c r="U1733">
        <f t="shared" si="137"/>
        <v>2014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 s="9">
        <v>41</v>
      </c>
      <c r="M1734" t="b">
        <v>1</v>
      </c>
      <c r="N1734" t="s">
        <v>8264</v>
      </c>
      <c r="O1734">
        <f t="shared" si="138"/>
        <v>108</v>
      </c>
      <c r="P1734">
        <f t="shared" si="139"/>
        <v>58.17</v>
      </c>
      <c r="Q1734" s="13" t="s">
        <v>8321</v>
      </c>
      <c r="R1734" t="s">
        <v>8343</v>
      </c>
      <c r="S1734" s="10">
        <f t="shared" si="140"/>
        <v>41208.010196759256</v>
      </c>
      <c r="T1734" s="10">
        <f t="shared" si="141"/>
        <v>41228</v>
      </c>
      <c r="U1734">
        <f t="shared" si="137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 s="9">
        <v>26</v>
      </c>
      <c r="M1735" t="b">
        <v>1</v>
      </c>
      <c r="N1735" t="s">
        <v>8264</v>
      </c>
      <c r="O1735">
        <f t="shared" si="138"/>
        <v>119</v>
      </c>
      <c r="P1735">
        <f t="shared" si="139"/>
        <v>91.23</v>
      </c>
      <c r="Q1735" s="13" t="s">
        <v>8321</v>
      </c>
      <c r="R1735" t="s">
        <v>8343</v>
      </c>
      <c r="S1735" s="10">
        <f t="shared" si="140"/>
        <v>42539.849768518514</v>
      </c>
      <c r="T1735" s="10">
        <f t="shared" si="141"/>
        <v>42569.849768518514</v>
      </c>
      <c r="U1735">
        <f t="shared" si="137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 s="9">
        <v>23</v>
      </c>
      <c r="M1736" t="b">
        <v>1</v>
      </c>
      <c r="N1736" t="s">
        <v>8263</v>
      </c>
      <c r="O1736">
        <f t="shared" si="138"/>
        <v>119</v>
      </c>
      <c r="P1736">
        <f t="shared" si="139"/>
        <v>103.04</v>
      </c>
      <c r="Q1736" s="13" t="s">
        <v>8321</v>
      </c>
      <c r="R1736" t="s">
        <v>8332</v>
      </c>
      <c r="S1736" s="10">
        <f t="shared" si="140"/>
        <v>42097.778946759259</v>
      </c>
      <c r="T1736" s="10">
        <f t="shared" si="141"/>
        <v>42124.638888888891</v>
      </c>
      <c r="U1736">
        <f t="shared" si="137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 s="9">
        <v>15</v>
      </c>
      <c r="M1737" t="b">
        <v>1</v>
      </c>
      <c r="N1737" t="s">
        <v>8301</v>
      </c>
      <c r="O1737">
        <f t="shared" si="138"/>
        <v>158</v>
      </c>
      <c r="P1737">
        <f t="shared" si="139"/>
        <v>158</v>
      </c>
      <c r="Q1737" s="13" t="s">
        <v>8323</v>
      </c>
      <c r="R1737" t="s">
        <v>8324</v>
      </c>
      <c r="S1737" s="10">
        <f t="shared" si="140"/>
        <v>41996.832395833335</v>
      </c>
      <c r="T1737" s="10">
        <f t="shared" si="141"/>
        <v>42056.832395833335</v>
      </c>
      <c r="U1737">
        <f t="shared" ref="U1737:U1800" si="142">YEAR(S1737)</f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 s="9">
        <v>39</v>
      </c>
      <c r="M1738" t="b">
        <v>0</v>
      </c>
      <c r="N1738" t="s">
        <v>8269</v>
      </c>
      <c r="O1738">
        <f t="shared" si="138"/>
        <v>32</v>
      </c>
      <c r="P1738">
        <f t="shared" si="139"/>
        <v>60.67</v>
      </c>
      <c r="Q1738" s="13" t="s">
        <v>8323</v>
      </c>
      <c r="R1738" t="s">
        <v>8326</v>
      </c>
      <c r="S1738" s="10">
        <f t="shared" si="140"/>
        <v>42103.016585648147</v>
      </c>
      <c r="T1738" s="10">
        <f t="shared" si="141"/>
        <v>42163.016585648147</v>
      </c>
      <c r="U1738">
        <f t="shared" si="142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 s="9">
        <v>60</v>
      </c>
      <c r="M1739" t="b">
        <v>1</v>
      </c>
      <c r="N1739" t="s">
        <v>8264</v>
      </c>
      <c r="O1739">
        <f t="shared" si="138"/>
        <v>107</v>
      </c>
      <c r="P1739">
        <f t="shared" si="139"/>
        <v>39.380000000000003</v>
      </c>
      <c r="Q1739" s="13" t="s">
        <v>8321</v>
      </c>
      <c r="R1739" t="s">
        <v>8343</v>
      </c>
      <c r="S1739" s="10">
        <f t="shared" si="140"/>
        <v>42485.724768518514</v>
      </c>
      <c r="T1739" s="10">
        <f t="shared" si="141"/>
        <v>42504</v>
      </c>
      <c r="U1739">
        <f t="shared" si="142"/>
        <v>2016</v>
      </c>
    </row>
    <row r="1740" spans="1:21" ht="30" x14ac:dyDescent="0.25">
      <c r="A1740">
        <v>2786</v>
      </c>
      <c r="B1740" s="3" t="s">
        <v>2786</v>
      </c>
      <c r="C1740" s="3" t="s">
        <v>6896</v>
      </c>
      <c r="D1740" s="6">
        <v>2500</v>
      </c>
      <c r="E1740" s="8">
        <v>2946</v>
      </c>
      <c r="F1740" t="s">
        <v>8218</v>
      </c>
      <c r="G1740" t="s">
        <v>8224</v>
      </c>
      <c r="H1740" t="s">
        <v>8246</v>
      </c>
      <c r="I1740">
        <v>1404913180</v>
      </c>
      <c r="J1740">
        <v>1403703580</v>
      </c>
      <c r="K1740" t="b">
        <v>0</v>
      </c>
      <c r="L1740" s="9">
        <v>74</v>
      </c>
      <c r="M1740" t="b">
        <v>1</v>
      </c>
      <c r="N1740" t="s">
        <v>8269</v>
      </c>
      <c r="O1740">
        <f t="shared" si="138"/>
        <v>118</v>
      </c>
      <c r="P1740">
        <f t="shared" si="139"/>
        <v>39.81</v>
      </c>
      <c r="Q1740" s="13" t="s">
        <v>8323</v>
      </c>
      <c r="R1740" t="s">
        <v>8326</v>
      </c>
      <c r="S1740" s="10">
        <f t="shared" si="140"/>
        <v>41815.569212962961</v>
      </c>
      <c r="T1740" s="10">
        <f t="shared" si="141"/>
        <v>41829.569212962961</v>
      </c>
      <c r="U1740">
        <f t="shared" si="142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 s="9">
        <v>32</v>
      </c>
      <c r="M1741" t="b">
        <v>0</v>
      </c>
      <c r="N1741" t="s">
        <v>8277</v>
      </c>
      <c r="O1741">
        <f t="shared" si="138"/>
        <v>9</v>
      </c>
      <c r="P1741">
        <f t="shared" si="139"/>
        <v>73.760000000000005</v>
      </c>
      <c r="Q1741" s="13" t="s">
        <v>8327</v>
      </c>
      <c r="R1741" t="s">
        <v>8328</v>
      </c>
      <c r="S1741" s="10">
        <f t="shared" si="140"/>
        <v>41887.784062500003</v>
      </c>
      <c r="T1741" s="10">
        <f t="shared" si="141"/>
        <v>41917.784062500003</v>
      </c>
      <c r="U1741">
        <f t="shared" si="142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 s="9">
        <v>40</v>
      </c>
      <c r="M1742" t="b">
        <v>0</v>
      </c>
      <c r="N1742" t="s">
        <v>8303</v>
      </c>
      <c r="O1742">
        <f t="shared" si="138"/>
        <v>20</v>
      </c>
      <c r="P1742">
        <f t="shared" si="139"/>
        <v>58.95</v>
      </c>
      <c r="Q1742" s="13" t="s">
        <v>8323</v>
      </c>
      <c r="R1742" t="s">
        <v>8335</v>
      </c>
      <c r="S1742" s="10">
        <f t="shared" si="140"/>
        <v>42403.971851851849</v>
      </c>
      <c r="T1742" s="10">
        <f t="shared" si="141"/>
        <v>42433.971851851849</v>
      </c>
      <c r="U1742">
        <f t="shared" si="142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 s="9">
        <v>37</v>
      </c>
      <c r="M1743" t="b">
        <v>0</v>
      </c>
      <c r="N1743" t="s">
        <v>8283</v>
      </c>
      <c r="O1743">
        <f t="shared" ref="O1743:O1806" si="143">ROUND(E1743/D1743*100,0)</f>
        <v>14</v>
      </c>
      <c r="P1743">
        <f t="shared" ref="P1743:P1806" si="144">IFERROR(ROUND(E1743/L1743,2),0)</f>
        <v>63.65</v>
      </c>
      <c r="Q1743" s="13" t="s">
        <v>8313</v>
      </c>
      <c r="R1743" t="s">
        <v>8314</v>
      </c>
      <c r="S1743" s="10">
        <f t="shared" ref="S1743:S1806" si="145">(((J1743/60)/60)/24)+DATE(1970,1,1)</f>
        <v>42321.660509259258</v>
      </c>
      <c r="T1743" s="10">
        <f t="shared" ref="T1743:T1806" si="146">(((I1743/60)/60)/24)+DATE(1970,1,1)</f>
        <v>42353.506944444445</v>
      </c>
      <c r="U1743">
        <f t="shared" si="142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 s="9">
        <v>44</v>
      </c>
      <c r="M1744" t="b">
        <v>1</v>
      </c>
      <c r="N1744" t="s">
        <v>8277</v>
      </c>
      <c r="O1744">
        <f t="shared" si="143"/>
        <v>107</v>
      </c>
      <c r="P1744">
        <f t="shared" si="144"/>
        <v>53.52</v>
      </c>
      <c r="Q1744" s="13" t="s">
        <v>8327</v>
      </c>
      <c r="R1744" t="s">
        <v>8328</v>
      </c>
      <c r="S1744" s="10">
        <f t="shared" si="145"/>
        <v>41270.21497685185</v>
      </c>
      <c r="T1744" s="10">
        <f t="shared" si="146"/>
        <v>41300.21497685185</v>
      </c>
      <c r="U1744">
        <f t="shared" si="142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 s="9">
        <v>21</v>
      </c>
      <c r="M1745" t="b">
        <v>1</v>
      </c>
      <c r="N1745" t="s">
        <v>8303</v>
      </c>
      <c r="O1745">
        <f t="shared" si="143"/>
        <v>131</v>
      </c>
      <c r="P1745">
        <f t="shared" si="144"/>
        <v>112.14</v>
      </c>
      <c r="Q1745" s="13" t="s">
        <v>8323</v>
      </c>
      <c r="R1745" t="s">
        <v>8335</v>
      </c>
      <c r="S1745" s="10">
        <f t="shared" si="145"/>
        <v>41806.669317129628</v>
      </c>
      <c r="T1745" s="10">
        <f t="shared" si="146"/>
        <v>41835.208333333336</v>
      </c>
      <c r="U1745">
        <f t="shared" si="142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 s="9">
        <v>40</v>
      </c>
      <c r="M1746" t="b">
        <v>1</v>
      </c>
      <c r="N1746" t="s">
        <v>8274</v>
      </c>
      <c r="O1746">
        <f t="shared" si="143"/>
        <v>117</v>
      </c>
      <c r="P1746">
        <f t="shared" si="144"/>
        <v>58.63</v>
      </c>
      <c r="Q1746" s="13" t="s">
        <v>8327</v>
      </c>
      <c r="R1746" t="s">
        <v>8331</v>
      </c>
      <c r="S1746" s="10">
        <f t="shared" si="145"/>
        <v>41005.45784722222</v>
      </c>
      <c r="T1746" s="10">
        <f t="shared" si="146"/>
        <v>41048.125</v>
      </c>
      <c r="U1746">
        <f t="shared" si="142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 s="9">
        <v>31</v>
      </c>
      <c r="M1747" t="b">
        <v>1</v>
      </c>
      <c r="N1747" t="s">
        <v>8274</v>
      </c>
      <c r="O1747">
        <f t="shared" si="143"/>
        <v>117</v>
      </c>
      <c r="P1747">
        <f t="shared" si="144"/>
        <v>75.48</v>
      </c>
      <c r="Q1747" s="13" t="s">
        <v>8327</v>
      </c>
      <c r="R1747" t="s">
        <v>8331</v>
      </c>
      <c r="S1747" s="10">
        <f t="shared" si="145"/>
        <v>40838.043391203704</v>
      </c>
      <c r="T1747" s="10">
        <f t="shared" si="146"/>
        <v>40883.085057870368</v>
      </c>
      <c r="U1747">
        <f t="shared" si="142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 s="9">
        <v>38</v>
      </c>
      <c r="M1748" t="b">
        <v>1</v>
      </c>
      <c r="N1748" t="s">
        <v>8274</v>
      </c>
      <c r="O1748">
        <f t="shared" si="143"/>
        <v>117</v>
      </c>
      <c r="P1748">
        <f t="shared" si="144"/>
        <v>61.58</v>
      </c>
      <c r="Q1748" s="13" t="s">
        <v>8327</v>
      </c>
      <c r="R1748" t="s">
        <v>8331</v>
      </c>
      <c r="S1748" s="10">
        <f t="shared" si="145"/>
        <v>41205.707048611112</v>
      </c>
      <c r="T1748" s="10">
        <f t="shared" si="146"/>
        <v>41239.207638888889</v>
      </c>
      <c r="U1748">
        <f t="shared" si="142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 s="9">
        <v>28</v>
      </c>
      <c r="M1749" t="b">
        <v>0</v>
      </c>
      <c r="N1749" t="s">
        <v>8294</v>
      </c>
      <c r="O1749">
        <f t="shared" si="143"/>
        <v>42</v>
      </c>
      <c r="P1749">
        <f t="shared" si="144"/>
        <v>83.43</v>
      </c>
      <c r="Q1749" s="13" t="s">
        <v>8313</v>
      </c>
      <c r="R1749" t="s">
        <v>8353</v>
      </c>
      <c r="S1749" s="10">
        <f t="shared" si="145"/>
        <v>42034.639768518522</v>
      </c>
      <c r="T1749" s="10">
        <f t="shared" si="146"/>
        <v>42064.639768518522</v>
      </c>
      <c r="U1749">
        <f t="shared" si="142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 s="9">
        <v>56</v>
      </c>
      <c r="M1750" t="b">
        <v>1</v>
      </c>
      <c r="N1750" t="s">
        <v>8303</v>
      </c>
      <c r="O1750">
        <f t="shared" si="143"/>
        <v>117</v>
      </c>
      <c r="P1750">
        <f t="shared" si="144"/>
        <v>41.7</v>
      </c>
      <c r="Q1750" s="13" t="s">
        <v>8323</v>
      </c>
      <c r="R1750" t="s">
        <v>8335</v>
      </c>
      <c r="S1750" s="10">
        <f t="shared" si="145"/>
        <v>42050.019641203704</v>
      </c>
      <c r="T1750" s="10">
        <f t="shared" si="146"/>
        <v>42064.207638888889</v>
      </c>
      <c r="U1750">
        <f t="shared" si="142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 s="9">
        <v>60</v>
      </c>
      <c r="M1751" t="b">
        <v>1</v>
      </c>
      <c r="N1751" t="s">
        <v>8298</v>
      </c>
      <c r="O1751">
        <f t="shared" si="143"/>
        <v>156</v>
      </c>
      <c r="P1751">
        <f t="shared" si="144"/>
        <v>38.880000000000003</v>
      </c>
      <c r="Q1751" s="13" t="s">
        <v>8327</v>
      </c>
      <c r="R1751" t="s">
        <v>8341</v>
      </c>
      <c r="S1751" s="10">
        <f t="shared" si="145"/>
        <v>41113.199155092596</v>
      </c>
      <c r="T1751" s="10">
        <f t="shared" si="146"/>
        <v>41173.199155092596</v>
      </c>
      <c r="U1751">
        <f t="shared" si="142"/>
        <v>2012</v>
      </c>
    </row>
    <row r="1752" spans="1:21" ht="45" x14ac:dyDescent="0.25">
      <c r="A1752">
        <v>3177</v>
      </c>
      <c r="B1752" s="3" t="s">
        <v>3177</v>
      </c>
      <c r="C1752" s="3" t="s">
        <v>7287</v>
      </c>
      <c r="D1752" s="6">
        <v>2500</v>
      </c>
      <c r="E1752" s="8">
        <v>2935</v>
      </c>
      <c r="F1752" t="s">
        <v>8218</v>
      </c>
      <c r="G1752" t="s">
        <v>8223</v>
      </c>
      <c r="H1752" t="s">
        <v>8245</v>
      </c>
      <c r="I1752">
        <v>1403366409</v>
      </c>
      <c r="J1752">
        <v>1400774409</v>
      </c>
      <c r="K1752" t="b">
        <v>1</v>
      </c>
      <c r="L1752" s="9">
        <v>51</v>
      </c>
      <c r="M1752" t="b">
        <v>1</v>
      </c>
      <c r="N1752" t="s">
        <v>8269</v>
      </c>
      <c r="O1752">
        <f t="shared" si="143"/>
        <v>117</v>
      </c>
      <c r="P1752">
        <f t="shared" si="144"/>
        <v>57.55</v>
      </c>
      <c r="Q1752" s="13" t="s">
        <v>8323</v>
      </c>
      <c r="R1752" t="s">
        <v>8326</v>
      </c>
      <c r="S1752" s="10">
        <f t="shared" si="145"/>
        <v>41781.666770833333</v>
      </c>
      <c r="T1752" s="10">
        <f t="shared" si="146"/>
        <v>41811.666770833333</v>
      </c>
      <c r="U1752">
        <f t="shared" si="142"/>
        <v>2014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 s="9">
        <v>20</v>
      </c>
      <c r="M1753" t="b">
        <v>1</v>
      </c>
      <c r="N1753" t="s">
        <v>8264</v>
      </c>
      <c r="O1753">
        <f t="shared" si="143"/>
        <v>116</v>
      </c>
      <c r="P1753">
        <f t="shared" si="144"/>
        <v>116.25</v>
      </c>
      <c r="Q1753" s="13" t="s">
        <v>8321</v>
      </c>
      <c r="R1753" t="s">
        <v>8343</v>
      </c>
      <c r="S1753" s="10">
        <f t="shared" si="145"/>
        <v>41075.583379629628</v>
      </c>
      <c r="T1753" s="10">
        <f t="shared" si="146"/>
        <v>41105.583379629628</v>
      </c>
      <c r="U1753">
        <f t="shared" si="142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 s="9">
        <v>75</v>
      </c>
      <c r="M1754" t="b">
        <v>1</v>
      </c>
      <c r="N1754" t="s">
        <v>8277</v>
      </c>
      <c r="O1754">
        <f t="shared" si="143"/>
        <v>116</v>
      </c>
      <c r="P1754">
        <f t="shared" si="144"/>
        <v>31</v>
      </c>
      <c r="Q1754" s="13" t="s">
        <v>8327</v>
      </c>
      <c r="R1754" t="s">
        <v>8328</v>
      </c>
      <c r="S1754" s="10">
        <f t="shared" si="145"/>
        <v>41341.111400462964</v>
      </c>
      <c r="T1754" s="10">
        <f t="shared" si="146"/>
        <v>41380.791666666664</v>
      </c>
      <c r="U1754">
        <f t="shared" si="142"/>
        <v>2013</v>
      </c>
    </row>
    <row r="1755" spans="1:21" ht="60" x14ac:dyDescent="0.25">
      <c r="A1755">
        <v>2832</v>
      </c>
      <c r="B1755" s="3" t="s">
        <v>2832</v>
      </c>
      <c r="C1755" s="3" t="s">
        <v>6942</v>
      </c>
      <c r="D1755" s="6">
        <v>2500</v>
      </c>
      <c r="E1755" s="8">
        <v>2867.99</v>
      </c>
      <c r="F1755" t="s">
        <v>8218</v>
      </c>
      <c r="G1755" t="s">
        <v>8224</v>
      </c>
      <c r="H1755" t="s">
        <v>8246</v>
      </c>
      <c r="I1755">
        <v>1416780000</v>
      </c>
      <c r="J1755">
        <v>1414342894</v>
      </c>
      <c r="K1755" t="b">
        <v>0</v>
      </c>
      <c r="L1755" s="9">
        <v>95</v>
      </c>
      <c r="M1755" t="b">
        <v>1</v>
      </c>
      <c r="N1755" t="s">
        <v>8269</v>
      </c>
      <c r="O1755">
        <f t="shared" si="143"/>
        <v>115</v>
      </c>
      <c r="P1755">
        <f t="shared" si="144"/>
        <v>30.19</v>
      </c>
      <c r="Q1755" s="13" t="s">
        <v>8323</v>
      </c>
      <c r="R1755" t="s">
        <v>8326</v>
      </c>
      <c r="S1755" s="10">
        <f t="shared" si="145"/>
        <v>41938.709421296298</v>
      </c>
      <c r="T1755" s="10">
        <f t="shared" si="146"/>
        <v>41966.916666666672</v>
      </c>
      <c r="U1755">
        <f t="shared" si="142"/>
        <v>2014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 s="9">
        <v>114</v>
      </c>
      <c r="M1756" t="b">
        <v>0</v>
      </c>
      <c r="N1756" t="s">
        <v>8271</v>
      </c>
      <c r="O1756">
        <f t="shared" si="143"/>
        <v>46</v>
      </c>
      <c r="P1756">
        <f t="shared" si="144"/>
        <v>20.34</v>
      </c>
      <c r="Q1756" s="13" t="s">
        <v>8308</v>
      </c>
      <c r="R1756" t="s">
        <v>8310</v>
      </c>
      <c r="S1756" s="10">
        <f t="shared" si="145"/>
        <v>42388.523020833338</v>
      </c>
      <c r="T1756" s="10">
        <f t="shared" si="146"/>
        <v>42403.523020833338</v>
      </c>
      <c r="U1756">
        <f t="shared" si="142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 s="9">
        <v>64</v>
      </c>
      <c r="M1757" t="b">
        <v>1</v>
      </c>
      <c r="N1757" t="s">
        <v>8277</v>
      </c>
      <c r="O1757">
        <f t="shared" si="143"/>
        <v>116</v>
      </c>
      <c r="P1757">
        <f t="shared" si="144"/>
        <v>36.11</v>
      </c>
      <c r="Q1757" s="13" t="s">
        <v>8327</v>
      </c>
      <c r="R1757" t="s">
        <v>8328</v>
      </c>
      <c r="S1757" s="10">
        <f t="shared" si="145"/>
        <v>41590.255868055552</v>
      </c>
      <c r="T1757" s="10">
        <f t="shared" si="146"/>
        <v>41620.255868055552</v>
      </c>
      <c r="U1757">
        <f t="shared" si="142"/>
        <v>2013</v>
      </c>
    </row>
    <row r="1758" spans="1:21" ht="60" x14ac:dyDescent="0.25">
      <c r="A1758">
        <v>3484</v>
      </c>
      <c r="B1758" s="3" t="s">
        <v>3483</v>
      </c>
      <c r="C1758" s="3" t="s">
        <v>7594</v>
      </c>
      <c r="D1758" s="6">
        <v>2500</v>
      </c>
      <c r="E1758" s="8">
        <v>2856</v>
      </c>
      <c r="F1758" t="s">
        <v>8218</v>
      </c>
      <c r="G1758" t="s">
        <v>8223</v>
      </c>
      <c r="H1758" t="s">
        <v>8245</v>
      </c>
      <c r="I1758">
        <v>1466014499</v>
      </c>
      <c r="J1758">
        <v>1463422499</v>
      </c>
      <c r="K1758" t="b">
        <v>0</v>
      </c>
      <c r="L1758" s="9">
        <v>44</v>
      </c>
      <c r="M1758" t="b">
        <v>1</v>
      </c>
      <c r="N1758" t="s">
        <v>8269</v>
      </c>
      <c r="O1758">
        <f t="shared" si="143"/>
        <v>114</v>
      </c>
      <c r="P1758">
        <f t="shared" si="144"/>
        <v>64.91</v>
      </c>
      <c r="Q1758" s="13" t="s">
        <v>8323</v>
      </c>
      <c r="R1758" t="s">
        <v>8326</v>
      </c>
      <c r="S1758" s="10">
        <f t="shared" si="145"/>
        <v>42506.760405092587</v>
      </c>
      <c r="T1758" s="10">
        <f t="shared" si="146"/>
        <v>42536.760405092587</v>
      </c>
      <c r="U1758">
        <f t="shared" si="142"/>
        <v>2016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 s="9">
        <v>6</v>
      </c>
      <c r="M1759" t="b">
        <v>0</v>
      </c>
      <c r="N1759" t="s">
        <v>8269</v>
      </c>
      <c r="O1759">
        <f t="shared" si="143"/>
        <v>7</v>
      </c>
      <c r="P1759">
        <f t="shared" si="144"/>
        <v>383.33</v>
      </c>
      <c r="Q1759" s="13" t="s">
        <v>8323</v>
      </c>
      <c r="R1759" t="s">
        <v>8326</v>
      </c>
      <c r="S1759" s="10">
        <f t="shared" si="145"/>
        <v>42697.010520833333</v>
      </c>
      <c r="T1759" s="10">
        <f t="shared" si="146"/>
        <v>42730.010520833333</v>
      </c>
      <c r="U1759">
        <f t="shared" si="142"/>
        <v>2016</v>
      </c>
    </row>
    <row r="1760" spans="1:21" ht="45" x14ac:dyDescent="0.25">
      <c r="A1760">
        <v>3263</v>
      </c>
      <c r="B1760" s="3" t="s">
        <v>3263</v>
      </c>
      <c r="C1760" s="3" t="s">
        <v>7373</v>
      </c>
      <c r="D1760" s="6">
        <v>2500</v>
      </c>
      <c r="E1760" s="8">
        <v>2804.16</v>
      </c>
      <c r="F1760" t="s">
        <v>8218</v>
      </c>
      <c r="G1760" t="s">
        <v>8223</v>
      </c>
      <c r="H1760" t="s">
        <v>8245</v>
      </c>
      <c r="I1760">
        <v>1446238800</v>
      </c>
      <c r="J1760">
        <v>1444220588</v>
      </c>
      <c r="K1760" t="b">
        <v>1</v>
      </c>
      <c r="L1760" s="9">
        <v>68</v>
      </c>
      <c r="M1760" t="b">
        <v>1</v>
      </c>
      <c r="N1760" t="s">
        <v>8269</v>
      </c>
      <c r="O1760">
        <f t="shared" si="143"/>
        <v>112</v>
      </c>
      <c r="P1760">
        <f t="shared" si="144"/>
        <v>41.24</v>
      </c>
      <c r="Q1760" s="13" t="s">
        <v>8323</v>
      </c>
      <c r="R1760" t="s">
        <v>8326</v>
      </c>
      <c r="S1760" s="10">
        <f t="shared" si="145"/>
        <v>42284.516064814816</v>
      </c>
      <c r="T1760" s="10">
        <f t="shared" si="146"/>
        <v>42307.875</v>
      </c>
      <c r="U1760">
        <f t="shared" si="142"/>
        <v>2015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 s="9">
        <v>197</v>
      </c>
      <c r="M1761" t="b">
        <v>1</v>
      </c>
      <c r="N1761" t="s">
        <v>8295</v>
      </c>
      <c r="O1761">
        <f t="shared" si="143"/>
        <v>460</v>
      </c>
      <c r="P1761">
        <f t="shared" si="144"/>
        <v>11.67</v>
      </c>
      <c r="Q1761" s="13" t="s">
        <v>8316</v>
      </c>
      <c r="R1761" t="s">
        <v>8317</v>
      </c>
      <c r="S1761" s="10">
        <f t="shared" si="145"/>
        <v>42752.647777777776</v>
      </c>
      <c r="T1761" s="10">
        <f t="shared" si="146"/>
        <v>42759.647777777776</v>
      </c>
      <c r="U1761">
        <f t="shared" si="142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 s="9">
        <v>74</v>
      </c>
      <c r="M1762" t="b">
        <v>1</v>
      </c>
      <c r="N1762" t="s">
        <v>8278</v>
      </c>
      <c r="O1762">
        <f t="shared" si="143"/>
        <v>115</v>
      </c>
      <c r="P1762">
        <f t="shared" si="144"/>
        <v>31.05</v>
      </c>
      <c r="Q1762" s="13" t="s">
        <v>8327</v>
      </c>
      <c r="R1762" t="s">
        <v>8329</v>
      </c>
      <c r="S1762" s="10">
        <f t="shared" si="145"/>
        <v>42111.646724537044</v>
      </c>
      <c r="T1762" s="10">
        <f t="shared" si="146"/>
        <v>42141.646724537044</v>
      </c>
      <c r="U1762">
        <f t="shared" si="142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 s="9">
        <v>14</v>
      </c>
      <c r="M1763" t="b">
        <v>0</v>
      </c>
      <c r="N1763" t="s">
        <v>8271</v>
      </c>
      <c r="O1763">
        <f t="shared" si="143"/>
        <v>46</v>
      </c>
      <c r="P1763">
        <f t="shared" si="144"/>
        <v>164</v>
      </c>
      <c r="Q1763" s="13" t="s">
        <v>8308</v>
      </c>
      <c r="R1763" t="s">
        <v>8310</v>
      </c>
      <c r="S1763" s="10">
        <f t="shared" si="145"/>
        <v>42721.220520833333</v>
      </c>
      <c r="T1763" s="10">
        <f t="shared" si="146"/>
        <v>42758.207638888889</v>
      </c>
      <c r="U1763">
        <f t="shared" si="142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 s="9">
        <v>35</v>
      </c>
      <c r="M1764" t="b">
        <v>0</v>
      </c>
      <c r="N1764" t="s">
        <v>8288</v>
      </c>
      <c r="O1764">
        <f t="shared" si="143"/>
        <v>23</v>
      </c>
      <c r="P1764">
        <f t="shared" si="144"/>
        <v>65.459999999999994</v>
      </c>
      <c r="Q1764" s="13" t="s">
        <v>8311</v>
      </c>
      <c r="R1764" t="s">
        <v>8349</v>
      </c>
      <c r="S1764" s="10">
        <f t="shared" si="145"/>
        <v>41799.524259259262</v>
      </c>
      <c r="T1764" s="10">
        <f t="shared" si="146"/>
        <v>41829.524259259262</v>
      </c>
      <c r="U1764">
        <f t="shared" si="142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 s="9">
        <v>40</v>
      </c>
      <c r="M1765" t="b">
        <v>0</v>
      </c>
      <c r="N1765" t="s">
        <v>8269</v>
      </c>
      <c r="O1765">
        <f t="shared" si="143"/>
        <v>15</v>
      </c>
      <c r="P1765">
        <f t="shared" si="144"/>
        <v>57.25</v>
      </c>
      <c r="Q1765" s="13" t="s">
        <v>8323</v>
      </c>
      <c r="R1765" t="s">
        <v>8326</v>
      </c>
      <c r="S1765" s="10">
        <f t="shared" si="145"/>
        <v>41786.959745370368</v>
      </c>
      <c r="T1765" s="10">
        <f t="shared" si="146"/>
        <v>41816.959745370368</v>
      </c>
      <c r="U1765">
        <f t="shared" si="142"/>
        <v>2014</v>
      </c>
    </row>
    <row r="1766" spans="1:21" ht="45" x14ac:dyDescent="0.25">
      <c r="A1766">
        <v>3337</v>
      </c>
      <c r="B1766" s="3" t="s">
        <v>3337</v>
      </c>
      <c r="C1766" s="3" t="s">
        <v>7447</v>
      </c>
      <c r="D1766" s="6">
        <v>2500</v>
      </c>
      <c r="E1766" s="8">
        <v>2755</v>
      </c>
      <c r="F1766" t="s">
        <v>8218</v>
      </c>
      <c r="G1766" t="s">
        <v>8224</v>
      </c>
      <c r="H1766" t="s">
        <v>8246</v>
      </c>
      <c r="I1766">
        <v>1412974800</v>
      </c>
      <c r="J1766">
        <v>1411109167</v>
      </c>
      <c r="K1766" t="b">
        <v>0</v>
      </c>
      <c r="L1766" s="9">
        <v>34</v>
      </c>
      <c r="M1766" t="b">
        <v>1</v>
      </c>
      <c r="N1766" t="s">
        <v>8269</v>
      </c>
      <c r="O1766">
        <f t="shared" si="143"/>
        <v>110</v>
      </c>
      <c r="P1766">
        <f t="shared" si="144"/>
        <v>81.03</v>
      </c>
      <c r="Q1766" s="13" t="s">
        <v>8323</v>
      </c>
      <c r="R1766" t="s">
        <v>8326</v>
      </c>
      <c r="S1766" s="10">
        <f t="shared" si="145"/>
        <v>41901.282025462962</v>
      </c>
      <c r="T1766" s="10">
        <f t="shared" si="146"/>
        <v>41922.875</v>
      </c>
      <c r="U1766">
        <f t="shared" si="142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 s="9">
        <v>39</v>
      </c>
      <c r="M1767" t="b">
        <v>0</v>
      </c>
      <c r="N1767" t="s">
        <v>8283</v>
      </c>
      <c r="O1767">
        <f t="shared" si="143"/>
        <v>46</v>
      </c>
      <c r="P1767">
        <f t="shared" si="144"/>
        <v>58.62</v>
      </c>
      <c r="Q1767" s="13" t="s">
        <v>8313</v>
      </c>
      <c r="R1767" t="s">
        <v>8314</v>
      </c>
      <c r="S1767" s="10">
        <f t="shared" si="145"/>
        <v>41824.658379629633</v>
      </c>
      <c r="T1767" s="10">
        <f t="shared" si="146"/>
        <v>41854.658379629633</v>
      </c>
      <c r="U1767">
        <f t="shared" si="142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 s="9">
        <v>56</v>
      </c>
      <c r="M1768" t="b">
        <v>1</v>
      </c>
      <c r="N1768" t="s">
        <v>8274</v>
      </c>
      <c r="O1768">
        <f t="shared" si="143"/>
        <v>152</v>
      </c>
      <c r="P1768">
        <f t="shared" si="144"/>
        <v>40.75</v>
      </c>
      <c r="Q1768" s="13" t="s">
        <v>8327</v>
      </c>
      <c r="R1768" t="s">
        <v>8331</v>
      </c>
      <c r="S1768" s="10">
        <f t="shared" si="145"/>
        <v>41863.433495370373</v>
      </c>
      <c r="T1768" s="10">
        <f t="shared" si="146"/>
        <v>41893.433495370373</v>
      </c>
      <c r="U1768">
        <f t="shared" si="142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 s="9">
        <v>62</v>
      </c>
      <c r="M1769" t="b">
        <v>1</v>
      </c>
      <c r="N1769" t="s">
        <v>8299</v>
      </c>
      <c r="O1769">
        <f t="shared" si="143"/>
        <v>114</v>
      </c>
      <c r="P1769">
        <f t="shared" si="144"/>
        <v>36.770000000000003</v>
      </c>
      <c r="Q1769" s="13" t="s">
        <v>8308</v>
      </c>
      <c r="R1769" t="s">
        <v>8315</v>
      </c>
      <c r="S1769" s="10">
        <f t="shared" si="145"/>
        <v>42692.256550925929</v>
      </c>
      <c r="T1769" s="10">
        <f t="shared" si="146"/>
        <v>42706.256550925929</v>
      </c>
      <c r="U1769">
        <f t="shared" si="142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 s="9">
        <v>64</v>
      </c>
      <c r="M1770" t="b">
        <v>1</v>
      </c>
      <c r="N1770" t="s">
        <v>8264</v>
      </c>
      <c r="O1770">
        <f t="shared" si="143"/>
        <v>114</v>
      </c>
      <c r="P1770">
        <f t="shared" si="144"/>
        <v>35.47</v>
      </c>
      <c r="Q1770" s="13" t="s">
        <v>8321</v>
      </c>
      <c r="R1770" t="s">
        <v>8343</v>
      </c>
      <c r="S1770" s="10">
        <f t="shared" si="145"/>
        <v>41612.912187499998</v>
      </c>
      <c r="T1770" s="10">
        <f t="shared" si="146"/>
        <v>41636.207638888889</v>
      </c>
      <c r="U1770">
        <f t="shared" si="142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 s="9">
        <v>44</v>
      </c>
      <c r="M1771" t="b">
        <v>1</v>
      </c>
      <c r="N1771" t="s">
        <v>8277</v>
      </c>
      <c r="O1771">
        <f t="shared" si="143"/>
        <v>113</v>
      </c>
      <c r="P1771">
        <f t="shared" si="144"/>
        <v>51.48</v>
      </c>
      <c r="Q1771" s="13" t="s">
        <v>8327</v>
      </c>
      <c r="R1771" t="s">
        <v>8328</v>
      </c>
      <c r="S1771" s="10">
        <f t="shared" si="145"/>
        <v>40892.149467592593</v>
      </c>
      <c r="T1771" s="10">
        <f t="shared" si="146"/>
        <v>40952.149467592593</v>
      </c>
      <c r="U1771">
        <f t="shared" si="142"/>
        <v>2011</v>
      </c>
    </row>
    <row r="1772" spans="1:21" ht="45" x14ac:dyDescent="0.25">
      <c r="A1772">
        <v>3311</v>
      </c>
      <c r="B1772" s="3" t="s">
        <v>3311</v>
      </c>
      <c r="C1772" s="3" t="s">
        <v>7421</v>
      </c>
      <c r="D1772" s="6">
        <v>2500</v>
      </c>
      <c r="E1772" s="8">
        <v>2746</v>
      </c>
      <c r="F1772" t="s">
        <v>8218</v>
      </c>
      <c r="G1772" t="s">
        <v>8223</v>
      </c>
      <c r="H1772" t="s">
        <v>8245</v>
      </c>
      <c r="I1772">
        <v>1445065210</v>
      </c>
      <c r="J1772">
        <v>1442473210</v>
      </c>
      <c r="K1772" t="b">
        <v>0</v>
      </c>
      <c r="L1772" s="9">
        <v>45</v>
      </c>
      <c r="M1772" t="b">
        <v>1</v>
      </c>
      <c r="N1772" t="s">
        <v>8269</v>
      </c>
      <c r="O1772">
        <f t="shared" si="143"/>
        <v>110</v>
      </c>
      <c r="P1772">
        <f t="shared" si="144"/>
        <v>61.02</v>
      </c>
      <c r="Q1772" s="13" t="s">
        <v>8323</v>
      </c>
      <c r="R1772" t="s">
        <v>8326</v>
      </c>
      <c r="S1772" s="10">
        <f t="shared" si="145"/>
        <v>42264.29178240741</v>
      </c>
      <c r="T1772" s="10">
        <f t="shared" si="146"/>
        <v>42294.29178240741</v>
      </c>
      <c r="U1772">
        <f t="shared" si="142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 s="9">
        <v>28</v>
      </c>
      <c r="M1773" t="b">
        <v>0</v>
      </c>
      <c r="N1773" t="s">
        <v>8271</v>
      </c>
      <c r="O1773">
        <f t="shared" si="143"/>
        <v>15</v>
      </c>
      <c r="P1773">
        <f t="shared" si="144"/>
        <v>80.319999999999993</v>
      </c>
      <c r="Q1773" s="13" t="s">
        <v>8308</v>
      </c>
      <c r="R1773" t="s">
        <v>8310</v>
      </c>
      <c r="S1773" s="10">
        <f t="shared" si="145"/>
        <v>42734.787986111114</v>
      </c>
      <c r="T1773" s="10">
        <f t="shared" si="146"/>
        <v>42794.787986111114</v>
      </c>
      <c r="U1773">
        <f t="shared" si="142"/>
        <v>2016</v>
      </c>
    </row>
    <row r="1774" spans="1:21" ht="45" x14ac:dyDescent="0.25">
      <c r="A1774">
        <v>3183</v>
      </c>
      <c r="B1774" s="3" t="s">
        <v>3183</v>
      </c>
      <c r="C1774" s="3" t="s">
        <v>7293</v>
      </c>
      <c r="D1774" s="6">
        <v>2500</v>
      </c>
      <c r="E1774" s="8">
        <v>2725</v>
      </c>
      <c r="F1774" t="s">
        <v>8218</v>
      </c>
      <c r="G1774" t="s">
        <v>8223</v>
      </c>
      <c r="H1774" t="s">
        <v>8245</v>
      </c>
      <c r="I1774">
        <v>1377284669</v>
      </c>
      <c r="J1774">
        <v>1375729469</v>
      </c>
      <c r="K1774" t="b">
        <v>1</v>
      </c>
      <c r="L1774" s="9">
        <v>68</v>
      </c>
      <c r="M1774" t="b">
        <v>1</v>
      </c>
      <c r="N1774" t="s">
        <v>8269</v>
      </c>
      <c r="O1774">
        <f t="shared" si="143"/>
        <v>109</v>
      </c>
      <c r="P1774">
        <f t="shared" si="144"/>
        <v>40.07</v>
      </c>
      <c r="Q1774" s="13" t="s">
        <v>8323</v>
      </c>
      <c r="R1774" t="s">
        <v>8326</v>
      </c>
      <c r="S1774" s="10">
        <f t="shared" si="145"/>
        <v>41491.79478009259</v>
      </c>
      <c r="T1774" s="10">
        <f t="shared" si="146"/>
        <v>41509.79478009259</v>
      </c>
      <c r="U1774">
        <f t="shared" si="142"/>
        <v>2013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 s="9">
        <v>32</v>
      </c>
      <c r="M1775" t="b">
        <v>1</v>
      </c>
      <c r="N1775" t="s">
        <v>8264</v>
      </c>
      <c r="O1775">
        <f t="shared" si="143"/>
        <v>124</v>
      </c>
      <c r="P1775">
        <f t="shared" si="144"/>
        <v>69.72</v>
      </c>
      <c r="Q1775" s="13" t="s">
        <v>8321</v>
      </c>
      <c r="R1775" t="s">
        <v>8343</v>
      </c>
      <c r="S1775" s="10">
        <f t="shared" si="145"/>
        <v>40997.271493055552</v>
      </c>
      <c r="T1775" s="10">
        <f t="shared" si="146"/>
        <v>41057.271493055552</v>
      </c>
      <c r="U1775">
        <f t="shared" si="142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 s="9">
        <v>51</v>
      </c>
      <c r="M1776" t="b">
        <v>1</v>
      </c>
      <c r="N1776" t="s">
        <v>8274</v>
      </c>
      <c r="O1776">
        <f t="shared" si="143"/>
        <v>112</v>
      </c>
      <c r="P1776">
        <f t="shared" si="144"/>
        <v>43.73</v>
      </c>
      <c r="Q1776" s="13" t="s">
        <v>8327</v>
      </c>
      <c r="R1776" t="s">
        <v>8331</v>
      </c>
      <c r="S1776" s="10">
        <f t="shared" si="145"/>
        <v>40695.795370370368</v>
      </c>
      <c r="T1776" s="10">
        <f t="shared" si="146"/>
        <v>40725.795370370368</v>
      </c>
      <c r="U1776">
        <f t="shared" si="142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 s="9">
        <v>12</v>
      </c>
      <c r="M1777" t="b">
        <v>0</v>
      </c>
      <c r="N1777" t="s">
        <v>8266</v>
      </c>
      <c r="O1777">
        <f t="shared" si="143"/>
        <v>45</v>
      </c>
      <c r="P1777">
        <f t="shared" si="144"/>
        <v>185.83</v>
      </c>
      <c r="Q1777" s="13" t="s">
        <v>8321</v>
      </c>
      <c r="R1777" t="s">
        <v>8325</v>
      </c>
      <c r="S1777" s="10">
        <f t="shared" si="145"/>
        <v>42236.159918981488</v>
      </c>
      <c r="T1777" s="10">
        <f t="shared" si="146"/>
        <v>42266.159918981488</v>
      </c>
      <c r="U1777">
        <f t="shared" si="142"/>
        <v>2015</v>
      </c>
    </row>
    <row r="1778" spans="1:21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 s="9">
        <v>43</v>
      </c>
      <c r="M1778" t="b">
        <v>1</v>
      </c>
      <c r="N1778" t="s">
        <v>8277</v>
      </c>
      <c r="O1778">
        <f t="shared" si="143"/>
        <v>111</v>
      </c>
      <c r="P1778">
        <f t="shared" si="144"/>
        <v>51.67</v>
      </c>
      <c r="Q1778" s="13" t="s">
        <v>8327</v>
      </c>
      <c r="R1778" t="s">
        <v>8328</v>
      </c>
      <c r="S1778" s="10">
        <f t="shared" si="145"/>
        <v>42248.90042824074</v>
      </c>
      <c r="T1778" s="10">
        <f t="shared" si="146"/>
        <v>42277.811805555553</v>
      </c>
      <c r="U1778">
        <f t="shared" si="142"/>
        <v>2015</v>
      </c>
    </row>
    <row r="1779" spans="1:21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 s="9">
        <v>35</v>
      </c>
      <c r="M1779" t="b">
        <v>1</v>
      </c>
      <c r="N1779" t="s">
        <v>8274</v>
      </c>
      <c r="O1779">
        <f t="shared" si="143"/>
        <v>148</v>
      </c>
      <c r="P1779">
        <f t="shared" si="144"/>
        <v>63.49</v>
      </c>
      <c r="Q1779" s="13" t="s">
        <v>8327</v>
      </c>
      <c r="R1779" t="s">
        <v>8331</v>
      </c>
      <c r="S1779" s="10">
        <f t="shared" si="145"/>
        <v>40987.773715277777</v>
      </c>
      <c r="T1779" s="10">
        <f t="shared" si="146"/>
        <v>41026.916666666664</v>
      </c>
      <c r="U1779">
        <f t="shared" si="142"/>
        <v>2012</v>
      </c>
    </row>
    <row r="1780" spans="1:21" ht="45" x14ac:dyDescent="0.25">
      <c r="A1780">
        <v>2810</v>
      </c>
      <c r="B1780" s="3" t="s">
        <v>2810</v>
      </c>
      <c r="C1780" s="3" t="s">
        <v>6920</v>
      </c>
      <c r="D1780" s="6">
        <v>2500</v>
      </c>
      <c r="E1780" s="8">
        <v>2705</v>
      </c>
      <c r="F1780" t="s">
        <v>8218</v>
      </c>
      <c r="G1780" t="s">
        <v>8223</v>
      </c>
      <c r="H1780" t="s">
        <v>8245</v>
      </c>
      <c r="I1780">
        <v>1401595140</v>
      </c>
      <c r="J1780">
        <v>1398828064</v>
      </c>
      <c r="K1780" t="b">
        <v>0</v>
      </c>
      <c r="L1780" s="9">
        <v>57</v>
      </c>
      <c r="M1780" t="b">
        <v>1</v>
      </c>
      <c r="N1780" t="s">
        <v>8269</v>
      </c>
      <c r="O1780">
        <f t="shared" si="143"/>
        <v>108</v>
      </c>
      <c r="P1780">
        <f t="shared" si="144"/>
        <v>47.46</v>
      </c>
      <c r="Q1780" s="13" t="s">
        <v>8323</v>
      </c>
      <c r="R1780" t="s">
        <v>8326</v>
      </c>
      <c r="S1780" s="10">
        <f t="shared" si="145"/>
        <v>41759.13962962963</v>
      </c>
      <c r="T1780" s="10">
        <f t="shared" si="146"/>
        <v>41791.165972222225</v>
      </c>
      <c r="U1780">
        <f t="shared" si="142"/>
        <v>2014</v>
      </c>
    </row>
    <row r="1781" spans="1:21" ht="45" x14ac:dyDescent="0.25">
      <c r="A1781">
        <v>3503</v>
      </c>
      <c r="B1781" s="3" t="s">
        <v>3502</v>
      </c>
      <c r="C1781" s="3" t="s">
        <v>7613</v>
      </c>
      <c r="D1781" s="6">
        <v>2500</v>
      </c>
      <c r="E1781" s="8">
        <v>2689</v>
      </c>
      <c r="F1781" t="s">
        <v>8218</v>
      </c>
      <c r="G1781" t="s">
        <v>8224</v>
      </c>
      <c r="H1781" t="s">
        <v>8246</v>
      </c>
      <c r="I1781">
        <v>1469359728</v>
      </c>
      <c r="J1781">
        <v>1466767728</v>
      </c>
      <c r="K1781" t="b">
        <v>0</v>
      </c>
      <c r="L1781" s="9">
        <v>38</v>
      </c>
      <c r="M1781" t="b">
        <v>1</v>
      </c>
      <c r="N1781" t="s">
        <v>8269</v>
      </c>
      <c r="O1781">
        <f t="shared" si="143"/>
        <v>108</v>
      </c>
      <c r="P1781">
        <f t="shared" si="144"/>
        <v>70.760000000000005</v>
      </c>
      <c r="Q1781" s="13" t="s">
        <v>8323</v>
      </c>
      <c r="R1781" t="s">
        <v>8326</v>
      </c>
      <c r="S1781" s="10">
        <f t="shared" si="145"/>
        <v>42545.478333333333</v>
      </c>
      <c r="T1781" s="10">
        <f t="shared" si="146"/>
        <v>42575.478333333333</v>
      </c>
      <c r="U1781">
        <f t="shared" si="142"/>
        <v>2016</v>
      </c>
    </row>
    <row r="1782" spans="1:21" ht="60" x14ac:dyDescent="0.25">
      <c r="A1782">
        <v>3615</v>
      </c>
      <c r="B1782" s="3" t="s">
        <v>3613</v>
      </c>
      <c r="C1782" s="3" t="s">
        <v>7725</v>
      </c>
      <c r="D1782" s="6">
        <v>2500</v>
      </c>
      <c r="E1782" s="8">
        <v>2670</v>
      </c>
      <c r="F1782" t="s">
        <v>8218</v>
      </c>
      <c r="G1782" t="s">
        <v>8224</v>
      </c>
      <c r="H1782" t="s">
        <v>8246</v>
      </c>
      <c r="I1782">
        <v>1449756896</v>
      </c>
      <c r="J1782">
        <v>1447164896</v>
      </c>
      <c r="K1782" t="b">
        <v>0</v>
      </c>
      <c r="L1782" s="9">
        <v>72</v>
      </c>
      <c r="M1782" t="b">
        <v>1</v>
      </c>
      <c r="N1782" t="s">
        <v>8269</v>
      </c>
      <c r="O1782">
        <f t="shared" si="143"/>
        <v>107</v>
      </c>
      <c r="P1782">
        <f t="shared" si="144"/>
        <v>37.08</v>
      </c>
      <c r="Q1782" s="13" t="s">
        <v>8323</v>
      </c>
      <c r="R1782" t="s">
        <v>8326</v>
      </c>
      <c r="S1782" s="10">
        <f t="shared" si="145"/>
        <v>42318.593703703707</v>
      </c>
      <c r="T1782" s="10">
        <f t="shared" si="146"/>
        <v>42348.593703703707</v>
      </c>
      <c r="U1782">
        <f t="shared" si="142"/>
        <v>2015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 s="9">
        <v>83</v>
      </c>
      <c r="M1783" t="b">
        <v>1</v>
      </c>
      <c r="N1783" t="s">
        <v>8290</v>
      </c>
      <c r="O1783">
        <f t="shared" si="143"/>
        <v>110</v>
      </c>
      <c r="P1783">
        <f t="shared" si="144"/>
        <v>26.55</v>
      </c>
      <c r="Q1783" s="13" t="s">
        <v>8327</v>
      </c>
      <c r="R1783" t="s">
        <v>8338</v>
      </c>
      <c r="S1783" s="10">
        <f t="shared" si="145"/>
        <v>41833.450266203705</v>
      </c>
      <c r="T1783" s="10">
        <f t="shared" si="146"/>
        <v>41865.757638888892</v>
      </c>
      <c r="U1783">
        <f t="shared" si="142"/>
        <v>2014</v>
      </c>
    </row>
    <row r="1784" spans="1:21" ht="60" x14ac:dyDescent="0.25">
      <c r="A1784">
        <v>3164</v>
      </c>
      <c r="B1784" s="3" t="s">
        <v>3164</v>
      </c>
      <c r="C1784" s="3" t="s">
        <v>7274</v>
      </c>
      <c r="D1784" s="6">
        <v>2500</v>
      </c>
      <c r="E1784" s="8">
        <v>2669</v>
      </c>
      <c r="F1784" t="s">
        <v>8218</v>
      </c>
      <c r="G1784" t="s">
        <v>8223</v>
      </c>
      <c r="H1784" t="s">
        <v>8245</v>
      </c>
      <c r="I1784">
        <v>1402341615</v>
      </c>
      <c r="J1784">
        <v>1399490415</v>
      </c>
      <c r="K1784" t="b">
        <v>1</v>
      </c>
      <c r="L1784" s="9">
        <v>71</v>
      </c>
      <c r="M1784" t="b">
        <v>1</v>
      </c>
      <c r="N1784" t="s">
        <v>8269</v>
      </c>
      <c r="O1784">
        <f t="shared" si="143"/>
        <v>107</v>
      </c>
      <c r="P1784">
        <f t="shared" si="144"/>
        <v>37.590000000000003</v>
      </c>
      <c r="Q1784" s="13" t="s">
        <v>8323</v>
      </c>
      <c r="R1784" t="s">
        <v>8326</v>
      </c>
      <c r="S1784" s="10">
        <f t="shared" si="145"/>
        <v>41766.80572916667</v>
      </c>
      <c r="T1784" s="10">
        <f t="shared" si="146"/>
        <v>41799.80572916667</v>
      </c>
      <c r="U1784">
        <f t="shared" si="142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 s="9">
        <v>10</v>
      </c>
      <c r="M1785" t="b">
        <v>0</v>
      </c>
      <c r="N1785" t="s">
        <v>8266</v>
      </c>
      <c r="O1785">
        <f t="shared" si="143"/>
        <v>6</v>
      </c>
      <c r="P1785">
        <f t="shared" si="144"/>
        <v>220</v>
      </c>
      <c r="Q1785" s="13" t="s">
        <v>8321</v>
      </c>
      <c r="R1785" t="s">
        <v>8325</v>
      </c>
      <c r="S1785" s="10">
        <f t="shared" si="145"/>
        <v>42570.91133101852</v>
      </c>
      <c r="T1785" s="10">
        <f t="shared" si="146"/>
        <v>42600.91133101852</v>
      </c>
      <c r="U1785">
        <f t="shared" si="142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 s="9">
        <v>71</v>
      </c>
      <c r="M1786" t="b">
        <v>1</v>
      </c>
      <c r="N1786" t="s">
        <v>8286</v>
      </c>
      <c r="O1786">
        <f t="shared" si="143"/>
        <v>137</v>
      </c>
      <c r="P1786">
        <f t="shared" si="144"/>
        <v>30.96</v>
      </c>
      <c r="Q1786" s="13" t="s">
        <v>8311</v>
      </c>
      <c r="R1786" t="s">
        <v>8312</v>
      </c>
      <c r="S1786" s="10">
        <f t="shared" si="145"/>
        <v>41754.745243055557</v>
      </c>
      <c r="T1786" s="10">
        <f t="shared" si="146"/>
        <v>41769.165972222225</v>
      </c>
      <c r="U1786">
        <f t="shared" si="142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 s="9">
        <v>16</v>
      </c>
      <c r="M1787" t="b">
        <v>0</v>
      </c>
      <c r="N1787" t="s">
        <v>8291</v>
      </c>
      <c r="O1787">
        <f t="shared" si="143"/>
        <v>34</v>
      </c>
      <c r="P1787">
        <f t="shared" si="144"/>
        <v>137.25</v>
      </c>
      <c r="Q1787" s="13" t="s">
        <v>8327</v>
      </c>
      <c r="R1787" t="s">
        <v>8330</v>
      </c>
      <c r="S1787" s="10">
        <f t="shared" si="145"/>
        <v>41788.919722222221</v>
      </c>
      <c r="T1787" s="10">
        <f t="shared" si="146"/>
        <v>41817.919722222221</v>
      </c>
      <c r="U1787">
        <f t="shared" si="142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 s="9">
        <v>47</v>
      </c>
      <c r="M1788" t="b">
        <v>1</v>
      </c>
      <c r="N1788" t="s">
        <v>8264</v>
      </c>
      <c r="O1788">
        <f t="shared" si="143"/>
        <v>220</v>
      </c>
      <c r="P1788">
        <f t="shared" si="144"/>
        <v>46.7</v>
      </c>
      <c r="Q1788" s="13" t="s">
        <v>8321</v>
      </c>
      <c r="R1788" t="s">
        <v>8343</v>
      </c>
      <c r="S1788" s="10">
        <f t="shared" si="145"/>
        <v>40570.025810185187</v>
      </c>
      <c r="T1788" s="10">
        <f t="shared" si="146"/>
        <v>40600.025810185187</v>
      </c>
      <c r="U1788">
        <f t="shared" si="142"/>
        <v>2011</v>
      </c>
    </row>
    <row r="1789" spans="1:21" ht="60" x14ac:dyDescent="0.25">
      <c r="A1789">
        <v>2829</v>
      </c>
      <c r="B1789" s="3" t="s">
        <v>2829</v>
      </c>
      <c r="C1789" s="3" t="s">
        <v>6939</v>
      </c>
      <c r="D1789" s="6">
        <v>2500</v>
      </c>
      <c r="E1789" s="8">
        <v>2663</v>
      </c>
      <c r="F1789" t="s">
        <v>8218</v>
      </c>
      <c r="G1789" t="s">
        <v>8224</v>
      </c>
      <c r="H1789" t="s">
        <v>8246</v>
      </c>
      <c r="I1789">
        <v>1464863118</v>
      </c>
      <c r="J1789">
        <v>1462443918</v>
      </c>
      <c r="K1789" t="b">
        <v>0</v>
      </c>
      <c r="L1789" s="9">
        <v>76</v>
      </c>
      <c r="M1789" t="b">
        <v>1</v>
      </c>
      <c r="N1789" t="s">
        <v>8269</v>
      </c>
      <c r="O1789">
        <f t="shared" si="143"/>
        <v>107</v>
      </c>
      <c r="P1789">
        <f t="shared" si="144"/>
        <v>35.04</v>
      </c>
      <c r="Q1789" s="13" t="s">
        <v>8323</v>
      </c>
      <c r="R1789" t="s">
        <v>8326</v>
      </c>
      <c r="S1789" s="10">
        <f t="shared" si="145"/>
        <v>42495.434236111112</v>
      </c>
      <c r="T1789" s="10">
        <f t="shared" si="146"/>
        <v>42523.434236111112</v>
      </c>
      <c r="U1789">
        <f t="shared" si="142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 s="9">
        <v>50</v>
      </c>
      <c r="M1790" t="b">
        <v>1</v>
      </c>
      <c r="N1790" t="s">
        <v>8278</v>
      </c>
      <c r="O1790">
        <f t="shared" si="143"/>
        <v>110</v>
      </c>
      <c r="P1790">
        <f t="shared" si="144"/>
        <v>43.82</v>
      </c>
      <c r="Q1790" s="13" t="s">
        <v>8327</v>
      </c>
      <c r="R1790" t="s">
        <v>8329</v>
      </c>
      <c r="S1790" s="10">
        <f t="shared" si="145"/>
        <v>42241.85974537037</v>
      </c>
      <c r="T1790" s="10">
        <f t="shared" si="146"/>
        <v>42271.85974537037</v>
      </c>
      <c r="U1790">
        <f t="shared" si="142"/>
        <v>2015</v>
      </c>
    </row>
    <row r="1791" spans="1:21" ht="60" x14ac:dyDescent="0.25">
      <c r="A1791">
        <v>3823</v>
      </c>
      <c r="B1791" s="3" t="s">
        <v>3820</v>
      </c>
      <c r="C1791" s="3" t="s">
        <v>7932</v>
      </c>
      <c r="D1791" s="6">
        <v>2500</v>
      </c>
      <c r="E1791" s="8">
        <v>2650</v>
      </c>
      <c r="F1791" t="s">
        <v>8218</v>
      </c>
      <c r="G1791" t="s">
        <v>8223</v>
      </c>
      <c r="H1791" t="s">
        <v>8245</v>
      </c>
      <c r="I1791">
        <v>1437364740</v>
      </c>
      <c r="J1791">
        <v>1434405044</v>
      </c>
      <c r="K1791" t="b">
        <v>0</v>
      </c>
      <c r="L1791" s="9">
        <v>41</v>
      </c>
      <c r="M1791" t="b">
        <v>1</v>
      </c>
      <c r="N1791" t="s">
        <v>8269</v>
      </c>
      <c r="O1791">
        <f t="shared" si="143"/>
        <v>106</v>
      </c>
      <c r="P1791">
        <f t="shared" si="144"/>
        <v>64.63</v>
      </c>
      <c r="Q1791" s="13" t="s">
        <v>8323</v>
      </c>
      <c r="R1791" t="s">
        <v>8326</v>
      </c>
      <c r="S1791" s="10">
        <f t="shared" si="145"/>
        <v>42170.910231481481</v>
      </c>
      <c r="T1791" s="10">
        <f t="shared" si="146"/>
        <v>42205.165972222225</v>
      </c>
      <c r="U1791">
        <f t="shared" si="142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 s="9">
        <v>37</v>
      </c>
      <c r="M1792" t="b">
        <v>0</v>
      </c>
      <c r="N1792" t="s">
        <v>8283</v>
      </c>
      <c r="O1792">
        <f t="shared" si="143"/>
        <v>14</v>
      </c>
      <c r="P1792">
        <f t="shared" si="144"/>
        <v>58.97</v>
      </c>
      <c r="Q1792" s="13" t="s">
        <v>8313</v>
      </c>
      <c r="R1792" t="s">
        <v>8314</v>
      </c>
      <c r="S1792" s="10">
        <f t="shared" si="145"/>
        <v>42344.32677083333</v>
      </c>
      <c r="T1792" s="10">
        <f t="shared" si="146"/>
        <v>42404.32677083333</v>
      </c>
      <c r="U1792">
        <f t="shared" si="142"/>
        <v>2015</v>
      </c>
    </row>
    <row r="1793" spans="1:21" ht="60" x14ac:dyDescent="0.25">
      <c r="A1793">
        <v>3247</v>
      </c>
      <c r="B1793" s="3" t="s">
        <v>3247</v>
      </c>
      <c r="C1793" s="3" t="s">
        <v>7357</v>
      </c>
      <c r="D1793" s="6">
        <v>2500</v>
      </c>
      <c r="E1793" s="8">
        <v>2646.5</v>
      </c>
      <c r="F1793" t="s">
        <v>8218</v>
      </c>
      <c r="G1793" t="s">
        <v>8224</v>
      </c>
      <c r="H1793" t="s">
        <v>8246</v>
      </c>
      <c r="I1793">
        <v>1436696712</v>
      </c>
      <c r="J1793">
        <v>1434104712</v>
      </c>
      <c r="K1793" t="b">
        <v>1</v>
      </c>
      <c r="L1793" s="9">
        <v>57</v>
      </c>
      <c r="M1793" t="b">
        <v>1</v>
      </c>
      <c r="N1793" t="s">
        <v>8269</v>
      </c>
      <c r="O1793">
        <f t="shared" si="143"/>
        <v>106</v>
      </c>
      <c r="P1793">
        <f t="shared" si="144"/>
        <v>46.43</v>
      </c>
      <c r="Q1793" s="13" t="s">
        <v>8323</v>
      </c>
      <c r="R1793" t="s">
        <v>8326</v>
      </c>
      <c r="S1793" s="10">
        <f t="shared" si="145"/>
        <v>42167.434166666666</v>
      </c>
      <c r="T1793" s="10">
        <f t="shared" si="146"/>
        <v>42197.434166666666</v>
      </c>
      <c r="U1793">
        <f t="shared" si="142"/>
        <v>2015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 s="9">
        <v>61</v>
      </c>
      <c r="M1794" t="b">
        <v>1</v>
      </c>
      <c r="N1794" t="s">
        <v>8278</v>
      </c>
      <c r="O1794">
        <f t="shared" si="143"/>
        <v>145</v>
      </c>
      <c r="P1794">
        <f t="shared" si="144"/>
        <v>35.74</v>
      </c>
      <c r="Q1794" s="13" t="s">
        <v>8327</v>
      </c>
      <c r="R1794" t="s">
        <v>8329</v>
      </c>
      <c r="S1794" s="10">
        <f t="shared" si="145"/>
        <v>42418.231747685189</v>
      </c>
      <c r="T1794" s="10">
        <f t="shared" si="146"/>
        <v>42448.190081018518</v>
      </c>
      <c r="U1794">
        <f t="shared" si="142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 s="9">
        <v>34</v>
      </c>
      <c r="M1795" t="b">
        <v>1</v>
      </c>
      <c r="N1795" t="s">
        <v>8283</v>
      </c>
      <c r="O1795">
        <f t="shared" si="143"/>
        <v>109</v>
      </c>
      <c r="P1795">
        <f t="shared" si="144"/>
        <v>63.97</v>
      </c>
      <c r="Q1795" s="13" t="s">
        <v>8313</v>
      </c>
      <c r="R1795" t="s">
        <v>8314</v>
      </c>
      <c r="S1795" s="10">
        <f t="shared" si="145"/>
        <v>42710.876967592587</v>
      </c>
      <c r="T1795" s="10">
        <f t="shared" si="146"/>
        <v>42742.875</v>
      </c>
      <c r="U1795">
        <f t="shared" si="142"/>
        <v>2016</v>
      </c>
    </row>
    <row r="1796" spans="1:21" ht="60" x14ac:dyDescent="0.25">
      <c r="A1796">
        <v>3550</v>
      </c>
      <c r="B1796" s="3" t="s">
        <v>3549</v>
      </c>
      <c r="C1796" s="3" t="s">
        <v>7660</v>
      </c>
      <c r="D1796" s="6">
        <v>2500</v>
      </c>
      <c r="E1796" s="8">
        <v>2620</v>
      </c>
      <c r="F1796" t="s">
        <v>8218</v>
      </c>
      <c r="G1796" t="s">
        <v>8224</v>
      </c>
      <c r="H1796" t="s">
        <v>8246</v>
      </c>
      <c r="I1796">
        <v>1462224398</v>
      </c>
      <c r="J1796">
        <v>1459632398</v>
      </c>
      <c r="K1796" t="b">
        <v>0</v>
      </c>
      <c r="L1796" s="9">
        <v>64</v>
      </c>
      <c r="M1796" t="b">
        <v>1</v>
      </c>
      <c r="N1796" t="s">
        <v>8269</v>
      </c>
      <c r="O1796">
        <f t="shared" si="143"/>
        <v>105</v>
      </c>
      <c r="P1796">
        <f t="shared" si="144"/>
        <v>40.94</v>
      </c>
      <c r="Q1796" s="13" t="s">
        <v>8323</v>
      </c>
      <c r="R1796" t="s">
        <v>8326</v>
      </c>
      <c r="S1796" s="10">
        <f t="shared" si="145"/>
        <v>42462.893495370372</v>
      </c>
      <c r="T1796" s="10">
        <f t="shared" si="146"/>
        <v>42492.893495370372</v>
      </c>
      <c r="U1796">
        <f t="shared" si="142"/>
        <v>2016</v>
      </c>
    </row>
    <row r="1797" spans="1:21" ht="60" x14ac:dyDescent="0.25">
      <c r="A1797">
        <v>3438</v>
      </c>
      <c r="B1797" s="3" t="s">
        <v>3437</v>
      </c>
      <c r="C1797" s="3" t="s">
        <v>7548</v>
      </c>
      <c r="D1797" s="6">
        <v>2500</v>
      </c>
      <c r="E1797" s="8">
        <v>2605</v>
      </c>
      <c r="F1797" t="s">
        <v>8218</v>
      </c>
      <c r="G1797" t="s">
        <v>8224</v>
      </c>
      <c r="H1797" t="s">
        <v>8246</v>
      </c>
      <c r="I1797">
        <v>1430600400</v>
      </c>
      <c r="J1797">
        <v>1428358567</v>
      </c>
      <c r="K1797" t="b">
        <v>0</v>
      </c>
      <c r="L1797" s="9">
        <v>14</v>
      </c>
      <c r="M1797" t="b">
        <v>1</v>
      </c>
      <c r="N1797" t="s">
        <v>8269</v>
      </c>
      <c r="O1797">
        <f t="shared" si="143"/>
        <v>104</v>
      </c>
      <c r="P1797">
        <f t="shared" si="144"/>
        <v>186.07</v>
      </c>
      <c r="Q1797" s="13" t="s">
        <v>8323</v>
      </c>
      <c r="R1797" t="s">
        <v>8326</v>
      </c>
      <c r="S1797" s="10">
        <f t="shared" si="145"/>
        <v>42100.927858796291</v>
      </c>
      <c r="T1797" s="10">
        <f t="shared" si="146"/>
        <v>42126.875</v>
      </c>
      <c r="U1797">
        <f t="shared" si="142"/>
        <v>2015</v>
      </c>
    </row>
    <row r="1798" spans="1:21" ht="60" x14ac:dyDescent="0.25">
      <c r="A1798">
        <v>2840</v>
      </c>
      <c r="B1798" s="3" t="s">
        <v>2840</v>
      </c>
      <c r="C1798" s="3" t="s">
        <v>6950</v>
      </c>
      <c r="D1798" s="6">
        <v>2500</v>
      </c>
      <c r="E1798" s="8">
        <v>2600</v>
      </c>
      <c r="F1798" t="s">
        <v>8218</v>
      </c>
      <c r="G1798" t="s">
        <v>8224</v>
      </c>
      <c r="H1798" t="s">
        <v>8246</v>
      </c>
      <c r="I1798">
        <v>1426698000</v>
      </c>
      <c r="J1798">
        <v>1424825479</v>
      </c>
      <c r="K1798" t="b">
        <v>0</v>
      </c>
      <c r="L1798" s="9">
        <v>132</v>
      </c>
      <c r="M1798" t="b">
        <v>1</v>
      </c>
      <c r="N1798" t="s">
        <v>8269</v>
      </c>
      <c r="O1798">
        <f t="shared" si="143"/>
        <v>104</v>
      </c>
      <c r="P1798">
        <f t="shared" si="144"/>
        <v>19.7</v>
      </c>
      <c r="Q1798" s="13" t="s">
        <v>8323</v>
      </c>
      <c r="R1798" t="s">
        <v>8326</v>
      </c>
      <c r="S1798" s="10">
        <f t="shared" si="145"/>
        <v>42060.035636574074</v>
      </c>
      <c r="T1798" s="10">
        <f t="shared" si="146"/>
        <v>42081.708333333328</v>
      </c>
      <c r="U1798">
        <f t="shared" si="142"/>
        <v>2015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 s="9">
        <v>38</v>
      </c>
      <c r="M1799" t="b">
        <v>1</v>
      </c>
      <c r="N1799" t="s">
        <v>8263</v>
      </c>
      <c r="O1799">
        <f t="shared" si="143"/>
        <v>108</v>
      </c>
      <c r="P1799">
        <f t="shared" si="144"/>
        <v>56.82</v>
      </c>
      <c r="Q1799" s="13" t="s">
        <v>8321</v>
      </c>
      <c r="R1799" t="s">
        <v>8332</v>
      </c>
      <c r="S1799" s="10">
        <f t="shared" si="145"/>
        <v>42033.516898148147</v>
      </c>
      <c r="T1799" s="10">
        <f t="shared" si="146"/>
        <v>42064.5</v>
      </c>
      <c r="U1799">
        <f t="shared" si="142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 s="9">
        <v>39</v>
      </c>
      <c r="M1800" t="b">
        <v>0</v>
      </c>
      <c r="N1800" t="s">
        <v>8283</v>
      </c>
      <c r="O1800">
        <f t="shared" si="143"/>
        <v>20</v>
      </c>
      <c r="P1800">
        <f t="shared" si="144"/>
        <v>55.28</v>
      </c>
      <c r="Q1800" s="13" t="s">
        <v>8313</v>
      </c>
      <c r="R1800" t="s">
        <v>8314</v>
      </c>
      <c r="S1800" s="10">
        <f t="shared" si="145"/>
        <v>41825.485868055555</v>
      </c>
      <c r="T1800" s="10">
        <f t="shared" si="146"/>
        <v>41854.485868055555</v>
      </c>
      <c r="U1800">
        <f t="shared" si="142"/>
        <v>2014</v>
      </c>
    </row>
    <row r="1801" spans="1:21" ht="60" x14ac:dyDescent="0.25">
      <c r="A1801">
        <v>3365</v>
      </c>
      <c r="B1801" s="3" t="s">
        <v>3364</v>
      </c>
      <c r="C1801" s="3" t="s">
        <v>7475</v>
      </c>
      <c r="D1801" s="6">
        <v>2500</v>
      </c>
      <c r="E1801" s="8">
        <v>2600</v>
      </c>
      <c r="F1801" t="s">
        <v>8218</v>
      </c>
      <c r="G1801" t="s">
        <v>8223</v>
      </c>
      <c r="H1801" t="s">
        <v>8245</v>
      </c>
      <c r="I1801">
        <v>1449973592</v>
      </c>
      <c r="J1801">
        <v>1447381592</v>
      </c>
      <c r="K1801" t="b">
        <v>0</v>
      </c>
      <c r="L1801" s="9">
        <v>3</v>
      </c>
      <c r="M1801" t="b">
        <v>1</v>
      </c>
      <c r="N1801" t="s">
        <v>8269</v>
      </c>
      <c r="O1801">
        <f t="shared" si="143"/>
        <v>104</v>
      </c>
      <c r="P1801">
        <f t="shared" si="144"/>
        <v>866.67</v>
      </c>
      <c r="Q1801" s="13" t="s">
        <v>8323</v>
      </c>
      <c r="R1801" t="s">
        <v>8326</v>
      </c>
      <c r="S1801" s="10">
        <f t="shared" si="145"/>
        <v>42321.101759259262</v>
      </c>
      <c r="T1801" s="10">
        <f t="shared" si="146"/>
        <v>42351.101759259262</v>
      </c>
      <c r="U1801">
        <f t="shared" ref="U1801:U1864" si="147">YEAR(S1801)</f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 s="9">
        <v>58</v>
      </c>
      <c r="M1802" t="b">
        <v>1</v>
      </c>
      <c r="N1802" t="s">
        <v>8277</v>
      </c>
      <c r="O1802">
        <f t="shared" si="143"/>
        <v>108</v>
      </c>
      <c r="P1802">
        <f t="shared" si="144"/>
        <v>37.15</v>
      </c>
      <c r="Q1802" s="13" t="s">
        <v>8327</v>
      </c>
      <c r="R1802" t="s">
        <v>8328</v>
      </c>
      <c r="S1802" s="10">
        <f t="shared" si="145"/>
        <v>41934.71056712963</v>
      </c>
      <c r="T1802" s="10">
        <f t="shared" si="146"/>
        <v>41955.752233796295</v>
      </c>
      <c r="U1802">
        <f t="shared" si="147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 s="9">
        <v>29</v>
      </c>
      <c r="M1803" t="b">
        <v>0</v>
      </c>
      <c r="N1803" t="s">
        <v>8280</v>
      </c>
      <c r="O1803">
        <f t="shared" si="143"/>
        <v>18</v>
      </c>
      <c r="P1803">
        <f t="shared" si="144"/>
        <v>74.209999999999994</v>
      </c>
      <c r="Q1803" s="13" t="s">
        <v>8316</v>
      </c>
      <c r="R1803" t="s">
        <v>8334</v>
      </c>
      <c r="S1803" s="10">
        <f t="shared" si="145"/>
        <v>41885.51798611111</v>
      </c>
      <c r="T1803" s="10">
        <f t="shared" si="146"/>
        <v>41916.145833333336</v>
      </c>
      <c r="U1803">
        <f t="shared" si="147"/>
        <v>2014</v>
      </c>
    </row>
    <row r="1804" spans="1:21" ht="90" x14ac:dyDescent="0.25">
      <c r="A1804">
        <v>3505</v>
      </c>
      <c r="B1804" s="3" t="s">
        <v>3504</v>
      </c>
      <c r="C1804" s="3" t="s">
        <v>7615</v>
      </c>
      <c r="D1804" s="6">
        <v>2500</v>
      </c>
      <c r="E1804" s="8">
        <v>2594</v>
      </c>
      <c r="F1804" t="s">
        <v>8218</v>
      </c>
      <c r="G1804" t="s">
        <v>8223</v>
      </c>
      <c r="H1804" t="s">
        <v>8245</v>
      </c>
      <c r="I1804">
        <v>1399953600</v>
      </c>
      <c r="J1804">
        <v>1398983245</v>
      </c>
      <c r="K1804" t="b">
        <v>0</v>
      </c>
      <c r="L1804" s="9">
        <v>39</v>
      </c>
      <c r="M1804" t="b">
        <v>1</v>
      </c>
      <c r="N1804" t="s">
        <v>8269</v>
      </c>
      <c r="O1804">
        <f t="shared" si="143"/>
        <v>104</v>
      </c>
      <c r="P1804">
        <f t="shared" si="144"/>
        <v>66.510000000000005</v>
      </c>
      <c r="Q1804" s="13" t="s">
        <v>8323</v>
      </c>
      <c r="R1804" t="s">
        <v>8326</v>
      </c>
      <c r="S1804" s="10">
        <f t="shared" si="145"/>
        <v>41760.935706018521</v>
      </c>
      <c r="T1804" s="10">
        <f t="shared" si="146"/>
        <v>41772.166666666664</v>
      </c>
      <c r="U1804">
        <f t="shared" si="147"/>
        <v>2014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 s="9">
        <v>54</v>
      </c>
      <c r="M1805" t="b">
        <v>1</v>
      </c>
      <c r="N1805" t="s">
        <v>8274</v>
      </c>
      <c r="O1805">
        <f t="shared" si="143"/>
        <v>134</v>
      </c>
      <c r="P1805">
        <f t="shared" si="144"/>
        <v>39.82</v>
      </c>
      <c r="Q1805" s="13" t="s">
        <v>8327</v>
      </c>
      <c r="R1805" t="s">
        <v>8331</v>
      </c>
      <c r="S1805" s="10">
        <f t="shared" si="145"/>
        <v>40250.242106481484</v>
      </c>
      <c r="T1805" s="10">
        <f t="shared" si="146"/>
        <v>40286.290972222225</v>
      </c>
      <c r="U1805">
        <f t="shared" si="147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 s="9">
        <v>35</v>
      </c>
      <c r="M1806" t="b">
        <v>1</v>
      </c>
      <c r="N1806" t="s">
        <v>8298</v>
      </c>
      <c r="O1806">
        <f t="shared" si="143"/>
        <v>107</v>
      </c>
      <c r="P1806">
        <f t="shared" si="144"/>
        <v>61.34</v>
      </c>
      <c r="Q1806" s="13" t="s">
        <v>8327</v>
      </c>
      <c r="R1806" t="s">
        <v>8341</v>
      </c>
      <c r="S1806" s="10">
        <f t="shared" si="145"/>
        <v>41026.655011574076</v>
      </c>
      <c r="T1806" s="10">
        <f t="shared" si="146"/>
        <v>41057.655011574076</v>
      </c>
      <c r="U1806">
        <f t="shared" si="147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 s="9">
        <v>46</v>
      </c>
      <c r="M1807" t="b">
        <v>1</v>
      </c>
      <c r="N1807" t="s">
        <v>8274</v>
      </c>
      <c r="O1807">
        <f t="shared" ref="O1807:O1870" si="148">ROUND(E1807/D1807*100,0)</f>
        <v>107</v>
      </c>
      <c r="P1807">
        <f t="shared" ref="P1807:P1870" si="149">IFERROR(ROUND(E1807/L1807,2),0)</f>
        <v>46.63</v>
      </c>
      <c r="Q1807" s="13" t="s">
        <v>8327</v>
      </c>
      <c r="R1807" t="s">
        <v>8331</v>
      </c>
      <c r="S1807" s="10">
        <f t="shared" ref="S1807:S1870" si="150">(((J1807/60)/60)/24)+DATE(1970,1,1)</f>
        <v>40987.697638888887</v>
      </c>
      <c r="T1807" s="10">
        <f t="shared" ref="T1807:T1870" si="151">(((I1807/60)/60)/24)+DATE(1970,1,1)</f>
        <v>41017.697638888887</v>
      </c>
      <c r="U1807">
        <f t="shared" si="147"/>
        <v>2012</v>
      </c>
    </row>
    <row r="1808" spans="1:21" ht="60" x14ac:dyDescent="0.25">
      <c r="A1808">
        <v>3278</v>
      </c>
      <c r="B1808" s="3" t="s">
        <v>3278</v>
      </c>
      <c r="C1808" s="3" t="s">
        <v>7388</v>
      </c>
      <c r="D1808" s="6">
        <v>2500</v>
      </c>
      <c r="E1808" s="8">
        <v>2585</v>
      </c>
      <c r="F1808" t="s">
        <v>8218</v>
      </c>
      <c r="G1808" t="s">
        <v>8224</v>
      </c>
      <c r="H1808" t="s">
        <v>8246</v>
      </c>
      <c r="I1808">
        <v>1433017303</v>
      </c>
      <c r="J1808">
        <v>1430425303</v>
      </c>
      <c r="K1808" t="b">
        <v>1</v>
      </c>
      <c r="L1808" s="9">
        <v>34</v>
      </c>
      <c r="M1808" t="b">
        <v>1</v>
      </c>
      <c r="N1808" t="s">
        <v>8269</v>
      </c>
      <c r="O1808">
        <f t="shared" si="148"/>
        <v>103</v>
      </c>
      <c r="P1808">
        <f t="shared" si="149"/>
        <v>76.03</v>
      </c>
      <c r="Q1808" s="13" t="s">
        <v>8323</v>
      </c>
      <c r="R1808" t="s">
        <v>8326</v>
      </c>
      <c r="S1808" s="10">
        <f t="shared" si="150"/>
        <v>42124.848414351851</v>
      </c>
      <c r="T1808" s="10">
        <f t="shared" si="151"/>
        <v>42154.848414351851</v>
      </c>
      <c r="U1808">
        <f t="shared" si="147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 s="9">
        <v>58</v>
      </c>
      <c r="M1809" t="b">
        <v>1</v>
      </c>
      <c r="N1809" t="s">
        <v>8277</v>
      </c>
      <c r="O1809">
        <f t="shared" si="148"/>
        <v>107</v>
      </c>
      <c r="P1809">
        <f t="shared" si="149"/>
        <v>36.97</v>
      </c>
      <c r="Q1809" s="13" t="s">
        <v>8327</v>
      </c>
      <c r="R1809" t="s">
        <v>8328</v>
      </c>
      <c r="S1809" s="10">
        <f t="shared" si="150"/>
        <v>41174.154178240737</v>
      </c>
      <c r="T1809" s="10">
        <f t="shared" si="151"/>
        <v>41210.208333333336</v>
      </c>
      <c r="U1809">
        <f t="shared" si="147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 s="9">
        <v>48</v>
      </c>
      <c r="M1810" t="b">
        <v>1</v>
      </c>
      <c r="N1810" t="s">
        <v>8290</v>
      </c>
      <c r="O1810">
        <f t="shared" si="148"/>
        <v>143</v>
      </c>
      <c r="P1810">
        <f t="shared" si="149"/>
        <v>44.65</v>
      </c>
      <c r="Q1810" s="13" t="s">
        <v>8327</v>
      </c>
      <c r="R1810" t="s">
        <v>8338</v>
      </c>
      <c r="S1810" s="10">
        <f t="shared" si="150"/>
        <v>40974.791898148149</v>
      </c>
      <c r="T1810" s="10">
        <f t="shared" si="151"/>
        <v>41004.750231481477</v>
      </c>
      <c r="U1810">
        <f t="shared" si="147"/>
        <v>2012</v>
      </c>
    </row>
    <row r="1811" spans="1:21" ht="45" x14ac:dyDescent="0.25">
      <c r="A1811">
        <v>3264</v>
      </c>
      <c r="B1811" s="3" t="s">
        <v>3264</v>
      </c>
      <c r="C1811" s="3" t="s">
        <v>7374</v>
      </c>
      <c r="D1811" s="6">
        <v>2500</v>
      </c>
      <c r="E1811" s="8">
        <v>2575</v>
      </c>
      <c r="F1811" t="s">
        <v>8218</v>
      </c>
      <c r="G1811" t="s">
        <v>8223</v>
      </c>
      <c r="H1811" t="s">
        <v>8245</v>
      </c>
      <c r="I1811">
        <v>1422482400</v>
      </c>
      <c r="J1811">
        <v>1421089938</v>
      </c>
      <c r="K1811" t="b">
        <v>1</v>
      </c>
      <c r="L1811" s="9">
        <v>49</v>
      </c>
      <c r="M1811" t="b">
        <v>1</v>
      </c>
      <c r="N1811" t="s">
        <v>8269</v>
      </c>
      <c r="O1811">
        <f t="shared" si="148"/>
        <v>103</v>
      </c>
      <c r="P1811">
        <f t="shared" si="149"/>
        <v>52.55</v>
      </c>
      <c r="Q1811" s="13" t="s">
        <v>8323</v>
      </c>
      <c r="R1811" t="s">
        <v>8326</v>
      </c>
      <c r="S1811" s="10">
        <f t="shared" si="150"/>
        <v>42016.800208333334</v>
      </c>
      <c r="T1811" s="10">
        <f t="shared" si="151"/>
        <v>42032.916666666672</v>
      </c>
      <c r="U1811">
        <f t="shared" si="147"/>
        <v>2015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 s="9">
        <v>17</v>
      </c>
      <c r="M1812" t="b">
        <v>1</v>
      </c>
      <c r="N1812" t="s">
        <v>8271</v>
      </c>
      <c r="O1812">
        <f t="shared" si="148"/>
        <v>107</v>
      </c>
      <c r="P1812">
        <f t="shared" si="149"/>
        <v>125.94</v>
      </c>
      <c r="Q1812" s="13" t="s">
        <v>8308</v>
      </c>
      <c r="R1812" t="s">
        <v>8310</v>
      </c>
      <c r="S1812" s="10">
        <f t="shared" si="150"/>
        <v>42416.767928240741</v>
      </c>
      <c r="T1812" s="10">
        <f t="shared" si="151"/>
        <v>42446.726261574076</v>
      </c>
      <c r="U1812">
        <f t="shared" si="147"/>
        <v>2016</v>
      </c>
    </row>
    <row r="1813" spans="1:21" ht="60" x14ac:dyDescent="0.25">
      <c r="A1813">
        <v>3441</v>
      </c>
      <c r="B1813" s="3" t="s">
        <v>3440</v>
      </c>
      <c r="C1813" s="3" t="s">
        <v>7551</v>
      </c>
      <c r="D1813" s="6">
        <v>2500</v>
      </c>
      <c r="E1813" s="8">
        <v>2565</v>
      </c>
      <c r="F1813" t="s">
        <v>8218</v>
      </c>
      <c r="G1813" t="s">
        <v>8223</v>
      </c>
      <c r="H1813" t="s">
        <v>8245</v>
      </c>
      <c r="I1813">
        <v>1447445820</v>
      </c>
      <c r="J1813">
        <v>1445077121</v>
      </c>
      <c r="K1813" t="b">
        <v>0</v>
      </c>
      <c r="L1813" s="9">
        <v>43</v>
      </c>
      <c r="M1813" t="b">
        <v>1</v>
      </c>
      <c r="N1813" t="s">
        <v>8269</v>
      </c>
      <c r="O1813">
        <f t="shared" si="148"/>
        <v>103</v>
      </c>
      <c r="P1813">
        <f t="shared" si="149"/>
        <v>59.65</v>
      </c>
      <c r="Q1813" s="13" t="s">
        <v>8323</v>
      </c>
      <c r="R1813" t="s">
        <v>8326</v>
      </c>
      <c r="S1813" s="10">
        <f t="shared" si="150"/>
        <v>42294.429641203707</v>
      </c>
      <c r="T1813" s="10">
        <f t="shared" si="151"/>
        <v>42321.845138888893</v>
      </c>
      <c r="U1813">
        <f t="shared" si="147"/>
        <v>2015</v>
      </c>
    </row>
    <row r="1814" spans="1:21" ht="30" x14ac:dyDescent="0.25">
      <c r="A1814">
        <v>3597</v>
      </c>
      <c r="B1814" s="3" t="s">
        <v>3596</v>
      </c>
      <c r="C1814" s="3" t="s">
        <v>7707</v>
      </c>
      <c r="D1814" s="6">
        <v>2500</v>
      </c>
      <c r="E1814" s="8">
        <v>2565</v>
      </c>
      <c r="F1814" t="s">
        <v>8218</v>
      </c>
      <c r="G1814" t="s">
        <v>8223</v>
      </c>
      <c r="H1814" t="s">
        <v>8245</v>
      </c>
      <c r="I1814">
        <v>1456984740</v>
      </c>
      <c r="J1814">
        <v>1455717790</v>
      </c>
      <c r="K1814" t="b">
        <v>0</v>
      </c>
      <c r="L1814" s="9">
        <v>33</v>
      </c>
      <c r="M1814" t="b">
        <v>1</v>
      </c>
      <c r="N1814" t="s">
        <v>8269</v>
      </c>
      <c r="O1814">
        <f t="shared" si="148"/>
        <v>103</v>
      </c>
      <c r="P1814">
        <f t="shared" si="149"/>
        <v>77.73</v>
      </c>
      <c r="Q1814" s="13" t="s">
        <v>8323</v>
      </c>
      <c r="R1814" t="s">
        <v>8326</v>
      </c>
      <c r="S1814" s="10">
        <f t="shared" si="150"/>
        <v>42417.585532407407</v>
      </c>
      <c r="T1814" s="10">
        <f t="shared" si="151"/>
        <v>42432.249305555553</v>
      </c>
      <c r="U1814">
        <f t="shared" si="147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 s="9">
        <v>98</v>
      </c>
      <c r="M1815" t="b">
        <v>1</v>
      </c>
      <c r="N1815" t="s">
        <v>8263</v>
      </c>
      <c r="O1815">
        <f t="shared" si="148"/>
        <v>107</v>
      </c>
      <c r="P1815">
        <f t="shared" si="149"/>
        <v>21.76</v>
      </c>
      <c r="Q1815" s="13" t="s">
        <v>8321</v>
      </c>
      <c r="R1815" t="s">
        <v>8332</v>
      </c>
      <c r="S1815" s="10">
        <f t="shared" si="150"/>
        <v>42256.391875000001</v>
      </c>
      <c r="T1815" s="10">
        <f t="shared" si="151"/>
        <v>42274.843055555553</v>
      </c>
      <c r="U1815">
        <f t="shared" si="147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 s="9">
        <v>44</v>
      </c>
      <c r="M1816" t="b">
        <v>1</v>
      </c>
      <c r="N1816" t="s">
        <v>8277</v>
      </c>
      <c r="O1816">
        <f t="shared" si="148"/>
        <v>107</v>
      </c>
      <c r="P1816">
        <f t="shared" si="149"/>
        <v>48.45</v>
      </c>
      <c r="Q1816" s="13" t="s">
        <v>8327</v>
      </c>
      <c r="R1816" t="s">
        <v>8328</v>
      </c>
      <c r="S1816" s="10">
        <f t="shared" si="150"/>
        <v>41299.793356481481</v>
      </c>
      <c r="T1816" s="10">
        <f t="shared" si="151"/>
        <v>41344.751689814817</v>
      </c>
      <c r="U1816">
        <f t="shared" si="147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 s="9">
        <v>13</v>
      </c>
      <c r="M1817" t="b">
        <v>0</v>
      </c>
      <c r="N1817" t="s">
        <v>8266</v>
      </c>
      <c r="O1817">
        <f t="shared" si="148"/>
        <v>15</v>
      </c>
      <c r="P1817">
        <f t="shared" si="149"/>
        <v>163.85</v>
      </c>
      <c r="Q1817" s="13" t="s">
        <v>8321</v>
      </c>
      <c r="R1817" t="s">
        <v>8325</v>
      </c>
      <c r="S1817" s="10">
        <f t="shared" si="150"/>
        <v>41978.197199074071</v>
      </c>
      <c r="T1817" s="10">
        <f t="shared" si="151"/>
        <v>42008.197199074071</v>
      </c>
      <c r="U1817">
        <f t="shared" si="147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 s="9">
        <v>39</v>
      </c>
      <c r="M1818" t="b">
        <v>1</v>
      </c>
      <c r="N1818" t="s">
        <v>8277</v>
      </c>
      <c r="O1818">
        <f t="shared" si="148"/>
        <v>107</v>
      </c>
      <c r="P1818">
        <f t="shared" si="149"/>
        <v>54.62</v>
      </c>
      <c r="Q1818" s="13" t="s">
        <v>8327</v>
      </c>
      <c r="R1818" t="s">
        <v>8328</v>
      </c>
      <c r="S1818" s="10">
        <f t="shared" si="150"/>
        <v>40703.197048611109</v>
      </c>
      <c r="T1818" s="10">
        <f t="shared" si="151"/>
        <v>40770.041666666664</v>
      </c>
      <c r="U1818">
        <f t="shared" si="147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 s="9">
        <v>43</v>
      </c>
      <c r="M1819" t="b">
        <v>0</v>
      </c>
      <c r="N1819" t="s">
        <v>8269</v>
      </c>
      <c r="O1819">
        <f t="shared" si="148"/>
        <v>16</v>
      </c>
      <c r="P1819">
        <f t="shared" si="149"/>
        <v>49.51</v>
      </c>
      <c r="Q1819" s="13" t="s">
        <v>8323</v>
      </c>
      <c r="R1819" t="s">
        <v>8326</v>
      </c>
      <c r="S1819" s="10">
        <f t="shared" si="150"/>
        <v>42265.817002314812</v>
      </c>
      <c r="T1819" s="10">
        <f t="shared" si="151"/>
        <v>42295.817002314812</v>
      </c>
      <c r="U1819">
        <f t="shared" si="147"/>
        <v>2015</v>
      </c>
    </row>
    <row r="1820" spans="1:21" ht="60" x14ac:dyDescent="0.25">
      <c r="A1820">
        <v>2809</v>
      </c>
      <c r="B1820" s="3" t="s">
        <v>2809</v>
      </c>
      <c r="C1820" s="3" t="s">
        <v>6919</v>
      </c>
      <c r="D1820" s="6">
        <v>2500</v>
      </c>
      <c r="E1820" s="8">
        <v>2560</v>
      </c>
      <c r="F1820" t="s">
        <v>8218</v>
      </c>
      <c r="G1820" t="s">
        <v>8223</v>
      </c>
      <c r="H1820" t="s">
        <v>8245</v>
      </c>
      <c r="I1820">
        <v>1459348740</v>
      </c>
      <c r="J1820">
        <v>1458647725</v>
      </c>
      <c r="K1820" t="b">
        <v>0</v>
      </c>
      <c r="L1820" s="9">
        <v>21</v>
      </c>
      <c r="M1820" t="b">
        <v>1</v>
      </c>
      <c r="N1820" t="s">
        <v>8269</v>
      </c>
      <c r="O1820">
        <f t="shared" si="148"/>
        <v>102</v>
      </c>
      <c r="P1820">
        <f t="shared" si="149"/>
        <v>121.9</v>
      </c>
      <c r="Q1820" s="13" t="s">
        <v>8323</v>
      </c>
      <c r="R1820" t="s">
        <v>8326</v>
      </c>
      <c r="S1820" s="10">
        <f t="shared" si="150"/>
        <v>42451.496817129635</v>
      </c>
      <c r="T1820" s="10">
        <f t="shared" si="151"/>
        <v>42459.610416666663</v>
      </c>
      <c r="U1820">
        <f t="shared" si="147"/>
        <v>2016</v>
      </c>
    </row>
    <row r="1821" spans="1:21" ht="120" x14ac:dyDescent="0.25">
      <c r="A1821">
        <v>3561</v>
      </c>
      <c r="B1821" s="3" t="s">
        <v>3560</v>
      </c>
      <c r="C1821" s="3" t="s">
        <v>7671</v>
      </c>
      <c r="D1821" s="6">
        <v>2500</v>
      </c>
      <c r="E1821" s="8">
        <v>2560</v>
      </c>
      <c r="F1821" t="s">
        <v>8218</v>
      </c>
      <c r="G1821" t="s">
        <v>8223</v>
      </c>
      <c r="H1821" t="s">
        <v>8245</v>
      </c>
      <c r="I1821">
        <v>1438799760</v>
      </c>
      <c r="J1821">
        <v>1437236378</v>
      </c>
      <c r="K1821" t="b">
        <v>0</v>
      </c>
      <c r="L1821" s="9">
        <v>54</v>
      </c>
      <c r="M1821" t="b">
        <v>1</v>
      </c>
      <c r="N1821" t="s">
        <v>8269</v>
      </c>
      <c r="O1821">
        <f t="shared" si="148"/>
        <v>102</v>
      </c>
      <c r="P1821">
        <f t="shared" si="149"/>
        <v>47.41</v>
      </c>
      <c r="Q1821" s="13" t="s">
        <v>8323</v>
      </c>
      <c r="R1821" t="s">
        <v>8326</v>
      </c>
      <c r="S1821" s="10">
        <f t="shared" si="150"/>
        <v>42203.680300925931</v>
      </c>
      <c r="T1821" s="10">
        <f t="shared" si="151"/>
        <v>42221.774999999994</v>
      </c>
      <c r="U1821">
        <f t="shared" si="147"/>
        <v>2015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 s="9">
        <v>16</v>
      </c>
      <c r="M1822" t="b">
        <v>0</v>
      </c>
      <c r="N1822" t="s">
        <v>8287</v>
      </c>
      <c r="O1822">
        <f t="shared" si="148"/>
        <v>49</v>
      </c>
      <c r="P1822">
        <f t="shared" si="149"/>
        <v>132.19</v>
      </c>
      <c r="Q1822" s="13" t="s">
        <v>8313</v>
      </c>
      <c r="R1822" t="s">
        <v>8355</v>
      </c>
      <c r="S1822" s="10">
        <f t="shared" si="150"/>
        <v>41892.688750000001</v>
      </c>
      <c r="T1822" s="10">
        <f t="shared" si="151"/>
        <v>41913.165972222225</v>
      </c>
      <c r="U1822">
        <f t="shared" si="147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 s="9">
        <v>28</v>
      </c>
      <c r="M1823" t="b">
        <v>0</v>
      </c>
      <c r="N1823" t="s">
        <v>8269</v>
      </c>
      <c r="O1823">
        <f t="shared" si="148"/>
        <v>7</v>
      </c>
      <c r="P1823">
        <f t="shared" si="149"/>
        <v>75.459999999999994</v>
      </c>
      <c r="Q1823" s="13" t="s">
        <v>8323</v>
      </c>
      <c r="R1823" t="s">
        <v>8326</v>
      </c>
      <c r="S1823" s="10">
        <f t="shared" si="150"/>
        <v>42136.767175925925</v>
      </c>
      <c r="T1823" s="10">
        <f t="shared" si="151"/>
        <v>42166.767175925925</v>
      </c>
      <c r="U1823">
        <f t="shared" si="147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 s="9">
        <v>99</v>
      </c>
      <c r="M1824" t="b">
        <v>0</v>
      </c>
      <c r="N1824" t="s">
        <v>8280</v>
      </c>
      <c r="O1824">
        <f t="shared" si="148"/>
        <v>2</v>
      </c>
      <c r="P1824">
        <f t="shared" si="149"/>
        <v>21.34</v>
      </c>
      <c r="Q1824" s="13" t="s">
        <v>8316</v>
      </c>
      <c r="R1824" t="s">
        <v>8334</v>
      </c>
      <c r="S1824" s="10">
        <f t="shared" si="150"/>
        <v>41643.487175925926</v>
      </c>
      <c r="T1824" s="10">
        <f t="shared" si="151"/>
        <v>41673.487175925926</v>
      </c>
      <c r="U1824">
        <f t="shared" si="147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 s="9">
        <v>22</v>
      </c>
      <c r="M1825" t="b">
        <v>1</v>
      </c>
      <c r="N1825" t="s">
        <v>8274</v>
      </c>
      <c r="O1825">
        <f t="shared" si="148"/>
        <v>211</v>
      </c>
      <c r="P1825">
        <f t="shared" si="149"/>
        <v>95.93</v>
      </c>
      <c r="Q1825" s="13" t="s">
        <v>8327</v>
      </c>
      <c r="R1825" t="s">
        <v>8331</v>
      </c>
      <c r="S1825" s="10">
        <f t="shared" si="150"/>
        <v>41320.717465277776</v>
      </c>
      <c r="T1825" s="10">
        <f t="shared" si="151"/>
        <v>41344.166666666664</v>
      </c>
      <c r="U1825">
        <f t="shared" si="147"/>
        <v>2013</v>
      </c>
    </row>
    <row r="1826" spans="1:21" ht="60" x14ac:dyDescent="0.25">
      <c r="A1826">
        <v>1295</v>
      </c>
      <c r="B1826" s="3" t="s">
        <v>1296</v>
      </c>
      <c r="C1826" s="3" t="s">
        <v>5405</v>
      </c>
      <c r="D1826" s="6">
        <v>2500</v>
      </c>
      <c r="E1826" s="8">
        <v>2549</v>
      </c>
      <c r="F1826" t="s">
        <v>8218</v>
      </c>
      <c r="G1826" t="s">
        <v>8224</v>
      </c>
      <c r="H1826" t="s">
        <v>8246</v>
      </c>
      <c r="I1826">
        <v>1438189200</v>
      </c>
      <c r="J1826">
        <v>1435585497</v>
      </c>
      <c r="K1826" t="b">
        <v>0</v>
      </c>
      <c r="L1826" s="9">
        <v>64</v>
      </c>
      <c r="M1826" t="b">
        <v>1</v>
      </c>
      <c r="N1826" t="s">
        <v>8269</v>
      </c>
      <c r="O1826">
        <f t="shared" si="148"/>
        <v>102</v>
      </c>
      <c r="P1826">
        <f t="shared" si="149"/>
        <v>39.83</v>
      </c>
      <c r="Q1826" s="13" t="s">
        <v>8323</v>
      </c>
      <c r="R1826" t="s">
        <v>8326</v>
      </c>
      <c r="S1826" s="10">
        <f t="shared" si="150"/>
        <v>42184.572881944448</v>
      </c>
      <c r="T1826" s="10">
        <f t="shared" si="151"/>
        <v>42214.708333333328</v>
      </c>
      <c r="U1826">
        <f t="shared" si="147"/>
        <v>2015</v>
      </c>
    </row>
    <row r="1827" spans="1:21" ht="45" x14ac:dyDescent="0.25">
      <c r="A1827">
        <v>3320</v>
      </c>
      <c r="B1827" s="3" t="s">
        <v>3320</v>
      </c>
      <c r="C1827" s="3" t="s">
        <v>7430</v>
      </c>
      <c r="D1827" s="6">
        <v>2500</v>
      </c>
      <c r="E1827" s="8">
        <v>2525</v>
      </c>
      <c r="F1827" t="s">
        <v>8218</v>
      </c>
      <c r="G1827" t="s">
        <v>8223</v>
      </c>
      <c r="H1827" t="s">
        <v>8245</v>
      </c>
      <c r="I1827">
        <v>1466557557</v>
      </c>
      <c r="J1827">
        <v>1463965557</v>
      </c>
      <c r="K1827" t="b">
        <v>0</v>
      </c>
      <c r="L1827" s="9">
        <v>38</v>
      </c>
      <c r="M1827" t="b">
        <v>1</v>
      </c>
      <c r="N1827" t="s">
        <v>8269</v>
      </c>
      <c r="O1827">
        <f t="shared" si="148"/>
        <v>101</v>
      </c>
      <c r="P1827">
        <f t="shared" si="149"/>
        <v>66.45</v>
      </c>
      <c r="Q1827" s="13" t="s">
        <v>8323</v>
      </c>
      <c r="R1827" t="s">
        <v>8326</v>
      </c>
      <c r="S1827" s="10">
        <f t="shared" si="150"/>
        <v>42513.045798611114</v>
      </c>
      <c r="T1827" s="10">
        <f t="shared" si="151"/>
        <v>42543.045798611114</v>
      </c>
      <c r="U1827">
        <f t="shared" si="147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 s="9">
        <v>5</v>
      </c>
      <c r="M1828" t="b">
        <v>0</v>
      </c>
      <c r="N1828" t="s">
        <v>8301</v>
      </c>
      <c r="O1828">
        <f t="shared" si="148"/>
        <v>0</v>
      </c>
      <c r="P1828">
        <f t="shared" si="149"/>
        <v>420.6</v>
      </c>
      <c r="Q1828" s="13" t="s">
        <v>8323</v>
      </c>
      <c r="R1828" t="s">
        <v>8324</v>
      </c>
      <c r="S1828" s="10">
        <f t="shared" si="150"/>
        <v>42237.181608796294</v>
      </c>
      <c r="T1828" s="10">
        <f t="shared" si="151"/>
        <v>42267.181608796294</v>
      </c>
      <c r="U1828">
        <f t="shared" si="147"/>
        <v>2015</v>
      </c>
    </row>
    <row r="1829" spans="1:21" ht="45" x14ac:dyDescent="0.25">
      <c r="A1829">
        <v>3614</v>
      </c>
      <c r="B1829" s="3" t="s">
        <v>3439</v>
      </c>
      <c r="C1829" s="3" t="s">
        <v>7724</v>
      </c>
      <c r="D1829" s="6">
        <v>2500</v>
      </c>
      <c r="E1829" s="8">
        <v>2520</v>
      </c>
      <c r="F1829" t="s">
        <v>8218</v>
      </c>
      <c r="G1829" t="s">
        <v>8223</v>
      </c>
      <c r="H1829" t="s">
        <v>8245</v>
      </c>
      <c r="I1829">
        <v>1434675616</v>
      </c>
      <c r="J1829">
        <v>1432083616</v>
      </c>
      <c r="K1829" t="b">
        <v>0</v>
      </c>
      <c r="L1829" s="9">
        <v>71</v>
      </c>
      <c r="M1829" t="b">
        <v>1</v>
      </c>
      <c r="N1829" t="s">
        <v>8269</v>
      </c>
      <c r="O1829">
        <f t="shared" si="148"/>
        <v>101</v>
      </c>
      <c r="P1829">
        <f t="shared" si="149"/>
        <v>35.49</v>
      </c>
      <c r="Q1829" s="13" t="s">
        <v>8323</v>
      </c>
      <c r="R1829" t="s">
        <v>8326</v>
      </c>
      <c r="S1829" s="10">
        <f t="shared" si="150"/>
        <v>42144.041851851856</v>
      </c>
      <c r="T1829" s="10">
        <f t="shared" si="151"/>
        <v>42174.041851851856</v>
      </c>
      <c r="U1829">
        <f t="shared" si="147"/>
        <v>2015</v>
      </c>
    </row>
    <row r="1830" spans="1:21" ht="60" x14ac:dyDescent="0.25">
      <c r="A1830">
        <v>3699</v>
      </c>
      <c r="B1830" s="3" t="s">
        <v>3696</v>
      </c>
      <c r="C1830" s="3" t="s">
        <v>7809</v>
      </c>
      <c r="D1830" s="6">
        <v>2500</v>
      </c>
      <c r="E1830" s="8">
        <v>2520</v>
      </c>
      <c r="F1830" t="s">
        <v>8218</v>
      </c>
      <c r="G1830" t="s">
        <v>8223</v>
      </c>
      <c r="H1830" t="s">
        <v>8245</v>
      </c>
      <c r="I1830">
        <v>1413383216</v>
      </c>
      <c r="J1830">
        <v>1410791216</v>
      </c>
      <c r="K1830" t="b">
        <v>0</v>
      </c>
      <c r="L1830" s="9">
        <v>40</v>
      </c>
      <c r="M1830" t="b">
        <v>1</v>
      </c>
      <c r="N1830" t="s">
        <v>8269</v>
      </c>
      <c r="O1830">
        <f t="shared" si="148"/>
        <v>101</v>
      </c>
      <c r="P1830">
        <f t="shared" si="149"/>
        <v>63</v>
      </c>
      <c r="Q1830" s="13" t="s">
        <v>8323</v>
      </c>
      <c r="R1830" t="s">
        <v>8326</v>
      </c>
      <c r="S1830" s="10">
        <f t="shared" si="150"/>
        <v>41897.602037037039</v>
      </c>
      <c r="T1830" s="10">
        <f t="shared" si="151"/>
        <v>41927.602037037039</v>
      </c>
      <c r="U1830">
        <f t="shared" si="147"/>
        <v>2014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 s="9">
        <v>50</v>
      </c>
      <c r="M1831" t="b">
        <v>1</v>
      </c>
      <c r="N1831" t="s">
        <v>8274</v>
      </c>
      <c r="O1831">
        <f t="shared" si="148"/>
        <v>105</v>
      </c>
      <c r="P1831">
        <f t="shared" si="149"/>
        <v>42.02</v>
      </c>
      <c r="Q1831" s="13" t="s">
        <v>8327</v>
      </c>
      <c r="R1831" t="s">
        <v>8331</v>
      </c>
      <c r="S1831" s="10">
        <f t="shared" si="150"/>
        <v>41443.83452546296</v>
      </c>
      <c r="T1831" s="10">
        <f t="shared" si="151"/>
        <v>41466.83452546296</v>
      </c>
      <c r="U1831">
        <f t="shared" si="147"/>
        <v>2013</v>
      </c>
    </row>
    <row r="1832" spans="1:21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 s="9">
        <v>23</v>
      </c>
      <c r="M1832" t="b">
        <v>0</v>
      </c>
      <c r="N1832" t="s">
        <v>8299</v>
      </c>
      <c r="O1832">
        <f t="shared" si="148"/>
        <v>11</v>
      </c>
      <c r="P1832">
        <f t="shared" si="149"/>
        <v>91.3</v>
      </c>
      <c r="Q1832" s="13" t="s">
        <v>8308</v>
      </c>
      <c r="R1832" t="s">
        <v>8315</v>
      </c>
      <c r="S1832" s="10">
        <f t="shared" si="150"/>
        <v>41921.842627314814</v>
      </c>
      <c r="T1832" s="10">
        <f t="shared" si="151"/>
        <v>41951.884293981479</v>
      </c>
      <c r="U1832">
        <f t="shared" si="147"/>
        <v>2014</v>
      </c>
    </row>
    <row r="1833" spans="1:21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 s="9">
        <v>14</v>
      </c>
      <c r="M1833" t="b">
        <v>1</v>
      </c>
      <c r="N1833" t="s">
        <v>8298</v>
      </c>
      <c r="O1833">
        <f t="shared" si="148"/>
        <v>105</v>
      </c>
      <c r="P1833">
        <f t="shared" si="149"/>
        <v>150</v>
      </c>
      <c r="Q1833" s="13" t="s">
        <v>8327</v>
      </c>
      <c r="R1833" t="s">
        <v>8341</v>
      </c>
      <c r="S1833" s="10">
        <f t="shared" si="150"/>
        <v>40127.700370370374</v>
      </c>
      <c r="T1833" s="10">
        <f t="shared" si="151"/>
        <v>40179.25</v>
      </c>
      <c r="U1833">
        <f t="shared" si="147"/>
        <v>2009</v>
      </c>
    </row>
    <row r="1834" spans="1:21" ht="60" x14ac:dyDescent="0.25">
      <c r="A1834">
        <v>3312</v>
      </c>
      <c r="B1834" s="3" t="s">
        <v>3312</v>
      </c>
      <c r="C1834" s="3" t="s">
        <v>7422</v>
      </c>
      <c r="D1834" s="6">
        <v>2500</v>
      </c>
      <c r="E1834" s="8">
        <v>2501</v>
      </c>
      <c r="F1834" t="s">
        <v>8218</v>
      </c>
      <c r="G1834" t="s">
        <v>8223</v>
      </c>
      <c r="H1834" t="s">
        <v>8245</v>
      </c>
      <c r="I1834">
        <v>1478901600</v>
      </c>
      <c r="J1834">
        <v>1477077946</v>
      </c>
      <c r="K1834" t="b">
        <v>0</v>
      </c>
      <c r="L1834" s="9">
        <v>41</v>
      </c>
      <c r="M1834" t="b">
        <v>1</v>
      </c>
      <c r="N1834" t="s">
        <v>8269</v>
      </c>
      <c r="O1834">
        <f t="shared" si="148"/>
        <v>100</v>
      </c>
      <c r="P1834">
        <f t="shared" si="149"/>
        <v>61</v>
      </c>
      <c r="Q1834" s="13" t="s">
        <v>8323</v>
      </c>
      <c r="R1834" t="s">
        <v>8326</v>
      </c>
      <c r="S1834" s="10">
        <f t="shared" si="150"/>
        <v>42664.809560185182</v>
      </c>
      <c r="T1834" s="10">
        <f t="shared" si="151"/>
        <v>42685.916666666672</v>
      </c>
      <c r="U1834">
        <f t="shared" si="147"/>
        <v>2016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 s="9">
        <v>39</v>
      </c>
      <c r="M1835" t="b">
        <v>1</v>
      </c>
      <c r="N1835" t="s">
        <v>8269</v>
      </c>
      <c r="O1835">
        <f t="shared" si="148"/>
        <v>300</v>
      </c>
      <c r="P1835">
        <f t="shared" si="149"/>
        <v>53.85</v>
      </c>
      <c r="Q1835" s="13" t="s">
        <v>8323</v>
      </c>
      <c r="R1835" t="s">
        <v>8326</v>
      </c>
      <c r="S1835" s="10">
        <f t="shared" si="150"/>
        <v>41810.142199074071</v>
      </c>
      <c r="T1835" s="10">
        <f t="shared" si="151"/>
        <v>41824.142199074071</v>
      </c>
      <c r="U1835">
        <f t="shared" si="147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 s="9">
        <v>75</v>
      </c>
      <c r="M1836" t="b">
        <v>1</v>
      </c>
      <c r="N1836" t="s">
        <v>8277</v>
      </c>
      <c r="O1836">
        <f t="shared" si="148"/>
        <v>107</v>
      </c>
      <c r="P1836">
        <f t="shared" si="149"/>
        <v>27.94</v>
      </c>
      <c r="Q1836" s="13" t="s">
        <v>8327</v>
      </c>
      <c r="R1836" t="s">
        <v>8328</v>
      </c>
      <c r="S1836" s="10">
        <f t="shared" si="150"/>
        <v>41004.802465277775</v>
      </c>
      <c r="T1836" s="10">
        <f t="shared" si="151"/>
        <v>41034.802407407406</v>
      </c>
      <c r="U1836">
        <f t="shared" si="147"/>
        <v>2012</v>
      </c>
    </row>
    <row r="1837" spans="1:21" ht="45" x14ac:dyDescent="0.25">
      <c r="A1837">
        <v>1302</v>
      </c>
      <c r="B1837" s="3" t="s">
        <v>1303</v>
      </c>
      <c r="C1837" s="3" t="s">
        <v>5412</v>
      </c>
      <c r="D1837" s="6">
        <v>2500</v>
      </c>
      <c r="E1837" s="8">
        <v>2500</v>
      </c>
      <c r="F1837" t="s">
        <v>8218</v>
      </c>
      <c r="G1837" t="s">
        <v>8223</v>
      </c>
      <c r="H1837" t="s">
        <v>8245</v>
      </c>
      <c r="I1837">
        <v>1480559011</v>
      </c>
      <c r="J1837">
        <v>1477963411</v>
      </c>
      <c r="K1837" t="b">
        <v>0</v>
      </c>
      <c r="L1837" s="9">
        <v>50</v>
      </c>
      <c r="M1837" t="b">
        <v>1</v>
      </c>
      <c r="N1837" t="s">
        <v>8269</v>
      </c>
      <c r="O1837">
        <f t="shared" si="148"/>
        <v>100</v>
      </c>
      <c r="P1837">
        <f t="shared" si="149"/>
        <v>50</v>
      </c>
      <c r="Q1837" s="13" t="s">
        <v>8323</v>
      </c>
      <c r="R1837" t="s">
        <v>8326</v>
      </c>
      <c r="S1837" s="10">
        <f t="shared" si="150"/>
        <v>42675.057997685188</v>
      </c>
      <c r="T1837" s="10">
        <f t="shared" si="151"/>
        <v>42705.099664351852</v>
      </c>
      <c r="U1837">
        <f t="shared" si="147"/>
        <v>2016</v>
      </c>
    </row>
    <row r="1838" spans="1:21" ht="30" x14ac:dyDescent="0.25">
      <c r="A1838">
        <v>3287</v>
      </c>
      <c r="B1838" s="3" t="s">
        <v>3287</v>
      </c>
      <c r="C1838" s="3" t="s">
        <v>7397</v>
      </c>
      <c r="D1838" s="6">
        <v>2500</v>
      </c>
      <c r="E1838" s="8">
        <v>2500</v>
      </c>
      <c r="F1838" t="s">
        <v>8218</v>
      </c>
      <c r="G1838" t="s">
        <v>8228</v>
      </c>
      <c r="H1838" t="s">
        <v>8250</v>
      </c>
      <c r="I1838">
        <v>1448733628</v>
      </c>
      <c r="J1838">
        <v>1446573628</v>
      </c>
      <c r="K1838" t="b">
        <v>0</v>
      </c>
      <c r="L1838" s="9">
        <v>34</v>
      </c>
      <c r="M1838" t="b">
        <v>1</v>
      </c>
      <c r="N1838" t="s">
        <v>8269</v>
      </c>
      <c r="O1838">
        <f t="shared" si="148"/>
        <v>100</v>
      </c>
      <c r="P1838">
        <f t="shared" si="149"/>
        <v>73.53</v>
      </c>
      <c r="Q1838" s="13" t="s">
        <v>8323</v>
      </c>
      <c r="R1838" t="s">
        <v>8326</v>
      </c>
      <c r="S1838" s="10">
        <f t="shared" si="150"/>
        <v>42311.750324074077</v>
      </c>
      <c r="T1838" s="10">
        <f t="shared" si="151"/>
        <v>42336.750324074077</v>
      </c>
      <c r="U1838">
        <f t="shared" si="147"/>
        <v>2015</v>
      </c>
    </row>
    <row r="1839" spans="1:21" ht="60" x14ac:dyDescent="0.25">
      <c r="A1839">
        <v>3516</v>
      </c>
      <c r="B1839" s="3" t="s">
        <v>3515</v>
      </c>
      <c r="C1839" s="3" t="s">
        <v>7626</v>
      </c>
      <c r="D1839" s="6">
        <v>2500</v>
      </c>
      <c r="E1839" s="8">
        <v>2500</v>
      </c>
      <c r="F1839" t="s">
        <v>8218</v>
      </c>
      <c r="G1839" t="s">
        <v>8223</v>
      </c>
      <c r="H1839" t="s">
        <v>8245</v>
      </c>
      <c r="I1839">
        <v>1410145200</v>
      </c>
      <c r="J1839">
        <v>1407197670</v>
      </c>
      <c r="K1839" t="b">
        <v>0</v>
      </c>
      <c r="L1839" s="9">
        <v>11</v>
      </c>
      <c r="M1839" t="b">
        <v>1</v>
      </c>
      <c r="N1839" t="s">
        <v>8269</v>
      </c>
      <c r="O1839">
        <f t="shared" si="148"/>
        <v>100</v>
      </c>
      <c r="P1839">
        <f t="shared" si="149"/>
        <v>227.27</v>
      </c>
      <c r="Q1839" s="13" t="s">
        <v>8323</v>
      </c>
      <c r="R1839" t="s">
        <v>8326</v>
      </c>
      <c r="S1839" s="10">
        <f t="shared" si="150"/>
        <v>41856.010069444441</v>
      </c>
      <c r="T1839" s="10">
        <f t="shared" si="151"/>
        <v>41890.125</v>
      </c>
      <c r="U1839">
        <f t="shared" si="147"/>
        <v>2014</v>
      </c>
    </row>
    <row r="1840" spans="1:21" ht="45" x14ac:dyDescent="0.25">
      <c r="A1840">
        <v>3544</v>
      </c>
      <c r="B1840" s="3" t="s">
        <v>3543</v>
      </c>
      <c r="C1840" s="3" t="s">
        <v>7654</v>
      </c>
      <c r="D1840" s="6">
        <v>2500</v>
      </c>
      <c r="E1840" s="8">
        <v>2500</v>
      </c>
      <c r="F1840" t="s">
        <v>8218</v>
      </c>
      <c r="G1840" t="s">
        <v>8223</v>
      </c>
      <c r="H1840" t="s">
        <v>8245</v>
      </c>
      <c r="I1840">
        <v>1425758257</v>
      </c>
      <c r="J1840">
        <v>1423166257</v>
      </c>
      <c r="K1840" t="b">
        <v>0</v>
      </c>
      <c r="L1840" s="9">
        <v>24</v>
      </c>
      <c r="M1840" t="b">
        <v>1</v>
      </c>
      <c r="N1840" t="s">
        <v>8269</v>
      </c>
      <c r="O1840">
        <f t="shared" si="148"/>
        <v>100</v>
      </c>
      <c r="P1840">
        <f t="shared" si="149"/>
        <v>104.17</v>
      </c>
      <c r="Q1840" s="13" t="s">
        <v>8323</v>
      </c>
      <c r="R1840" t="s">
        <v>8326</v>
      </c>
      <c r="S1840" s="10">
        <f t="shared" si="150"/>
        <v>42040.831678240742</v>
      </c>
      <c r="T1840" s="10">
        <f t="shared" si="151"/>
        <v>42070.831678240742</v>
      </c>
      <c r="U1840">
        <f t="shared" si="147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 s="9">
        <v>33</v>
      </c>
      <c r="M1841" t="b">
        <v>0</v>
      </c>
      <c r="N1841" t="s">
        <v>8302</v>
      </c>
      <c r="O1841">
        <f t="shared" si="148"/>
        <v>10</v>
      </c>
      <c r="P1841">
        <f t="shared" si="149"/>
        <v>63.1</v>
      </c>
      <c r="Q1841" s="13" t="s">
        <v>8311</v>
      </c>
      <c r="R1841" t="s">
        <v>8356</v>
      </c>
      <c r="S1841" s="10">
        <f t="shared" si="150"/>
        <v>41686.705208333333</v>
      </c>
      <c r="T1841" s="10">
        <f t="shared" si="151"/>
        <v>41716.663541666669</v>
      </c>
      <c r="U1841">
        <f t="shared" si="147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 s="9">
        <v>24</v>
      </c>
      <c r="M1842" t="b">
        <v>1</v>
      </c>
      <c r="N1842" t="s">
        <v>8264</v>
      </c>
      <c r="O1842">
        <f t="shared" si="148"/>
        <v>173</v>
      </c>
      <c r="P1842">
        <f t="shared" si="149"/>
        <v>86.67</v>
      </c>
      <c r="Q1842" s="13" t="s">
        <v>8321</v>
      </c>
      <c r="R1842" t="s">
        <v>8343</v>
      </c>
      <c r="S1842" s="10">
        <f t="shared" si="150"/>
        <v>41433.01829861111</v>
      </c>
      <c r="T1842" s="10">
        <f t="shared" si="151"/>
        <v>41463.01829861111</v>
      </c>
      <c r="U1842">
        <f t="shared" si="147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 s="9">
        <v>45</v>
      </c>
      <c r="M1843" t="b">
        <v>1</v>
      </c>
      <c r="N1843" t="s">
        <v>8274</v>
      </c>
      <c r="O1843">
        <f t="shared" si="148"/>
        <v>104</v>
      </c>
      <c r="P1843">
        <f t="shared" si="149"/>
        <v>46.13</v>
      </c>
      <c r="Q1843" s="13" t="s">
        <v>8327</v>
      </c>
      <c r="R1843" t="s">
        <v>8331</v>
      </c>
      <c r="S1843" s="10">
        <f t="shared" si="150"/>
        <v>41355.825497685182</v>
      </c>
      <c r="T1843" s="10">
        <f t="shared" si="151"/>
        <v>41386.875</v>
      </c>
      <c r="U1843">
        <f t="shared" si="147"/>
        <v>2013</v>
      </c>
    </row>
    <row r="1844" spans="1:21" ht="30" x14ac:dyDescent="0.25">
      <c r="A1844">
        <v>3595</v>
      </c>
      <c r="B1844" s="3" t="s">
        <v>3594</v>
      </c>
      <c r="C1844" s="3" t="s">
        <v>7705</v>
      </c>
      <c r="D1844" s="6">
        <v>2600</v>
      </c>
      <c r="E1844" s="8">
        <v>3081</v>
      </c>
      <c r="F1844" t="s">
        <v>8218</v>
      </c>
      <c r="G1844" t="s">
        <v>8223</v>
      </c>
      <c r="H1844" t="s">
        <v>8245</v>
      </c>
      <c r="I1844">
        <v>1426229940</v>
      </c>
      <c r="J1844">
        <v>1423959123</v>
      </c>
      <c r="K1844" t="b">
        <v>0</v>
      </c>
      <c r="L1844" s="9">
        <v>62</v>
      </c>
      <c r="M1844" t="b">
        <v>1</v>
      </c>
      <c r="N1844" t="s">
        <v>8269</v>
      </c>
      <c r="O1844">
        <f t="shared" si="148"/>
        <v>119</v>
      </c>
      <c r="P1844">
        <f t="shared" si="149"/>
        <v>49.69</v>
      </c>
      <c r="Q1844" s="13" t="s">
        <v>8323</v>
      </c>
      <c r="R1844" t="s">
        <v>8326</v>
      </c>
      <c r="S1844" s="10">
        <f t="shared" si="150"/>
        <v>42050.008368055554</v>
      </c>
      <c r="T1844" s="10">
        <f t="shared" si="151"/>
        <v>42076.290972222225</v>
      </c>
      <c r="U1844">
        <f t="shared" si="147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 s="9">
        <v>49</v>
      </c>
      <c r="M1845" t="b">
        <v>1</v>
      </c>
      <c r="N1845" t="s">
        <v>8272</v>
      </c>
      <c r="O1845">
        <f t="shared" si="148"/>
        <v>104</v>
      </c>
      <c r="P1845">
        <f t="shared" si="149"/>
        <v>42.35</v>
      </c>
      <c r="Q1845" s="13" t="s">
        <v>8311</v>
      </c>
      <c r="R1845" t="s">
        <v>8333</v>
      </c>
      <c r="S1845" s="10">
        <f t="shared" si="150"/>
        <v>41249.749085648145</v>
      </c>
      <c r="T1845" s="10">
        <f t="shared" si="151"/>
        <v>41279.749085648145</v>
      </c>
      <c r="U1845">
        <f t="shared" si="147"/>
        <v>2012</v>
      </c>
    </row>
    <row r="1846" spans="1:21" ht="60" x14ac:dyDescent="0.25">
      <c r="A1846">
        <v>3230</v>
      </c>
      <c r="B1846" s="3" t="s">
        <v>3230</v>
      </c>
      <c r="C1846" s="3" t="s">
        <v>7340</v>
      </c>
      <c r="D1846" s="6">
        <v>2600</v>
      </c>
      <c r="E1846" s="8">
        <v>2857</v>
      </c>
      <c r="F1846" t="s">
        <v>8218</v>
      </c>
      <c r="G1846" t="s">
        <v>8223</v>
      </c>
      <c r="H1846" t="s">
        <v>8245</v>
      </c>
      <c r="I1846">
        <v>1412135940</v>
      </c>
      <c r="J1846">
        <v>1410840126</v>
      </c>
      <c r="K1846" t="b">
        <v>1</v>
      </c>
      <c r="L1846" s="9">
        <v>37</v>
      </c>
      <c r="M1846" t="b">
        <v>1</v>
      </c>
      <c r="N1846" t="s">
        <v>8269</v>
      </c>
      <c r="O1846">
        <f t="shared" si="148"/>
        <v>110</v>
      </c>
      <c r="P1846">
        <f t="shared" si="149"/>
        <v>77.22</v>
      </c>
      <c r="Q1846" s="13" t="s">
        <v>8323</v>
      </c>
      <c r="R1846" t="s">
        <v>8326</v>
      </c>
      <c r="S1846" s="10">
        <f t="shared" si="150"/>
        <v>41898.168125000004</v>
      </c>
      <c r="T1846" s="10">
        <f t="shared" si="151"/>
        <v>41913.165972222225</v>
      </c>
      <c r="U1846">
        <f t="shared" si="147"/>
        <v>2014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 s="9">
        <v>25</v>
      </c>
      <c r="M1847" t="b">
        <v>0</v>
      </c>
      <c r="N1847" t="s">
        <v>8282</v>
      </c>
      <c r="O1847">
        <f t="shared" si="148"/>
        <v>21</v>
      </c>
      <c r="P1847">
        <f t="shared" si="149"/>
        <v>82.82</v>
      </c>
      <c r="Q1847" s="13" t="s">
        <v>8319</v>
      </c>
      <c r="R1847" t="s">
        <v>8345</v>
      </c>
      <c r="S1847" s="10">
        <f t="shared" si="150"/>
        <v>41792.214467592588</v>
      </c>
      <c r="T1847" s="10">
        <f t="shared" si="151"/>
        <v>41826.214467592588</v>
      </c>
      <c r="U1847">
        <f t="shared" si="147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 s="9">
        <v>37</v>
      </c>
      <c r="M1848" t="b">
        <v>0</v>
      </c>
      <c r="N1848" t="s">
        <v>8265</v>
      </c>
      <c r="O1848">
        <f t="shared" si="148"/>
        <v>28</v>
      </c>
      <c r="P1848">
        <f t="shared" si="149"/>
        <v>55.95</v>
      </c>
      <c r="Q1848" s="13" t="s">
        <v>8321</v>
      </c>
      <c r="R1848" t="s">
        <v>8337</v>
      </c>
      <c r="S1848" s="10">
        <f t="shared" si="150"/>
        <v>42047.762407407412</v>
      </c>
      <c r="T1848" s="10">
        <f t="shared" si="151"/>
        <v>42107.72074074074</v>
      </c>
      <c r="U1848">
        <f t="shared" si="147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 s="9">
        <v>39</v>
      </c>
      <c r="M1849" t="b">
        <v>0</v>
      </c>
      <c r="N1849" t="s">
        <v>8303</v>
      </c>
      <c r="O1849">
        <f t="shared" si="148"/>
        <v>59</v>
      </c>
      <c r="P1849">
        <f t="shared" si="149"/>
        <v>53.08</v>
      </c>
      <c r="Q1849" s="13" t="s">
        <v>8323</v>
      </c>
      <c r="R1849" t="s">
        <v>8335</v>
      </c>
      <c r="S1849" s="10">
        <f t="shared" si="150"/>
        <v>42017.594236111108</v>
      </c>
      <c r="T1849" s="10">
        <f t="shared" si="151"/>
        <v>42047.594236111108</v>
      </c>
      <c r="U1849">
        <f t="shared" si="147"/>
        <v>2015</v>
      </c>
    </row>
    <row r="1850" spans="1:21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 s="9">
        <v>41</v>
      </c>
      <c r="M1850" t="b">
        <v>1</v>
      </c>
      <c r="N1850" t="s">
        <v>8277</v>
      </c>
      <c r="O1850">
        <f t="shared" si="148"/>
        <v>103</v>
      </c>
      <c r="P1850">
        <f t="shared" si="149"/>
        <v>50.37</v>
      </c>
      <c r="Q1850" s="13" t="s">
        <v>8327</v>
      </c>
      <c r="R1850" t="s">
        <v>8328</v>
      </c>
      <c r="S1850" s="10">
        <f t="shared" si="150"/>
        <v>40793.998599537037</v>
      </c>
      <c r="T1850" s="10">
        <f t="shared" si="151"/>
        <v>40828.998599537037</v>
      </c>
      <c r="U1850">
        <f t="shared" si="147"/>
        <v>2011</v>
      </c>
    </row>
    <row r="1851" spans="1:21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 s="9">
        <v>48</v>
      </c>
      <c r="M1851" t="b">
        <v>1</v>
      </c>
      <c r="N1851" t="s">
        <v>8267</v>
      </c>
      <c r="O1851">
        <f t="shared" si="148"/>
        <v>207</v>
      </c>
      <c r="P1851">
        <f t="shared" si="149"/>
        <v>43.02</v>
      </c>
      <c r="Q1851" s="13" t="s">
        <v>8321</v>
      </c>
      <c r="R1851" t="s">
        <v>8322</v>
      </c>
      <c r="S1851" s="10">
        <f t="shared" si="150"/>
        <v>41755.117581018516</v>
      </c>
      <c r="T1851" s="10">
        <f t="shared" si="151"/>
        <v>41778.117581018516</v>
      </c>
      <c r="U1851">
        <f t="shared" si="147"/>
        <v>2014</v>
      </c>
    </row>
    <row r="1852" spans="1:21" ht="45" x14ac:dyDescent="0.25">
      <c r="A1852">
        <v>3265</v>
      </c>
      <c r="B1852" s="3" t="s">
        <v>3265</v>
      </c>
      <c r="C1852" s="3" t="s">
        <v>7375</v>
      </c>
      <c r="D1852" s="6">
        <v>2700</v>
      </c>
      <c r="E1852" s="8">
        <v>4428</v>
      </c>
      <c r="F1852" t="s">
        <v>8218</v>
      </c>
      <c r="G1852" t="s">
        <v>8240</v>
      </c>
      <c r="H1852" t="s">
        <v>8248</v>
      </c>
      <c r="I1852">
        <v>1449162000</v>
      </c>
      <c r="J1852">
        <v>1446570315</v>
      </c>
      <c r="K1852" t="b">
        <v>1</v>
      </c>
      <c r="L1852" s="9">
        <v>63</v>
      </c>
      <c r="M1852" t="b">
        <v>1</v>
      </c>
      <c r="N1852" t="s">
        <v>8269</v>
      </c>
      <c r="O1852">
        <f t="shared" si="148"/>
        <v>164</v>
      </c>
      <c r="P1852">
        <f t="shared" si="149"/>
        <v>70.290000000000006</v>
      </c>
      <c r="Q1852" s="13" t="s">
        <v>8323</v>
      </c>
      <c r="R1852" t="s">
        <v>8326</v>
      </c>
      <c r="S1852" s="10">
        <f t="shared" si="150"/>
        <v>42311.711979166663</v>
      </c>
      <c r="T1852" s="10">
        <f t="shared" si="151"/>
        <v>42341.708333333328</v>
      </c>
      <c r="U1852">
        <f t="shared" si="147"/>
        <v>2015</v>
      </c>
    </row>
    <row r="1853" spans="1:21" x14ac:dyDescent="0.25">
      <c r="A1853">
        <v>2833</v>
      </c>
      <c r="B1853" s="3" t="s">
        <v>2833</v>
      </c>
      <c r="C1853" s="3" t="s">
        <v>6943</v>
      </c>
      <c r="D1853" s="6">
        <v>2700</v>
      </c>
      <c r="E1853" s="8">
        <v>2923</v>
      </c>
      <c r="F1853" t="s">
        <v>8218</v>
      </c>
      <c r="G1853" t="s">
        <v>8223</v>
      </c>
      <c r="H1853" t="s">
        <v>8245</v>
      </c>
      <c r="I1853">
        <v>1444528800</v>
      </c>
      <c r="J1853">
        <v>1442804633</v>
      </c>
      <c r="K1853" t="b">
        <v>0</v>
      </c>
      <c r="L1853" s="9">
        <v>35</v>
      </c>
      <c r="M1853" t="b">
        <v>1</v>
      </c>
      <c r="N1853" t="s">
        <v>8269</v>
      </c>
      <c r="O1853">
        <f t="shared" si="148"/>
        <v>108</v>
      </c>
      <c r="P1853">
        <f t="shared" si="149"/>
        <v>83.51</v>
      </c>
      <c r="Q1853" s="13" t="s">
        <v>8323</v>
      </c>
      <c r="R1853" t="s">
        <v>8326</v>
      </c>
      <c r="S1853" s="10">
        <f t="shared" si="150"/>
        <v>42268.127696759257</v>
      </c>
      <c r="T1853" s="10">
        <f t="shared" si="151"/>
        <v>42288.083333333328</v>
      </c>
      <c r="U1853">
        <f t="shared" si="147"/>
        <v>2015</v>
      </c>
    </row>
    <row r="1854" spans="1:21" ht="60" x14ac:dyDescent="0.25">
      <c r="A1854">
        <v>3419</v>
      </c>
      <c r="B1854" s="3" t="s">
        <v>3418</v>
      </c>
      <c r="C1854" s="3" t="s">
        <v>7529</v>
      </c>
      <c r="D1854" s="6">
        <v>2750</v>
      </c>
      <c r="E1854" s="8">
        <v>2930</v>
      </c>
      <c r="F1854" t="s">
        <v>8218</v>
      </c>
      <c r="G1854" t="s">
        <v>8240</v>
      </c>
      <c r="H1854" t="s">
        <v>8248</v>
      </c>
      <c r="I1854">
        <v>1459978200</v>
      </c>
      <c r="J1854">
        <v>1458416585</v>
      </c>
      <c r="K1854" t="b">
        <v>0</v>
      </c>
      <c r="L1854" s="9">
        <v>46</v>
      </c>
      <c r="M1854" t="b">
        <v>1</v>
      </c>
      <c r="N1854" t="s">
        <v>8269</v>
      </c>
      <c r="O1854">
        <f t="shared" si="148"/>
        <v>107</v>
      </c>
      <c r="P1854">
        <f t="shared" si="149"/>
        <v>63.7</v>
      </c>
      <c r="Q1854" s="13" t="s">
        <v>8323</v>
      </c>
      <c r="R1854" t="s">
        <v>8326</v>
      </c>
      <c r="S1854" s="10">
        <f t="shared" si="150"/>
        <v>42448.821585648147</v>
      </c>
      <c r="T1854" s="10">
        <f t="shared" si="151"/>
        <v>42466.895833333328</v>
      </c>
      <c r="U1854">
        <f t="shared" si="147"/>
        <v>2016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 s="9">
        <v>46</v>
      </c>
      <c r="M1855" t="b">
        <v>0</v>
      </c>
      <c r="N1855" t="s">
        <v>8303</v>
      </c>
      <c r="O1855">
        <f t="shared" si="148"/>
        <v>53</v>
      </c>
      <c r="P1855">
        <f t="shared" si="149"/>
        <v>44.76</v>
      </c>
      <c r="Q1855" s="13" t="s">
        <v>8323</v>
      </c>
      <c r="R1855" t="s">
        <v>8335</v>
      </c>
      <c r="S1855" s="10">
        <f t="shared" si="150"/>
        <v>42372.624166666668</v>
      </c>
      <c r="T1855" s="10">
        <f t="shared" si="151"/>
        <v>42402.624166666668</v>
      </c>
      <c r="U1855">
        <f t="shared" si="147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 s="9">
        <v>23</v>
      </c>
      <c r="M1856" t="b">
        <v>1</v>
      </c>
      <c r="N1856" t="s">
        <v>8274</v>
      </c>
      <c r="O1856">
        <f t="shared" si="148"/>
        <v>137</v>
      </c>
      <c r="P1856">
        <f t="shared" si="149"/>
        <v>89.42</v>
      </c>
      <c r="Q1856" s="13" t="s">
        <v>8327</v>
      </c>
      <c r="R1856" t="s">
        <v>8331</v>
      </c>
      <c r="S1856" s="10">
        <f t="shared" si="150"/>
        <v>40925.599664351852</v>
      </c>
      <c r="T1856" s="10">
        <f t="shared" si="151"/>
        <v>40979.207638888889</v>
      </c>
      <c r="U1856">
        <f t="shared" si="147"/>
        <v>2012</v>
      </c>
    </row>
    <row r="1857" spans="1:21" ht="60" x14ac:dyDescent="0.25">
      <c r="A1857">
        <v>3530</v>
      </c>
      <c r="B1857" s="3" t="s">
        <v>3529</v>
      </c>
      <c r="C1857" s="3" t="s">
        <v>7640</v>
      </c>
      <c r="D1857" s="6">
        <v>2750</v>
      </c>
      <c r="E1857" s="8">
        <v>2750</v>
      </c>
      <c r="F1857" t="s">
        <v>8218</v>
      </c>
      <c r="G1857" t="s">
        <v>8224</v>
      </c>
      <c r="H1857" t="s">
        <v>8246</v>
      </c>
      <c r="I1857">
        <v>1460318400</v>
      </c>
      <c r="J1857">
        <v>1457881057</v>
      </c>
      <c r="K1857" t="b">
        <v>0</v>
      </c>
      <c r="L1857" s="9">
        <v>22</v>
      </c>
      <c r="M1857" t="b">
        <v>1</v>
      </c>
      <c r="N1857" t="s">
        <v>8269</v>
      </c>
      <c r="O1857">
        <f t="shared" si="148"/>
        <v>100</v>
      </c>
      <c r="P1857">
        <f t="shared" si="149"/>
        <v>125</v>
      </c>
      <c r="Q1857" s="13" t="s">
        <v>8323</v>
      </c>
      <c r="R1857" t="s">
        <v>8326</v>
      </c>
      <c r="S1857" s="10">
        <f t="shared" si="150"/>
        <v>42442.623344907406</v>
      </c>
      <c r="T1857" s="10">
        <f t="shared" si="151"/>
        <v>42470.833333333328</v>
      </c>
      <c r="U1857">
        <f t="shared" si="147"/>
        <v>2016</v>
      </c>
    </row>
    <row r="1858" spans="1:21" ht="45" x14ac:dyDescent="0.25">
      <c r="A1858">
        <v>2813</v>
      </c>
      <c r="B1858" s="3" t="s">
        <v>2813</v>
      </c>
      <c r="C1858" s="3" t="s">
        <v>6923</v>
      </c>
      <c r="D1858" s="6">
        <v>2800</v>
      </c>
      <c r="E1858" s="8">
        <v>3572.12</v>
      </c>
      <c r="F1858" t="s">
        <v>8218</v>
      </c>
      <c r="G1858" t="s">
        <v>8223</v>
      </c>
      <c r="H1858" t="s">
        <v>8245</v>
      </c>
      <c r="I1858">
        <v>1481737761</v>
      </c>
      <c r="J1858">
        <v>1479577761</v>
      </c>
      <c r="K1858" t="b">
        <v>0</v>
      </c>
      <c r="L1858" s="9">
        <v>96</v>
      </c>
      <c r="M1858" t="b">
        <v>1</v>
      </c>
      <c r="N1858" t="s">
        <v>8269</v>
      </c>
      <c r="O1858">
        <f t="shared" si="148"/>
        <v>128</v>
      </c>
      <c r="P1858">
        <f t="shared" si="149"/>
        <v>37.21</v>
      </c>
      <c r="Q1858" s="13" t="s">
        <v>8323</v>
      </c>
      <c r="R1858" t="s">
        <v>8326</v>
      </c>
      <c r="S1858" s="10">
        <f t="shared" si="150"/>
        <v>42693.742604166662</v>
      </c>
      <c r="T1858" s="10">
        <f t="shared" si="151"/>
        <v>42718.742604166662</v>
      </c>
      <c r="U1858">
        <f t="shared" si="147"/>
        <v>2016</v>
      </c>
    </row>
    <row r="1859" spans="1:21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 s="9">
        <v>52</v>
      </c>
      <c r="M1859" t="b">
        <v>0</v>
      </c>
      <c r="N1859" t="s">
        <v>8299</v>
      </c>
      <c r="O1859">
        <f t="shared" si="148"/>
        <v>2</v>
      </c>
      <c r="P1859">
        <f t="shared" si="149"/>
        <v>39.479999999999997</v>
      </c>
      <c r="Q1859" s="13" t="s">
        <v>8308</v>
      </c>
      <c r="R1859" t="s">
        <v>8315</v>
      </c>
      <c r="S1859" s="10">
        <f t="shared" si="150"/>
        <v>42774.792071759264</v>
      </c>
      <c r="T1859" s="10">
        <f t="shared" si="151"/>
        <v>42804.792071759264</v>
      </c>
      <c r="U1859">
        <f t="shared" si="147"/>
        <v>2017</v>
      </c>
    </row>
    <row r="1860" spans="1:21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 s="9">
        <v>45</v>
      </c>
      <c r="M1860" t="b">
        <v>1</v>
      </c>
      <c r="N1860" t="s">
        <v>8274</v>
      </c>
      <c r="O1860">
        <f t="shared" si="148"/>
        <v>205</v>
      </c>
      <c r="P1860">
        <f t="shared" si="149"/>
        <v>45.62</v>
      </c>
      <c r="Q1860" s="13" t="s">
        <v>8327</v>
      </c>
      <c r="R1860" t="s">
        <v>8331</v>
      </c>
      <c r="S1860" s="10">
        <f t="shared" si="150"/>
        <v>42614.722013888888</v>
      </c>
      <c r="T1860" s="10">
        <f t="shared" si="151"/>
        <v>42644.722013888888</v>
      </c>
      <c r="U1860">
        <f t="shared" si="147"/>
        <v>2016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 s="9">
        <v>38</v>
      </c>
      <c r="M1861" t="b">
        <v>1</v>
      </c>
      <c r="N1861" t="s">
        <v>8277</v>
      </c>
      <c r="O1861">
        <f t="shared" si="148"/>
        <v>137</v>
      </c>
      <c r="P1861">
        <f t="shared" si="149"/>
        <v>54</v>
      </c>
      <c r="Q1861" s="13" t="s">
        <v>8327</v>
      </c>
      <c r="R1861" t="s">
        <v>8328</v>
      </c>
      <c r="S1861" s="10">
        <f t="shared" si="150"/>
        <v>41074.221562500003</v>
      </c>
      <c r="T1861" s="10">
        <f t="shared" si="151"/>
        <v>41104.221562500003</v>
      </c>
      <c r="U1861">
        <f t="shared" si="147"/>
        <v>2012</v>
      </c>
    </row>
    <row r="1862" spans="1:21" ht="60" x14ac:dyDescent="0.25">
      <c r="A1862">
        <v>3513</v>
      </c>
      <c r="B1862" s="3" t="s">
        <v>3512</v>
      </c>
      <c r="C1862" s="3" t="s">
        <v>7623</v>
      </c>
      <c r="D1862" s="6">
        <v>2800</v>
      </c>
      <c r="E1862" s="8">
        <v>3315</v>
      </c>
      <c r="F1862" t="s">
        <v>8218</v>
      </c>
      <c r="G1862" t="s">
        <v>8223</v>
      </c>
      <c r="H1862" t="s">
        <v>8245</v>
      </c>
      <c r="I1862">
        <v>1401857940</v>
      </c>
      <c r="J1862">
        <v>1400725112</v>
      </c>
      <c r="K1862" t="b">
        <v>0</v>
      </c>
      <c r="L1862" s="9">
        <v>44</v>
      </c>
      <c r="M1862" t="b">
        <v>1</v>
      </c>
      <c r="N1862" t="s">
        <v>8269</v>
      </c>
      <c r="O1862">
        <f t="shared" si="148"/>
        <v>118</v>
      </c>
      <c r="P1862">
        <f t="shared" si="149"/>
        <v>75.34</v>
      </c>
      <c r="Q1862" s="13" t="s">
        <v>8323</v>
      </c>
      <c r="R1862" t="s">
        <v>8326</v>
      </c>
      <c r="S1862" s="10">
        <f t="shared" si="150"/>
        <v>41781.096203703702</v>
      </c>
      <c r="T1862" s="10">
        <f t="shared" si="151"/>
        <v>41794.207638888889</v>
      </c>
      <c r="U1862">
        <f t="shared" si="147"/>
        <v>2014</v>
      </c>
    </row>
    <row r="1863" spans="1:21" ht="60" x14ac:dyDescent="0.25">
      <c r="A1863">
        <v>3469</v>
      </c>
      <c r="B1863" s="3" t="s">
        <v>3468</v>
      </c>
      <c r="C1863" s="3" t="s">
        <v>7579</v>
      </c>
      <c r="D1863" s="6">
        <v>2800</v>
      </c>
      <c r="E1863" s="8">
        <v>3175</v>
      </c>
      <c r="F1863" t="s">
        <v>8218</v>
      </c>
      <c r="G1863" t="s">
        <v>8223</v>
      </c>
      <c r="H1863" t="s">
        <v>8245</v>
      </c>
      <c r="I1863">
        <v>1461857045</v>
      </c>
      <c r="J1863">
        <v>1459265045</v>
      </c>
      <c r="K1863" t="b">
        <v>0</v>
      </c>
      <c r="L1863" s="9">
        <v>63</v>
      </c>
      <c r="M1863" t="b">
        <v>1</v>
      </c>
      <c r="N1863" t="s">
        <v>8269</v>
      </c>
      <c r="O1863">
        <f t="shared" si="148"/>
        <v>113</v>
      </c>
      <c r="P1863">
        <f t="shared" si="149"/>
        <v>50.4</v>
      </c>
      <c r="Q1863" s="13" t="s">
        <v>8323</v>
      </c>
      <c r="R1863" t="s">
        <v>8326</v>
      </c>
      <c r="S1863" s="10">
        <f t="shared" si="150"/>
        <v>42458.641724537039</v>
      </c>
      <c r="T1863" s="10">
        <f t="shared" si="151"/>
        <v>42488.641724537039</v>
      </c>
      <c r="U1863">
        <f t="shared" si="147"/>
        <v>2016</v>
      </c>
    </row>
    <row r="1864" spans="1:21" ht="60" x14ac:dyDescent="0.25">
      <c r="A1864">
        <v>3238</v>
      </c>
      <c r="B1864" s="3" t="s">
        <v>3238</v>
      </c>
      <c r="C1864" s="3" t="s">
        <v>7348</v>
      </c>
      <c r="D1864" s="6">
        <v>2800</v>
      </c>
      <c r="E1864" s="8">
        <v>3145</v>
      </c>
      <c r="F1864" t="s">
        <v>8218</v>
      </c>
      <c r="G1864" t="s">
        <v>8224</v>
      </c>
      <c r="H1864" t="s">
        <v>8246</v>
      </c>
      <c r="I1864">
        <v>1435752898</v>
      </c>
      <c r="J1864">
        <v>1433160898</v>
      </c>
      <c r="K1864" t="b">
        <v>1</v>
      </c>
      <c r="L1864" s="9">
        <v>79</v>
      </c>
      <c r="M1864" t="b">
        <v>1</v>
      </c>
      <c r="N1864" t="s">
        <v>8269</v>
      </c>
      <c r="O1864">
        <f t="shared" si="148"/>
        <v>112</v>
      </c>
      <c r="P1864">
        <f t="shared" si="149"/>
        <v>39.81</v>
      </c>
      <c r="Q1864" s="13" t="s">
        <v>8323</v>
      </c>
      <c r="R1864" t="s">
        <v>8326</v>
      </c>
      <c r="S1864" s="10">
        <f t="shared" si="150"/>
        <v>42156.510393518518</v>
      </c>
      <c r="T1864" s="10">
        <f t="shared" si="151"/>
        <v>42186.510393518518</v>
      </c>
      <c r="U1864">
        <f t="shared" si="147"/>
        <v>2015</v>
      </c>
    </row>
    <row r="1865" spans="1:21" ht="60" x14ac:dyDescent="0.25">
      <c r="A1865">
        <v>3705</v>
      </c>
      <c r="B1865" s="3" t="s">
        <v>3702</v>
      </c>
      <c r="C1865" s="3" t="s">
        <v>7815</v>
      </c>
      <c r="D1865" s="6">
        <v>2827</v>
      </c>
      <c r="E1865" s="8">
        <v>2925</v>
      </c>
      <c r="F1865" t="s">
        <v>8218</v>
      </c>
      <c r="G1865" t="s">
        <v>8223</v>
      </c>
      <c r="H1865" t="s">
        <v>8245</v>
      </c>
      <c r="I1865">
        <v>1403546400</v>
      </c>
      <c r="J1865">
        <v>1401714114</v>
      </c>
      <c r="K1865" t="b">
        <v>0</v>
      </c>
      <c r="L1865" s="9">
        <v>35</v>
      </c>
      <c r="M1865" t="b">
        <v>1</v>
      </c>
      <c r="N1865" t="s">
        <v>8269</v>
      </c>
      <c r="O1865">
        <f t="shared" si="148"/>
        <v>103</v>
      </c>
      <c r="P1865">
        <f t="shared" si="149"/>
        <v>83.57</v>
      </c>
      <c r="Q1865" s="13" t="s">
        <v>8323</v>
      </c>
      <c r="R1865" t="s">
        <v>8326</v>
      </c>
      <c r="S1865" s="10">
        <f t="shared" si="150"/>
        <v>41792.542986111112</v>
      </c>
      <c r="T1865" s="10">
        <f t="shared" si="151"/>
        <v>41813.75</v>
      </c>
      <c r="U1865">
        <f t="shared" ref="U1865:U1928" si="152">YEAR(S1865)</f>
        <v>2014</v>
      </c>
    </row>
    <row r="1866" spans="1:21" ht="60" x14ac:dyDescent="0.25">
      <c r="A1866">
        <v>3401</v>
      </c>
      <c r="B1866" s="3" t="s">
        <v>3400</v>
      </c>
      <c r="C1866" s="3" t="s">
        <v>7511</v>
      </c>
      <c r="D1866" s="6">
        <v>2900</v>
      </c>
      <c r="E1866" s="8">
        <v>2954</v>
      </c>
      <c r="F1866" t="s">
        <v>8218</v>
      </c>
      <c r="G1866" t="s">
        <v>8224</v>
      </c>
      <c r="H1866" t="s">
        <v>8246</v>
      </c>
      <c r="I1866">
        <v>1438968146</v>
      </c>
      <c r="J1866">
        <v>1436376146</v>
      </c>
      <c r="K1866" t="b">
        <v>0</v>
      </c>
      <c r="L1866" s="9">
        <v>66</v>
      </c>
      <c r="M1866" t="b">
        <v>1</v>
      </c>
      <c r="N1866" t="s">
        <v>8269</v>
      </c>
      <c r="O1866">
        <f t="shared" si="148"/>
        <v>102</v>
      </c>
      <c r="P1866">
        <f t="shared" si="149"/>
        <v>44.76</v>
      </c>
      <c r="Q1866" s="13" t="s">
        <v>8323</v>
      </c>
      <c r="R1866" t="s">
        <v>8326</v>
      </c>
      <c r="S1866" s="10">
        <f t="shared" si="150"/>
        <v>42193.723912037036</v>
      </c>
      <c r="T1866" s="10">
        <f t="shared" si="151"/>
        <v>42223.723912037036</v>
      </c>
      <c r="U1866">
        <f t="shared" si="152"/>
        <v>2015</v>
      </c>
    </row>
    <row r="1867" spans="1:21" ht="45" x14ac:dyDescent="0.25">
      <c r="A1867">
        <v>3153</v>
      </c>
      <c r="B1867" s="3" t="s">
        <v>3153</v>
      </c>
      <c r="C1867" s="3" t="s">
        <v>7263</v>
      </c>
      <c r="D1867" s="6">
        <v>3000</v>
      </c>
      <c r="E1867" s="8">
        <v>10067.5</v>
      </c>
      <c r="F1867" t="s">
        <v>8218</v>
      </c>
      <c r="G1867" t="s">
        <v>8223</v>
      </c>
      <c r="H1867" t="s">
        <v>8245</v>
      </c>
      <c r="I1867">
        <v>1304225940</v>
      </c>
      <c r="J1867">
        <v>1301542937</v>
      </c>
      <c r="K1867" t="b">
        <v>1</v>
      </c>
      <c r="L1867" s="9">
        <v>241</v>
      </c>
      <c r="M1867" t="b">
        <v>1</v>
      </c>
      <c r="N1867" t="s">
        <v>8269</v>
      </c>
      <c r="O1867">
        <f t="shared" si="148"/>
        <v>336</v>
      </c>
      <c r="P1867">
        <f t="shared" si="149"/>
        <v>41.77</v>
      </c>
      <c r="Q1867" s="13" t="s">
        <v>8323</v>
      </c>
      <c r="R1867" t="s">
        <v>8326</v>
      </c>
      <c r="S1867" s="10">
        <f t="shared" si="150"/>
        <v>40633.154363425929</v>
      </c>
      <c r="T1867" s="10">
        <f t="shared" si="151"/>
        <v>40664.207638888889</v>
      </c>
      <c r="U1867">
        <f t="shared" si="152"/>
        <v>2011</v>
      </c>
    </row>
    <row r="1868" spans="1:21" ht="60" x14ac:dyDescent="0.25">
      <c r="A1868">
        <v>3456</v>
      </c>
      <c r="B1868" s="3" t="s">
        <v>3455</v>
      </c>
      <c r="C1868" s="3" t="s">
        <v>7566</v>
      </c>
      <c r="D1868" s="6">
        <v>3000</v>
      </c>
      <c r="E1868" s="8">
        <v>5739</v>
      </c>
      <c r="F1868" t="s">
        <v>8218</v>
      </c>
      <c r="G1868" t="s">
        <v>8223</v>
      </c>
      <c r="H1868" t="s">
        <v>8245</v>
      </c>
      <c r="I1868">
        <v>1406876340</v>
      </c>
      <c r="J1868">
        <v>1404190567</v>
      </c>
      <c r="K1868" t="b">
        <v>0</v>
      </c>
      <c r="L1868" s="9">
        <v>16</v>
      </c>
      <c r="M1868" t="b">
        <v>1</v>
      </c>
      <c r="N1868" t="s">
        <v>8269</v>
      </c>
      <c r="O1868">
        <f t="shared" si="148"/>
        <v>191</v>
      </c>
      <c r="P1868">
        <f t="shared" si="149"/>
        <v>358.69</v>
      </c>
      <c r="Q1868" s="13" t="s">
        <v>8323</v>
      </c>
      <c r="R1868" t="s">
        <v>8326</v>
      </c>
      <c r="S1868" s="10">
        <f t="shared" si="150"/>
        <v>41821.205636574072</v>
      </c>
      <c r="T1868" s="10">
        <f t="shared" si="151"/>
        <v>41852.290972222225</v>
      </c>
      <c r="U1868">
        <f t="shared" si="152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 s="9">
        <v>34</v>
      </c>
      <c r="M1869" t="b">
        <v>1</v>
      </c>
      <c r="N1869" t="s">
        <v>8274</v>
      </c>
      <c r="O1869">
        <f t="shared" si="148"/>
        <v>204</v>
      </c>
      <c r="P1869">
        <f t="shared" si="149"/>
        <v>59.85</v>
      </c>
      <c r="Q1869" s="13" t="s">
        <v>8327</v>
      </c>
      <c r="R1869" t="s">
        <v>8331</v>
      </c>
      <c r="S1869" s="10">
        <f t="shared" si="150"/>
        <v>41059.006805555553</v>
      </c>
      <c r="T1869" s="10">
        <f t="shared" si="151"/>
        <v>41097.165972222225</v>
      </c>
      <c r="U1869">
        <f t="shared" si="152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 s="9">
        <v>40</v>
      </c>
      <c r="M1870" t="b">
        <v>1</v>
      </c>
      <c r="N1870" t="s">
        <v>8274</v>
      </c>
      <c r="O1870">
        <f t="shared" si="148"/>
        <v>102</v>
      </c>
      <c r="P1870">
        <f t="shared" si="149"/>
        <v>50.88</v>
      </c>
      <c r="Q1870" s="13" t="s">
        <v>8327</v>
      </c>
      <c r="R1870" t="s">
        <v>8331</v>
      </c>
      <c r="S1870" s="10">
        <f t="shared" si="150"/>
        <v>41745.84542824074</v>
      </c>
      <c r="T1870" s="10">
        <f t="shared" si="151"/>
        <v>41779.207638888889</v>
      </c>
      <c r="U1870">
        <f t="shared" si="152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 s="9">
        <v>27</v>
      </c>
      <c r="M1871" t="b">
        <v>1</v>
      </c>
      <c r="N1871" t="s">
        <v>8303</v>
      </c>
      <c r="O1871">
        <f t="shared" ref="O1871:O1934" si="153">ROUND(E1871/D1871*100,0)</f>
        <v>102</v>
      </c>
      <c r="P1871">
        <f t="shared" ref="P1871:P1934" si="154">IFERROR(ROUND(E1871/L1871,2),0)</f>
        <v>75.37</v>
      </c>
      <c r="Q1871" s="13" t="s">
        <v>8323</v>
      </c>
      <c r="R1871" t="s">
        <v>8335</v>
      </c>
      <c r="S1871" s="10">
        <f t="shared" ref="S1871:S1934" si="155">(((J1871/60)/60)/24)+DATE(1970,1,1)</f>
        <v>42546.862233796302</v>
      </c>
      <c r="T1871" s="10">
        <f t="shared" ref="T1871:T1934" si="156">(((I1871/60)/60)/24)+DATE(1970,1,1)</f>
        <v>42575.958333333328</v>
      </c>
      <c r="U1871">
        <f t="shared" si="152"/>
        <v>2016</v>
      </c>
    </row>
    <row r="1872" spans="1:21" ht="45" x14ac:dyDescent="0.25">
      <c r="A1872">
        <v>3486</v>
      </c>
      <c r="B1872" s="3" t="s">
        <v>3485</v>
      </c>
      <c r="C1872" s="3" t="s">
        <v>7596</v>
      </c>
      <c r="D1872" s="6">
        <v>3000</v>
      </c>
      <c r="E1872" s="8">
        <v>4656</v>
      </c>
      <c r="F1872" t="s">
        <v>8218</v>
      </c>
      <c r="G1872" t="s">
        <v>8223</v>
      </c>
      <c r="H1872" t="s">
        <v>8245</v>
      </c>
      <c r="I1872">
        <v>1433314740</v>
      </c>
      <c r="J1872">
        <v>1430600401</v>
      </c>
      <c r="K1872" t="b">
        <v>0</v>
      </c>
      <c r="L1872" s="9">
        <v>56</v>
      </c>
      <c r="M1872" t="b">
        <v>1</v>
      </c>
      <c r="N1872" t="s">
        <v>8269</v>
      </c>
      <c r="O1872">
        <f t="shared" si="153"/>
        <v>155</v>
      </c>
      <c r="P1872">
        <f t="shared" si="154"/>
        <v>83.14</v>
      </c>
      <c r="Q1872" s="13" t="s">
        <v>8323</v>
      </c>
      <c r="R1872" t="s">
        <v>8326</v>
      </c>
      <c r="S1872" s="10">
        <f t="shared" si="155"/>
        <v>42126.87501157407</v>
      </c>
      <c r="T1872" s="10">
        <f t="shared" si="156"/>
        <v>42158.290972222225</v>
      </c>
      <c r="U1872">
        <f t="shared" si="152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 s="9">
        <v>22</v>
      </c>
      <c r="M1873" t="b">
        <v>1</v>
      </c>
      <c r="N1873" t="s">
        <v>8267</v>
      </c>
      <c r="O1873">
        <f t="shared" si="153"/>
        <v>102</v>
      </c>
      <c r="P1873">
        <f t="shared" si="154"/>
        <v>92.32</v>
      </c>
      <c r="Q1873" s="13" t="s">
        <v>8321</v>
      </c>
      <c r="R1873" t="s">
        <v>8322</v>
      </c>
      <c r="S1873" s="10">
        <f t="shared" si="155"/>
        <v>40806.870949074073</v>
      </c>
      <c r="T1873" s="10">
        <f t="shared" si="156"/>
        <v>40866.912615740745</v>
      </c>
      <c r="U1873">
        <f t="shared" si="152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 s="9">
        <v>26</v>
      </c>
      <c r="M1874" t="b">
        <v>0</v>
      </c>
      <c r="N1874" t="s">
        <v>8269</v>
      </c>
      <c r="O1874">
        <f t="shared" si="153"/>
        <v>14</v>
      </c>
      <c r="P1874">
        <f t="shared" si="154"/>
        <v>78.08</v>
      </c>
      <c r="Q1874" s="13" t="s">
        <v>8323</v>
      </c>
      <c r="R1874" t="s">
        <v>8326</v>
      </c>
      <c r="S1874" s="10">
        <f t="shared" si="155"/>
        <v>42354.131643518514</v>
      </c>
      <c r="T1874" s="10">
        <f t="shared" si="156"/>
        <v>42384.131643518514</v>
      </c>
      <c r="U1874">
        <f t="shared" si="152"/>
        <v>2015</v>
      </c>
    </row>
    <row r="1875" spans="1:21" ht="60" x14ac:dyDescent="0.25">
      <c r="A1875">
        <v>3827</v>
      </c>
      <c r="B1875" s="3" t="s">
        <v>3824</v>
      </c>
      <c r="C1875" s="3" t="s">
        <v>7936</v>
      </c>
      <c r="D1875" s="6">
        <v>3000</v>
      </c>
      <c r="E1875" s="8">
        <v>4580</v>
      </c>
      <c r="F1875" t="s">
        <v>8218</v>
      </c>
      <c r="G1875" t="s">
        <v>8224</v>
      </c>
      <c r="H1875" t="s">
        <v>8246</v>
      </c>
      <c r="I1875">
        <v>1427414400</v>
      </c>
      <c r="J1875">
        <v>1422656201</v>
      </c>
      <c r="K1875" t="b">
        <v>0</v>
      </c>
      <c r="L1875" s="9">
        <v>65</v>
      </c>
      <c r="M1875" t="b">
        <v>1</v>
      </c>
      <c r="N1875" t="s">
        <v>8269</v>
      </c>
      <c r="O1875">
        <f t="shared" si="153"/>
        <v>153</v>
      </c>
      <c r="P1875">
        <f t="shared" si="154"/>
        <v>70.459999999999994</v>
      </c>
      <c r="Q1875" s="13" t="s">
        <v>8323</v>
      </c>
      <c r="R1875" t="s">
        <v>8326</v>
      </c>
      <c r="S1875" s="10">
        <f t="shared" si="155"/>
        <v>42034.928252314814</v>
      </c>
      <c r="T1875" s="10">
        <f t="shared" si="156"/>
        <v>42090</v>
      </c>
      <c r="U1875">
        <f t="shared" si="152"/>
        <v>2015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 s="9">
        <v>11</v>
      </c>
      <c r="M1876" t="b">
        <v>0</v>
      </c>
      <c r="N1876" t="s">
        <v>8271</v>
      </c>
      <c r="O1876">
        <f t="shared" si="153"/>
        <v>1</v>
      </c>
      <c r="P1876">
        <f t="shared" si="154"/>
        <v>184.36</v>
      </c>
      <c r="Q1876" s="13" t="s">
        <v>8308</v>
      </c>
      <c r="R1876" t="s">
        <v>8310</v>
      </c>
      <c r="S1876" s="10">
        <f t="shared" si="155"/>
        <v>42604.669675925921</v>
      </c>
      <c r="T1876" s="10">
        <f t="shared" si="156"/>
        <v>42664.669675925921</v>
      </c>
      <c r="U1876">
        <f t="shared" si="152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 s="9">
        <v>16</v>
      </c>
      <c r="M1877" t="b">
        <v>1</v>
      </c>
      <c r="N1877" t="s">
        <v>8263</v>
      </c>
      <c r="O1877">
        <f t="shared" si="153"/>
        <v>101</v>
      </c>
      <c r="P1877">
        <f t="shared" si="154"/>
        <v>126.69</v>
      </c>
      <c r="Q1877" s="13" t="s">
        <v>8321</v>
      </c>
      <c r="R1877" t="s">
        <v>8332</v>
      </c>
      <c r="S1877" s="10">
        <f t="shared" si="155"/>
        <v>41789.21398148148</v>
      </c>
      <c r="T1877" s="10">
        <f t="shared" si="156"/>
        <v>41809.166666666664</v>
      </c>
      <c r="U1877">
        <f t="shared" si="152"/>
        <v>2014</v>
      </c>
    </row>
    <row r="1878" spans="1:21" ht="60" x14ac:dyDescent="0.25">
      <c r="A1878">
        <v>1291</v>
      </c>
      <c r="B1878" s="3" t="s">
        <v>1292</v>
      </c>
      <c r="C1878" s="3" t="s">
        <v>5401</v>
      </c>
      <c r="D1878" s="6">
        <v>3000</v>
      </c>
      <c r="E1878" s="8">
        <v>4371</v>
      </c>
      <c r="F1878" t="s">
        <v>8218</v>
      </c>
      <c r="G1878" t="s">
        <v>8223</v>
      </c>
      <c r="H1878" t="s">
        <v>8245</v>
      </c>
      <c r="I1878">
        <v>1428390000</v>
      </c>
      <c r="J1878">
        <v>1425224391</v>
      </c>
      <c r="K1878" t="b">
        <v>0</v>
      </c>
      <c r="L1878" s="9">
        <v>42</v>
      </c>
      <c r="M1878" t="b">
        <v>1</v>
      </c>
      <c r="N1878" t="s">
        <v>8269</v>
      </c>
      <c r="O1878">
        <f t="shared" si="153"/>
        <v>146</v>
      </c>
      <c r="P1878">
        <f t="shared" si="154"/>
        <v>104.07</v>
      </c>
      <c r="Q1878" s="13" t="s">
        <v>8323</v>
      </c>
      <c r="R1878" t="s">
        <v>8326</v>
      </c>
      <c r="S1878" s="10">
        <f t="shared" si="155"/>
        <v>42064.652673611112</v>
      </c>
      <c r="T1878" s="10">
        <f t="shared" si="156"/>
        <v>42101.291666666672</v>
      </c>
      <c r="U1878">
        <f t="shared" si="152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 s="9">
        <v>52</v>
      </c>
      <c r="M1879" t="b">
        <v>1</v>
      </c>
      <c r="N1879" t="s">
        <v>8274</v>
      </c>
      <c r="O1879">
        <f t="shared" si="153"/>
        <v>101</v>
      </c>
      <c r="P1879">
        <f t="shared" si="154"/>
        <v>38.94</v>
      </c>
      <c r="Q1879" s="13" t="s">
        <v>8327</v>
      </c>
      <c r="R1879" t="s">
        <v>8331</v>
      </c>
      <c r="S1879" s="10">
        <f t="shared" si="155"/>
        <v>41638.342905092592</v>
      </c>
      <c r="T1879" s="10">
        <f t="shared" si="156"/>
        <v>41668.342905092592</v>
      </c>
      <c r="U1879">
        <f t="shared" si="152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 s="9">
        <v>38</v>
      </c>
      <c r="M1880" t="b">
        <v>1</v>
      </c>
      <c r="N1880" t="s">
        <v>8274</v>
      </c>
      <c r="O1880">
        <f t="shared" si="153"/>
        <v>101</v>
      </c>
      <c r="P1880">
        <f t="shared" si="154"/>
        <v>53.29</v>
      </c>
      <c r="Q1880" s="13" t="s">
        <v>8327</v>
      </c>
      <c r="R1880" t="s">
        <v>8331</v>
      </c>
      <c r="S1880" s="10">
        <f t="shared" si="155"/>
        <v>41817.854999999996</v>
      </c>
      <c r="T1880" s="10">
        <f t="shared" si="156"/>
        <v>41838.854999999996</v>
      </c>
      <c r="U1880">
        <f t="shared" si="152"/>
        <v>2014</v>
      </c>
    </row>
    <row r="1881" spans="1:21" ht="45" x14ac:dyDescent="0.25">
      <c r="A1881">
        <v>2816</v>
      </c>
      <c r="B1881" s="3" t="s">
        <v>2816</v>
      </c>
      <c r="C1881" s="3" t="s">
        <v>6926</v>
      </c>
      <c r="D1881" s="6">
        <v>3000</v>
      </c>
      <c r="E1881" s="8">
        <v>4247</v>
      </c>
      <c r="F1881" t="s">
        <v>8218</v>
      </c>
      <c r="G1881" t="s">
        <v>8224</v>
      </c>
      <c r="H1881" t="s">
        <v>8246</v>
      </c>
      <c r="I1881">
        <v>1438531200</v>
      </c>
      <c r="J1881">
        <v>1435921992</v>
      </c>
      <c r="K1881" t="b">
        <v>0</v>
      </c>
      <c r="L1881" s="9">
        <v>169</v>
      </c>
      <c r="M1881" t="b">
        <v>1</v>
      </c>
      <c r="N1881" t="s">
        <v>8269</v>
      </c>
      <c r="O1881">
        <f t="shared" si="153"/>
        <v>142</v>
      </c>
      <c r="P1881">
        <f t="shared" si="154"/>
        <v>25.13</v>
      </c>
      <c r="Q1881" s="13" t="s">
        <v>8323</v>
      </c>
      <c r="R1881" t="s">
        <v>8326</v>
      </c>
      <c r="S1881" s="10">
        <f t="shared" si="155"/>
        <v>42188.467499999999</v>
      </c>
      <c r="T1881" s="10">
        <f t="shared" si="156"/>
        <v>42218.666666666672</v>
      </c>
      <c r="U1881">
        <f t="shared" si="152"/>
        <v>2015</v>
      </c>
    </row>
    <row r="1882" spans="1:21" ht="45" x14ac:dyDescent="0.25">
      <c r="A1882">
        <v>3682</v>
      </c>
      <c r="B1882" s="3" t="s">
        <v>3679</v>
      </c>
      <c r="C1882" s="3" t="s">
        <v>7792</v>
      </c>
      <c r="D1882" s="6">
        <v>3000</v>
      </c>
      <c r="E1882" s="8">
        <v>4176</v>
      </c>
      <c r="F1882" t="s">
        <v>8218</v>
      </c>
      <c r="G1882" t="s">
        <v>8223</v>
      </c>
      <c r="H1882" t="s">
        <v>8245</v>
      </c>
      <c r="I1882">
        <v>1402901940</v>
      </c>
      <c r="J1882">
        <v>1399998418</v>
      </c>
      <c r="K1882" t="b">
        <v>0</v>
      </c>
      <c r="L1882" s="9">
        <v>67</v>
      </c>
      <c r="M1882" t="b">
        <v>1</v>
      </c>
      <c r="N1882" t="s">
        <v>8269</v>
      </c>
      <c r="O1882">
        <f t="shared" si="153"/>
        <v>139</v>
      </c>
      <c r="P1882">
        <f t="shared" si="154"/>
        <v>62.33</v>
      </c>
      <c r="Q1882" s="13" t="s">
        <v>8323</v>
      </c>
      <c r="R1882" t="s">
        <v>8326</v>
      </c>
      <c r="S1882" s="10">
        <f t="shared" si="155"/>
        <v>41772.685393518521</v>
      </c>
      <c r="T1882" s="10">
        <f t="shared" si="156"/>
        <v>41806.290972222225</v>
      </c>
      <c r="U1882">
        <f t="shared" si="152"/>
        <v>2014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 s="9">
        <v>3</v>
      </c>
      <c r="M1883" t="b">
        <v>0</v>
      </c>
      <c r="N1883" t="s">
        <v>8285</v>
      </c>
      <c r="O1883">
        <f t="shared" si="153"/>
        <v>1</v>
      </c>
      <c r="P1883">
        <f t="shared" si="154"/>
        <v>673.33</v>
      </c>
      <c r="Q1883" s="13" t="s">
        <v>8311</v>
      </c>
      <c r="R1883" t="s">
        <v>8348</v>
      </c>
      <c r="S1883" s="10">
        <f t="shared" si="155"/>
        <v>42198.765844907408</v>
      </c>
      <c r="T1883" s="10">
        <f t="shared" si="156"/>
        <v>42258.765844907408</v>
      </c>
      <c r="U1883">
        <f t="shared" si="152"/>
        <v>2015</v>
      </c>
    </row>
    <row r="1884" spans="1:21" ht="45" x14ac:dyDescent="0.25">
      <c r="A1884">
        <v>3482</v>
      </c>
      <c r="B1884" s="3" t="s">
        <v>3481</v>
      </c>
      <c r="C1884" s="3" t="s">
        <v>7592</v>
      </c>
      <c r="D1884" s="6">
        <v>3000</v>
      </c>
      <c r="E1884" s="8">
        <v>4150</v>
      </c>
      <c r="F1884" t="s">
        <v>8218</v>
      </c>
      <c r="G1884" t="s">
        <v>8224</v>
      </c>
      <c r="H1884" t="s">
        <v>8246</v>
      </c>
      <c r="I1884">
        <v>1404671466</v>
      </c>
      <c r="J1884">
        <v>1402079466</v>
      </c>
      <c r="K1884" t="b">
        <v>0</v>
      </c>
      <c r="L1884" s="9">
        <v>80</v>
      </c>
      <c r="M1884" t="b">
        <v>1</v>
      </c>
      <c r="N1884" t="s">
        <v>8269</v>
      </c>
      <c r="O1884">
        <f t="shared" si="153"/>
        <v>138</v>
      </c>
      <c r="P1884">
        <f t="shared" si="154"/>
        <v>51.88</v>
      </c>
      <c r="Q1884" s="13" t="s">
        <v>8323</v>
      </c>
      <c r="R1884" t="s">
        <v>8326</v>
      </c>
      <c r="S1884" s="10">
        <f t="shared" si="155"/>
        <v>41796.771597222221</v>
      </c>
      <c r="T1884" s="10">
        <f t="shared" si="156"/>
        <v>41826.771597222221</v>
      </c>
      <c r="U1884">
        <f t="shared" si="152"/>
        <v>2014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 s="9">
        <v>38</v>
      </c>
      <c r="M1885" t="b">
        <v>1</v>
      </c>
      <c r="N1885" t="s">
        <v>8274</v>
      </c>
      <c r="O1885">
        <f t="shared" si="153"/>
        <v>101</v>
      </c>
      <c r="P1885">
        <f t="shared" si="154"/>
        <v>53.16</v>
      </c>
      <c r="Q1885" s="13" t="s">
        <v>8327</v>
      </c>
      <c r="R1885" t="s">
        <v>8331</v>
      </c>
      <c r="S1885" s="10">
        <f t="shared" si="155"/>
        <v>41657.923807870371</v>
      </c>
      <c r="T1885" s="10">
        <f t="shared" si="156"/>
        <v>41687.923807870371</v>
      </c>
      <c r="U1885">
        <f t="shared" si="152"/>
        <v>2014</v>
      </c>
    </row>
    <row r="1886" spans="1:21" ht="60" x14ac:dyDescent="0.25">
      <c r="A1886">
        <v>3340</v>
      </c>
      <c r="B1886" s="3" t="s">
        <v>3340</v>
      </c>
      <c r="C1886" s="3" t="s">
        <v>7450</v>
      </c>
      <c r="D1886" s="6">
        <v>3000</v>
      </c>
      <c r="E1886" s="8">
        <v>4145</v>
      </c>
      <c r="F1886" t="s">
        <v>8218</v>
      </c>
      <c r="G1886" t="s">
        <v>8223</v>
      </c>
      <c r="H1886" t="s">
        <v>8245</v>
      </c>
      <c r="I1886">
        <v>1481066554</v>
      </c>
      <c r="J1886">
        <v>1478906554</v>
      </c>
      <c r="K1886" t="b">
        <v>0</v>
      </c>
      <c r="L1886" s="9">
        <v>38</v>
      </c>
      <c r="M1886" t="b">
        <v>1</v>
      </c>
      <c r="N1886" t="s">
        <v>8269</v>
      </c>
      <c r="O1886">
        <f t="shared" si="153"/>
        <v>138</v>
      </c>
      <c r="P1886">
        <f t="shared" si="154"/>
        <v>109.08</v>
      </c>
      <c r="Q1886" s="13" t="s">
        <v>8323</v>
      </c>
      <c r="R1886" t="s">
        <v>8326</v>
      </c>
      <c r="S1886" s="10">
        <f t="shared" si="155"/>
        <v>42685.974004629628</v>
      </c>
      <c r="T1886" s="10">
        <f t="shared" si="156"/>
        <v>42710.974004629628</v>
      </c>
      <c r="U1886">
        <f t="shared" si="152"/>
        <v>2016</v>
      </c>
    </row>
    <row r="1887" spans="1:21" ht="45" x14ac:dyDescent="0.25">
      <c r="A1887">
        <v>3300</v>
      </c>
      <c r="B1887" s="3" t="s">
        <v>3300</v>
      </c>
      <c r="C1887" s="3" t="s">
        <v>7410</v>
      </c>
      <c r="D1887" s="6">
        <v>3000</v>
      </c>
      <c r="E1887" s="8">
        <v>4085</v>
      </c>
      <c r="F1887" t="s">
        <v>8218</v>
      </c>
      <c r="G1887" t="s">
        <v>8223</v>
      </c>
      <c r="H1887" t="s">
        <v>8245</v>
      </c>
      <c r="I1887">
        <v>1430329862</v>
      </c>
      <c r="J1887">
        <v>1428515462</v>
      </c>
      <c r="K1887" t="b">
        <v>0</v>
      </c>
      <c r="L1887" s="9">
        <v>88</v>
      </c>
      <c r="M1887" t="b">
        <v>1</v>
      </c>
      <c r="N1887" t="s">
        <v>8269</v>
      </c>
      <c r="O1887">
        <f t="shared" si="153"/>
        <v>136</v>
      </c>
      <c r="P1887">
        <f t="shared" si="154"/>
        <v>46.42</v>
      </c>
      <c r="Q1887" s="13" t="s">
        <v>8323</v>
      </c>
      <c r="R1887" t="s">
        <v>8326</v>
      </c>
      <c r="S1887" s="10">
        <f t="shared" si="155"/>
        <v>42102.743773148148</v>
      </c>
      <c r="T1887" s="10">
        <f t="shared" si="156"/>
        <v>42123.743773148148</v>
      </c>
      <c r="U1887">
        <f t="shared" si="152"/>
        <v>2015</v>
      </c>
    </row>
    <row r="1888" spans="1:21" ht="60" x14ac:dyDescent="0.25">
      <c r="A1888">
        <v>1300</v>
      </c>
      <c r="B1888" s="3" t="s">
        <v>1301</v>
      </c>
      <c r="C1888" s="3" t="s">
        <v>5410</v>
      </c>
      <c r="D1888" s="6">
        <v>3000</v>
      </c>
      <c r="E1888" s="8">
        <v>4050</v>
      </c>
      <c r="F1888" t="s">
        <v>8218</v>
      </c>
      <c r="G1888" t="s">
        <v>8223</v>
      </c>
      <c r="H1888" t="s">
        <v>8245</v>
      </c>
      <c r="I1888">
        <v>1464807420</v>
      </c>
      <c r="J1888">
        <v>1461427938</v>
      </c>
      <c r="K1888" t="b">
        <v>0</v>
      </c>
      <c r="L1888" s="9">
        <v>24</v>
      </c>
      <c r="M1888" t="b">
        <v>1</v>
      </c>
      <c r="N1888" t="s">
        <v>8269</v>
      </c>
      <c r="O1888">
        <f t="shared" si="153"/>
        <v>135</v>
      </c>
      <c r="P1888">
        <f t="shared" si="154"/>
        <v>168.75</v>
      </c>
      <c r="Q1888" s="13" t="s">
        <v>8323</v>
      </c>
      <c r="R1888" t="s">
        <v>8326</v>
      </c>
      <c r="S1888" s="10">
        <f t="shared" si="155"/>
        <v>42483.675208333334</v>
      </c>
      <c r="T1888" s="10">
        <f t="shared" si="156"/>
        <v>42522.789583333331</v>
      </c>
      <c r="U1888">
        <f t="shared" si="152"/>
        <v>2016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 s="9">
        <v>20</v>
      </c>
      <c r="M1889" t="b">
        <v>1</v>
      </c>
      <c r="N1889" t="s">
        <v>8290</v>
      </c>
      <c r="O1889">
        <f t="shared" si="153"/>
        <v>101</v>
      </c>
      <c r="P1889">
        <f t="shared" si="154"/>
        <v>100.75</v>
      </c>
      <c r="Q1889" s="13" t="s">
        <v>8327</v>
      </c>
      <c r="R1889" t="s">
        <v>8338</v>
      </c>
      <c r="S1889" s="10">
        <f t="shared" si="155"/>
        <v>40625.900694444441</v>
      </c>
      <c r="T1889" s="10">
        <f t="shared" si="156"/>
        <v>40659.290972222225</v>
      </c>
      <c r="U1889">
        <f t="shared" si="152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 s="9">
        <v>22</v>
      </c>
      <c r="M1890" t="b">
        <v>1</v>
      </c>
      <c r="N1890" t="s">
        <v>8277</v>
      </c>
      <c r="O1890">
        <f t="shared" si="153"/>
        <v>101</v>
      </c>
      <c r="P1890">
        <f t="shared" si="154"/>
        <v>91.59</v>
      </c>
      <c r="Q1890" s="13" t="s">
        <v>8327</v>
      </c>
      <c r="R1890" t="s">
        <v>8328</v>
      </c>
      <c r="S1890" s="10">
        <f t="shared" si="155"/>
        <v>41107.130150462966</v>
      </c>
      <c r="T1890" s="10">
        <f t="shared" si="156"/>
        <v>41137.130150462966</v>
      </c>
      <c r="U1890">
        <f t="shared" si="152"/>
        <v>2012</v>
      </c>
    </row>
    <row r="1891" spans="1:21" ht="60" x14ac:dyDescent="0.25">
      <c r="A1891">
        <v>3301</v>
      </c>
      <c r="B1891" s="3" t="s">
        <v>3301</v>
      </c>
      <c r="C1891" s="3" t="s">
        <v>7411</v>
      </c>
      <c r="D1891" s="6">
        <v>3000</v>
      </c>
      <c r="E1891" s="8">
        <v>4004</v>
      </c>
      <c r="F1891" t="s">
        <v>8218</v>
      </c>
      <c r="G1891" t="s">
        <v>8223</v>
      </c>
      <c r="H1891" t="s">
        <v>8245</v>
      </c>
      <c r="I1891">
        <v>1470034740</v>
      </c>
      <c r="J1891">
        <v>1466185176</v>
      </c>
      <c r="K1891" t="b">
        <v>0</v>
      </c>
      <c r="L1891" s="9">
        <v>70</v>
      </c>
      <c r="M1891" t="b">
        <v>1</v>
      </c>
      <c r="N1891" t="s">
        <v>8269</v>
      </c>
      <c r="O1891">
        <f t="shared" si="153"/>
        <v>133</v>
      </c>
      <c r="P1891">
        <f t="shared" si="154"/>
        <v>57.2</v>
      </c>
      <c r="Q1891" s="13" t="s">
        <v>8323</v>
      </c>
      <c r="R1891" t="s">
        <v>8326</v>
      </c>
      <c r="S1891" s="10">
        <f t="shared" si="155"/>
        <v>42538.73583333334</v>
      </c>
      <c r="T1891" s="10">
        <f t="shared" si="156"/>
        <v>42583.290972222225</v>
      </c>
      <c r="U1891">
        <f t="shared" si="152"/>
        <v>2016</v>
      </c>
    </row>
    <row r="1892" spans="1:21" ht="60" x14ac:dyDescent="0.25">
      <c r="A1892">
        <v>3606</v>
      </c>
      <c r="B1892" s="3" t="s">
        <v>3605</v>
      </c>
      <c r="C1892" s="3" t="s">
        <v>7716</v>
      </c>
      <c r="D1892" s="6">
        <v>3000</v>
      </c>
      <c r="E1892" s="8">
        <v>3908</v>
      </c>
      <c r="F1892" t="s">
        <v>8218</v>
      </c>
      <c r="G1892" t="s">
        <v>8224</v>
      </c>
      <c r="H1892" t="s">
        <v>8246</v>
      </c>
      <c r="I1892">
        <v>1471185057</v>
      </c>
      <c r="J1892">
        <v>1468593057</v>
      </c>
      <c r="K1892" t="b">
        <v>0</v>
      </c>
      <c r="L1892" s="9">
        <v>64</v>
      </c>
      <c r="M1892" t="b">
        <v>1</v>
      </c>
      <c r="N1892" t="s">
        <v>8269</v>
      </c>
      <c r="O1892">
        <f t="shared" si="153"/>
        <v>130</v>
      </c>
      <c r="P1892">
        <f t="shared" si="154"/>
        <v>61.06</v>
      </c>
      <c r="Q1892" s="13" t="s">
        <v>8323</v>
      </c>
      <c r="R1892" t="s">
        <v>8326</v>
      </c>
      <c r="S1892" s="10">
        <f t="shared" si="155"/>
        <v>42566.604826388888</v>
      </c>
      <c r="T1892" s="10">
        <f t="shared" si="156"/>
        <v>42596.604826388888</v>
      </c>
      <c r="U1892">
        <f t="shared" si="152"/>
        <v>2016</v>
      </c>
    </row>
    <row r="1893" spans="1:21" ht="60" x14ac:dyDescent="0.25">
      <c r="A1893">
        <v>3210</v>
      </c>
      <c r="B1893" s="3" t="s">
        <v>3210</v>
      </c>
      <c r="C1893" s="3" t="s">
        <v>7320</v>
      </c>
      <c r="D1893" s="6">
        <v>3000</v>
      </c>
      <c r="E1893" s="8">
        <v>3773</v>
      </c>
      <c r="F1893" t="s">
        <v>8218</v>
      </c>
      <c r="G1893" t="s">
        <v>8223</v>
      </c>
      <c r="H1893" t="s">
        <v>8245</v>
      </c>
      <c r="I1893">
        <v>1338523140</v>
      </c>
      <c r="J1893">
        <v>1334442519</v>
      </c>
      <c r="K1893" t="b">
        <v>1</v>
      </c>
      <c r="L1893" s="9">
        <v>60</v>
      </c>
      <c r="M1893" t="b">
        <v>1</v>
      </c>
      <c r="N1893" t="s">
        <v>8269</v>
      </c>
      <c r="O1893">
        <f t="shared" si="153"/>
        <v>126</v>
      </c>
      <c r="P1893">
        <f t="shared" si="154"/>
        <v>62.88</v>
      </c>
      <c r="Q1893" s="13" t="s">
        <v>8323</v>
      </c>
      <c r="R1893" t="s">
        <v>8326</v>
      </c>
      <c r="S1893" s="10">
        <f t="shared" si="155"/>
        <v>41013.936562499999</v>
      </c>
      <c r="T1893" s="10">
        <f t="shared" si="156"/>
        <v>41061.165972222225</v>
      </c>
      <c r="U1893">
        <f t="shared" si="152"/>
        <v>2012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 s="9">
        <v>77</v>
      </c>
      <c r="M1894" t="b">
        <v>1</v>
      </c>
      <c r="N1894" t="s">
        <v>8290</v>
      </c>
      <c r="O1894">
        <f t="shared" si="153"/>
        <v>101</v>
      </c>
      <c r="P1894">
        <f t="shared" si="154"/>
        <v>26.15</v>
      </c>
      <c r="Q1894" s="13" t="s">
        <v>8327</v>
      </c>
      <c r="R1894" t="s">
        <v>8338</v>
      </c>
      <c r="S1894" s="10">
        <f t="shared" si="155"/>
        <v>42553.54414351852</v>
      </c>
      <c r="T1894" s="10">
        <f t="shared" si="156"/>
        <v>42583.54414351852</v>
      </c>
      <c r="U1894">
        <f t="shared" si="152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 s="9">
        <v>32</v>
      </c>
      <c r="M1895" t="b">
        <v>1</v>
      </c>
      <c r="N1895" t="s">
        <v>8274</v>
      </c>
      <c r="O1895">
        <f t="shared" si="153"/>
        <v>101</v>
      </c>
      <c r="P1895">
        <f t="shared" si="154"/>
        <v>62.81</v>
      </c>
      <c r="Q1895" s="13" t="s">
        <v>8327</v>
      </c>
      <c r="R1895" t="s">
        <v>8331</v>
      </c>
      <c r="S1895" s="10">
        <f t="shared" si="155"/>
        <v>40658.189826388887</v>
      </c>
      <c r="T1895" s="10">
        <f t="shared" si="156"/>
        <v>40696.249305555553</v>
      </c>
      <c r="U1895">
        <f t="shared" si="152"/>
        <v>2011</v>
      </c>
    </row>
    <row r="1896" spans="1:21" ht="60" x14ac:dyDescent="0.25">
      <c r="A1896">
        <v>3496</v>
      </c>
      <c r="B1896" s="3" t="s">
        <v>3495</v>
      </c>
      <c r="C1896" s="3" t="s">
        <v>7606</v>
      </c>
      <c r="D1896" s="6">
        <v>3000</v>
      </c>
      <c r="E1896" s="8">
        <v>3732</v>
      </c>
      <c r="F1896" t="s">
        <v>8218</v>
      </c>
      <c r="G1896" t="s">
        <v>8223</v>
      </c>
      <c r="H1896" t="s">
        <v>8245</v>
      </c>
      <c r="I1896">
        <v>1473625166</v>
      </c>
      <c r="J1896">
        <v>1470169166</v>
      </c>
      <c r="K1896" t="b">
        <v>0</v>
      </c>
      <c r="L1896" s="9">
        <v>78</v>
      </c>
      <c r="M1896" t="b">
        <v>1</v>
      </c>
      <c r="N1896" t="s">
        <v>8269</v>
      </c>
      <c r="O1896">
        <f t="shared" si="153"/>
        <v>124</v>
      </c>
      <c r="P1896">
        <f t="shared" si="154"/>
        <v>47.85</v>
      </c>
      <c r="Q1896" s="13" t="s">
        <v>8323</v>
      </c>
      <c r="R1896" t="s">
        <v>8326</v>
      </c>
      <c r="S1896" s="10">
        <f t="shared" si="155"/>
        <v>42584.846828703703</v>
      </c>
      <c r="T1896" s="10">
        <f t="shared" si="156"/>
        <v>42624.846828703703</v>
      </c>
      <c r="U1896">
        <f t="shared" si="152"/>
        <v>2016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 s="9">
        <v>38</v>
      </c>
      <c r="M1897" t="b">
        <v>1</v>
      </c>
      <c r="N1897" t="s">
        <v>8277</v>
      </c>
      <c r="O1897">
        <f t="shared" si="153"/>
        <v>100</v>
      </c>
      <c r="P1897">
        <f t="shared" si="154"/>
        <v>52.82</v>
      </c>
      <c r="Q1897" s="13" t="s">
        <v>8327</v>
      </c>
      <c r="R1897" t="s">
        <v>8328</v>
      </c>
      <c r="S1897" s="10">
        <f t="shared" si="155"/>
        <v>41759.670937499999</v>
      </c>
      <c r="T1897" s="10">
        <f t="shared" si="156"/>
        <v>41787.207638888889</v>
      </c>
      <c r="U1897">
        <f t="shared" si="152"/>
        <v>2014</v>
      </c>
    </row>
    <row r="1898" spans="1:21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 s="9">
        <v>4</v>
      </c>
      <c r="M1898" t="b">
        <v>0</v>
      </c>
      <c r="N1898" t="s">
        <v>8282</v>
      </c>
      <c r="O1898">
        <f t="shared" si="153"/>
        <v>1</v>
      </c>
      <c r="P1898">
        <f t="shared" si="154"/>
        <v>501.25</v>
      </c>
      <c r="Q1898" s="13" t="s">
        <v>8319</v>
      </c>
      <c r="R1898" t="s">
        <v>8345</v>
      </c>
      <c r="S1898" s="10">
        <f t="shared" si="155"/>
        <v>42734.879236111112</v>
      </c>
      <c r="T1898" s="10">
        <f t="shared" si="156"/>
        <v>42771.697222222225</v>
      </c>
      <c r="U1898">
        <f t="shared" si="152"/>
        <v>2016</v>
      </c>
    </row>
    <row r="1899" spans="1:21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 s="9">
        <v>44</v>
      </c>
      <c r="M1899" t="b">
        <v>1</v>
      </c>
      <c r="N1899" t="s">
        <v>8272</v>
      </c>
      <c r="O1899">
        <f t="shared" si="153"/>
        <v>100</v>
      </c>
      <c r="P1899">
        <f t="shared" si="154"/>
        <v>45.57</v>
      </c>
      <c r="Q1899" s="13" t="s">
        <v>8311</v>
      </c>
      <c r="R1899" t="s">
        <v>8333</v>
      </c>
      <c r="S1899" s="10">
        <f t="shared" si="155"/>
        <v>41831.846828703703</v>
      </c>
      <c r="T1899" s="10">
        <f t="shared" si="156"/>
        <v>41861.846828703703</v>
      </c>
      <c r="U1899">
        <f t="shared" si="152"/>
        <v>2014</v>
      </c>
    </row>
    <row r="1900" spans="1:21" ht="60" x14ac:dyDescent="0.25">
      <c r="A1900">
        <v>3488</v>
      </c>
      <c r="B1900" s="3" t="s">
        <v>3487</v>
      </c>
      <c r="C1900" s="3" t="s">
        <v>7598</v>
      </c>
      <c r="D1900" s="6">
        <v>3000</v>
      </c>
      <c r="E1900" s="8">
        <v>3636</v>
      </c>
      <c r="F1900" t="s">
        <v>8218</v>
      </c>
      <c r="G1900" t="s">
        <v>8223</v>
      </c>
      <c r="H1900" t="s">
        <v>8245</v>
      </c>
      <c r="I1900">
        <v>1429286400</v>
      </c>
      <c r="J1900">
        <v>1427221560</v>
      </c>
      <c r="K1900" t="b">
        <v>0</v>
      </c>
      <c r="L1900" s="9">
        <v>29</v>
      </c>
      <c r="M1900" t="b">
        <v>1</v>
      </c>
      <c r="N1900" t="s">
        <v>8269</v>
      </c>
      <c r="O1900">
        <f t="shared" si="153"/>
        <v>121</v>
      </c>
      <c r="P1900">
        <f t="shared" si="154"/>
        <v>125.38</v>
      </c>
      <c r="Q1900" s="13" t="s">
        <v>8323</v>
      </c>
      <c r="R1900" t="s">
        <v>8326</v>
      </c>
      <c r="S1900" s="10">
        <f t="shared" si="155"/>
        <v>42087.768055555556</v>
      </c>
      <c r="T1900" s="10">
        <f t="shared" si="156"/>
        <v>42111.666666666672</v>
      </c>
      <c r="U1900">
        <f t="shared" si="152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 s="9">
        <v>14</v>
      </c>
      <c r="M1901" t="b">
        <v>1</v>
      </c>
      <c r="N1901" t="s">
        <v>8303</v>
      </c>
      <c r="O1901">
        <f t="shared" si="153"/>
        <v>100</v>
      </c>
      <c r="P1901">
        <f t="shared" si="154"/>
        <v>143.21</v>
      </c>
      <c r="Q1901" s="13" t="s">
        <v>8323</v>
      </c>
      <c r="R1901" t="s">
        <v>8335</v>
      </c>
      <c r="S1901" s="10">
        <f t="shared" si="155"/>
        <v>42075.942627314813</v>
      </c>
      <c r="T1901" s="10">
        <f t="shared" si="156"/>
        <v>42103.166666666672</v>
      </c>
      <c r="U1901">
        <f t="shared" si="152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 s="9">
        <v>25</v>
      </c>
      <c r="M1902" t="b">
        <v>1</v>
      </c>
      <c r="N1902" t="s">
        <v>8263</v>
      </c>
      <c r="O1902">
        <f t="shared" si="153"/>
        <v>100</v>
      </c>
      <c r="P1902">
        <f t="shared" si="154"/>
        <v>80.16</v>
      </c>
      <c r="Q1902" s="13" t="s">
        <v>8321</v>
      </c>
      <c r="R1902" t="s">
        <v>8332</v>
      </c>
      <c r="S1902" s="10">
        <f t="shared" si="155"/>
        <v>42200.758240740746</v>
      </c>
      <c r="T1902" s="10">
        <f t="shared" si="156"/>
        <v>42260.758240740746</v>
      </c>
      <c r="U1902">
        <f t="shared" si="152"/>
        <v>2015</v>
      </c>
    </row>
    <row r="1903" spans="1:21" ht="60" x14ac:dyDescent="0.25">
      <c r="A1903">
        <v>3689</v>
      </c>
      <c r="B1903" s="3" t="s">
        <v>3686</v>
      </c>
      <c r="C1903" s="3" t="s">
        <v>7799</v>
      </c>
      <c r="D1903" s="6">
        <v>3000</v>
      </c>
      <c r="E1903" s="8">
        <v>3550</v>
      </c>
      <c r="F1903" t="s">
        <v>8218</v>
      </c>
      <c r="G1903" t="s">
        <v>8223</v>
      </c>
      <c r="H1903" t="s">
        <v>8245</v>
      </c>
      <c r="I1903">
        <v>1434925500</v>
      </c>
      <c r="J1903">
        <v>1432410639</v>
      </c>
      <c r="K1903" t="b">
        <v>0</v>
      </c>
      <c r="L1903" s="9">
        <v>62</v>
      </c>
      <c r="M1903" t="b">
        <v>1</v>
      </c>
      <c r="N1903" t="s">
        <v>8269</v>
      </c>
      <c r="O1903">
        <f t="shared" si="153"/>
        <v>118</v>
      </c>
      <c r="P1903">
        <f t="shared" si="154"/>
        <v>57.26</v>
      </c>
      <c r="Q1903" s="13" t="s">
        <v>8323</v>
      </c>
      <c r="R1903" t="s">
        <v>8326</v>
      </c>
      <c r="S1903" s="10">
        <f t="shared" si="155"/>
        <v>42147.826840277776</v>
      </c>
      <c r="T1903" s="10">
        <f t="shared" si="156"/>
        <v>42176.934027777781</v>
      </c>
      <c r="U1903">
        <f t="shared" si="152"/>
        <v>2015</v>
      </c>
    </row>
    <row r="1904" spans="1:21" ht="60" x14ac:dyDescent="0.25">
      <c r="A1904">
        <v>3387</v>
      </c>
      <c r="B1904" s="3" t="s">
        <v>3386</v>
      </c>
      <c r="C1904" s="3" t="s">
        <v>7497</v>
      </c>
      <c r="D1904" s="6">
        <v>3000</v>
      </c>
      <c r="E1904" s="8">
        <v>3506</v>
      </c>
      <c r="F1904" t="s">
        <v>8218</v>
      </c>
      <c r="G1904" t="s">
        <v>8223</v>
      </c>
      <c r="H1904" t="s">
        <v>8245</v>
      </c>
      <c r="I1904">
        <v>1418581088</v>
      </c>
      <c r="J1904">
        <v>1415125088</v>
      </c>
      <c r="K1904" t="b">
        <v>0</v>
      </c>
      <c r="L1904" s="9">
        <v>35</v>
      </c>
      <c r="M1904" t="b">
        <v>1</v>
      </c>
      <c r="N1904" t="s">
        <v>8269</v>
      </c>
      <c r="O1904">
        <f t="shared" si="153"/>
        <v>117</v>
      </c>
      <c r="P1904">
        <f t="shared" si="154"/>
        <v>100.17</v>
      </c>
      <c r="Q1904" s="13" t="s">
        <v>8323</v>
      </c>
      <c r="R1904" t="s">
        <v>8326</v>
      </c>
      <c r="S1904" s="10">
        <f t="shared" si="155"/>
        <v>41947.762592592589</v>
      </c>
      <c r="T1904" s="10">
        <f t="shared" si="156"/>
        <v>41987.762592592597</v>
      </c>
      <c r="U1904">
        <f t="shared" si="152"/>
        <v>2014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 s="9">
        <v>24</v>
      </c>
      <c r="M1905" t="b">
        <v>0</v>
      </c>
      <c r="N1905" t="s">
        <v>8277</v>
      </c>
      <c r="O1905">
        <f t="shared" si="153"/>
        <v>40</v>
      </c>
      <c r="P1905">
        <f t="shared" si="154"/>
        <v>83.38</v>
      </c>
      <c r="Q1905" s="13" t="s">
        <v>8327</v>
      </c>
      <c r="R1905" t="s">
        <v>8328</v>
      </c>
      <c r="S1905" s="10">
        <f t="shared" si="155"/>
        <v>42371.935590277775</v>
      </c>
      <c r="T1905" s="10">
        <f t="shared" si="156"/>
        <v>42431.935590277775</v>
      </c>
      <c r="U1905">
        <f t="shared" si="152"/>
        <v>2016</v>
      </c>
    </row>
    <row r="1906" spans="1:21" ht="60" x14ac:dyDescent="0.25">
      <c r="A1906">
        <v>3299</v>
      </c>
      <c r="B1906" s="3" t="s">
        <v>3299</v>
      </c>
      <c r="C1906" s="3" t="s">
        <v>7409</v>
      </c>
      <c r="D1906" s="6">
        <v>3000</v>
      </c>
      <c r="E1906" s="8">
        <v>3486</v>
      </c>
      <c r="F1906" t="s">
        <v>8218</v>
      </c>
      <c r="G1906" t="s">
        <v>8223</v>
      </c>
      <c r="H1906" t="s">
        <v>8245</v>
      </c>
      <c r="I1906">
        <v>1444860063</v>
      </c>
      <c r="J1906">
        <v>1442268063</v>
      </c>
      <c r="K1906" t="b">
        <v>0</v>
      </c>
      <c r="L1906" s="9">
        <v>63</v>
      </c>
      <c r="M1906" t="b">
        <v>1</v>
      </c>
      <c r="N1906" t="s">
        <v>8269</v>
      </c>
      <c r="O1906">
        <f t="shared" si="153"/>
        <v>116</v>
      </c>
      <c r="P1906">
        <f t="shared" si="154"/>
        <v>55.33</v>
      </c>
      <c r="Q1906" s="13" t="s">
        <v>8323</v>
      </c>
      <c r="R1906" t="s">
        <v>8326</v>
      </c>
      <c r="S1906" s="10">
        <f t="shared" si="155"/>
        <v>42261.917395833334</v>
      </c>
      <c r="T1906" s="10">
        <f t="shared" si="156"/>
        <v>42291.917395833334</v>
      </c>
      <c r="U1906">
        <f t="shared" si="152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 s="9">
        <v>30</v>
      </c>
      <c r="M1907" t="b">
        <v>1</v>
      </c>
      <c r="N1907" t="s">
        <v>8274</v>
      </c>
      <c r="O1907">
        <f t="shared" si="153"/>
        <v>100</v>
      </c>
      <c r="P1907">
        <f t="shared" si="154"/>
        <v>66.69</v>
      </c>
      <c r="Q1907" s="13" t="s">
        <v>8327</v>
      </c>
      <c r="R1907" t="s">
        <v>8331</v>
      </c>
      <c r="S1907" s="10">
        <f t="shared" si="155"/>
        <v>40876.169664351852</v>
      </c>
      <c r="T1907" s="10">
        <f t="shared" si="156"/>
        <v>40936.169664351852</v>
      </c>
      <c r="U1907">
        <f t="shared" si="152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 s="9">
        <v>19</v>
      </c>
      <c r="M1908" t="b">
        <v>1</v>
      </c>
      <c r="N1908" t="s">
        <v>8263</v>
      </c>
      <c r="O1908">
        <f t="shared" si="153"/>
        <v>100</v>
      </c>
      <c r="P1908">
        <f t="shared" si="154"/>
        <v>105.26</v>
      </c>
      <c r="Q1908" s="13" t="s">
        <v>8321</v>
      </c>
      <c r="R1908" t="s">
        <v>8332</v>
      </c>
      <c r="S1908" s="10">
        <f t="shared" si="155"/>
        <v>41887.568912037037</v>
      </c>
      <c r="T1908" s="10">
        <f t="shared" si="156"/>
        <v>41917.568912037037</v>
      </c>
      <c r="U1908">
        <f t="shared" si="152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 s="9">
        <v>15</v>
      </c>
      <c r="M1909" t="b">
        <v>1</v>
      </c>
      <c r="N1909" t="s">
        <v>8263</v>
      </c>
      <c r="O1909">
        <f t="shared" si="153"/>
        <v>100</v>
      </c>
      <c r="P1909">
        <f t="shared" si="154"/>
        <v>133.33000000000001</v>
      </c>
      <c r="Q1909" s="13" t="s">
        <v>8321</v>
      </c>
      <c r="R1909" t="s">
        <v>8332</v>
      </c>
      <c r="S1909" s="10">
        <f t="shared" si="155"/>
        <v>41874.098807870374</v>
      </c>
      <c r="T1909" s="10">
        <f t="shared" si="156"/>
        <v>41919.098807870374</v>
      </c>
      <c r="U1909">
        <f t="shared" si="152"/>
        <v>2014</v>
      </c>
    </row>
    <row r="1910" spans="1:21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 s="9">
        <v>7</v>
      </c>
      <c r="M1910" t="b">
        <v>1</v>
      </c>
      <c r="N1910" t="s">
        <v>8278</v>
      </c>
      <c r="O1910">
        <f t="shared" si="153"/>
        <v>100</v>
      </c>
      <c r="P1910">
        <f t="shared" si="154"/>
        <v>285.70999999999998</v>
      </c>
      <c r="Q1910" s="13" t="s">
        <v>8327</v>
      </c>
      <c r="R1910" t="s">
        <v>8329</v>
      </c>
      <c r="S1910" s="10">
        <f t="shared" si="155"/>
        <v>41564.194131944445</v>
      </c>
      <c r="T1910" s="10">
        <f t="shared" si="156"/>
        <v>41594.235798611109</v>
      </c>
      <c r="U1910">
        <f t="shared" si="152"/>
        <v>2013</v>
      </c>
    </row>
    <row r="1911" spans="1:21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 s="9">
        <v>47</v>
      </c>
      <c r="M1911" t="b">
        <v>1</v>
      </c>
      <c r="N1911" t="s">
        <v>8277</v>
      </c>
      <c r="O1911">
        <f t="shared" si="153"/>
        <v>100</v>
      </c>
      <c r="P1911">
        <f t="shared" si="154"/>
        <v>42.55</v>
      </c>
      <c r="Q1911" s="13" t="s">
        <v>8327</v>
      </c>
      <c r="R1911" t="s">
        <v>8328</v>
      </c>
      <c r="S1911" s="10">
        <f t="shared" si="155"/>
        <v>41193.748483796298</v>
      </c>
      <c r="T1911" s="10">
        <f t="shared" si="156"/>
        <v>41223.790150462963</v>
      </c>
      <c r="U1911">
        <f t="shared" si="152"/>
        <v>2012</v>
      </c>
    </row>
    <row r="1912" spans="1:21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 s="9">
        <v>8</v>
      </c>
      <c r="M1912" t="b">
        <v>1</v>
      </c>
      <c r="N1912" t="s">
        <v>8277</v>
      </c>
      <c r="O1912">
        <f t="shared" si="153"/>
        <v>100</v>
      </c>
      <c r="P1912">
        <f t="shared" si="154"/>
        <v>250</v>
      </c>
      <c r="Q1912" s="13" t="s">
        <v>8327</v>
      </c>
      <c r="R1912" t="s">
        <v>8328</v>
      </c>
      <c r="S1912" s="10">
        <f t="shared" si="155"/>
        <v>42227.936157407406</v>
      </c>
      <c r="T1912" s="10">
        <f t="shared" si="156"/>
        <v>42287.936157407406</v>
      </c>
      <c r="U1912">
        <f t="shared" si="152"/>
        <v>2015</v>
      </c>
    </row>
    <row r="1913" spans="1:21" ht="30" x14ac:dyDescent="0.25">
      <c r="A1913">
        <v>3167</v>
      </c>
      <c r="B1913" s="3" t="s">
        <v>3167</v>
      </c>
      <c r="C1913" s="3" t="s">
        <v>7277</v>
      </c>
      <c r="D1913" s="6">
        <v>3000</v>
      </c>
      <c r="E1913" s="8">
        <v>3485</v>
      </c>
      <c r="F1913" t="s">
        <v>8218</v>
      </c>
      <c r="G1913" t="s">
        <v>8223</v>
      </c>
      <c r="H1913" t="s">
        <v>8245</v>
      </c>
      <c r="I1913">
        <v>1406952781</v>
      </c>
      <c r="J1913">
        <v>1405743181</v>
      </c>
      <c r="K1913" t="b">
        <v>1</v>
      </c>
      <c r="L1913" s="9">
        <v>55</v>
      </c>
      <c r="M1913" t="b">
        <v>1</v>
      </c>
      <c r="N1913" t="s">
        <v>8269</v>
      </c>
      <c r="O1913">
        <f t="shared" si="153"/>
        <v>116</v>
      </c>
      <c r="P1913">
        <f t="shared" si="154"/>
        <v>63.36</v>
      </c>
      <c r="Q1913" s="13" t="s">
        <v>8323</v>
      </c>
      <c r="R1913" t="s">
        <v>8326</v>
      </c>
      <c r="S1913" s="10">
        <f t="shared" si="155"/>
        <v>41839.175706018519</v>
      </c>
      <c r="T1913" s="10">
        <f t="shared" si="156"/>
        <v>41853.175706018519</v>
      </c>
      <c r="U1913">
        <f t="shared" si="152"/>
        <v>2014</v>
      </c>
    </row>
    <row r="1914" spans="1:21" ht="90" x14ac:dyDescent="0.25">
      <c r="A1914">
        <v>3584</v>
      </c>
      <c r="B1914" s="3" t="s">
        <v>3583</v>
      </c>
      <c r="C1914" s="3" t="s">
        <v>7694</v>
      </c>
      <c r="D1914" s="6">
        <v>3000</v>
      </c>
      <c r="E1914" s="8">
        <v>3465</v>
      </c>
      <c r="F1914" t="s">
        <v>8218</v>
      </c>
      <c r="G1914" t="s">
        <v>8224</v>
      </c>
      <c r="H1914" t="s">
        <v>8246</v>
      </c>
      <c r="I1914">
        <v>1436772944</v>
      </c>
      <c r="J1914">
        <v>1434180944</v>
      </c>
      <c r="K1914" t="b">
        <v>0</v>
      </c>
      <c r="L1914" s="9">
        <v>112</v>
      </c>
      <c r="M1914" t="b">
        <v>1</v>
      </c>
      <c r="N1914" t="s">
        <v>8269</v>
      </c>
      <c r="O1914">
        <f t="shared" si="153"/>
        <v>116</v>
      </c>
      <c r="P1914">
        <f t="shared" si="154"/>
        <v>30.94</v>
      </c>
      <c r="Q1914" s="13" t="s">
        <v>8323</v>
      </c>
      <c r="R1914" t="s">
        <v>8326</v>
      </c>
      <c r="S1914" s="10">
        <f t="shared" si="155"/>
        <v>42168.316481481481</v>
      </c>
      <c r="T1914" s="10">
        <f t="shared" si="156"/>
        <v>42198.316481481481</v>
      </c>
      <c r="U1914">
        <f t="shared" si="152"/>
        <v>2015</v>
      </c>
    </row>
    <row r="1915" spans="1:21" ht="45" x14ac:dyDescent="0.25">
      <c r="A1915">
        <v>522</v>
      </c>
      <c r="B1915" s="3" t="s">
        <v>523</v>
      </c>
      <c r="C1915" s="3" t="s">
        <v>4632</v>
      </c>
      <c r="D1915" s="6">
        <v>3000</v>
      </c>
      <c r="E1915" s="8">
        <v>3440</v>
      </c>
      <c r="F1915" t="s">
        <v>8218</v>
      </c>
      <c r="G1915" t="s">
        <v>8223</v>
      </c>
      <c r="H1915" t="s">
        <v>8245</v>
      </c>
      <c r="I1915">
        <v>1458518325</v>
      </c>
      <c r="J1915">
        <v>1456793925</v>
      </c>
      <c r="K1915" t="b">
        <v>0</v>
      </c>
      <c r="L1915" s="9">
        <v>31</v>
      </c>
      <c r="M1915" t="b">
        <v>1</v>
      </c>
      <c r="N1915" t="s">
        <v>8269</v>
      </c>
      <c r="O1915">
        <f t="shared" si="153"/>
        <v>115</v>
      </c>
      <c r="P1915">
        <f t="shared" si="154"/>
        <v>110.97</v>
      </c>
      <c r="Q1915" s="13" t="s">
        <v>8323</v>
      </c>
      <c r="R1915" t="s">
        <v>8326</v>
      </c>
      <c r="S1915" s="10">
        <f t="shared" si="155"/>
        <v>42430.040798611109</v>
      </c>
      <c r="T1915" s="10">
        <f t="shared" si="156"/>
        <v>42449.999131944445</v>
      </c>
      <c r="U1915">
        <f t="shared" si="152"/>
        <v>2016</v>
      </c>
    </row>
    <row r="1916" spans="1:21" ht="60" x14ac:dyDescent="0.25">
      <c r="A1916">
        <v>2977</v>
      </c>
      <c r="B1916" s="3" t="s">
        <v>2977</v>
      </c>
      <c r="C1916" s="3" t="s">
        <v>7087</v>
      </c>
      <c r="D1916" s="6">
        <v>3000</v>
      </c>
      <c r="E1916" s="8">
        <v>3407</v>
      </c>
      <c r="F1916" t="s">
        <v>8218</v>
      </c>
      <c r="G1916" t="s">
        <v>8223</v>
      </c>
      <c r="H1916" t="s">
        <v>8245</v>
      </c>
      <c r="I1916">
        <v>1427076840</v>
      </c>
      <c r="J1916">
        <v>1421960934</v>
      </c>
      <c r="K1916" t="b">
        <v>0</v>
      </c>
      <c r="L1916" s="9">
        <v>30</v>
      </c>
      <c r="M1916" t="b">
        <v>1</v>
      </c>
      <c r="N1916" t="s">
        <v>8269</v>
      </c>
      <c r="O1916">
        <f t="shared" si="153"/>
        <v>114</v>
      </c>
      <c r="P1916">
        <f t="shared" si="154"/>
        <v>113.57</v>
      </c>
      <c r="Q1916" s="13" t="s">
        <v>8323</v>
      </c>
      <c r="R1916" t="s">
        <v>8326</v>
      </c>
      <c r="S1916" s="10">
        <f t="shared" si="155"/>
        <v>42026.88118055556</v>
      </c>
      <c r="T1916" s="10">
        <f t="shared" si="156"/>
        <v>42086.093055555553</v>
      </c>
      <c r="U1916">
        <f t="shared" si="152"/>
        <v>2015</v>
      </c>
    </row>
    <row r="1917" spans="1:21" ht="60" x14ac:dyDescent="0.25">
      <c r="A1917">
        <v>3604</v>
      </c>
      <c r="B1917" s="3" t="s">
        <v>3603</v>
      </c>
      <c r="C1917" s="3" t="s">
        <v>7714</v>
      </c>
      <c r="D1917" s="6">
        <v>3000</v>
      </c>
      <c r="E1917" s="8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 s="9">
        <v>69</v>
      </c>
      <c r="M1917" t="b">
        <v>1</v>
      </c>
      <c r="N1917" t="s">
        <v>8269</v>
      </c>
      <c r="O1917">
        <f t="shared" si="153"/>
        <v>113</v>
      </c>
      <c r="P1917">
        <f t="shared" si="154"/>
        <v>49.06</v>
      </c>
      <c r="Q1917" s="13" t="s">
        <v>8323</v>
      </c>
      <c r="R1917" t="s">
        <v>8326</v>
      </c>
      <c r="S1917" s="10">
        <f t="shared" si="155"/>
        <v>42483.015694444446</v>
      </c>
      <c r="T1917" s="10">
        <f t="shared" si="156"/>
        <v>42489.290972222225</v>
      </c>
      <c r="U1917">
        <f t="shared" si="152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 s="9">
        <v>20</v>
      </c>
      <c r="M1918" t="b">
        <v>1</v>
      </c>
      <c r="N1918" t="s">
        <v>8303</v>
      </c>
      <c r="O1918">
        <f t="shared" si="153"/>
        <v>100</v>
      </c>
      <c r="P1918">
        <f t="shared" si="154"/>
        <v>100</v>
      </c>
      <c r="Q1918" s="13" t="s">
        <v>8323</v>
      </c>
      <c r="R1918" t="s">
        <v>8335</v>
      </c>
      <c r="S1918" s="10">
        <f t="shared" si="155"/>
        <v>42138.930671296301</v>
      </c>
      <c r="T1918" s="10">
        <f t="shared" si="156"/>
        <v>42168.930671296301</v>
      </c>
      <c r="U1918">
        <f t="shared" si="152"/>
        <v>2015</v>
      </c>
    </row>
    <row r="1919" spans="1:21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 s="9">
        <v>23</v>
      </c>
      <c r="M1919" t="b">
        <v>1</v>
      </c>
      <c r="N1919" t="s">
        <v>8274</v>
      </c>
      <c r="O1919">
        <f t="shared" si="153"/>
        <v>133</v>
      </c>
      <c r="P1919">
        <f t="shared" si="154"/>
        <v>86.96</v>
      </c>
      <c r="Q1919" s="13" t="s">
        <v>8327</v>
      </c>
      <c r="R1919" t="s">
        <v>8331</v>
      </c>
      <c r="S1919" s="10">
        <f t="shared" si="155"/>
        <v>41876.18618055556</v>
      </c>
      <c r="T1919" s="10">
        <f t="shared" si="156"/>
        <v>41897.18618055556</v>
      </c>
      <c r="U1919">
        <f t="shared" si="152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 s="9">
        <v>55</v>
      </c>
      <c r="M1920" t="b">
        <v>1</v>
      </c>
      <c r="N1920" t="s">
        <v>8303</v>
      </c>
      <c r="O1920">
        <f t="shared" si="153"/>
        <v>133</v>
      </c>
      <c r="P1920">
        <f t="shared" si="154"/>
        <v>36.36</v>
      </c>
      <c r="Q1920" s="13" t="s">
        <v>8323</v>
      </c>
      <c r="R1920" t="s">
        <v>8335</v>
      </c>
      <c r="S1920" s="10">
        <f t="shared" si="155"/>
        <v>41803.457326388889</v>
      </c>
      <c r="T1920" s="10">
        <f t="shared" si="156"/>
        <v>41833.457326388889</v>
      </c>
      <c r="U1920">
        <f t="shared" si="152"/>
        <v>2014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 s="9">
        <v>73</v>
      </c>
      <c r="M1921" t="b">
        <v>1</v>
      </c>
      <c r="N1921" t="s">
        <v>8278</v>
      </c>
      <c r="O1921">
        <f t="shared" si="153"/>
        <v>133</v>
      </c>
      <c r="P1921">
        <f t="shared" si="154"/>
        <v>27.3</v>
      </c>
      <c r="Q1921" s="13" t="s">
        <v>8327</v>
      </c>
      <c r="R1921" t="s">
        <v>8329</v>
      </c>
      <c r="S1921" s="10">
        <f t="shared" si="155"/>
        <v>41312.311562499999</v>
      </c>
      <c r="T1921" s="10">
        <f t="shared" si="156"/>
        <v>41342.311562499999</v>
      </c>
      <c r="U1921">
        <f t="shared" si="152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 s="9">
        <v>33</v>
      </c>
      <c r="M1922" t="b">
        <v>0</v>
      </c>
      <c r="N1922" t="s">
        <v>8283</v>
      </c>
      <c r="O1922">
        <f t="shared" si="153"/>
        <v>40</v>
      </c>
      <c r="P1922">
        <f t="shared" si="154"/>
        <v>60.24</v>
      </c>
      <c r="Q1922" s="13" t="s">
        <v>8313</v>
      </c>
      <c r="R1922" t="s">
        <v>8314</v>
      </c>
      <c r="S1922" s="10">
        <f t="shared" si="155"/>
        <v>42003.655555555553</v>
      </c>
      <c r="T1922" s="10">
        <f t="shared" si="156"/>
        <v>42035.142361111109</v>
      </c>
      <c r="U1922">
        <f t="shared" si="152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 s="9">
        <v>24</v>
      </c>
      <c r="M1923" t="b">
        <v>0</v>
      </c>
      <c r="N1923" t="s">
        <v>8276</v>
      </c>
      <c r="O1923">
        <f t="shared" si="153"/>
        <v>7</v>
      </c>
      <c r="P1923">
        <f t="shared" si="154"/>
        <v>82.58</v>
      </c>
      <c r="Q1923" s="13" t="s">
        <v>8327</v>
      </c>
      <c r="R1923" t="s">
        <v>8350</v>
      </c>
      <c r="S1923" s="10">
        <f t="shared" si="155"/>
        <v>41004.139108796298</v>
      </c>
      <c r="T1923" s="10">
        <f t="shared" si="156"/>
        <v>41034.139108796298</v>
      </c>
      <c r="U1923">
        <f t="shared" si="152"/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 s="9">
        <v>74</v>
      </c>
      <c r="M1924" t="b">
        <v>1</v>
      </c>
      <c r="N1924" t="s">
        <v>8299</v>
      </c>
      <c r="O1924">
        <f t="shared" si="153"/>
        <v>131</v>
      </c>
      <c r="P1924">
        <f t="shared" si="154"/>
        <v>26.59</v>
      </c>
      <c r="Q1924" s="13" t="s">
        <v>8308</v>
      </c>
      <c r="R1924" t="s">
        <v>8315</v>
      </c>
      <c r="S1924" s="10">
        <f t="shared" si="155"/>
        <v>42689.74324074074</v>
      </c>
      <c r="T1924" s="10">
        <f t="shared" si="156"/>
        <v>42734.74324074074</v>
      </c>
      <c r="U1924">
        <f t="shared" si="152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 s="9">
        <v>17</v>
      </c>
      <c r="M1925" t="b">
        <v>0</v>
      </c>
      <c r="N1925" t="s">
        <v>8291</v>
      </c>
      <c r="O1925">
        <f t="shared" si="153"/>
        <v>8</v>
      </c>
      <c r="P1925">
        <f t="shared" si="154"/>
        <v>115.71</v>
      </c>
      <c r="Q1925" s="13" t="s">
        <v>8327</v>
      </c>
      <c r="R1925" t="s">
        <v>8330</v>
      </c>
      <c r="S1925" s="10">
        <f t="shared" si="155"/>
        <v>42095.918530092589</v>
      </c>
      <c r="T1925" s="10">
        <f t="shared" si="156"/>
        <v>42125.918530092589</v>
      </c>
      <c r="U1925">
        <f t="shared" si="152"/>
        <v>2015</v>
      </c>
    </row>
    <row r="1926" spans="1:21" ht="45" x14ac:dyDescent="0.25">
      <c r="A1926">
        <v>3680</v>
      </c>
      <c r="B1926" s="3" t="s">
        <v>3677</v>
      </c>
      <c r="C1926" s="3" t="s">
        <v>7790</v>
      </c>
      <c r="D1926" s="6">
        <v>3000</v>
      </c>
      <c r="E1926" s="8">
        <v>3383</v>
      </c>
      <c r="F1926" t="s">
        <v>8218</v>
      </c>
      <c r="G1926" t="s">
        <v>8223</v>
      </c>
      <c r="H1926" t="s">
        <v>8245</v>
      </c>
      <c r="I1926">
        <v>1475664834</v>
      </c>
      <c r="J1926">
        <v>1473850434</v>
      </c>
      <c r="K1926" t="b">
        <v>0</v>
      </c>
      <c r="L1926" s="9">
        <v>34</v>
      </c>
      <c r="M1926" t="b">
        <v>1</v>
      </c>
      <c r="N1926" t="s">
        <v>8269</v>
      </c>
      <c r="O1926">
        <f t="shared" si="153"/>
        <v>113</v>
      </c>
      <c r="P1926">
        <f t="shared" si="154"/>
        <v>99.5</v>
      </c>
      <c r="Q1926" s="13" t="s">
        <v>8323</v>
      </c>
      <c r="R1926" t="s">
        <v>8326</v>
      </c>
      <c r="S1926" s="10">
        <f t="shared" si="155"/>
        <v>42627.454097222217</v>
      </c>
      <c r="T1926" s="10">
        <f t="shared" si="156"/>
        <v>42648.454097222217</v>
      </c>
      <c r="U1926">
        <f t="shared" si="152"/>
        <v>2016</v>
      </c>
    </row>
    <row r="1927" spans="1:21" ht="45" x14ac:dyDescent="0.25">
      <c r="A1927">
        <v>2806</v>
      </c>
      <c r="B1927" s="3" t="s">
        <v>2806</v>
      </c>
      <c r="C1927" s="3" t="s">
        <v>6916</v>
      </c>
      <c r="D1927" s="6">
        <v>3000</v>
      </c>
      <c r="E1927" s="8">
        <v>3363</v>
      </c>
      <c r="F1927" t="s">
        <v>8218</v>
      </c>
      <c r="G1927" t="s">
        <v>8224</v>
      </c>
      <c r="H1927" t="s">
        <v>8246</v>
      </c>
      <c r="I1927">
        <v>1438772400</v>
      </c>
      <c r="J1927">
        <v>1435645490</v>
      </c>
      <c r="K1927" t="b">
        <v>0</v>
      </c>
      <c r="L1927" s="9">
        <v>76</v>
      </c>
      <c r="M1927" t="b">
        <v>1</v>
      </c>
      <c r="N1927" t="s">
        <v>8269</v>
      </c>
      <c r="O1927">
        <f t="shared" si="153"/>
        <v>112</v>
      </c>
      <c r="P1927">
        <f t="shared" si="154"/>
        <v>44.25</v>
      </c>
      <c r="Q1927" s="13" t="s">
        <v>8323</v>
      </c>
      <c r="R1927" t="s">
        <v>8326</v>
      </c>
      <c r="S1927" s="10">
        <f t="shared" si="155"/>
        <v>42185.267245370371</v>
      </c>
      <c r="T1927" s="10">
        <f t="shared" si="156"/>
        <v>42221.458333333328</v>
      </c>
      <c r="U1927">
        <f t="shared" si="152"/>
        <v>2015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 s="9">
        <v>32</v>
      </c>
      <c r="M1928" t="b">
        <v>1</v>
      </c>
      <c r="N1928" t="s">
        <v>8274</v>
      </c>
      <c r="O1928">
        <f t="shared" si="153"/>
        <v>108</v>
      </c>
      <c r="P1928">
        <f t="shared" si="154"/>
        <v>60.66</v>
      </c>
      <c r="Q1928" s="13" t="s">
        <v>8327</v>
      </c>
      <c r="R1928" t="s">
        <v>8331</v>
      </c>
      <c r="S1928" s="10">
        <f t="shared" si="155"/>
        <v>41325.525752314818</v>
      </c>
      <c r="T1928" s="10">
        <f t="shared" si="156"/>
        <v>41355.484085648146</v>
      </c>
      <c r="U1928">
        <f t="shared" si="152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 s="9">
        <v>19</v>
      </c>
      <c r="M1929" t="b">
        <v>1</v>
      </c>
      <c r="N1929" t="s">
        <v>8263</v>
      </c>
      <c r="O1929">
        <f t="shared" si="153"/>
        <v>155</v>
      </c>
      <c r="P1929">
        <f t="shared" si="154"/>
        <v>102.11</v>
      </c>
      <c r="Q1929" s="13" t="s">
        <v>8321</v>
      </c>
      <c r="R1929" t="s">
        <v>8332</v>
      </c>
      <c r="S1929" s="10">
        <f t="shared" si="155"/>
        <v>41828.515555555554</v>
      </c>
      <c r="T1929" s="10">
        <f t="shared" si="156"/>
        <v>41868.515555555554</v>
      </c>
      <c r="U1929">
        <f t="shared" ref="U1929:U1992" si="157">YEAR(S1929)</f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 s="9">
        <v>40</v>
      </c>
      <c r="M1930" t="b">
        <v>0</v>
      </c>
      <c r="N1930" t="s">
        <v>8284</v>
      </c>
      <c r="O1930">
        <f t="shared" si="153"/>
        <v>4</v>
      </c>
      <c r="P1930">
        <f t="shared" si="154"/>
        <v>48.43</v>
      </c>
      <c r="Q1930" s="13" t="s">
        <v>8327</v>
      </c>
      <c r="R1930" t="s">
        <v>8354</v>
      </c>
      <c r="S1930" s="10">
        <f t="shared" si="155"/>
        <v>41715.874780092592</v>
      </c>
      <c r="T1930" s="10">
        <f t="shared" si="156"/>
        <v>41750.041666666664</v>
      </c>
      <c r="U1930">
        <f t="shared" si="157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 s="9">
        <v>49</v>
      </c>
      <c r="M1931" t="b">
        <v>1</v>
      </c>
      <c r="N1931" t="s">
        <v>8290</v>
      </c>
      <c r="O1931">
        <f t="shared" si="153"/>
        <v>113</v>
      </c>
      <c r="P1931">
        <f t="shared" si="154"/>
        <v>39.18</v>
      </c>
      <c r="Q1931" s="13" t="s">
        <v>8327</v>
      </c>
      <c r="R1931" t="s">
        <v>8338</v>
      </c>
      <c r="S1931" s="10">
        <f t="shared" si="155"/>
        <v>41034.656597222223</v>
      </c>
      <c r="T1931" s="10">
        <f t="shared" si="156"/>
        <v>41064.656597222223</v>
      </c>
      <c r="U1931">
        <f t="shared" si="157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 s="9">
        <v>37</v>
      </c>
      <c r="M1932" t="b">
        <v>1</v>
      </c>
      <c r="N1932" t="s">
        <v>8301</v>
      </c>
      <c r="O1932">
        <f t="shared" si="153"/>
        <v>128</v>
      </c>
      <c r="P1932">
        <f t="shared" si="154"/>
        <v>51.89</v>
      </c>
      <c r="Q1932" s="13" t="s">
        <v>8323</v>
      </c>
      <c r="R1932" t="s">
        <v>8324</v>
      </c>
      <c r="S1932" s="10">
        <f t="shared" si="155"/>
        <v>42253.688043981485</v>
      </c>
      <c r="T1932" s="10">
        <f t="shared" si="156"/>
        <v>42283.688043981485</v>
      </c>
      <c r="U1932">
        <f t="shared" si="157"/>
        <v>2015</v>
      </c>
    </row>
    <row r="1933" spans="1:21" ht="60" x14ac:dyDescent="0.25">
      <c r="A1933">
        <v>3661</v>
      </c>
      <c r="B1933" s="3" t="s">
        <v>3658</v>
      </c>
      <c r="C1933" s="3" t="s">
        <v>7771</v>
      </c>
      <c r="D1933" s="6">
        <v>3000</v>
      </c>
      <c r="E1933" s="8">
        <v>3330</v>
      </c>
      <c r="F1933" t="s">
        <v>8218</v>
      </c>
      <c r="G1933" t="s">
        <v>8223</v>
      </c>
      <c r="H1933" t="s">
        <v>8245</v>
      </c>
      <c r="I1933">
        <v>1460260800</v>
      </c>
      <c r="J1933">
        <v>1458336672</v>
      </c>
      <c r="K1933" t="b">
        <v>0</v>
      </c>
      <c r="L1933" s="9">
        <v>36</v>
      </c>
      <c r="M1933" t="b">
        <v>1</v>
      </c>
      <c r="N1933" t="s">
        <v>8269</v>
      </c>
      <c r="O1933">
        <f t="shared" si="153"/>
        <v>111</v>
      </c>
      <c r="P1933">
        <f t="shared" si="154"/>
        <v>92.5</v>
      </c>
      <c r="Q1933" s="13" t="s">
        <v>8323</v>
      </c>
      <c r="R1933" t="s">
        <v>8326</v>
      </c>
      <c r="S1933" s="10">
        <f t="shared" si="155"/>
        <v>42447.896666666667</v>
      </c>
      <c r="T1933" s="10">
        <f t="shared" si="156"/>
        <v>42470.166666666672</v>
      </c>
      <c r="U1933">
        <f t="shared" si="157"/>
        <v>2016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 s="9">
        <v>42</v>
      </c>
      <c r="M1934" t="b">
        <v>1</v>
      </c>
      <c r="N1934" t="s">
        <v>8277</v>
      </c>
      <c r="O1934">
        <f t="shared" si="153"/>
        <v>128</v>
      </c>
      <c r="P1934">
        <f t="shared" si="154"/>
        <v>45.55</v>
      </c>
      <c r="Q1934" s="13" t="s">
        <v>8327</v>
      </c>
      <c r="R1934" t="s">
        <v>8328</v>
      </c>
      <c r="S1934" s="10">
        <f t="shared" si="155"/>
        <v>41036.946469907409</v>
      </c>
      <c r="T1934" s="10">
        <f t="shared" si="156"/>
        <v>41066.946469907409</v>
      </c>
      <c r="U1934">
        <f t="shared" si="157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 s="9">
        <v>26</v>
      </c>
      <c r="M1935" t="b">
        <v>0</v>
      </c>
      <c r="N1935" t="s">
        <v>8268</v>
      </c>
      <c r="O1935">
        <f t="shared" ref="O1935:O1998" si="158">ROUND(E1935/D1935*100,0)</f>
        <v>10</v>
      </c>
      <c r="P1935">
        <f t="shared" ref="P1935:P1998" si="159">IFERROR(ROUND(E1935/L1935,2),0)</f>
        <v>73.459999999999994</v>
      </c>
      <c r="Q1935" s="13" t="s">
        <v>8321</v>
      </c>
      <c r="R1935" t="s">
        <v>8339</v>
      </c>
      <c r="S1935" s="10">
        <f t="shared" ref="S1935:S1998" si="160">(((J1935/60)/60)/24)+DATE(1970,1,1)</f>
        <v>40043.895462962959</v>
      </c>
      <c r="T1935" s="10">
        <f t="shared" ref="T1935:T1998" si="161">(((I1935/60)/60)/24)+DATE(1970,1,1)</f>
        <v>40098.874305555553</v>
      </c>
      <c r="U1935">
        <f t="shared" si="157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 s="9">
        <v>5</v>
      </c>
      <c r="M1936" t="b">
        <v>0</v>
      </c>
      <c r="N1936" t="s">
        <v>8269</v>
      </c>
      <c r="O1936">
        <f t="shared" si="158"/>
        <v>19</v>
      </c>
      <c r="P1936">
        <f t="shared" si="159"/>
        <v>381.6</v>
      </c>
      <c r="Q1936" s="13" t="s">
        <v>8323</v>
      </c>
      <c r="R1936" t="s">
        <v>8326</v>
      </c>
      <c r="S1936" s="10">
        <f t="shared" si="160"/>
        <v>42370.90320601852</v>
      </c>
      <c r="T1936" s="10">
        <f t="shared" si="161"/>
        <v>42406.207638888889</v>
      </c>
      <c r="U1936">
        <f t="shared" si="157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 s="9">
        <v>29</v>
      </c>
      <c r="M1937" t="b">
        <v>0</v>
      </c>
      <c r="N1937" t="s">
        <v>8300</v>
      </c>
      <c r="O1937">
        <f t="shared" si="158"/>
        <v>8</v>
      </c>
      <c r="P1937">
        <f t="shared" si="159"/>
        <v>65.41</v>
      </c>
      <c r="Q1937" s="13" t="s">
        <v>8308</v>
      </c>
      <c r="R1937" t="s">
        <v>8340</v>
      </c>
      <c r="S1937" s="10">
        <f t="shared" si="160"/>
        <v>41923.857511574075</v>
      </c>
      <c r="T1937" s="10">
        <f t="shared" si="161"/>
        <v>41953.899178240739</v>
      </c>
      <c r="U1937">
        <f t="shared" si="157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 s="9">
        <v>23</v>
      </c>
      <c r="M1938" t="b">
        <v>0</v>
      </c>
      <c r="N1938" t="s">
        <v>8271</v>
      </c>
      <c r="O1938">
        <f t="shared" si="158"/>
        <v>6</v>
      </c>
      <c r="P1938">
        <f t="shared" si="159"/>
        <v>82.09</v>
      </c>
      <c r="Q1938" s="13" t="s">
        <v>8308</v>
      </c>
      <c r="R1938" t="s">
        <v>8310</v>
      </c>
      <c r="S1938" s="10">
        <f t="shared" si="160"/>
        <v>42339.967708333337</v>
      </c>
      <c r="T1938" s="10">
        <f t="shared" si="161"/>
        <v>42369.958333333328</v>
      </c>
      <c r="U1938">
        <f t="shared" si="157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 s="9">
        <v>53</v>
      </c>
      <c r="M1939" t="b">
        <v>1</v>
      </c>
      <c r="N1939" t="s">
        <v>8299</v>
      </c>
      <c r="O1939">
        <f t="shared" si="158"/>
        <v>188</v>
      </c>
      <c r="P1939">
        <f t="shared" si="159"/>
        <v>35.549999999999997</v>
      </c>
      <c r="Q1939" s="13" t="s">
        <v>8308</v>
      </c>
      <c r="R1939" t="s">
        <v>8315</v>
      </c>
      <c r="S1939" s="10">
        <f t="shared" si="160"/>
        <v>42273.884305555555</v>
      </c>
      <c r="T1939" s="10">
        <f t="shared" si="161"/>
        <v>42300.458333333328</v>
      </c>
      <c r="U1939">
        <f t="shared" si="157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 s="9">
        <v>50</v>
      </c>
      <c r="M1940" t="b">
        <v>1</v>
      </c>
      <c r="N1940" t="s">
        <v>8277</v>
      </c>
      <c r="O1940">
        <f t="shared" si="158"/>
        <v>157</v>
      </c>
      <c r="P1940">
        <f t="shared" si="159"/>
        <v>37.67</v>
      </c>
      <c r="Q1940" s="13" t="s">
        <v>8327</v>
      </c>
      <c r="R1940" t="s">
        <v>8328</v>
      </c>
      <c r="S1940" s="10">
        <f t="shared" si="160"/>
        <v>41037.551585648151</v>
      </c>
      <c r="T1940" s="10">
        <f t="shared" si="161"/>
        <v>41067.551585648151</v>
      </c>
      <c r="U1940">
        <f t="shared" si="157"/>
        <v>2012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 s="9">
        <v>19</v>
      </c>
      <c r="M1941" t="b">
        <v>0</v>
      </c>
      <c r="N1941" t="s">
        <v>8283</v>
      </c>
      <c r="O1941">
        <f t="shared" si="158"/>
        <v>6</v>
      </c>
      <c r="P1941">
        <f t="shared" si="159"/>
        <v>98.79</v>
      </c>
      <c r="Q1941" s="13" t="s">
        <v>8313</v>
      </c>
      <c r="R1941" t="s">
        <v>8314</v>
      </c>
      <c r="S1941" s="10">
        <f t="shared" si="160"/>
        <v>41978.760393518518</v>
      </c>
      <c r="T1941" s="10">
        <f t="shared" si="161"/>
        <v>42023.760393518518</v>
      </c>
      <c r="U1941">
        <f t="shared" si="157"/>
        <v>2014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 s="9">
        <v>81</v>
      </c>
      <c r="M1942" t="b">
        <v>1</v>
      </c>
      <c r="N1942" t="s">
        <v>8286</v>
      </c>
      <c r="O1942">
        <f t="shared" si="158"/>
        <v>125</v>
      </c>
      <c r="P1942">
        <f t="shared" si="159"/>
        <v>23.17</v>
      </c>
      <c r="Q1942" s="13" t="s">
        <v>8311</v>
      </c>
      <c r="R1942" t="s">
        <v>8312</v>
      </c>
      <c r="S1942" s="10">
        <f t="shared" si="160"/>
        <v>41250.827118055553</v>
      </c>
      <c r="T1942" s="10">
        <f t="shared" si="161"/>
        <v>41271.827118055553</v>
      </c>
      <c r="U1942">
        <f t="shared" si="157"/>
        <v>2012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 s="9">
        <v>11</v>
      </c>
      <c r="M1943" t="b">
        <v>0</v>
      </c>
      <c r="N1943" t="s">
        <v>8268</v>
      </c>
      <c r="O1943">
        <f t="shared" si="158"/>
        <v>9</v>
      </c>
      <c r="P1943">
        <f t="shared" si="159"/>
        <v>170.55</v>
      </c>
      <c r="Q1943" s="13" t="s">
        <v>8321</v>
      </c>
      <c r="R1943" t="s">
        <v>8339</v>
      </c>
      <c r="S1943" s="10">
        <f t="shared" si="160"/>
        <v>42296.261087962965</v>
      </c>
      <c r="T1943" s="10">
        <f t="shared" si="161"/>
        <v>42326.302754629629</v>
      </c>
      <c r="U1943">
        <f t="shared" si="157"/>
        <v>2015</v>
      </c>
    </row>
    <row r="1944" spans="1:21" ht="45" x14ac:dyDescent="0.25">
      <c r="A1944">
        <v>2831</v>
      </c>
      <c r="B1944" s="3" t="s">
        <v>2831</v>
      </c>
      <c r="C1944" s="3" t="s">
        <v>6941</v>
      </c>
      <c r="D1944" s="6">
        <v>3000</v>
      </c>
      <c r="E1944" s="8">
        <v>3320</v>
      </c>
      <c r="F1944" t="s">
        <v>8218</v>
      </c>
      <c r="G1944" t="s">
        <v>8223</v>
      </c>
      <c r="H1944" t="s">
        <v>8245</v>
      </c>
      <c r="I1944">
        <v>1437076070</v>
      </c>
      <c r="J1944">
        <v>1434484070</v>
      </c>
      <c r="K1944" t="b">
        <v>0</v>
      </c>
      <c r="L1944" s="9">
        <v>52</v>
      </c>
      <c r="M1944" t="b">
        <v>1</v>
      </c>
      <c r="N1944" t="s">
        <v>8269</v>
      </c>
      <c r="O1944">
        <f t="shared" si="158"/>
        <v>111</v>
      </c>
      <c r="P1944">
        <f t="shared" si="159"/>
        <v>63.85</v>
      </c>
      <c r="Q1944" s="13" t="s">
        <v>8323</v>
      </c>
      <c r="R1944" t="s">
        <v>8326</v>
      </c>
      <c r="S1944" s="10">
        <f t="shared" si="160"/>
        <v>42171.824884259258</v>
      </c>
      <c r="T1944" s="10">
        <f t="shared" si="161"/>
        <v>42201.824884259258</v>
      </c>
      <c r="U1944">
        <f t="shared" si="157"/>
        <v>2015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 s="9">
        <v>50</v>
      </c>
      <c r="M1945" t="b">
        <v>1</v>
      </c>
      <c r="N1945" t="s">
        <v>8299</v>
      </c>
      <c r="O1945">
        <f t="shared" si="158"/>
        <v>187</v>
      </c>
      <c r="P1945">
        <f t="shared" si="159"/>
        <v>37.46</v>
      </c>
      <c r="Q1945" s="13" t="s">
        <v>8308</v>
      </c>
      <c r="R1945" t="s">
        <v>8315</v>
      </c>
      <c r="S1945" s="10">
        <f t="shared" si="160"/>
        <v>42636.614745370374</v>
      </c>
      <c r="T1945" s="10">
        <f t="shared" si="161"/>
        <v>42659.041666666672</v>
      </c>
      <c r="U1945">
        <f t="shared" si="157"/>
        <v>2016</v>
      </c>
    </row>
    <row r="1946" spans="1:21" ht="45" x14ac:dyDescent="0.25">
      <c r="A1946">
        <v>3593</v>
      </c>
      <c r="B1946" s="3" t="s">
        <v>3592</v>
      </c>
      <c r="C1946" s="3" t="s">
        <v>7703</v>
      </c>
      <c r="D1946" s="6">
        <v>3000</v>
      </c>
      <c r="E1946" s="8">
        <v>3319</v>
      </c>
      <c r="F1946" t="s">
        <v>8218</v>
      </c>
      <c r="G1946" t="s">
        <v>8223</v>
      </c>
      <c r="H1946" t="s">
        <v>8245</v>
      </c>
      <c r="I1946">
        <v>1420489560</v>
      </c>
      <c r="J1946">
        <v>1417469639</v>
      </c>
      <c r="K1946" t="b">
        <v>0</v>
      </c>
      <c r="L1946" s="9">
        <v>43</v>
      </c>
      <c r="M1946" t="b">
        <v>1</v>
      </c>
      <c r="N1946" t="s">
        <v>8269</v>
      </c>
      <c r="O1946">
        <f t="shared" si="158"/>
        <v>111</v>
      </c>
      <c r="P1946">
        <f t="shared" si="159"/>
        <v>77.19</v>
      </c>
      <c r="Q1946" s="13" t="s">
        <v>8323</v>
      </c>
      <c r="R1946" t="s">
        <v>8326</v>
      </c>
      <c r="S1946" s="10">
        <f t="shared" si="160"/>
        <v>41974.898599537039</v>
      </c>
      <c r="T1946" s="10">
        <f t="shared" si="161"/>
        <v>42009.851388888885</v>
      </c>
      <c r="U1946">
        <f t="shared" si="157"/>
        <v>2014</v>
      </c>
    </row>
    <row r="1947" spans="1:21" ht="60" x14ac:dyDescent="0.25">
      <c r="A1947">
        <v>3621</v>
      </c>
      <c r="B1947" s="3" t="s">
        <v>3619</v>
      </c>
      <c r="C1947" s="3" t="s">
        <v>7731</v>
      </c>
      <c r="D1947" s="6">
        <v>3000</v>
      </c>
      <c r="E1947" s="8">
        <v>3292</v>
      </c>
      <c r="F1947" t="s">
        <v>8218</v>
      </c>
      <c r="G1947" t="s">
        <v>8223</v>
      </c>
      <c r="H1947" t="s">
        <v>8245</v>
      </c>
      <c r="I1947">
        <v>1475269200</v>
      </c>
      <c r="J1947">
        <v>1473200844</v>
      </c>
      <c r="K1947" t="b">
        <v>0</v>
      </c>
      <c r="L1947" s="9">
        <v>70</v>
      </c>
      <c r="M1947" t="b">
        <v>1</v>
      </c>
      <c r="N1947" t="s">
        <v>8269</v>
      </c>
      <c r="O1947">
        <f t="shared" si="158"/>
        <v>110</v>
      </c>
      <c r="P1947">
        <f t="shared" si="159"/>
        <v>47.03</v>
      </c>
      <c r="Q1947" s="13" t="s">
        <v>8323</v>
      </c>
      <c r="R1947" t="s">
        <v>8326</v>
      </c>
      <c r="S1947" s="10">
        <f t="shared" si="160"/>
        <v>42619.935694444444</v>
      </c>
      <c r="T1947" s="10">
        <f t="shared" si="161"/>
        <v>42643.875</v>
      </c>
      <c r="U1947">
        <f t="shared" si="157"/>
        <v>2016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 s="9">
        <v>6</v>
      </c>
      <c r="M1948" t="b">
        <v>0</v>
      </c>
      <c r="N1948" t="s">
        <v>8265</v>
      </c>
      <c r="O1948">
        <f t="shared" si="158"/>
        <v>2</v>
      </c>
      <c r="P1948">
        <f t="shared" si="159"/>
        <v>311.17</v>
      </c>
      <c r="Q1948" s="13" t="s">
        <v>8321</v>
      </c>
      <c r="R1948" t="s">
        <v>8337</v>
      </c>
      <c r="S1948" s="10">
        <f t="shared" si="160"/>
        <v>42628.22792824074</v>
      </c>
      <c r="T1948" s="10">
        <f t="shared" si="161"/>
        <v>42663.22792824074</v>
      </c>
      <c r="U1948">
        <f t="shared" si="157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 s="9">
        <v>41</v>
      </c>
      <c r="M1949" t="b">
        <v>1</v>
      </c>
      <c r="N1949" t="s">
        <v>8301</v>
      </c>
      <c r="O1949">
        <f t="shared" si="158"/>
        <v>107</v>
      </c>
      <c r="P1949">
        <f t="shared" si="159"/>
        <v>45.54</v>
      </c>
      <c r="Q1949" s="13" t="s">
        <v>8323</v>
      </c>
      <c r="R1949" t="s">
        <v>8324</v>
      </c>
      <c r="S1949" s="10">
        <f t="shared" si="160"/>
        <v>42233.747349537036</v>
      </c>
      <c r="T1949" s="10">
        <f t="shared" si="161"/>
        <v>42263.747349537036</v>
      </c>
      <c r="U1949">
        <f t="shared" si="157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 s="9">
        <v>12</v>
      </c>
      <c r="M1950" t="b">
        <v>0</v>
      </c>
      <c r="N1950" t="s">
        <v>8271</v>
      </c>
      <c r="O1950">
        <f t="shared" si="158"/>
        <v>19</v>
      </c>
      <c r="P1950">
        <f t="shared" si="159"/>
        <v>155.33000000000001</v>
      </c>
      <c r="Q1950" s="13" t="s">
        <v>8308</v>
      </c>
      <c r="R1950" t="s">
        <v>8310</v>
      </c>
      <c r="S1950" s="10">
        <f t="shared" si="160"/>
        <v>42688.711354166662</v>
      </c>
      <c r="T1950" s="10">
        <f t="shared" si="161"/>
        <v>42748.711354166662</v>
      </c>
      <c r="U1950">
        <f t="shared" si="157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 s="9">
        <v>31</v>
      </c>
      <c r="M1951" t="b">
        <v>0</v>
      </c>
      <c r="N1951" t="s">
        <v>8269</v>
      </c>
      <c r="O1951">
        <f t="shared" si="158"/>
        <v>9</v>
      </c>
      <c r="P1951">
        <f t="shared" si="159"/>
        <v>60.06</v>
      </c>
      <c r="Q1951" s="13" t="s">
        <v>8323</v>
      </c>
      <c r="R1951" t="s">
        <v>8326</v>
      </c>
      <c r="S1951" s="10">
        <f t="shared" si="160"/>
        <v>42205.171018518522</v>
      </c>
      <c r="T1951" s="10">
        <f t="shared" si="161"/>
        <v>42235.171018518522</v>
      </c>
      <c r="U1951">
        <f t="shared" si="157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 s="9">
        <v>14</v>
      </c>
      <c r="M1952" t="b">
        <v>1</v>
      </c>
      <c r="N1952" t="s">
        <v>8274</v>
      </c>
      <c r="O1952">
        <f t="shared" si="158"/>
        <v>109</v>
      </c>
      <c r="P1952">
        <f t="shared" si="159"/>
        <v>132.86000000000001</v>
      </c>
      <c r="Q1952" s="13" t="s">
        <v>8327</v>
      </c>
      <c r="R1952" t="s">
        <v>8331</v>
      </c>
      <c r="S1952" s="10">
        <f t="shared" si="160"/>
        <v>41277.186111111114</v>
      </c>
      <c r="T1952" s="10">
        <f t="shared" si="161"/>
        <v>41295.332638888889</v>
      </c>
      <c r="U1952">
        <f t="shared" si="157"/>
        <v>2013</v>
      </c>
    </row>
    <row r="1953" spans="1:21" ht="45" x14ac:dyDescent="0.25">
      <c r="A1953">
        <v>2980</v>
      </c>
      <c r="B1953" s="3" t="s">
        <v>2980</v>
      </c>
      <c r="C1953" s="3" t="s">
        <v>7090</v>
      </c>
      <c r="D1953" s="6">
        <v>3000</v>
      </c>
      <c r="E1953" s="8">
        <v>3275</v>
      </c>
      <c r="F1953" t="s">
        <v>8218</v>
      </c>
      <c r="G1953" t="s">
        <v>8223</v>
      </c>
      <c r="H1953" t="s">
        <v>8245</v>
      </c>
      <c r="I1953">
        <v>1440381600</v>
      </c>
      <c r="J1953">
        <v>1438639130</v>
      </c>
      <c r="K1953" t="b">
        <v>0</v>
      </c>
      <c r="L1953" s="9">
        <v>24</v>
      </c>
      <c r="M1953" t="b">
        <v>1</v>
      </c>
      <c r="N1953" t="s">
        <v>8269</v>
      </c>
      <c r="O1953">
        <f t="shared" si="158"/>
        <v>109</v>
      </c>
      <c r="P1953">
        <f t="shared" si="159"/>
        <v>136.46</v>
      </c>
      <c r="Q1953" s="13" t="s">
        <v>8323</v>
      </c>
      <c r="R1953" t="s">
        <v>8326</v>
      </c>
      <c r="S1953" s="10">
        <f t="shared" si="160"/>
        <v>42219.915856481486</v>
      </c>
      <c r="T1953" s="10">
        <f t="shared" si="161"/>
        <v>42240.083333333328</v>
      </c>
      <c r="U1953">
        <f t="shared" si="157"/>
        <v>2015</v>
      </c>
    </row>
    <row r="1954" spans="1:21" ht="60" x14ac:dyDescent="0.25">
      <c r="A1954">
        <v>3688</v>
      </c>
      <c r="B1954" s="3" t="s">
        <v>3685</v>
      </c>
      <c r="C1954" s="3" t="s">
        <v>7798</v>
      </c>
      <c r="D1954" s="6">
        <v>3000</v>
      </c>
      <c r="E1954" s="8">
        <v>3275</v>
      </c>
      <c r="F1954" t="s">
        <v>8218</v>
      </c>
      <c r="G1954" t="s">
        <v>8224</v>
      </c>
      <c r="H1954" t="s">
        <v>8246</v>
      </c>
      <c r="I1954">
        <v>1407524004</v>
      </c>
      <c r="J1954">
        <v>1404932004</v>
      </c>
      <c r="K1954" t="b">
        <v>0</v>
      </c>
      <c r="L1954" s="9">
        <v>39</v>
      </c>
      <c r="M1954" t="b">
        <v>1</v>
      </c>
      <c r="N1954" t="s">
        <v>8269</v>
      </c>
      <c r="O1954">
        <f t="shared" si="158"/>
        <v>109</v>
      </c>
      <c r="P1954">
        <f t="shared" si="159"/>
        <v>83.97</v>
      </c>
      <c r="Q1954" s="13" t="s">
        <v>8323</v>
      </c>
      <c r="R1954" t="s">
        <v>8326</v>
      </c>
      <c r="S1954" s="10">
        <f t="shared" si="160"/>
        <v>41829.787083333329</v>
      </c>
      <c r="T1954" s="10">
        <f t="shared" si="161"/>
        <v>41859.787083333329</v>
      </c>
      <c r="U1954">
        <f t="shared" si="157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 s="9">
        <v>30</v>
      </c>
      <c r="M1955" t="b">
        <v>1</v>
      </c>
      <c r="N1955" t="s">
        <v>8274</v>
      </c>
      <c r="O1955">
        <f t="shared" si="158"/>
        <v>307</v>
      </c>
      <c r="P1955">
        <f t="shared" si="159"/>
        <v>61.37</v>
      </c>
      <c r="Q1955" s="13" t="s">
        <v>8327</v>
      </c>
      <c r="R1955" t="s">
        <v>8331</v>
      </c>
      <c r="S1955" s="10">
        <f t="shared" si="160"/>
        <v>40926.047858796301</v>
      </c>
      <c r="T1955" s="10">
        <f t="shared" si="161"/>
        <v>40986.006192129629</v>
      </c>
      <c r="U1955">
        <f t="shared" si="157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 s="9">
        <v>41</v>
      </c>
      <c r="M1956" t="b">
        <v>1</v>
      </c>
      <c r="N1956" t="s">
        <v>8293</v>
      </c>
      <c r="O1956">
        <f t="shared" si="158"/>
        <v>117</v>
      </c>
      <c r="P1956">
        <f t="shared" si="159"/>
        <v>44.85</v>
      </c>
      <c r="Q1956" s="13" t="s">
        <v>8308</v>
      </c>
      <c r="R1956" t="s">
        <v>8309</v>
      </c>
      <c r="S1956" s="10">
        <f t="shared" si="160"/>
        <v>40761.604421296295</v>
      </c>
      <c r="T1956" s="10">
        <f t="shared" si="161"/>
        <v>40805.604421296295</v>
      </c>
      <c r="U1956">
        <f t="shared" si="157"/>
        <v>2011</v>
      </c>
    </row>
    <row r="1957" spans="1:21" ht="60" x14ac:dyDescent="0.25">
      <c r="A1957">
        <v>3702</v>
      </c>
      <c r="B1957" s="3" t="s">
        <v>3699</v>
      </c>
      <c r="C1957" s="3" t="s">
        <v>7812</v>
      </c>
      <c r="D1957" s="6">
        <v>3000</v>
      </c>
      <c r="E1957" s="8">
        <v>3275</v>
      </c>
      <c r="F1957" t="s">
        <v>8218</v>
      </c>
      <c r="G1957" t="s">
        <v>8224</v>
      </c>
      <c r="H1957" t="s">
        <v>8246</v>
      </c>
      <c r="I1957">
        <v>1468191540</v>
      </c>
      <c r="J1957">
        <v>1464958484</v>
      </c>
      <c r="K1957" t="b">
        <v>0</v>
      </c>
      <c r="L1957" s="9">
        <v>21</v>
      </c>
      <c r="M1957" t="b">
        <v>1</v>
      </c>
      <c r="N1957" t="s">
        <v>8269</v>
      </c>
      <c r="O1957">
        <f t="shared" si="158"/>
        <v>109</v>
      </c>
      <c r="P1957">
        <f t="shared" si="159"/>
        <v>155.94999999999999</v>
      </c>
      <c r="Q1957" s="13" t="s">
        <v>8323</v>
      </c>
      <c r="R1957" t="s">
        <v>8326</v>
      </c>
      <c r="S1957" s="10">
        <f t="shared" si="160"/>
        <v>42524.53800925926</v>
      </c>
      <c r="T1957" s="10">
        <f t="shared" si="161"/>
        <v>42561.957638888889</v>
      </c>
      <c r="U1957">
        <f t="shared" si="157"/>
        <v>2016</v>
      </c>
    </row>
    <row r="1958" spans="1:21" ht="60" x14ac:dyDescent="0.25">
      <c r="A1958">
        <v>3422</v>
      </c>
      <c r="B1958" s="3" t="s">
        <v>3421</v>
      </c>
      <c r="C1958" s="3" t="s">
        <v>7532</v>
      </c>
      <c r="D1958" s="6">
        <v>3000</v>
      </c>
      <c r="E1958" s="8">
        <v>3273</v>
      </c>
      <c r="F1958" t="s">
        <v>8218</v>
      </c>
      <c r="G1958" t="s">
        <v>8224</v>
      </c>
      <c r="H1958" t="s">
        <v>8246</v>
      </c>
      <c r="I1958">
        <v>1450051200</v>
      </c>
      <c r="J1958">
        <v>1447594176</v>
      </c>
      <c r="K1958" t="b">
        <v>0</v>
      </c>
      <c r="L1958" s="9">
        <v>46</v>
      </c>
      <c r="M1958" t="b">
        <v>1</v>
      </c>
      <c r="N1958" t="s">
        <v>8269</v>
      </c>
      <c r="O1958">
        <f t="shared" si="158"/>
        <v>109</v>
      </c>
      <c r="P1958">
        <f t="shared" si="159"/>
        <v>71.150000000000006</v>
      </c>
      <c r="Q1958" s="13" t="s">
        <v>8323</v>
      </c>
      <c r="R1958" t="s">
        <v>8326</v>
      </c>
      <c r="S1958" s="10">
        <f t="shared" si="160"/>
        <v>42323.562222222223</v>
      </c>
      <c r="T1958" s="10">
        <f t="shared" si="161"/>
        <v>42352</v>
      </c>
      <c r="U1958">
        <f t="shared" si="157"/>
        <v>2015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 s="9">
        <v>21</v>
      </c>
      <c r="M1959" t="b">
        <v>0</v>
      </c>
      <c r="N1959" t="s">
        <v>8268</v>
      </c>
      <c r="O1959">
        <f t="shared" si="158"/>
        <v>6</v>
      </c>
      <c r="P1959">
        <f t="shared" si="159"/>
        <v>87.14</v>
      </c>
      <c r="Q1959" s="13" t="s">
        <v>8321</v>
      </c>
      <c r="R1959" t="s">
        <v>8339</v>
      </c>
      <c r="S1959" s="10">
        <f t="shared" si="160"/>
        <v>41162.672326388885</v>
      </c>
      <c r="T1959" s="10">
        <f t="shared" si="161"/>
        <v>41192.672326388885</v>
      </c>
      <c r="U1959">
        <f t="shared" si="157"/>
        <v>2012</v>
      </c>
    </row>
    <row r="1960" spans="1:21" ht="60" x14ac:dyDescent="0.25">
      <c r="A1960">
        <v>3834</v>
      </c>
      <c r="B1960" s="3" t="s">
        <v>3831</v>
      </c>
      <c r="C1960" s="3" t="s">
        <v>7943</v>
      </c>
      <c r="D1960" s="6">
        <v>3000</v>
      </c>
      <c r="E1960" s="8">
        <v>3271</v>
      </c>
      <c r="F1960" t="s">
        <v>8218</v>
      </c>
      <c r="G1960" t="s">
        <v>8224</v>
      </c>
      <c r="H1960" t="s">
        <v>8246</v>
      </c>
      <c r="I1960">
        <v>1434624067</v>
      </c>
      <c r="J1960">
        <v>1432032067</v>
      </c>
      <c r="K1960" t="b">
        <v>0</v>
      </c>
      <c r="L1960" s="9">
        <v>57</v>
      </c>
      <c r="M1960" t="b">
        <v>1</v>
      </c>
      <c r="N1960" t="s">
        <v>8269</v>
      </c>
      <c r="O1960">
        <f t="shared" si="158"/>
        <v>109</v>
      </c>
      <c r="P1960">
        <f t="shared" si="159"/>
        <v>57.39</v>
      </c>
      <c r="Q1960" s="13" t="s">
        <v>8323</v>
      </c>
      <c r="R1960" t="s">
        <v>8326</v>
      </c>
      <c r="S1960" s="10">
        <f t="shared" si="160"/>
        <v>42143.445219907408</v>
      </c>
      <c r="T1960" s="10">
        <f t="shared" si="161"/>
        <v>42173.445219907408</v>
      </c>
      <c r="U1960">
        <f t="shared" si="157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 s="9">
        <v>13</v>
      </c>
      <c r="M1961" t="b">
        <v>0</v>
      </c>
      <c r="N1961" t="s">
        <v>8301</v>
      </c>
      <c r="O1961">
        <f t="shared" si="158"/>
        <v>15</v>
      </c>
      <c r="P1961">
        <f t="shared" si="159"/>
        <v>140.54</v>
      </c>
      <c r="Q1961" s="13" t="s">
        <v>8323</v>
      </c>
      <c r="R1961" t="s">
        <v>8324</v>
      </c>
      <c r="S1961" s="10">
        <f t="shared" si="160"/>
        <v>41902.622395833336</v>
      </c>
      <c r="T1961" s="10">
        <f t="shared" si="161"/>
        <v>41932.622395833336</v>
      </c>
      <c r="U1961">
        <f t="shared" si="157"/>
        <v>2014</v>
      </c>
    </row>
    <row r="1962" spans="1:21" ht="60" x14ac:dyDescent="0.25">
      <c r="A1962">
        <v>3410</v>
      </c>
      <c r="B1962" s="3" t="s">
        <v>3409</v>
      </c>
      <c r="C1962" s="3" t="s">
        <v>7520</v>
      </c>
      <c r="D1962" s="6">
        <v>3000</v>
      </c>
      <c r="E1962" s="8">
        <v>3255</v>
      </c>
      <c r="F1962" t="s">
        <v>8218</v>
      </c>
      <c r="G1962" t="s">
        <v>8223</v>
      </c>
      <c r="H1962" t="s">
        <v>8245</v>
      </c>
      <c r="I1962">
        <v>1465196400</v>
      </c>
      <c r="J1962">
        <v>1462841990</v>
      </c>
      <c r="K1962" t="b">
        <v>0</v>
      </c>
      <c r="L1962" s="9">
        <v>40</v>
      </c>
      <c r="M1962" t="b">
        <v>1</v>
      </c>
      <c r="N1962" t="s">
        <v>8269</v>
      </c>
      <c r="O1962">
        <f t="shared" si="158"/>
        <v>109</v>
      </c>
      <c r="P1962">
        <f t="shared" si="159"/>
        <v>81.38</v>
      </c>
      <c r="Q1962" s="13" t="s">
        <v>8323</v>
      </c>
      <c r="R1962" t="s">
        <v>8326</v>
      </c>
      <c r="S1962" s="10">
        <f t="shared" si="160"/>
        <v>42500.041550925926</v>
      </c>
      <c r="T1962" s="10">
        <f t="shared" si="161"/>
        <v>42527.291666666672</v>
      </c>
      <c r="U1962">
        <f t="shared" si="157"/>
        <v>2016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 s="9">
        <v>19</v>
      </c>
      <c r="M1963" t="b">
        <v>0</v>
      </c>
      <c r="N1963" t="s">
        <v>8282</v>
      </c>
      <c r="O1963">
        <f t="shared" si="158"/>
        <v>12</v>
      </c>
      <c r="P1963">
        <f t="shared" si="159"/>
        <v>96.05</v>
      </c>
      <c r="Q1963" s="13" t="s">
        <v>8319</v>
      </c>
      <c r="R1963" t="s">
        <v>8345</v>
      </c>
      <c r="S1963" s="10">
        <f t="shared" si="160"/>
        <v>42760.244212962964</v>
      </c>
      <c r="T1963" s="10">
        <f t="shared" si="161"/>
        <v>42790.244212962964</v>
      </c>
      <c r="U1963">
        <f t="shared" si="157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 s="9">
        <v>98</v>
      </c>
      <c r="M1964" t="b">
        <v>0</v>
      </c>
      <c r="N1964" t="s">
        <v>8280</v>
      </c>
      <c r="O1964">
        <f t="shared" si="158"/>
        <v>9</v>
      </c>
      <c r="P1964">
        <f t="shared" si="159"/>
        <v>18.579999999999998</v>
      </c>
      <c r="Q1964" s="13" t="s">
        <v>8316</v>
      </c>
      <c r="R1964" t="s">
        <v>8334</v>
      </c>
      <c r="S1964" s="10">
        <f t="shared" si="160"/>
        <v>41740.138113425928</v>
      </c>
      <c r="T1964" s="10">
        <f t="shared" si="161"/>
        <v>41770.138113425928</v>
      </c>
      <c r="U1964">
        <f t="shared" si="157"/>
        <v>2014</v>
      </c>
    </row>
    <row r="1965" spans="1:21" ht="60" x14ac:dyDescent="0.25">
      <c r="A1965">
        <v>3583</v>
      </c>
      <c r="B1965" s="3" t="s">
        <v>3582</v>
      </c>
      <c r="C1965" s="3" t="s">
        <v>7693</v>
      </c>
      <c r="D1965" s="6">
        <v>3000</v>
      </c>
      <c r="E1965" s="8">
        <v>3255</v>
      </c>
      <c r="F1965" t="s">
        <v>8218</v>
      </c>
      <c r="G1965" t="s">
        <v>8223</v>
      </c>
      <c r="H1965" t="s">
        <v>8245</v>
      </c>
      <c r="I1965">
        <v>1460970805</v>
      </c>
      <c r="J1965">
        <v>1455790405</v>
      </c>
      <c r="K1965" t="b">
        <v>0</v>
      </c>
      <c r="L1965" s="9">
        <v>24</v>
      </c>
      <c r="M1965" t="b">
        <v>1</v>
      </c>
      <c r="N1965" t="s">
        <v>8269</v>
      </c>
      <c r="O1965">
        <f t="shared" si="158"/>
        <v>109</v>
      </c>
      <c r="P1965">
        <f t="shared" si="159"/>
        <v>135.63</v>
      </c>
      <c r="Q1965" s="13" t="s">
        <v>8323</v>
      </c>
      <c r="R1965" t="s">
        <v>8326</v>
      </c>
      <c r="S1965" s="10">
        <f t="shared" si="160"/>
        <v>42418.425983796296</v>
      </c>
      <c r="T1965" s="10">
        <f t="shared" si="161"/>
        <v>42478.384317129632</v>
      </c>
      <c r="U1965">
        <f t="shared" si="157"/>
        <v>2016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 s="9">
        <v>47</v>
      </c>
      <c r="M1966" t="b">
        <v>1</v>
      </c>
      <c r="N1966" t="s">
        <v>8286</v>
      </c>
      <c r="O1966">
        <f t="shared" si="158"/>
        <v>121</v>
      </c>
      <c r="P1966">
        <f t="shared" si="159"/>
        <v>38.46</v>
      </c>
      <c r="Q1966" s="13" t="s">
        <v>8311</v>
      </c>
      <c r="R1966" t="s">
        <v>8312</v>
      </c>
      <c r="S1966" s="10">
        <f t="shared" si="160"/>
        <v>40939.979618055557</v>
      </c>
      <c r="T1966" s="10">
        <f t="shared" si="161"/>
        <v>40969.979618055557</v>
      </c>
      <c r="U1966">
        <f t="shared" si="157"/>
        <v>2012</v>
      </c>
    </row>
    <row r="1967" spans="1:21" ht="60" x14ac:dyDescent="0.25">
      <c r="A1967">
        <v>3509</v>
      </c>
      <c r="B1967" s="3" t="s">
        <v>3508</v>
      </c>
      <c r="C1967" s="3" t="s">
        <v>7619</v>
      </c>
      <c r="D1967" s="6">
        <v>3000</v>
      </c>
      <c r="E1967" s="8">
        <v>3190</v>
      </c>
      <c r="F1967" t="s">
        <v>8218</v>
      </c>
      <c r="G1967" t="s">
        <v>8223</v>
      </c>
      <c r="H1967" t="s">
        <v>8245</v>
      </c>
      <c r="I1967">
        <v>1416545700</v>
      </c>
      <c r="J1967">
        <v>1415392666</v>
      </c>
      <c r="K1967" t="b">
        <v>0</v>
      </c>
      <c r="L1967" s="9">
        <v>33</v>
      </c>
      <c r="M1967" t="b">
        <v>1</v>
      </c>
      <c r="N1967" t="s">
        <v>8269</v>
      </c>
      <c r="O1967">
        <f t="shared" si="158"/>
        <v>106</v>
      </c>
      <c r="P1967">
        <f t="shared" si="159"/>
        <v>96.67</v>
      </c>
      <c r="Q1967" s="13" t="s">
        <v>8323</v>
      </c>
      <c r="R1967" t="s">
        <v>8326</v>
      </c>
      <c r="S1967" s="10">
        <f t="shared" si="160"/>
        <v>41950.859560185185</v>
      </c>
      <c r="T1967" s="10">
        <f t="shared" si="161"/>
        <v>41964.204861111109</v>
      </c>
      <c r="U1967">
        <f t="shared" si="157"/>
        <v>2014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 s="9">
        <v>22</v>
      </c>
      <c r="M1968" t="b">
        <v>0</v>
      </c>
      <c r="N1968" t="s">
        <v>8280</v>
      </c>
      <c r="O1968">
        <f t="shared" si="158"/>
        <v>7</v>
      </c>
      <c r="P1968">
        <f t="shared" si="159"/>
        <v>81.95</v>
      </c>
      <c r="Q1968" s="13" t="s">
        <v>8316</v>
      </c>
      <c r="R1968" t="s">
        <v>8334</v>
      </c>
      <c r="S1968" s="10">
        <f t="shared" si="160"/>
        <v>41712.762673611112</v>
      </c>
      <c r="T1968" s="10">
        <f t="shared" si="161"/>
        <v>41742.762673611112</v>
      </c>
      <c r="U1968">
        <f t="shared" si="157"/>
        <v>2014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 s="9">
        <v>6</v>
      </c>
      <c r="M1969" t="b">
        <v>0</v>
      </c>
      <c r="N1969" t="s">
        <v>8303</v>
      </c>
      <c r="O1969">
        <f t="shared" si="158"/>
        <v>0</v>
      </c>
      <c r="P1969">
        <f t="shared" si="159"/>
        <v>300</v>
      </c>
      <c r="Q1969" s="13" t="s">
        <v>8323</v>
      </c>
      <c r="R1969" t="s">
        <v>8335</v>
      </c>
      <c r="S1969" s="10">
        <f t="shared" si="160"/>
        <v>42157.598090277781</v>
      </c>
      <c r="T1969" s="10">
        <f t="shared" si="161"/>
        <v>42217.583333333328</v>
      </c>
      <c r="U1969">
        <f t="shared" si="157"/>
        <v>2015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 s="9">
        <v>19</v>
      </c>
      <c r="M1970" t="b">
        <v>1</v>
      </c>
      <c r="N1970" t="s">
        <v>8274</v>
      </c>
      <c r="O1970">
        <f t="shared" si="158"/>
        <v>100</v>
      </c>
      <c r="P1970">
        <f t="shared" si="159"/>
        <v>94.74</v>
      </c>
      <c r="Q1970" s="13" t="s">
        <v>8327</v>
      </c>
      <c r="R1970" t="s">
        <v>8331</v>
      </c>
      <c r="S1970" s="10">
        <f t="shared" si="160"/>
        <v>40941.652372685188</v>
      </c>
      <c r="T1970" s="10">
        <f t="shared" si="161"/>
        <v>40971.652372685188</v>
      </c>
      <c r="U1970">
        <f t="shared" si="157"/>
        <v>2012</v>
      </c>
    </row>
    <row r="1971" spans="1:21" ht="60" x14ac:dyDescent="0.25">
      <c r="A1971">
        <v>3364</v>
      </c>
      <c r="B1971" s="3" t="s">
        <v>3363</v>
      </c>
      <c r="C1971" s="3" t="s">
        <v>7474</v>
      </c>
      <c r="D1971" s="6">
        <v>3000</v>
      </c>
      <c r="E1971" s="8">
        <v>3178</v>
      </c>
      <c r="F1971" t="s">
        <v>8218</v>
      </c>
      <c r="G1971" t="s">
        <v>8224</v>
      </c>
      <c r="H1971" t="s">
        <v>8246</v>
      </c>
      <c r="I1971">
        <v>1458075600</v>
      </c>
      <c r="J1971">
        <v>1456183649</v>
      </c>
      <c r="K1971" t="b">
        <v>0</v>
      </c>
      <c r="L1971" s="9">
        <v>72</v>
      </c>
      <c r="M1971" t="b">
        <v>1</v>
      </c>
      <c r="N1971" t="s">
        <v>8269</v>
      </c>
      <c r="O1971">
        <f t="shared" si="158"/>
        <v>106</v>
      </c>
      <c r="P1971">
        <f t="shared" si="159"/>
        <v>44.14</v>
      </c>
      <c r="Q1971" s="13" t="s">
        <v>8323</v>
      </c>
      <c r="R1971" t="s">
        <v>8326</v>
      </c>
      <c r="S1971" s="10">
        <f t="shared" si="160"/>
        <v>42422.977418981478</v>
      </c>
      <c r="T1971" s="10">
        <f t="shared" si="161"/>
        <v>42444.875</v>
      </c>
      <c r="U1971">
        <f t="shared" si="157"/>
        <v>2016</v>
      </c>
    </row>
    <row r="1972" spans="1:21" ht="60" x14ac:dyDescent="0.25">
      <c r="A1972">
        <v>2790</v>
      </c>
      <c r="B1972" s="3" t="s">
        <v>2790</v>
      </c>
      <c r="C1972" s="3" t="s">
        <v>6900</v>
      </c>
      <c r="D1972" s="6">
        <v>3000</v>
      </c>
      <c r="E1972" s="8">
        <v>3160</v>
      </c>
      <c r="F1972" t="s">
        <v>8218</v>
      </c>
      <c r="G1972" t="s">
        <v>8223</v>
      </c>
      <c r="H1972" t="s">
        <v>8245</v>
      </c>
      <c r="I1972">
        <v>1423693903</v>
      </c>
      <c r="J1972">
        <v>1421101903</v>
      </c>
      <c r="K1972" t="b">
        <v>0</v>
      </c>
      <c r="L1972" s="9">
        <v>66</v>
      </c>
      <c r="M1972" t="b">
        <v>1</v>
      </c>
      <c r="N1972" t="s">
        <v>8269</v>
      </c>
      <c r="O1972">
        <f t="shared" si="158"/>
        <v>105</v>
      </c>
      <c r="P1972">
        <f t="shared" si="159"/>
        <v>47.88</v>
      </c>
      <c r="Q1972" s="13" t="s">
        <v>8323</v>
      </c>
      <c r="R1972" t="s">
        <v>8326</v>
      </c>
      <c r="S1972" s="10">
        <f t="shared" si="160"/>
        <v>42016.938692129625</v>
      </c>
      <c r="T1972" s="10">
        <f t="shared" si="161"/>
        <v>42046.938692129625</v>
      </c>
      <c r="U1972">
        <f t="shared" si="157"/>
        <v>2015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 s="9">
        <v>20</v>
      </c>
      <c r="M1973" t="b">
        <v>0</v>
      </c>
      <c r="N1973" t="s">
        <v>8269</v>
      </c>
      <c r="O1973">
        <f t="shared" si="158"/>
        <v>16</v>
      </c>
      <c r="P1973">
        <f t="shared" si="159"/>
        <v>89.4</v>
      </c>
      <c r="Q1973" s="13" t="s">
        <v>8323</v>
      </c>
      <c r="R1973" t="s">
        <v>8326</v>
      </c>
      <c r="S1973" s="10">
        <f t="shared" si="160"/>
        <v>42103.884930555556</v>
      </c>
      <c r="T1973" s="10">
        <f t="shared" si="161"/>
        <v>42133.884930555556</v>
      </c>
      <c r="U1973">
        <f t="shared" si="157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 s="9">
        <v>15</v>
      </c>
      <c r="M1974" t="b">
        <v>0</v>
      </c>
      <c r="N1974" t="s">
        <v>8265</v>
      </c>
      <c r="O1974">
        <f t="shared" si="158"/>
        <v>5</v>
      </c>
      <c r="P1974">
        <f t="shared" si="159"/>
        <v>119</v>
      </c>
      <c r="Q1974" s="13" t="s">
        <v>8321</v>
      </c>
      <c r="R1974" t="s">
        <v>8337</v>
      </c>
      <c r="S1974" s="10">
        <f t="shared" si="160"/>
        <v>41794.124953703707</v>
      </c>
      <c r="T1974" s="10">
        <f t="shared" si="161"/>
        <v>41854.124953703707</v>
      </c>
      <c r="U1974">
        <f t="shared" si="157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 s="9">
        <v>41</v>
      </c>
      <c r="M1975" t="b">
        <v>1</v>
      </c>
      <c r="N1975" t="s">
        <v>8274</v>
      </c>
      <c r="O1975">
        <f t="shared" si="158"/>
        <v>119</v>
      </c>
      <c r="P1975">
        <f t="shared" si="159"/>
        <v>43.54</v>
      </c>
      <c r="Q1975" s="13" t="s">
        <v>8327</v>
      </c>
      <c r="R1975" t="s">
        <v>8331</v>
      </c>
      <c r="S1975" s="10">
        <f t="shared" si="160"/>
        <v>41692.084143518521</v>
      </c>
      <c r="T1975" s="10">
        <f t="shared" si="161"/>
        <v>41727.041666666664</v>
      </c>
      <c r="U1975">
        <f t="shared" si="157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 s="9">
        <v>13</v>
      </c>
      <c r="M1976" t="b">
        <v>0</v>
      </c>
      <c r="N1976" t="s">
        <v>8269</v>
      </c>
      <c r="O1976">
        <f t="shared" si="158"/>
        <v>36</v>
      </c>
      <c r="P1976">
        <f t="shared" si="159"/>
        <v>137.08000000000001</v>
      </c>
      <c r="Q1976" s="13" t="s">
        <v>8323</v>
      </c>
      <c r="R1976" t="s">
        <v>8326</v>
      </c>
      <c r="S1976" s="10">
        <f t="shared" si="160"/>
        <v>42279.778564814813</v>
      </c>
      <c r="T1976" s="10">
        <f t="shared" si="161"/>
        <v>42310.701388888891</v>
      </c>
      <c r="U1976">
        <f t="shared" si="157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 s="9">
        <v>30</v>
      </c>
      <c r="M1977" t="b">
        <v>0</v>
      </c>
      <c r="N1977" t="s">
        <v>8271</v>
      </c>
      <c r="O1977">
        <f t="shared" si="158"/>
        <v>15</v>
      </c>
      <c r="P1977">
        <f t="shared" si="159"/>
        <v>59.2</v>
      </c>
      <c r="Q1977" s="13" t="s">
        <v>8308</v>
      </c>
      <c r="R1977" t="s">
        <v>8310</v>
      </c>
      <c r="S1977" s="10">
        <f t="shared" si="160"/>
        <v>42619.635787037041</v>
      </c>
      <c r="T1977" s="10">
        <f t="shared" si="161"/>
        <v>42649.635787037041</v>
      </c>
      <c r="U1977">
        <f t="shared" si="157"/>
        <v>2016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 s="9">
        <v>50</v>
      </c>
      <c r="M1978" t="b">
        <v>1</v>
      </c>
      <c r="N1978" t="s">
        <v>8299</v>
      </c>
      <c r="O1978">
        <f t="shared" si="158"/>
        <v>101</v>
      </c>
      <c r="P1978">
        <f t="shared" si="159"/>
        <v>35.520000000000003</v>
      </c>
      <c r="Q1978" s="13" t="s">
        <v>8308</v>
      </c>
      <c r="R1978" t="s">
        <v>8315</v>
      </c>
      <c r="S1978" s="10">
        <f t="shared" si="160"/>
        <v>41617.912662037037</v>
      </c>
      <c r="T1978" s="10">
        <f t="shared" si="161"/>
        <v>41631.912662037037</v>
      </c>
      <c r="U1978">
        <f t="shared" si="157"/>
        <v>2013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 s="9">
        <v>49</v>
      </c>
      <c r="M1979" t="b">
        <v>1</v>
      </c>
      <c r="N1979" t="s">
        <v>8290</v>
      </c>
      <c r="O1979">
        <f t="shared" si="158"/>
        <v>118</v>
      </c>
      <c r="P1979">
        <f t="shared" si="159"/>
        <v>36.24</v>
      </c>
      <c r="Q1979" s="13" t="s">
        <v>8327</v>
      </c>
      <c r="R1979" t="s">
        <v>8338</v>
      </c>
      <c r="S1979" s="10">
        <f t="shared" si="160"/>
        <v>41662.854988425926</v>
      </c>
      <c r="T1979" s="10">
        <f t="shared" si="161"/>
        <v>41676.854988425926</v>
      </c>
      <c r="U1979">
        <f t="shared" si="157"/>
        <v>2014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 s="9">
        <v>4</v>
      </c>
      <c r="M1980" t="b">
        <v>1</v>
      </c>
      <c r="N1980" t="s">
        <v>8274</v>
      </c>
      <c r="O1980">
        <f t="shared" si="158"/>
        <v>118</v>
      </c>
      <c r="P1980">
        <f t="shared" si="159"/>
        <v>443.75</v>
      </c>
      <c r="Q1980" s="13" t="s">
        <v>8327</v>
      </c>
      <c r="R1980" t="s">
        <v>8331</v>
      </c>
      <c r="S1980" s="10">
        <f t="shared" si="160"/>
        <v>40796.001261574071</v>
      </c>
      <c r="T1980" s="10">
        <f t="shared" si="161"/>
        <v>40849.333333333336</v>
      </c>
      <c r="U1980">
        <f t="shared" si="157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 s="9">
        <v>35</v>
      </c>
      <c r="M1981" t="b">
        <v>1</v>
      </c>
      <c r="N1981" t="s">
        <v>8277</v>
      </c>
      <c r="O1981">
        <f t="shared" si="158"/>
        <v>148</v>
      </c>
      <c r="P1981">
        <f t="shared" si="159"/>
        <v>50.66</v>
      </c>
      <c r="Q1981" s="13" t="s">
        <v>8327</v>
      </c>
      <c r="R1981" t="s">
        <v>8328</v>
      </c>
      <c r="S1981" s="10">
        <f t="shared" si="160"/>
        <v>42290.059594907405</v>
      </c>
      <c r="T1981" s="10">
        <f t="shared" si="161"/>
        <v>42304.207638888889</v>
      </c>
      <c r="U1981">
        <f t="shared" si="157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 s="9">
        <v>7</v>
      </c>
      <c r="M1982" t="b">
        <v>0</v>
      </c>
      <c r="N1982" t="s">
        <v>8291</v>
      </c>
      <c r="O1982">
        <f t="shared" si="158"/>
        <v>44</v>
      </c>
      <c r="P1982">
        <f t="shared" si="159"/>
        <v>253.14</v>
      </c>
      <c r="Q1982" s="13" t="s">
        <v>8327</v>
      </c>
      <c r="R1982" t="s">
        <v>8330</v>
      </c>
      <c r="S1982" s="10">
        <f t="shared" si="160"/>
        <v>42804.534652777773</v>
      </c>
      <c r="T1982" s="10">
        <f t="shared" si="161"/>
        <v>42834.492986111116</v>
      </c>
      <c r="U1982">
        <f t="shared" si="157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 s="9">
        <v>33</v>
      </c>
      <c r="M1983" t="b">
        <v>0</v>
      </c>
      <c r="N1983" t="s">
        <v>8297</v>
      </c>
      <c r="O1983">
        <f t="shared" si="158"/>
        <v>10</v>
      </c>
      <c r="P1983">
        <f t="shared" si="159"/>
        <v>53.55</v>
      </c>
      <c r="Q1983" s="13" t="s">
        <v>8319</v>
      </c>
      <c r="R1983" t="s">
        <v>8357</v>
      </c>
      <c r="S1983" s="10">
        <f t="shared" si="160"/>
        <v>42052.802430555559</v>
      </c>
      <c r="T1983" s="10">
        <f t="shared" si="161"/>
        <v>42082.760763888888</v>
      </c>
      <c r="U1983">
        <f t="shared" si="157"/>
        <v>2015</v>
      </c>
    </row>
    <row r="1984" spans="1:21" ht="75" x14ac:dyDescent="0.25">
      <c r="A1984">
        <v>3624</v>
      </c>
      <c r="B1984" s="3" t="s">
        <v>3622</v>
      </c>
      <c r="C1984" s="3" t="s">
        <v>7734</v>
      </c>
      <c r="D1984" s="6">
        <v>3000</v>
      </c>
      <c r="E1984" s="8">
        <v>3148</v>
      </c>
      <c r="F1984" t="s">
        <v>8218</v>
      </c>
      <c r="G1984" t="s">
        <v>8223</v>
      </c>
      <c r="H1984" t="s">
        <v>8245</v>
      </c>
      <c r="I1984">
        <v>1471977290</v>
      </c>
      <c r="J1984">
        <v>1466793290</v>
      </c>
      <c r="K1984" t="b">
        <v>0</v>
      </c>
      <c r="L1984" s="9">
        <v>39</v>
      </c>
      <c r="M1984" t="b">
        <v>1</v>
      </c>
      <c r="N1984" t="s">
        <v>8269</v>
      </c>
      <c r="O1984">
        <f t="shared" si="158"/>
        <v>105</v>
      </c>
      <c r="P1984">
        <f t="shared" si="159"/>
        <v>80.72</v>
      </c>
      <c r="Q1984" s="13" t="s">
        <v>8323</v>
      </c>
      <c r="R1984" t="s">
        <v>8326</v>
      </c>
      <c r="S1984" s="10">
        <f t="shared" si="160"/>
        <v>42545.774189814809</v>
      </c>
      <c r="T1984" s="10">
        <f t="shared" si="161"/>
        <v>42605.774189814809</v>
      </c>
      <c r="U1984">
        <f t="shared" si="157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 s="9">
        <v>31</v>
      </c>
      <c r="M1985" t="b">
        <v>0</v>
      </c>
      <c r="N1985" t="s">
        <v>8303</v>
      </c>
      <c r="O1985">
        <f t="shared" si="158"/>
        <v>35</v>
      </c>
      <c r="P1985">
        <f t="shared" si="159"/>
        <v>56.84</v>
      </c>
      <c r="Q1985" s="13" t="s">
        <v>8323</v>
      </c>
      <c r="R1985" t="s">
        <v>8335</v>
      </c>
      <c r="S1985" s="10">
        <f t="shared" si="160"/>
        <v>42649.623460648145</v>
      </c>
      <c r="T1985" s="10">
        <f t="shared" si="161"/>
        <v>42693.041666666672</v>
      </c>
      <c r="U1985">
        <f t="shared" si="157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 s="9">
        <v>27</v>
      </c>
      <c r="M1986" t="b">
        <v>0</v>
      </c>
      <c r="N1986" t="s">
        <v>8301</v>
      </c>
      <c r="O1986">
        <f t="shared" si="158"/>
        <v>4</v>
      </c>
      <c r="P1986">
        <f t="shared" si="159"/>
        <v>65.11</v>
      </c>
      <c r="Q1986" s="13" t="s">
        <v>8323</v>
      </c>
      <c r="R1986" t="s">
        <v>8324</v>
      </c>
      <c r="S1986" s="10">
        <f t="shared" si="160"/>
        <v>42359.792233796295</v>
      </c>
      <c r="T1986" s="10">
        <f t="shared" si="161"/>
        <v>42408.01180555555</v>
      </c>
      <c r="U1986">
        <f t="shared" si="157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 s="9">
        <v>24</v>
      </c>
      <c r="M1987" t="b">
        <v>1</v>
      </c>
      <c r="N1987" t="s">
        <v>8278</v>
      </c>
      <c r="O1987">
        <f t="shared" si="158"/>
        <v>293</v>
      </c>
      <c r="P1987">
        <f t="shared" si="159"/>
        <v>73.13</v>
      </c>
      <c r="Q1987" s="13" t="s">
        <v>8327</v>
      </c>
      <c r="R1987" t="s">
        <v>8329</v>
      </c>
      <c r="S1987" s="10">
        <f t="shared" si="160"/>
        <v>41646.792222222226</v>
      </c>
      <c r="T1987" s="10">
        <f t="shared" si="161"/>
        <v>41676.792222222226</v>
      </c>
      <c r="U1987">
        <f t="shared" si="157"/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 s="9">
        <v>49</v>
      </c>
      <c r="M1988" t="b">
        <v>0</v>
      </c>
      <c r="N1988" t="s">
        <v>8302</v>
      </c>
      <c r="O1988">
        <f t="shared" si="158"/>
        <v>22</v>
      </c>
      <c r="P1988">
        <f t="shared" si="159"/>
        <v>35.729999999999997</v>
      </c>
      <c r="Q1988" s="13" t="s">
        <v>8311</v>
      </c>
      <c r="R1988" t="s">
        <v>8356</v>
      </c>
      <c r="S1988" s="10">
        <f t="shared" si="160"/>
        <v>41044.988055555557</v>
      </c>
      <c r="T1988" s="10">
        <f t="shared" si="161"/>
        <v>41104.988055555557</v>
      </c>
      <c r="U1988">
        <f t="shared" si="157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 s="9">
        <v>26</v>
      </c>
      <c r="M1989" t="b">
        <v>1</v>
      </c>
      <c r="N1989" t="s">
        <v>8274</v>
      </c>
      <c r="O1989">
        <f t="shared" si="158"/>
        <v>250</v>
      </c>
      <c r="P1989">
        <f t="shared" si="159"/>
        <v>67.31</v>
      </c>
      <c r="Q1989" s="13" t="s">
        <v>8327</v>
      </c>
      <c r="R1989" t="s">
        <v>8331</v>
      </c>
      <c r="S1989" s="10">
        <f t="shared" si="160"/>
        <v>42565.009097222224</v>
      </c>
      <c r="T1989" s="10">
        <f t="shared" si="161"/>
        <v>42572.009097222224</v>
      </c>
      <c r="U1989">
        <f t="shared" si="157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 s="9">
        <v>15</v>
      </c>
      <c r="M1990" t="b">
        <v>0</v>
      </c>
      <c r="N1990" t="s">
        <v>8271</v>
      </c>
      <c r="O1990">
        <f t="shared" si="158"/>
        <v>2</v>
      </c>
      <c r="P1990">
        <f t="shared" si="159"/>
        <v>116.53</v>
      </c>
      <c r="Q1990" s="13" t="s">
        <v>8308</v>
      </c>
      <c r="R1990" t="s">
        <v>8310</v>
      </c>
      <c r="S1990" s="10">
        <f t="shared" si="160"/>
        <v>42612.642754629633</v>
      </c>
      <c r="T1990" s="10">
        <f t="shared" si="161"/>
        <v>42657.642754629633</v>
      </c>
      <c r="U1990">
        <f t="shared" si="157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 s="9">
        <v>38</v>
      </c>
      <c r="M1991" t="b">
        <v>0</v>
      </c>
      <c r="N1991" t="s">
        <v>8269</v>
      </c>
      <c r="O1991">
        <f t="shared" si="158"/>
        <v>24</v>
      </c>
      <c r="P1991">
        <f t="shared" si="159"/>
        <v>45.84</v>
      </c>
      <c r="Q1991" s="13" t="s">
        <v>8323</v>
      </c>
      <c r="R1991" t="s">
        <v>8326</v>
      </c>
      <c r="S1991" s="10">
        <f t="shared" si="160"/>
        <v>41921.770439814813</v>
      </c>
      <c r="T1991" s="10">
        <f t="shared" si="161"/>
        <v>41938.770439814813</v>
      </c>
      <c r="U1991">
        <f t="shared" si="157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 s="9">
        <v>8</v>
      </c>
      <c r="M1992" t="b">
        <v>0</v>
      </c>
      <c r="N1992" t="s">
        <v>8301</v>
      </c>
      <c r="O1992">
        <f t="shared" si="158"/>
        <v>11</v>
      </c>
      <c r="P1992">
        <f t="shared" si="159"/>
        <v>217.38</v>
      </c>
      <c r="Q1992" s="13" t="s">
        <v>8323</v>
      </c>
      <c r="R1992" t="s">
        <v>8324</v>
      </c>
      <c r="S1992" s="10">
        <f t="shared" si="160"/>
        <v>42773.916180555556</v>
      </c>
      <c r="T1992" s="10">
        <f t="shared" si="161"/>
        <v>42818.874513888892</v>
      </c>
      <c r="U1992">
        <f t="shared" si="157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 s="9">
        <v>76</v>
      </c>
      <c r="M1993" t="b">
        <v>1</v>
      </c>
      <c r="N1993" t="s">
        <v>8275</v>
      </c>
      <c r="O1993">
        <f t="shared" si="158"/>
        <v>144</v>
      </c>
      <c r="P1993">
        <f t="shared" si="159"/>
        <v>22.74</v>
      </c>
      <c r="Q1993" s="13" t="s">
        <v>8327</v>
      </c>
      <c r="R1993" t="s">
        <v>8336</v>
      </c>
      <c r="S1993" s="10">
        <f t="shared" si="160"/>
        <v>42079.745578703703</v>
      </c>
      <c r="T1993" s="10">
        <f t="shared" si="161"/>
        <v>42109.957638888889</v>
      </c>
      <c r="U1993">
        <f t="shared" ref="U1993:U2056" si="162">YEAR(S1993)</f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 s="9">
        <v>34</v>
      </c>
      <c r="M1994" t="b">
        <v>1</v>
      </c>
      <c r="N1994" t="s">
        <v>8264</v>
      </c>
      <c r="O1994">
        <f t="shared" si="158"/>
        <v>115</v>
      </c>
      <c r="P1994">
        <f t="shared" si="159"/>
        <v>50.59</v>
      </c>
      <c r="Q1994" s="13" t="s">
        <v>8321</v>
      </c>
      <c r="R1994" t="s">
        <v>8343</v>
      </c>
      <c r="S1994" s="10">
        <f t="shared" si="160"/>
        <v>40324.662511574075</v>
      </c>
      <c r="T1994" s="10">
        <f t="shared" si="161"/>
        <v>40391.125</v>
      </c>
      <c r="U1994">
        <f t="shared" si="162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 s="9">
        <v>42</v>
      </c>
      <c r="M1995" t="b">
        <v>0</v>
      </c>
      <c r="N1995" t="s">
        <v>8301</v>
      </c>
      <c r="O1995">
        <f t="shared" si="158"/>
        <v>17</v>
      </c>
      <c r="P1995">
        <f t="shared" si="159"/>
        <v>40.83</v>
      </c>
      <c r="Q1995" s="13" t="s">
        <v>8323</v>
      </c>
      <c r="R1995" t="s">
        <v>8324</v>
      </c>
      <c r="S1995" s="10">
        <f t="shared" si="160"/>
        <v>42629.503483796296</v>
      </c>
      <c r="T1995" s="10">
        <f t="shared" si="161"/>
        <v>42650.583333333328</v>
      </c>
      <c r="U1995">
        <f t="shared" si="162"/>
        <v>2016</v>
      </c>
    </row>
    <row r="1996" spans="1:21" ht="60" x14ac:dyDescent="0.25">
      <c r="A1996">
        <v>3380</v>
      </c>
      <c r="B1996" s="3" t="s">
        <v>3379</v>
      </c>
      <c r="C1996" s="3" t="s">
        <v>7490</v>
      </c>
      <c r="D1996" s="6">
        <v>3000</v>
      </c>
      <c r="E1996" s="8">
        <v>3133</v>
      </c>
      <c r="F1996" t="s">
        <v>8218</v>
      </c>
      <c r="G1996" t="s">
        <v>8223</v>
      </c>
      <c r="H1996" t="s">
        <v>8245</v>
      </c>
      <c r="I1996">
        <v>1417305178</v>
      </c>
      <c r="J1996">
        <v>1414277578</v>
      </c>
      <c r="K1996" t="b">
        <v>0</v>
      </c>
      <c r="L1996" s="9">
        <v>28</v>
      </c>
      <c r="M1996" t="b">
        <v>1</v>
      </c>
      <c r="N1996" t="s">
        <v>8269</v>
      </c>
      <c r="O1996">
        <f t="shared" si="158"/>
        <v>104</v>
      </c>
      <c r="P1996">
        <f t="shared" si="159"/>
        <v>111.89</v>
      </c>
      <c r="Q1996" s="13" t="s">
        <v>8323</v>
      </c>
      <c r="R1996" t="s">
        <v>8326</v>
      </c>
      <c r="S1996" s="10">
        <f t="shared" si="160"/>
        <v>41937.95344907407</v>
      </c>
      <c r="T1996" s="10">
        <f t="shared" si="161"/>
        <v>41972.995115740734</v>
      </c>
      <c r="U1996">
        <f t="shared" si="162"/>
        <v>2014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 s="9">
        <v>8</v>
      </c>
      <c r="M1997" t="b">
        <v>0</v>
      </c>
      <c r="N1997" t="s">
        <v>8283</v>
      </c>
      <c r="O1997">
        <f t="shared" si="158"/>
        <v>7</v>
      </c>
      <c r="P1997">
        <f t="shared" si="159"/>
        <v>213.38</v>
      </c>
      <c r="Q1997" s="13" t="s">
        <v>8313</v>
      </c>
      <c r="R1997" t="s">
        <v>8314</v>
      </c>
      <c r="S1997" s="10">
        <f t="shared" si="160"/>
        <v>42065.084375000006</v>
      </c>
      <c r="T1997" s="10">
        <f t="shared" si="161"/>
        <v>42095.042708333334</v>
      </c>
      <c r="U1997">
        <f t="shared" si="162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 s="9">
        <v>28</v>
      </c>
      <c r="M1998" t="b">
        <v>1</v>
      </c>
      <c r="N1998" t="s">
        <v>8300</v>
      </c>
      <c r="O1998">
        <f t="shared" si="158"/>
        <v>171</v>
      </c>
      <c r="P1998">
        <f t="shared" si="159"/>
        <v>60.96</v>
      </c>
      <c r="Q1998" s="13" t="s">
        <v>8308</v>
      </c>
      <c r="R1998" t="s">
        <v>8340</v>
      </c>
      <c r="S1998" s="10">
        <f t="shared" si="160"/>
        <v>42275.588715277772</v>
      </c>
      <c r="T1998" s="10">
        <f t="shared" si="161"/>
        <v>42317.60555555555</v>
      </c>
      <c r="U1998">
        <f t="shared" si="162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 s="9">
        <v>41</v>
      </c>
      <c r="M1999" t="b">
        <v>0</v>
      </c>
      <c r="N1999" t="s">
        <v>8271</v>
      </c>
      <c r="O1999">
        <f t="shared" ref="O1999:O2062" si="163">ROUND(E1999/D1999*100,0)</f>
        <v>4</v>
      </c>
      <c r="P1999">
        <f t="shared" ref="P1999:P2062" si="164">IFERROR(ROUND(E1999/L1999,2),0)</f>
        <v>41.59</v>
      </c>
      <c r="Q1999" s="13" t="s">
        <v>8308</v>
      </c>
      <c r="R1999" t="s">
        <v>8310</v>
      </c>
      <c r="S1999" s="10">
        <f t="shared" ref="S1999:S2062" si="165">(((J1999/60)/60)/24)+DATE(1970,1,1)</f>
        <v>42123.678645833337</v>
      </c>
      <c r="T1999" s="10">
        <f t="shared" ref="T1999:T2062" si="166">(((I1999/60)/60)/24)+DATE(1970,1,1)</f>
        <v>42153.678645833337</v>
      </c>
      <c r="U1999">
        <f t="shared" si="162"/>
        <v>2015</v>
      </c>
    </row>
    <row r="2000" spans="1:21" ht="45" x14ac:dyDescent="0.25">
      <c r="A2000">
        <v>3414</v>
      </c>
      <c r="B2000" s="3" t="s">
        <v>3413</v>
      </c>
      <c r="C2000" s="3" t="s">
        <v>7524</v>
      </c>
      <c r="D2000" s="6">
        <v>3000</v>
      </c>
      <c r="E2000" s="8">
        <v>3105</v>
      </c>
      <c r="F2000" t="s">
        <v>8218</v>
      </c>
      <c r="G2000" t="s">
        <v>8223</v>
      </c>
      <c r="H2000" t="s">
        <v>8245</v>
      </c>
      <c r="I2000">
        <v>1480579140</v>
      </c>
      <c r="J2000">
        <v>1478030325</v>
      </c>
      <c r="K2000" t="b">
        <v>0</v>
      </c>
      <c r="L2000" s="9">
        <v>44</v>
      </c>
      <c r="M2000" t="b">
        <v>1</v>
      </c>
      <c r="N2000" t="s">
        <v>8269</v>
      </c>
      <c r="O2000">
        <f t="shared" si="163"/>
        <v>104</v>
      </c>
      <c r="P2000">
        <f t="shared" si="164"/>
        <v>70.569999999999993</v>
      </c>
      <c r="Q2000" s="13" t="s">
        <v>8323</v>
      </c>
      <c r="R2000" t="s">
        <v>8326</v>
      </c>
      <c r="S2000" s="10">
        <f t="shared" si="165"/>
        <v>42675.832465277781</v>
      </c>
      <c r="T2000" s="10">
        <f t="shared" si="166"/>
        <v>42705.332638888889</v>
      </c>
      <c r="U2000">
        <f t="shared" si="162"/>
        <v>2016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 s="9">
        <v>26</v>
      </c>
      <c r="M2001" t="b">
        <v>1</v>
      </c>
      <c r="N2001" t="s">
        <v>8264</v>
      </c>
      <c r="O2001">
        <f t="shared" si="163"/>
        <v>131</v>
      </c>
      <c r="P2001">
        <f t="shared" si="164"/>
        <v>65.38</v>
      </c>
      <c r="Q2001" s="13" t="s">
        <v>8321</v>
      </c>
      <c r="R2001" t="s">
        <v>8343</v>
      </c>
      <c r="S2001" s="10">
        <f t="shared" si="165"/>
        <v>41557.949687500004</v>
      </c>
      <c r="T2001" s="10">
        <f t="shared" si="166"/>
        <v>41592.249305555553</v>
      </c>
      <c r="U2001">
        <f t="shared" si="162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 s="9">
        <v>20</v>
      </c>
      <c r="M2002" t="b">
        <v>0</v>
      </c>
      <c r="N2002" t="s">
        <v>8282</v>
      </c>
      <c r="O2002">
        <f t="shared" si="163"/>
        <v>28</v>
      </c>
      <c r="P2002">
        <f t="shared" si="164"/>
        <v>84.9</v>
      </c>
      <c r="Q2002" s="13" t="s">
        <v>8319</v>
      </c>
      <c r="R2002" t="s">
        <v>8345</v>
      </c>
      <c r="S2002" s="10">
        <f t="shared" si="165"/>
        <v>41932.871990740743</v>
      </c>
      <c r="T2002" s="10">
        <f t="shared" si="166"/>
        <v>41965.249305555553</v>
      </c>
      <c r="U2002">
        <f t="shared" si="162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 s="9">
        <v>9</v>
      </c>
      <c r="M2003" t="b">
        <v>0</v>
      </c>
      <c r="N2003" t="s">
        <v>8269</v>
      </c>
      <c r="O2003">
        <f t="shared" si="163"/>
        <v>16</v>
      </c>
      <c r="P2003">
        <f t="shared" si="164"/>
        <v>188.56</v>
      </c>
      <c r="Q2003" s="13" t="s">
        <v>8323</v>
      </c>
      <c r="R2003" t="s">
        <v>8326</v>
      </c>
      <c r="S2003" s="10">
        <f t="shared" si="165"/>
        <v>42159.224432870367</v>
      </c>
      <c r="T2003" s="10">
        <f t="shared" si="166"/>
        <v>42204.224432870367</v>
      </c>
      <c r="U2003">
        <f t="shared" si="162"/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 s="9">
        <v>18</v>
      </c>
      <c r="M2004" t="b">
        <v>0</v>
      </c>
      <c r="N2004" t="s">
        <v>8283</v>
      </c>
      <c r="O2004">
        <f t="shared" si="163"/>
        <v>48</v>
      </c>
      <c r="P2004">
        <f t="shared" si="164"/>
        <v>94.28</v>
      </c>
      <c r="Q2004" s="13" t="s">
        <v>8313</v>
      </c>
      <c r="R2004" t="s">
        <v>8314</v>
      </c>
      <c r="S2004" s="10">
        <f t="shared" si="165"/>
        <v>42159.47256944445</v>
      </c>
      <c r="T2004" s="10">
        <f t="shared" si="166"/>
        <v>42182.915972222225</v>
      </c>
      <c r="U2004">
        <f t="shared" si="162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 s="9">
        <v>38</v>
      </c>
      <c r="M2005" t="b">
        <v>0</v>
      </c>
      <c r="N2005" t="s">
        <v>8284</v>
      </c>
      <c r="O2005">
        <f t="shared" si="163"/>
        <v>14</v>
      </c>
      <c r="P2005">
        <f t="shared" si="164"/>
        <v>44.5</v>
      </c>
      <c r="Q2005" s="13" t="s">
        <v>8327</v>
      </c>
      <c r="R2005" t="s">
        <v>8354</v>
      </c>
      <c r="S2005" s="10">
        <f t="shared" si="165"/>
        <v>40671.879293981481</v>
      </c>
      <c r="T2005" s="10">
        <f t="shared" si="166"/>
        <v>40732.875</v>
      </c>
      <c r="U2005">
        <f t="shared" si="162"/>
        <v>2011</v>
      </c>
    </row>
    <row r="2006" spans="1:21" ht="60" x14ac:dyDescent="0.25">
      <c r="A2006">
        <v>2825</v>
      </c>
      <c r="B2006" s="3" t="s">
        <v>2825</v>
      </c>
      <c r="C2006" s="3" t="s">
        <v>6935</v>
      </c>
      <c r="D2006" s="6">
        <v>3000</v>
      </c>
      <c r="E2006" s="8">
        <v>3100</v>
      </c>
      <c r="F2006" t="s">
        <v>8218</v>
      </c>
      <c r="G2006" t="s">
        <v>8224</v>
      </c>
      <c r="H2006" t="s">
        <v>8246</v>
      </c>
      <c r="I2006">
        <v>1449255686</v>
      </c>
      <c r="J2006">
        <v>1446663686</v>
      </c>
      <c r="K2006" t="b">
        <v>0</v>
      </c>
      <c r="L2006" s="9">
        <v>51</v>
      </c>
      <c r="M2006" t="b">
        <v>1</v>
      </c>
      <c r="N2006" t="s">
        <v>8269</v>
      </c>
      <c r="O2006">
        <f t="shared" si="163"/>
        <v>103</v>
      </c>
      <c r="P2006">
        <f t="shared" si="164"/>
        <v>60.78</v>
      </c>
      <c r="Q2006" s="13" t="s">
        <v>8323</v>
      </c>
      <c r="R2006" t="s">
        <v>8326</v>
      </c>
      <c r="S2006" s="10">
        <f t="shared" si="165"/>
        <v>42312.792662037042</v>
      </c>
      <c r="T2006" s="10">
        <f t="shared" si="166"/>
        <v>42342.792662037042</v>
      </c>
      <c r="U2006">
        <f t="shared" si="162"/>
        <v>2015</v>
      </c>
    </row>
    <row r="2007" spans="1:21" ht="60" x14ac:dyDescent="0.25">
      <c r="A2007">
        <v>3667</v>
      </c>
      <c r="B2007" s="3" t="s">
        <v>3664</v>
      </c>
      <c r="C2007" s="3" t="s">
        <v>7777</v>
      </c>
      <c r="D2007" s="6">
        <v>3000</v>
      </c>
      <c r="E2007" s="8">
        <v>3095.11</v>
      </c>
      <c r="F2007" t="s">
        <v>8218</v>
      </c>
      <c r="G2007" t="s">
        <v>8224</v>
      </c>
      <c r="H2007" t="s">
        <v>8246</v>
      </c>
      <c r="I2007">
        <v>1437261419</v>
      </c>
      <c r="J2007">
        <v>1434669419</v>
      </c>
      <c r="K2007" t="b">
        <v>0</v>
      </c>
      <c r="L2007" s="9">
        <v>58</v>
      </c>
      <c r="M2007" t="b">
        <v>1</v>
      </c>
      <c r="N2007" t="s">
        <v>8269</v>
      </c>
      <c r="O2007">
        <f t="shared" si="163"/>
        <v>103</v>
      </c>
      <c r="P2007">
        <f t="shared" si="164"/>
        <v>53.36</v>
      </c>
      <c r="Q2007" s="13" t="s">
        <v>8323</v>
      </c>
      <c r="R2007" t="s">
        <v>8326</v>
      </c>
      <c r="S2007" s="10">
        <f t="shared" si="165"/>
        <v>42173.970127314817</v>
      </c>
      <c r="T2007" s="10">
        <f t="shared" si="166"/>
        <v>42203.970127314817</v>
      </c>
      <c r="U2007">
        <f t="shared" si="162"/>
        <v>2015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 s="9">
        <v>48</v>
      </c>
      <c r="M2008" t="b">
        <v>1</v>
      </c>
      <c r="N2008" t="s">
        <v>8271</v>
      </c>
      <c r="O2008">
        <f t="shared" si="163"/>
        <v>112</v>
      </c>
      <c r="P2008">
        <f t="shared" si="164"/>
        <v>35.130000000000003</v>
      </c>
      <c r="Q2008" s="13" t="s">
        <v>8308</v>
      </c>
      <c r="R2008" t="s">
        <v>8310</v>
      </c>
      <c r="S2008" s="10">
        <f t="shared" si="165"/>
        <v>41932.036851851852</v>
      </c>
      <c r="T2008" s="10">
        <f t="shared" si="166"/>
        <v>41992.078518518523</v>
      </c>
      <c r="U2008">
        <f t="shared" si="162"/>
        <v>2014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 s="9">
        <v>58</v>
      </c>
      <c r="M2009" t="b">
        <v>1</v>
      </c>
      <c r="N2009" t="s">
        <v>8269</v>
      </c>
      <c r="O2009">
        <f t="shared" si="163"/>
        <v>211</v>
      </c>
      <c r="P2009">
        <f t="shared" si="164"/>
        <v>29.07</v>
      </c>
      <c r="Q2009" s="13" t="s">
        <v>8323</v>
      </c>
      <c r="R2009" t="s">
        <v>8326</v>
      </c>
      <c r="S2009" s="10">
        <f t="shared" si="165"/>
        <v>42105.267488425925</v>
      </c>
      <c r="T2009" s="10">
        <f t="shared" si="166"/>
        <v>42132.836805555555</v>
      </c>
      <c r="U2009">
        <f t="shared" si="162"/>
        <v>2015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 s="9">
        <v>32</v>
      </c>
      <c r="M2010" t="b">
        <v>0</v>
      </c>
      <c r="N2010" t="s">
        <v>8271</v>
      </c>
      <c r="O2010">
        <f t="shared" si="163"/>
        <v>17</v>
      </c>
      <c r="P2010">
        <f t="shared" si="164"/>
        <v>52.41</v>
      </c>
      <c r="Q2010" s="13" t="s">
        <v>8308</v>
      </c>
      <c r="R2010" t="s">
        <v>8310</v>
      </c>
      <c r="S2010" s="10">
        <f t="shared" si="165"/>
        <v>42611.933969907404</v>
      </c>
      <c r="T2010" s="10">
        <f t="shared" si="166"/>
        <v>42641.933969907404</v>
      </c>
      <c r="U2010">
        <f t="shared" si="162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 s="9">
        <v>43</v>
      </c>
      <c r="M2011" t="b">
        <v>1</v>
      </c>
      <c r="N2011" t="s">
        <v>8283</v>
      </c>
      <c r="O2011">
        <f t="shared" si="163"/>
        <v>111</v>
      </c>
      <c r="P2011">
        <f t="shared" si="164"/>
        <v>38.86</v>
      </c>
      <c r="Q2011" s="13" t="s">
        <v>8313</v>
      </c>
      <c r="R2011" t="s">
        <v>8314</v>
      </c>
      <c r="S2011" s="10">
        <f t="shared" si="165"/>
        <v>41814.785925925928</v>
      </c>
      <c r="T2011" s="10">
        <f t="shared" si="166"/>
        <v>41844.785925925928</v>
      </c>
      <c r="U2011">
        <f t="shared" si="162"/>
        <v>2014</v>
      </c>
    </row>
    <row r="2012" spans="1:21" ht="45" x14ac:dyDescent="0.25">
      <c r="A2012">
        <v>3573</v>
      </c>
      <c r="B2012" s="3" t="s">
        <v>3572</v>
      </c>
      <c r="C2012" s="3" t="s">
        <v>7683</v>
      </c>
      <c r="D2012" s="6">
        <v>3000</v>
      </c>
      <c r="E2012" s="8">
        <v>3084</v>
      </c>
      <c r="F2012" t="s">
        <v>8218</v>
      </c>
      <c r="G2012" t="s">
        <v>8224</v>
      </c>
      <c r="H2012" t="s">
        <v>8246</v>
      </c>
      <c r="I2012">
        <v>1415440846</v>
      </c>
      <c r="J2012">
        <v>1412845246</v>
      </c>
      <c r="K2012" t="b">
        <v>0</v>
      </c>
      <c r="L2012" s="9">
        <v>78</v>
      </c>
      <c r="M2012" t="b">
        <v>1</v>
      </c>
      <c r="N2012" t="s">
        <v>8269</v>
      </c>
      <c r="O2012">
        <f t="shared" si="163"/>
        <v>103</v>
      </c>
      <c r="P2012">
        <f t="shared" si="164"/>
        <v>39.54</v>
      </c>
      <c r="Q2012" s="13" t="s">
        <v>8323</v>
      </c>
      <c r="R2012" t="s">
        <v>8326</v>
      </c>
      <c r="S2012" s="10">
        <f t="shared" si="165"/>
        <v>41921.375532407408</v>
      </c>
      <c r="T2012" s="10">
        <f t="shared" si="166"/>
        <v>41951.417199074072</v>
      </c>
      <c r="U2012">
        <f t="shared" si="162"/>
        <v>2014</v>
      </c>
    </row>
    <row r="2013" spans="1:21" ht="45" x14ac:dyDescent="0.25">
      <c r="A2013">
        <v>3515</v>
      </c>
      <c r="B2013" s="3" t="s">
        <v>3514</v>
      </c>
      <c r="C2013" s="3" t="s">
        <v>7625</v>
      </c>
      <c r="D2013" s="6">
        <v>3000</v>
      </c>
      <c r="E2013" s="8">
        <v>3080</v>
      </c>
      <c r="F2013" t="s">
        <v>8218</v>
      </c>
      <c r="G2013" t="s">
        <v>8223</v>
      </c>
      <c r="H2013" t="s">
        <v>8245</v>
      </c>
      <c r="I2013">
        <v>1433097171</v>
      </c>
      <c r="J2013">
        <v>1430505171</v>
      </c>
      <c r="K2013" t="b">
        <v>0</v>
      </c>
      <c r="L2013" s="9">
        <v>46</v>
      </c>
      <c r="M2013" t="b">
        <v>1</v>
      </c>
      <c r="N2013" t="s">
        <v>8269</v>
      </c>
      <c r="O2013">
        <f t="shared" si="163"/>
        <v>103</v>
      </c>
      <c r="P2013">
        <f t="shared" si="164"/>
        <v>66.959999999999994</v>
      </c>
      <c r="Q2013" s="13" t="s">
        <v>8323</v>
      </c>
      <c r="R2013" t="s">
        <v>8326</v>
      </c>
      <c r="S2013" s="10">
        <f t="shared" si="165"/>
        <v>42125.772812499999</v>
      </c>
      <c r="T2013" s="10">
        <f t="shared" si="166"/>
        <v>42155.772812499999</v>
      </c>
      <c r="U2013">
        <f t="shared" si="162"/>
        <v>2015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 s="9">
        <v>28</v>
      </c>
      <c r="M2014" t="b">
        <v>1</v>
      </c>
      <c r="N2014" t="s">
        <v>8263</v>
      </c>
      <c r="O2014">
        <f t="shared" si="163"/>
        <v>167</v>
      </c>
      <c r="P2014">
        <f t="shared" si="164"/>
        <v>59.46</v>
      </c>
      <c r="Q2014" s="13" t="s">
        <v>8321</v>
      </c>
      <c r="R2014" t="s">
        <v>8332</v>
      </c>
      <c r="S2014" s="10">
        <f t="shared" si="165"/>
        <v>42098.291828703703</v>
      </c>
      <c r="T2014" s="10">
        <f t="shared" si="166"/>
        <v>42122</v>
      </c>
      <c r="U2014">
        <f t="shared" si="162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 s="9">
        <v>38</v>
      </c>
      <c r="M2015" t="b">
        <v>1</v>
      </c>
      <c r="N2015" t="s">
        <v>8277</v>
      </c>
      <c r="O2015">
        <f t="shared" si="163"/>
        <v>111</v>
      </c>
      <c r="P2015">
        <f t="shared" si="164"/>
        <v>43.71</v>
      </c>
      <c r="Q2015" s="13" t="s">
        <v>8327</v>
      </c>
      <c r="R2015" t="s">
        <v>8328</v>
      </c>
      <c r="S2015" s="10">
        <f t="shared" si="165"/>
        <v>40811.120324074072</v>
      </c>
      <c r="T2015" s="10">
        <f t="shared" si="166"/>
        <v>40871.161990740737</v>
      </c>
      <c r="U2015">
        <f t="shared" si="162"/>
        <v>2011</v>
      </c>
    </row>
    <row r="2016" spans="1:21" ht="60" x14ac:dyDescent="0.25">
      <c r="A2016">
        <v>3625</v>
      </c>
      <c r="B2016" s="3" t="s">
        <v>3623</v>
      </c>
      <c r="C2016" s="3" t="s">
        <v>7735</v>
      </c>
      <c r="D2016" s="6">
        <v>3000</v>
      </c>
      <c r="E2016" s="8">
        <v>3080</v>
      </c>
      <c r="F2016" t="s">
        <v>8218</v>
      </c>
      <c r="G2016" t="s">
        <v>8224</v>
      </c>
      <c r="H2016" t="s">
        <v>8246</v>
      </c>
      <c r="I2016">
        <v>1435851577</v>
      </c>
      <c r="J2016">
        <v>1433259577</v>
      </c>
      <c r="K2016" t="b">
        <v>0</v>
      </c>
      <c r="L2016" s="9">
        <v>78</v>
      </c>
      <c r="M2016" t="b">
        <v>1</v>
      </c>
      <c r="N2016" t="s">
        <v>8269</v>
      </c>
      <c r="O2016">
        <f t="shared" si="163"/>
        <v>103</v>
      </c>
      <c r="P2016">
        <f t="shared" si="164"/>
        <v>39.49</v>
      </c>
      <c r="Q2016" s="13" t="s">
        <v>8323</v>
      </c>
      <c r="R2016" t="s">
        <v>8326</v>
      </c>
      <c r="S2016" s="10">
        <f t="shared" si="165"/>
        <v>42157.652511574073</v>
      </c>
      <c r="T2016" s="10">
        <f t="shared" si="166"/>
        <v>42187.652511574073</v>
      </c>
      <c r="U2016">
        <f t="shared" si="162"/>
        <v>2015</v>
      </c>
    </row>
    <row r="2017" spans="1:21" ht="45" x14ac:dyDescent="0.25">
      <c r="A2017">
        <v>3659</v>
      </c>
      <c r="B2017" s="3" t="s">
        <v>3656</v>
      </c>
      <c r="C2017" s="3" t="s">
        <v>7769</v>
      </c>
      <c r="D2017" s="6">
        <v>3000</v>
      </c>
      <c r="E2017" s="8">
        <v>3061</v>
      </c>
      <c r="F2017" t="s">
        <v>8218</v>
      </c>
      <c r="G2017" t="s">
        <v>8223</v>
      </c>
      <c r="H2017" t="s">
        <v>8245</v>
      </c>
      <c r="I2017">
        <v>1426775940</v>
      </c>
      <c r="J2017">
        <v>1424414350</v>
      </c>
      <c r="K2017" t="b">
        <v>0</v>
      </c>
      <c r="L2017" s="9">
        <v>13</v>
      </c>
      <c r="M2017" t="b">
        <v>1</v>
      </c>
      <c r="N2017" t="s">
        <v>8269</v>
      </c>
      <c r="O2017">
        <f t="shared" si="163"/>
        <v>102</v>
      </c>
      <c r="P2017">
        <f t="shared" si="164"/>
        <v>235.46</v>
      </c>
      <c r="Q2017" s="13" t="s">
        <v>8323</v>
      </c>
      <c r="R2017" t="s">
        <v>8326</v>
      </c>
      <c r="S2017" s="10">
        <f t="shared" si="165"/>
        <v>42055.277199074073</v>
      </c>
      <c r="T2017" s="10">
        <f t="shared" si="166"/>
        <v>42082.610416666663</v>
      </c>
      <c r="U2017">
        <f t="shared" si="162"/>
        <v>2015</v>
      </c>
    </row>
    <row r="2018" spans="1:21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 s="9">
        <v>18</v>
      </c>
      <c r="M2018" t="b">
        <v>1</v>
      </c>
      <c r="N2018" t="s">
        <v>8300</v>
      </c>
      <c r="O2018">
        <f t="shared" si="163"/>
        <v>111</v>
      </c>
      <c r="P2018">
        <f t="shared" si="164"/>
        <v>92.22</v>
      </c>
      <c r="Q2018" s="13" t="s">
        <v>8308</v>
      </c>
      <c r="R2018" t="s">
        <v>8340</v>
      </c>
      <c r="S2018" s="10">
        <f t="shared" si="165"/>
        <v>42380.926111111112</v>
      </c>
      <c r="T2018" s="10">
        <f t="shared" si="166"/>
        <v>42410.926111111112</v>
      </c>
      <c r="U2018">
        <f t="shared" si="162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 s="9">
        <v>52</v>
      </c>
      <c r="M2019" t="b">
        <v>0</v>
      </c>
      <c r="N2019" t="s">
        <v>8273</v>
      </c>
      <c r="O2019">
        <f t="shared" si="163"/>
        <v>41</v>
      </c>
      <c r="P2019">
        <f t="shared" si="164"/>
        <v>31.85</v>
      </c>
      <c r="Q2019" s="13" t="s">
        <v>8311</v>
      </c>
      <c r="R2019" t="s">
        <v>8352</v>
      </c>
      <c r="S2019" s="10">
        <f t="shared" si="165"/>
        <v>41604.996458333335</v>
      </c>
      <c r="T2019" s="10">
        <f t="shared" si="166"/>
        <v>41634.996458333335</v>
      </c>
      <c r="U2019">
        <f t="shared" si="162"/>
        <v>2013</v>
      </c>
    </row>
    <row r="2020" spans="1:21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 s="9">
        <v>36</v>
      </c>
      <c r="M2020" t="b">
        <v>0</v>
      </c>
      <c r="N2020" t="s">
        <v>8302</v>
      </c>
      <c r="O2020">
        <f t="shared" si="163"/>
        <v>8</v>
      </c>
      <c r="P2020">
        <f t="shared" si="164"/>
        <v>45.97</v>
      </c>
      <c r="Q2020" s="13" t="s">
        <v>8311</v>
      </c>
      <c r="R2020" t="s">
        <v>8356</v>
      </c>
      <c r="S2020" s="10">
        <f t="shared" si="165"/>
        <v>42136.297175925924</v>
      </c>
      <c r="T2020" s="10">
        <f t="shared" si="166"/>
        <v>42167.297175925924</v>
      </c>
      <c r="U2020">
        <f t="shared" si="162"/>
        <v>2015</v>
      </c>
    </row>
    <row r="2021" spans="1:21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 s="9">
        <v>52</v>
      </c>
      <c r="M2021" t="b">
        <v>1</v>
      </c>
      <c r="N2021" t="s">
        <v>8277</v>
      </c>
      <c r="O2021">
        <f t="shared" si="163"/>
        <v>110</v>
      </c>
      <c r="P2021">
        <f t="shared" si="164"/>
        <v>31.83</v>
      </c>
      <c r="Q2021" s="13" t="s">
        <v>8327</v>
      </c>
      <c r="R2021" t="s">
        <v>8328</v>
      </c>
      <c r="S2021" s="10">
        <f t="shared" si="165"/>
        <v>41535.90148148148</v>
      </c>
      <c r="T2021" s="10">
        <f t="shared" si="166"/>
        <v>41558</v>
      </c>
      <c r="U2021">
        <f t="shared" si="162"/>
        <v>2013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 s="9">
        <v>41</v>
      </c>
      <c r="M2022" t="b">
        <v>1</v>
      </c>
      <c r="N2022" t="s">
        <v>8264</v>
      </c>
      <c r="O2022">
        <f t="shared" si="163"/>
        <v>127</v>
      </c>
      <c r="P2022">
        <f t="shared" si="164"/>
        <v>40.270000000000003</v>
      </c>
      <c r="Q2022" s="13" t="s">
        <v>8321</v>
      </c>
      <c r="R2022" t="s">
        <v>8343</v>
      </c>
      <c r="S2022" s="10">
        <f t="shared" si="165"/>
        <v>41724.776539351849</v>
      </c>
      <c r="T2022" s="10">
        <f t="shared" si="166"/>
        <v>41754.776539351849</v>
      </c>
      <c r="U2022">
        <f t="shared" si="162"/>
        <v>2014</v>
      </c>
    </row>
    <row r="2023" spans="1:21" ht="45" x14ac:dyDescent="0.25">
      <c r="A2023">
        <v>3354</v>
      </c>
      <c r="B2023" s="3" t="s">
        <v>3353</v>
      </c>
      <c r="C2023" s="3" t="s">
        <v>7464</v>
      </c>
      <c r="D2023" s="6">
        <v>3000</v>
      </c>
      <c r="E2023" s="8">
        <v>3058</v>
      </c>
      <c r="F2023" t="s">
        <v>8218</v>
      </c>
      <c r="G2023" t="s">
        <v>8223</v>
      </c>
      <c r="H2023" t="s">
        <v>8245</v>
      </c>
      <c r="I2023">
        <v>1446091260</v>
      </c>
      <c r="J2023">
        <v>1443029206</v>
      </c>
      <c r="K2023" t="b">
        <v>0</v>
      </c>
      <c r="L2023" s="9">
        <v>55</v>
      </c>
      <c r="M2023" t="b">
        <v>1</v>
      </c>
      <c r="N2023" t="s">
        <v>8269</v>
      </c>
      <c r="O2023">
        <f t="shared" si="163"/>
        <v>102</v>
      </c>
      <c r="P2023">
        <f t="shared" si="164"/>
        <v>55.6</v>
      </c>
      <c r="Q2023" s="13" t="s">
        <v>8323</v>
      </c>
      <c r="R2023" t="s">
        <v>8326</v>
      </c>
      <c r="S2023" s="10">
        <f t="shared" si="165"/>
        <v>42270.7269212963</v>
      </c>
      <c r="T2023" s="10">
        <f t="shared" si="166"/>
        <v>42306.167361111111</v>
      </c>
      <c r="U2023">
        <f t="shared" si="162"/>
        <v>2015</v>
      </c>
    </row>
    <row r="2024" spans="1:21" ht="60" x14ac:dyDescent="0.25">
      <c r="A2024">
        <v>2802</v>
      </c>
      <c r="B2024" s="3" t="s">
        <v>2802</v>
      </c>
      <c r="C2024" s="3" t="s">
        <v>6912</v>
      </c>
      <c r="D2024" s="6">
        <v>3000</v>
      </c>
      <c r="E2024" s="8">
        <v>3055</v>
      </c>
      <c r="F2024" t="s">
        <v>8218</v>
      </c>
      <c r="G2024" t="s">
        <v>8224</v>
      </c>
      <c r="H2024" t="s">
        <v>8246</v>
      </c>
      <c r="I2024">
        <v>1438875107</v>
      </c>
      <c r="J2024">
        <v>1436283107</v>
      </c>
      <c r="K2024" t="b">
        <v>0</v>
      </c>
      <c r="L2024" s="9">
        <v>90</v>
      </c>
      <c r="M2024" t="b">
        <v>1</v>
      </c>
      <c r="N2024" t="s">
        <v>8269</v>
      </c>
      <c r="O2024">
        <f t="shared" si="163"/>
        <v>102</v>
      </c>
      <c r="P2024">
        <f t="shared" si="164"/>
        <v>33.94</v>
      </c>
      <c r="Q2024" s="13" t="s">
        <v>8323</v>
      </c>
      <c r="R2024" t="s">
        <v>8326</v>
      </c>
      <c r="S2024" s="10">
        <f t="shared" si="165"/>
        <v>42192.64707175926</v>
      </c>
      <c r="T2024" s="10">
        <f t="shared" si="166"/>
        <v>42222.64707175926</v>
      </c>
      <c r="U2024">
        <f t="shared" si="162"/>
        <v>2015</v>
      </c>
    </row>
    <row r="2025" spans="1:21" ht="45" x14ac:dyDescent="0.25">
      <c r="A2025">
        <v>3284</v>
      </c>
      <c r="B2025" s="3" t="s">
        <v>3284</v>
      </c>
      <c r="C2025" s="3" t="s">
        <v>7394</v>
      </c>
      <c r="D2025" s="6">
        <v>3000</v>
      </c>
      <c r="E2025" s="8">
        <v>3048</v>
      </c>
      <c r="F2025" t="s">
        <v>8218</v>
      </c>
      <c r="G2025" t="s">
        <v>8223</v>
      </c>
      <c r="H2025" t="s">
        <v>8245</v>
      </c>
      <c r="I2025">
        <v>1454047140</v>
      </c>
      <c r="J2025">
        <v>1452546853</v>
      </c>
      <c r="K2025" t="b">
        <v>0</v>
      </c>
      <c r="L2025" s="9">
        <v>15</v>
      </c>
      <c r="M2025" t="b">
        <v>1</v>
      </c>
      <c r="N2025" t="s">
        <v>8269</v>
      </c>
      <c r="O2025">
        <f t="shared" si="163"/>
        <v>102</v>
      </c>
      <c r="P2025">
        <f t="shared" si="164"/>
        <v>203.2</v>
      </c>
      <c r="Q2025" s="13" t="s">
        <v>8323</v>
      </c>
      <c r="R2025" t="s">
        <v>8326</v>
      </c>
      <c r="S2025" s="10">
        <f t="shared" si="165"/>
        <v>42380.884872685187</v>
      </c>
      <c r="T2025" s="10">
        <f t="shared" si="166"/>
        <v>42398.249305555553</v>
      </c>
      <c r="U2025">
        <f t="shared" si="162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 s="9">
        <v>15</v>
      </c>
      <c r="M2026" t="b">
        <v>0</v>
      </c>
      <c r="N2026" t="s">
        <v>8283</v>
      </c>
      <c r="O2026">
        <f t="shared" si="163"/>
        <v>5</v>
      </c>
      <c r="P2026">
        <f t="shared" si="164"/>
        <v>109.07</v>
      </c>
      <c r="Q2026" s="13" t="s">
        <v>8313</v>
      </c>
      <c r="R2026" t="s">
        <v>8314</v>
      </c>
      <c r="S2026" s="10">
        <f t="shared" si="165"/>
        <v>42010.674513888895</v>
      </c>
      <c r="T2026" s="10">
        <f t="shared" si="166"/>
        <v>42040.674513888895</v>
      </c>
      <c r="U2026">
        <f t="shared" si="162"/>
        <v>2015</v>
      </c>
    </row>
    <row r="2027" spans="1:21" ht="60" x14ac:dyDescent="0.25">
      <c r="A2027">
        <v>3672</v>
      </c>
      <c r="B2027" s="3" t="s">
        <v>3669</v>
      </c>
      <c r="C2027" s="3" t="s">
        <v>7782</v>
      </c>
      <c r="D2027" s="6">
        <v>3000</v>
      </c>
      <c r="E2027" s="8">
        <v>3046</v>
      </c>
      <c r="F2027" t="s">
        <v>8218</v>
      </c>
      <c r="G2027" t="s">
        <v>8224</v>
      </c>
      <c r="H2027" t="s">
        <v>8246</v>
      </c>
      <c r="I2027">
        <v>1411771384</v>
      </c>
      <c r="J2027">
        <v>1409179384</v>
      </c>
      <c r="K2027" t="b">
        <v>0</v>
      </c>
      <c r="L2027" s="9">
        <v>57</v>
      </c>
      <c r="M2027" t="b">
        <v>1</v>
      </c>
      <c r="N2027" t="s">
        <v>8269</v>
      </c>
      <c r="O2027">
        <f t="shared" si="163"/>
        <v>102</v>
      </c>
      <c r="P2027">
        <f t="shared" si="164"/>
        <v>53.44</v>
      </c>
      <c r="Q2027" s="13" t="s">
        <v>8323</v>
      </c>
      <c r="R2027" t="s">
        <v>8326</v>
      </c>
      <c r="S2027" s="10">
        <f t="shared" si="165"/>
        <v>41878.946574074071</v>
      </c>
      <c r="T2027" s="10">
        <f t="shared" si="166"/>
        <v>41908.946574074071</v>
      </c>
      <c r="U2027">
        <f t="shared" si="162"/>
        <v>2014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 s="9">
        <v>56</v>
      </c>
      <c r="M2028" t="b">
        <v>0</v>
      </c>
      <c r="N2028" t="s">
        <v>8280</v>
      </c>
      <c r="O2028">
        <f t="shared" si="163"/>
        <v>5</v>
      </c>
      <c r="P2028">
        <f t="shared" si="164"/>
        <v>29.04</v>
      </c>
      <c r="Q2028" s="13" t="s">
        <v>8316</v>
      </c>
      <c r="R2028" t="s">
        <v>8334</v>
      </c>
      <c r="S2028" s="10">
        <f t="shared" si="165"/>
        <v>42647.750092592592</v>
      </c>
      <c r="T2028" s="10">
        <f t="shared" si="166"/>
        <v>42677.750092592592</v>
      </c>
      <c r="U2028">
        <f t="shared" si="162"/>
        <v>2016</v>
      </c>
    </row>
    <row r="2029" spans="1:21" ht="60" x14ac:dyDescent="0.25">
      <c r="A2029">
        <v>3506</v>
      </c>
      <c r="B2029" s="3" t="s">
        <v>3505</v>
      </c>
      <c r="C2029" s="3" t="s">
        <v>7616</v>
      </c>
      <c r="D2029" s="6">
        <v>3000</v>
      </c>
      <c r="E2029" s="8">
        <v>3045</v>
      </c>
      <c r="F2029" t="s">
        <v>8218</v>
      </c>
      <c r="G2029" t="s">
        <v>8223</v>
      </c>
      <c r="H2029" t="s">
        <v>8245</v>
      </c>
      <c r="I2029">
        <v>1408815440</v>
      </c>
      <c r="J2029">
        <v>1404927440</v>
      </c>
      <c r="K2029" t="b">
        <v>0</v>
      </c>
      <c r="L2029" s="9">
        <v>29</v>
      </c>
      <c r="M2029" t="b">
        <v>1</v>
      </c>
      <c r="N2029" t="s">
        <v>8269</v>
      </c>
      <c r="O2029">
        <f t="shared" si="163"/>
        <v>102</v>
      </c>
      <c r="P2029">
        <f t="shared" si="164"/>
        <v>105</v>
      </c>
      <c r="Q2029" s="13" t="s">
        <v>8323</v>
      </c>
      <c r="R2029" t="s">
        <v>8326</v>
      </c>
      <c r="S2029" s="10">
        <f t="shared" si="165"/>
        <v>41829.734259259261</v>
      </c>
      <c r="T2029" s="10">
        <f t="shared" si="166"/>
        <v>41874.734259259261</v>
      </c>
      <c r="U2029">
        <f t="shared" si="162"/>
        <v>2014</v>
      </c>
    </row>
    <row r="2030" spans="1:21" ht="30" x14ac:dyDescent="0.25">
      <c r="A2030">
        <v>2789</v>
      </c>
      <c r="B2030" s="3" t="s">
        <v>2789</v>
      </c>
      <c r="C2030" s="3" t="s">
        <v>6899</v>
      </c>
      <c r="D2030" s="6">
        <v>3000</v>
      </c>
      <c r="E2030" s="8">
        <v>3035</v>
      </c>
      <c r="F2030" t="s">
        <v>8218</v>
      </c>
      <c r="G2030" t="s">
        <v>8223</v>
      </c>
      <c r="H2030" t="s">
        <v>8245</v>
      </c>
      <c r="I2030">
        <v>1426132800</v>
      </c>
      <c r="J2030">
        <v>1424477934</v>
      </c>
      <c r="K2030" t="b">
        <v>0</v>
      </c>
      <c r="L2030" s="9">
        <v>24</v>
      </c>
      <c r="M2030" t="b">
        <v>1</v>
      </c>
      <c r="N2030" t="s">
        <v>8269</v>
      </c>
      <c r="O2030">
        <f t="shared" si="163"/>
        <v>101</v>
      </c>
      <c r="P2030">
        <f t="shared" si="164"/>
        <v>126.46</v>
      </c>
      <c r="Q2030" s="13" t="s">
        <v>8323</v>
      </c>
      <c r="R2030" t="s">
        <v>8326</v>
      </c>
      <c r="S2030" s="10">
        <f t="shared" si="165"/>
        <v>42056.013124999998</v>
      </c>
      <c r="T2030" s="10">
        <f t="shared" si="166"/>
        <v>42075.166666666672</v>
      </c>
      <c r="U2030">
        <f t="shared" si="162"/>
        <v>2015</v>
      </c>
    </row>
    <row r="2031" spans="1:21" ht="60" x14ac:dyDescent="0.25">
      <c r="A2031">
        <v>3174</v>
      </c>
      <c r="B2031" s="3" t="s">
        <v>3174</v>
      </c>
      <c r="C2031" s="3" t="s">
        <v>7284</v>
      </c>
      <c r="D2031" s="6">
        <v>3000</v>
      </c>
      <c r="E2031" s="8">
        <v>3034</v>
      </c>
      <c r="F2031" t="s">
        <v>8218</v>
      </c>
      <c r="G2031" t="s">
        <v>8223</v>
      </c>
      <c r="H2031" t="s">
        <v>8245</v>
      </c>
      <c r="I2031">
        <v>1408999508</v>
      </c>
      <c r="J2031">
        <v>1407789908</v>
      </c>
      <c r="K2031" t="b">
        <v>1</v>
      </c>
      <c r="L2031" s="9">
        <v>23</v>
      </c>
      <c r="M2031" t="b">
        <v>1</v>
      </c>
      <c r="N2031" t="s">
        <v>8269</v>
      </c>
      <c r="O2031">
        <f t="shared" si="163"/>
        <v>101</v>
      </c>
      <c r="P2031">
        <f t="shared" si="164"/>
        <v>131.91</v>
      </c>
      <c r="Q2031" s="13" t="s">
        <v>8323</v>
      </c>
      <c r="R2031" t="s">
        <v>8326</v>
      </c>
      <c r="S2031" s="10">
        <f t="shared" si="165"/>
        <v>41862.864675925928</v>
      </c>
      <c r="T2031" s="10">
        <f t="shared" si="166"/>
        <v>41876.864675925928</v>
      </c>
      <c r="U2031">
        <f t="shared" si="162"/>
        <v>2014</v>
      </c>
    </row>
    <row r="2032" spans="1:21" ht="60" x14ac:dyDescent="0.25">
      <c r="A2032">
        <v>3437</v>
      </c>
      <c r="B2032" s="3" t="s">
        <v>3436</v>
      </c>
      <c r="C2032" s="3" t="s">
        <v>7547</v>
      </c>
      <c r="D2032" s="6">
        <v>3000</v>
      </c>
      <c r="E2032" s="8">
        <v>3030</v>
      </c>
      <c r="F2032" t="s">
        <v>8218</v>
      </c>
      <c r="G2032" t="s">
        <v>8223</v>
      </c>
      <c r="H2032" t="s">
        <v>8245</v>
      </c>
      <c r="I2032">
        <v>1440003820</v>
      </c>
      <c r="J2032">
        <v>1437411820</v>
      </c>
      <c r="K2032" t="b">
        <v>0</v>
      </c>
      <c r="L2032" s="9">
        <v>36</v>
      </c>
      <c r="M2032" t="b">
        <v>1</v>
      </c>
      <c r="N2032" t="s">
        <v>8269</v>
      </c>
      <c r="O2032">
        <f t="shared" si="163"/>
        <v>101</v>
      </c>
      <c r="P2032">
        <f t="shared" si="164"/>
        <v>84.17</v>
      </c>
      <c r="Q2032" s="13" t="s">
        <v>8323</v>
      </c>
      <c r="R2032" t="s">
        <v>8326</v>
      </c>
      <c r="S2032" s="10">
        <f t="shared" si="165"/>
        <v>42205.710879629631</v>
      </c>
      <c r="T2032" s="10">
        <f t="shared" si="166"/>
        <v>42235.710879629631</v>
      </c>
      <c r="U2032">
        <f t="shared" si="162"/>
        <v>2015</v>
      </c>
    </row>
    <row r="2033" spans="1:21" x14ac:dyDescent="0.25">
      <c r="A2033">
        <v>3467</v>
      </c>
      <c r="B2033" s="3" t="s">
        <v>3466</v>
      </c>
      <c r="C2033" s="3" t="s">
        <v>7577</v>
      </c>
      <c r="D2033" s="6">
        <v>3000</v>
      </c>
      <c r="E2033" s="8">
        <v>3030</v>
      </c>
      <c r="F2033" t="s">
        <v>8218</v>
      </c>
      <c r="G2033" t="s">
        <v>8223</v>
      </c>
      <c r="H2033" t="s">
        <v>8245</v>
      </c>
      <c r="I2033">
        <v>1426864032</v>
      </c>
      <c r="J2033">
        <v>1424275632</v>
      </c>
      <c r="K2033" t="b">
        <v>0</v>
      </c>
      <c r="L2033" s="9">
        <v>47</v>
      </c>
      <c r="M2033" t="b">
        <v>1</v>
      </c>
      <c r="N2033" t="s">
        <v>8269</v>
      </c>
      <c r="O2033">
        <f t="shared" si="163"/>
        <v>101</v>
      </c>
      <c r="P2033">
        <f t="shared" si="164"/>
        <v>64.47</v>
      </c>
      <c r="Q2033" s="13" t="s">
        <v>8323</v>
      </c>
      <c r="R2033" t="s">
        <v>8326</v>
      </c>
      <c r="S2033" s="10">
        <f t="shared" si="165"/>
        <v>42053.671666666662</v>
      </c>
      <c r="T2033" s="10">
        <f t="shared" si="166"/>
        <v>42083.630000000005</v>
      </c>
      <c r="U2033">
        <f t="shared" si="162"/>
        <v>2015</v>
      </c>
    </row>
    <row r="2034" spans="1:21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 s="9">
        <v>37</v>
      </c>
      <c r="M2034" t="b">
        <v>1</v>
      </c>
      <c r="N2034" t="s">
        <v>8298</v>
      </c>
      <c r="O2034">
        <f t="shared" si="163"/>
        <v>103</v>
      </c>
      <c r="P2034">
        <f t="shared" si="164"/>
        <v>43.62</v>
      </c>
      <c r="Q2034" s="13" t="s">
        <v>8327</v>
      </c>
      <c r="R2034" t="s">
        <v>8341</v>
      </c>
      <c r="S2034" s="10">
        <f t="shared" si="165"/>
        <v>41390.757754629631</v>
      </c>
      <c r="T2034" s="10">
        <f t="shared" si="166"/>
        <v>41425.708333333336</v>
      </c>
      <c r="U2034">
        <f t="shared" si="162"/>
        <v>2013</v>
      </c>
    </row>
    <row r="2035" spans="1:21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 s="9">
        <v>21</v>
      </c>
      <c r="M2035" t="b">
        <v>1</v>
      </c>
      <c r="N2035" t="s">
        <v>8274</v>
      </c>
      <c r="O2035">
        <f t="shared" si="163"/>
        <v>161</v>
      </c>
      <c r="P2035">
        <f t="shared" si="164"/>
        <v>76.86</v>
      </c>
      <c r="Q2035" s="13" t="s">
        <v>8327</v>
      </c>
      <c r="R2035" t="s">
        <v>8331</v>
      </c>
      <c r="S2035" s="10">
        <f t="shared" si="165"/>
        <v>42075.171203703707</v>
      </c>
      <c r="T2035" s="10">
        <f t="shared" si="166"/>
        <v>42105.171203703707</v>
      </c>
      <c r="U2035">
        <f t="shared" si="162"/>
        <v>2015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 s="9">
        <v>25</v>
      </c>
      <c r="M2036" t="b">
        <v>1</v>
      </c>
      <c r="N2036" t="s">
        <v>8274</v>
      </c>
      <c r="O2036">
        <f t="shared" si="163"/>
        <v>107</v>
      </c>
      <c r="P2036">
        <f t="shared" si="164"/>
        <v>64.44</v>
      </c>
      <c r="Q2036" s="13" t="s">
        <v>8327</v>
      </c>
      <c r="R2036" t="s">
        <v>8331</v>
      </c>
      <c r="S2036" s="10">
        <f t="shared" si="165"/>
        <v>41571.998379629629</v>
      </c>
      <c r="T2036" s="10">
        <f t="shared" si="166"/>
        <v>41614.973611111112</v>
      </c>
      <c r="U2036">
        <f t="shared" si="162"/>
        <v>2013</v>
      </c>
    </row>
    <row r="2037" spans="1:21" ht="60" x14ac:dyDescent="0.25">
      <c r="A2037">
        <v>3240</v>
      </c>
      <c r="B2037" s="3" t="s">
        <v>3240</v>
      </c>
      <c r="C2037" s="3" t="s">
        <v>7350</v>
      </c>
      <c r="D2037" s="6">
        <v>3000</v>
      </c>
      <c r="E2037" s="8">
        <v>3017</v>
      </c>
      <c r="F2037" t="s">
        <v>8218</v>
      </c>
      <c r="G2037" t="s">
        <v>8224</v>
      </c>
      <c r="H2037" t="s">
        <v>8246</v>
      </c>
      <c r="I2037">
        <v>1487286000</v>
      </c>
      <c r="J2037">
        <v>1484843948</v>
      </c>
      <c r="K2037" t="b">
        <v>0</v>
      </c>
      <c r="L2037" s="9">
        <v>34</v>
      </c>
      <c r="M2037" t="b">
        <v>1</v>
      </c>
      <c r="N2037" t="s">
        <v>8269</v>
      </c>
      <c r="O2037">
        <f t="shared" si="163"/>
        <v>101</v>
      </c>
      <c r="P2037">
        <f t="shared" si="164"/>
        <v>88.74</v>
      </c>
      <c r="Q2037" s="13" t="s">
        <v>8323</v>
      </c>
      <c r="R2037" t="s">
        <v>8326</v>
      </c>
      <c r="S2037" s="10">
        <f t="shared" si="165"/>
        <v>42754.693842592591</v>
      </c>
      <c r="T2037" s="10">
        <f t="shared" si="166"/>
        <v>42782.958333333328</v>
      </c>
      <c r="U2037">
        <f t="shared" si="162"/>
        <v>2017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 s="9">
        <v>8</v>
      </c>
      <c r="M2038" t="b">
        <v>0</v>
      </c>
      <c r="N2038" t="s">
        <v>8301</v>
      </c>
      <c r="O2038">
        <f t="shared" si="163"/>
        <v>8</v>
      </c>
      <c r="P2038">
        <f t="shared" si="164"/>
        <v>200.63</v>
      </c>
      <c r="Q2038" s="13" t="s">
        <v>8323</v>
      </c>
      <c r="R2038" t="s">
        <v>8324</v>
      </c>
      <c r="S2038" s="10">
        <f t="shared" si="165"/>
        <v>42628.690266203703</v>
      </c>
      <c r="T2038" s="10">
        <f t="shared" si="166"/>
        <v>42660.166666666672</v>
      </c>
      <c r="U2038">
        <f t="shared" si="162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 s="9">
        <v>20</v>
      </c>
      <c r="M2039" t="b">
        <v>1</v>
      </c>
      <c r="N2039" t="s">
        <v>8301</v>
      </c>
      <c r="O2039">
        <f t="shared" si="163"/>
        <v>119</v>
      </c>
      <c r="P2039">
        <f t="shared" si="164"/>
        <v>80.25</v>
      </c>
      <c r="Q2039" s="13" t="s">
        <v>8323</v>
      </c>
      <c r="R2039" t="s">
        <v>8324</v>
      </c>
      <c r="S2039" s="10">
        <f t="shared" si="165"/>
        <v>42780.740277777775</v>
      </c>
      <c r="T2039" s="10">
        <f t="shared" si="166"/>
        <v>42795.083333333328</v>
      </c>
      <c r="U2039">
        <f t="shared" si="162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 s="9">
        <v>41</v>
      </c>
      <c r="M2040" t="b">
        <v>1</v>
      </c>
      <c r="N2040" t="s">
        <v>8272</v>
      </c>
      <c r="O2040">
        <f t="shared" si="163"/>
        <v>107</v>
      </c>
      <c r="P2040">
        <f t="shared" si="164"/>
        <v>39.049999999999997</v>
      </c>
      <c r="Q2040" s="13" t="s">
        <v>8311</v>
      </c>
      <c r="R2040" t="s">
        <v>8333</v>
      </c>
      <c r="S2040" s="10">
        <f t="shared" si="165"/>
        <v>41943.604097222218</v>
      </c>
      <c r="T2040" s="10">
        <f t="shared" si="166"/>
        <v>41974.207638888889</v>
      </c>
      <c r="U2040">
        <f t="shared" si="162"/>
        <v>2014</v>
      </c>
    </row>
    <row r="2041" spans="1:21" ht="45" x14ac:dyDescent="0.25">
      <c r="A2041">
        <v>2830</v>
      </c>
      <c r="B2041" s="3" t="s">
        <v>2830</v>
      </c>
      <c r="C2041" s="3" t="s">
        <v>6940</v>
      </c>
      <c r="D2041" s="6">
        <v>3000</v>
      </c>
      <c r="E2041" s="8">
        <v>3000</v>
      </c>
      <c r="F2041" t="s">
        <v>8218</v>
      </c>
      <c r="G2041" t="s">
        <v>8223</v>
      </c>
      <c r="H2041" t="s">
        <v>8245</v>
      </c>
      <c r="I2041">
        <v>1399867140</v>
      </c>
      <c r="J2041">
        <v>1398802148</v>
      </c>
      <c r="K2041" t="b">
        <v>0</v>
      </c>
      <c r="L2041" s="9">
        <v>11</v>
      </c>
      <c r="M2041" t="b">
        <v>1</v>
      </c>
      <c r="N2041" t="s">
        <v>8269</v>
      </c>
      <c r="O2041">
        <f t="shared" si="163"/>
        <v>100</v>
      </c>
      <c r="P2041">
        <f t="shared" si="164"/>
        <v>272.73</v>
      </c>
      <c r="Q2041" s="13" t="s">
        <v>8323</v>
      </c>
      <c r="R2041" t="s">
        <v>8326</v>
      </c>
      <c r="S2041" s="10">
        <f t="shared" si="165"/>
        <v>41758.839675925927</v>
      </c>
      <c r="T2041" s="10">
        <f t="shared" si="166"/>
        <v>41771.165972222225</v>
      </c>
      <c r="U2041">
        <f t="shared" si="162"/>
        <v>2014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 s="9">
        <v>39</v>
      </c>
      <c r="M2042" t="b">
        <v>1</v>
      </c>
      <c r="N2042" t="s">
        <v>8264</v>
      </c>
      <c r="O2042">
        <f t="shared" si="163"/>
        <v>106</v>
      </c>
      <c r="P2042">
        <f t="shared" si="164"/>
        <v>40.78</v>
      </c>
      <c r="Q2042" s="13" t="s">
        <v>8321</v>
      </c>
      <c r="R2042" t="s">
        <v>8343</v>
      </c>
      <c r="S2042" s="10">
        <f t="shared" si="165"/>
        <v>41631.902766203704</v>
      </c>
      <c r="T2042" s="10">
        <f t="shared" si="166"/>
        <v>41661.902766203704</v>
      </c>
      <c r="U2042">
        <f t="shared" si="162"/>
        <v>2013</v>
      </c>
    </row>
    <row r="2043" spans="1:21" ht="45" x14ac:dyDescent="0.25">
      <c r="A2043">
        <v>3375</v>
      </c>
      <c r="B2043" s="3" t="s">
        <v>3374</v>
      </c>
      <c r="C2043" s="3" t="s">
        <v>7485</v>
      </c>
      <c r="D2043" s="6">
        <v>3000</v>
      </c>
      <c r="E2043" s="8">
        <v>3000</v>
      </c>
      <c r="F2043" t="s">
        <v>8218</v>
      </c>
      <c r="G2043" t="s">
        <v>8224</v>
      </c>
      <c r="H2043" t="s">
        <v>8246</v>
      </c>
      <c r="I2043">
        <v>1400423973</v>
      </c>
      <c r="J2043">
        <v>1399387173</v>
      </c>
      <c r="K2043" t="b">
        <v>0</v>
      </c>
      <c r="L2043" s="9">
        <v>17</v>
      </c>
      <c r="M2043" t="b">
        <v>1</v>
      </c>
      <c r="N2043" t="s">
        <v>8269</v>
      </c>
      <c r="O2043">
        <f t="shared" si="163"/>
        <v>100</v>
      </c>
      <c r="P2043">
        <f t="shared" si="164"/>
        <v>176.47</v>
      </c>
      <c r="Q2043" s="13" t="s">
        <v>8323</v>
      </c>
      <c r="R2043" t="s">
        <v>8326</v>
      </c>
      <c r="S2043" s="10">
        <f t="shared" si="165"/>
        <v>41765.610798611109</v>
      </c>
      <c r="T2043" s="10">
        <f t="shared" si="166"/>
        <v>41777.610798611109</v>
      </c>
      <c r="U2043">
        <f t="shared" si="162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 s="9">
        <v>12</v>
      </c>
      <c r="M2044" t="b">
        <v>0</v>
      </c>
      <c r="N2044" t="s">
        <v>8289</v>
      </c>
      <c r="O2044">
        <f t="shared" si="163"/>
        <v>79</v>
      </c>
      <c r="P2044">
        <f t="shared" si="164"/>
        <v>131.66999999999999</v>
      </c>
      <c r="Q2044" s="13" t="s">
        <v>8313</v>
      </c>
      <c r="R2044" t="s">
        <v>8351</v>
      </c>
      <c r="S2044" s="10">
        <f t="shared" si="165"/>
        <v>42707.895462962959</v>
      </c>
      <c r="T2044" s="10">
        <f t="shared" si="166"/>
        <v>42729.458333333328</v>
      </c>
      <c r="U2044">
        <f t="shared" si="162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 s="9">
        <v>32</v>
      </c>
      <c r="M2045" t="b">
        <v>0</v>
      </c>
      <c r="N2045" t="s">
        <v>8269</v>
      </c>
      <c r="O2045">
        <f t="shared" si="163"/>
        <v>16</v>
      </c>
      <c r="P2045">
        <f t="shared" si="164"/>
        <v>49.28</v>
      </c>
      <c r="Q2045" s="13" t="s">
        <v>8323</v>
      </c>
      <c r="R2045" t="s">
        <v>8326</v>
      </c>
      <c r="S2045" s="10">
        <f t="shared" si="165"/>
        <v>42016.120613425926</v>
      </c>
      <c r="T2045" s="10">
        <f t="shared" si="166"/>
        <v>42046.120613425926</v>
      </c>
      <c r="U2045">
        <f t="shared" si="162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 s="9">
        <v>27</v>
      </c>
      <c r="M2046" t="b">
        <v>1</v>
      </c>
      <c r="N2046" t="s">
        <v>8274</v>
      </c>
      <c r="O2046">
        <f t="shared" si="163"/>
        <v>105</v>
      </c>
      <c r="P2046">
        <f t="shared" si="164"/>
        <v>58.37</v>
      </c>
      <c r="Q2046" s="13" t="s">
        <v>8327</v>
      </c>
      <c r="R2046" t="s">
        <v>8331</v>
      </c>
      <c r="S2046" s="10">
        <f t="shared" si="165"/>
        <v>41301.654340277775</v>
      </c>
      <c r="T2046" s="10">
        <f t="shared" si="166"/>
        <v>41341.654340277775</v>
      </c>
      <c r="U2046">
        <f t="shared" si="162"/>
        <v>2013</v>
      </c>
    </row>
    <row r="2047" spans="1:21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 s="9">
        <v>7</v>
      </c>
      <c r="M2047" t="b">
        <v>0</v>
      </c>
      <c r="N2047" t="s">
        <v>8285</v>
      </c>
      <c r="O2047">
        <f t="shared" si="163"/>
        <v>11</v>
      </c>
      <c r="P2047">
        <f t="shared" si="164"/>
        <v>225</v>
      </c>
      <c r="Q2047" s="13" t="s">
        <v>8311</v>
      </c>
      <c r="R2047" t="s">
        <v>8348</v>
      </c>
      <c r="S2047" s="10">
        <f t="shared" si="165"/>
        <v>41832.672685185185</v>
      </c>
      <c r="T2047" s="10">
        <f t="shared" si="166"/>
        <v>41887.568749999999</v>
      </c>
      <c r="U2047">
        <f t="shared" si="162"/>
        <v>2014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 s="9">
        <v>28</v>
      </c>
      <c r="M2048" t="b">
        <v>0</v>
      </c>
      <c r="N2048" t="s">
        <v>8276</v>
      </c>
      <c r="O2048">
        <f t="shared" si="163"/>
        <v>11</v>
      </c>
      <c r="P2048">
        <f t="shared" si="164"/>
        <v>56.25</v>
      </c>
      <c r="Q2048" s="13" t="s">
        <v>8327</v>
      </c>
      <c r="R2048" t="s">
        <v>8350</v>
      </c>
      <c r="S2048" s="10">
        <f t="shared" si="165"/>
        <v>41180.86241898148</v>
      </c>
      <c r="T2048" s="10">
        <f t="shared" si="166"/>
        <v>41231</v>
      </c>
      <c r="U2048">
        <f t="shared" si="162"/>
        <v>2012</v>
      </c>
    </row>
    <row r="2049" spans="1:21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 s="9">
        <v>27</v>
      </c>
      <c r="M2049" t="b">
        <v>1</v>
      </c>
      <c r="N2049" t="s">
        <v>8274</v>
      </c>
      <c r="O2049">
        <f t="shared" si="163"/>
        <v>105</v>
      </c>
      <c r="P2049">
        <f t="shared" si="164"/>
        <v>58.33</v>
      </c>
      <c r="Q2049" s="13" t="s">
        <v>8327</v>
      </c>
      <c r="R2049" t="s">
        <v>8331</v>
      </c>
      <c r="S2049" s="10">
        <f t="shared" si="165"/>
        <v>41123.056273148148</v>
      </c>
      <c r="T2049" s="10">
        <f t="shared" si="166"/>
        <v>41153.056273148148</v>
      </c>
      <c r="U2049">
        <f t="shared" si="162"/>
        <v>2012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 s="9">
        <v>44</v>
      </c>
      <c r="M2050" t="b">
        <v>1</v>
      </c>
      <c r="N2050" t="s">
        <v>8269</v>
      </c>
      <c r="O2050">
        <f t="shared" si="163"/>
        <v>315</v>
      </c>
      <c r="P2050">
        <f t="shared" si="164"/>
        <v>35.799999999999997</v>
      </c>
      <c r="Q2050" s="13" t="s">
        <v>8323</v>
      </c>
      <c r="R2050" t="s">
        <v>8326</v>
      </c>
      <c r="S2050" s="10">
        <f t="shared" si="165"/>
        <v>42479.432291666672</v>
      </c>
      <c r="T2050" s="10">
        <f t="shared" si="166"/>
        <v>42492.958333333328</v>
      </c>
      <c r="U2050">
        <f t="shared" si="162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 s="9">
        <v>18</v>
      </c>
      <c r="M2051" t="b">
        <v>0</v>
      </c>
      <c r="N2051" t="s">
        <v>8266</v>
      </c>
      <c r="O2051">
        <f t="shared" si="163"/>
        <v>26</v>
      </c>
      <c r="P2051">
        <f t="shared" si="164"/>
        <v>87.31</v>
      </c>
      <c r="Q2051" s="13" t="s">
        <v>8321</v>
      </c>
      <c r="R2051" t="s">
        <v>8325</v>
      </c>
      <c r="S2051" s="10">
        <f t="shared" si="165"/>
        <v>41867.083368055559</v>
      </c>
      <c r="T2051" s="10">
        <f t="shared" si="166"/>
        <v>41897.083368055559</v>
      </c>
      <c r="U2051">
        <f t="shared" si="162"/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 s="9">
        <v>7</v>
      </c>
      <c r="M2052" t="b">
        <v>0</v>
      </c>
      <c r="N2052" t="s">
        <v>8270</v>
      </c>
      <c r="O2052">
        <f t="shared" si="163"/>
        <v>2</v>
      </c>
      <c r="P2052">
        <f t="shared" si="164"/>
        <v>224.43</v>
      </c>
      <c r="Q2052" s="13" t="s">
        <v>8308</v>
      </c>
      <c r="R2052" t="s">
        <v>8342</v>
      </c>
      <c r="S2052" s="10">
        <f t="shared" si="165"/>
        <v>42074.935740740737</v>
      </c>
      <c r="T2052" s="10">
        <f t="shared" si="166"/>
        <v>42104.935740740737</v>
      </c>
      <c r="U2052">
        <f t="shared" si="162"/>
        <v>2015</v>
      </c>
    </row>
    <row r="2053" spans="1:21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 s="9">
        <v>46</v>
      </c>
      <c r="M2053" t="b">
        <v>0</v>
      </c>
      <c r="N2053" t="s">
        <v>8301</v>
      </c>
      <c r="O2053">
        <f t="shared" si="163"/>
        <v>46</v>
      </c>
      <c r="P2053">
        <f t="shared" si="164"/>
        <v>34.130000000000003</v>
      </c>
      <c r="Q2053" s="13" t="s">
        <v>8323</v>
      </c>
      <c r="R2053" t="s">
        <v>8324</v>
      </c>
      <c r="S2053" s="10">
        <f t="shared" si="165"/>
        <v>42801.774699074071</v>
      </c>
      <c r="T2053" s="10">
        <f t="shared" si="166"/>
        <v>42832.733032407406</v>
      </c>
      <c r="U2053">
        <f t="shared" si="162"/>
        <v>2017</v>
      </c>
    </row>
    <row r="2054" spans="1:21" ht="45" x14ac:dyDescent="0.25">
      <c r="A2054">
        <v>3412</v>
      </c>
      <c r="B2054" s="3" t="s">
        <v>3411</v>
      </c>
      <c r="C2054" s="3" t="s">
        <v>7522</v>
      </c>
      <c r="D2054" s="6">
        <v>3000</v>
      </c>
      <c r="E2054" s="8">
        <v>3000</v>
      </c>
      <c r="F2054" t="s">
        <v>8218</v>
      </c>
      <c r="G2054" t="s">
        <v>8224</v>
      </c>
      <c r="H2054" t="s">
        <v>8246</v>
      </c>
      <c r="I2054">
        <v>1411858862</v>
      </c>
      <c r="J2054">
        <v>1409266862</v>
      </c>
      <c r="K2054" t="b">
        <v>0</v>
      </c>
      <c r="L2054" s="9">
        <v>26</v>
      </c>
      <c r="M2054" t="b">
        <v>1</v>
      </c>
      <c r="N2054" t="s">
        <v>8269</v>
      </c>
      <c r="O2054">
        <f t="shared" si="163"/>
        <v>100</v>
      </c>
      <c r="P2054">
        <f t="shared" si="164"/>
        <v>115.38</v>
      </c>
      <c r="Q2054" s="13" t="s">
        <v>8323</v>
      </c>
      <c r="R2054" t="s">
        <v>8326</v>
      </c>
      <c r="S2054" s="10">
        <f t="shared" si="165"/>
        <v>41879.959050925929</v>
      </c>
      <c r="T2054" s="10">
        <f t="shared" si="166"/>
        <v>41909.959050925929</v>
      </c>
      <c r="U2054">
        <f t="shared" si="162"/>
        <v>2014</v>
      </c>
    </row>
    <row r="2055" spans="1:21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 s="9">
        <v>26</v>
      </c>
      <c r="M2055" t="b">
        <v>1</v>
      </c>
      <c r="N2055" t="s">
        <v>8264</v>
      </c>
      <c r="O2055">
        <f t="shared" si="163"/>
        <v>393</v>
      </c>
      <c r="P2055">
        <f t="shared" si="164"/>
        <v>60.38</v>
      </c>
      <c r="Q2055" s="13" t="s">
        <v>8321</v>
      </c>
      <c r="R2055" t="s">
        <v>8343</v>
      </c>
      <c r="S2055" s="10">
        <f t="shared" si="165"/>
        <v>40997.144872685189</v>
      </c>
      <c r="T2055" s="10">
        <f t="shared" si="166"/>
        <v>41050.124305555553</v>
      </c>
      <c r="U2055">
        <f t="shared" si="162"/>
        <v>2012</v>
      </c>
    </row>
    <row r="2056" spans="1:21" ht="30" x14ac:dyDescent="0.25">
      <c r="A2056">
        <v>3223</v>
      </c>
      <c r="B2056" s="3" t="s">
        <v>3223</v>
      </c>
      <c r="C2056" s="3" t="s">
        <v>7333</v>
      </c>
      <c r="D2056" s="6">
        <v>3100</v>
      </c>
      <c r="E2056" s="8">
        <v>3395</v>
      </c>
      <c r="F2056" t="s">
        <v>8218</v>
      </c>
      <c r="G2056" t="s">
        <v>8223</v>
      </c>
      <c r="H2056" t="s">
        <v>8245</v>
      </c>
      <c r="I2056">
        <v>1440100976</v>
      </c>
      <c r="J2056">
        <v>1437508976</v>
      </c>
      <c r="K2056" t="b">
        <v>1</v>
      </c>
      <c r="L2056" s="9">
        <v>74</v>
      </c>
      <c r="M2056" t="b">
        <v>1</v>
      </c>
      <c r="N2056" t="s">
        <v>8269</v>
      </c>
      <c r="O2056">
        <f t="shared" si="163"/>
        <v>110</v>
      </c>
      <c r="P2056">
        <f t="shared" si="164"/>
        <v>45.88</v>
      </c>
      <c r="Q2056" s="13" t="s">
        <v>8323</v>
      </c>
      <c r="R2056" t="s">
        <v>8326</v>
      </c>
      <c r="S2056" s="10">
        <f t="shared" si="165"/>
        <v>42206.835370370376</v>
      </c>
      <c r="T2056" s="10">
        <f t="shared" si="166"/>
        <v>42236.835370370376</v>
      </c>
      <c r="U2056">
        <f t="shared" si="162"/>
        <v>2015</v>
      </c>
    </row>
    <row r="2057" spans="1:21" ht="60" x14ac:dyDescent="0.25">
      <c r="A2057">
        <v>3560</v>
      </c>
      <c r="B2057" s="3" t="s">
        <v>3559</v>
      </c>
      <c r="C2057" s="3" t="s">
        <v>7670</v>
      </c>
      <c r="D2057" s="6">
        <v>3200</v>
      </c>
      <c r="E2057" s="8">
        <v>3470</v>
      </c>
      <c r="F2057" t="s">
        <v>8218</v>
      </c>
      <c r="G2057" t="s">
        <v>8228</v>
      </c>
      <c r="H2057" t="s">
        <v>8250</v>
      </c>
      <c r="I2057">
        <v>1432694700</v>
      </c>
      <c r="J2057">
        <v>1429651266</v>
      </c>
      <c r="K2057" t="b">
        <v>0</v>
      </c>
      <c r="L2057" s="9">
        <v>74</v>
      </c>
      <c r="M2057" t="b">
        <v>1</v>
      </c>
      <c r="N2057" t="s">
        <v>8269</v>
      </c>
      <c r="O2057">
        <f t="shared" si="163"/>
        <v>108</v>
      </c>
      <c r="P2057">
        <f t="shared" si="164"/>
        <v>46.89</v>
      </c>
      <c r="Q2057" s="13" t="s">
        <v>8323</v>
      </c>
      <c r="R2057" t="s">
        <v>8326</v>
      </c>
      <c r="S2057" s="10">
        <f t="shared" si="165"/>
        <v>42115.889652777783</v>
      </c>
      <c r="T2057" s="10">
        <f t="shared" si="166"/>
        <v>42151.114583333328</v>
      </c>
      <c r="U2057">
        <f t="shared" ref="U2057:U2120" si="167">YEAR(S2057)</f>
        <v>2015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 s="9">
        <v>64</v>
      </c>
      <c r="M2058" t="b">
        <v>1</v>
      </c>
      <c r="N2058" t="s">
        <v>8272</v>
      </c>
      <c r="O2058">
        <f t="shared" si="163"/>
        <v>130</v>
      </c>
      <c r="P2058">
        <f t="shared" si="164"/>
        <v>24.42</v>
      </c>
      <c r="Q2058" s="13" t="s">
        <v>8311</v>
      </c>
      <c r="R2058" t="s">
        <v>8333</v>
      </c>
      <c r="S2058" s="10">
        <f t="shared" si="165"/>
        <v>42502.807627314818</v>
      </c>
      <c r="T2058" s="10">
        <f t="shared" si="166"/>
        <v>42532.807627314818</v>
      </c>
      <c r="U2058">
        <f t="shared" si="167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 s="9">
        <v>29</v>
      </c>
      <c r="M2059" t="b">
        <v>1</v>
      </c>
      <c r="N2059" t="s">
        <v>8274</v>
      </c>
      <c r="O2059">
        <f t="shared" si="163"/>
        <v>104</v>
      </c>
      <c r="P2059">
        <f t="shared" si="164"/>
        <v>53.83</v>
      </c>
      <c r="Q2059" s="13" t="s">
        <v>8327</v>
      </c>
      <c r="R2059" t="s">
        <v>8331</v>
      </c>
      <c r="S2059" s="10">
        <f t="shared" si="165"/>
        <v>40070.253819444442</v>
      </c>
      <c r="T2059" s="10">
        <f t="shared" si="166"/>
        <v>40148.708333333336</v>
      </c>
      <c r="U2059">
        <f t="shared" si="167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 s="9">
        <v>17</v>
      </c>
      <c r="M2060" t="b">
        <v>1</v>
      </c>
      <c r="N2060" t="s">
        <v>8293</v>
      </c>
      <c r="O2060">
        <f t="shared" si="163"/>
        <v>312</v>
      </c>
      <c r="P2060">
        <f t="shared" si="164"/>
        <v>91.76</v>
      </c>
      <c r="Q2060" s="13" t="s">
        <v>8308</v>
      </c>
      <c r="R2060" t="s">
        <v>8309</v>
      </c>
      <c r="S2060" s="10">
        <f t="shared" si="165"/>
        <v>40347.125601851854</v>
      </c>
      <c r="T2060" s="10">
        <f t="shared" si="166"/>
        <v>40361.958333333336</v>
      </c>
      <c r="U2060">
        <f t="shared" si="167"/>
        <v>2010</v>
      </c>
    </row>
    <row r="2061" spans="1:21" ht="60" x14ac:dyDescent="0.25">
      <c r="A2061">
        <v>3186</v>
      </c>
      <c r="B2061" s="3" t="s">
        <v>3186</v>
      </c>
      <c r="C2061" s="3" t="s">
        <v>7296</v>
      </c>
      <c r="D2061" s="6">
        <v>3200</v>
      </c>
      <c r="E2061" s="8">
        <v>3270</v>
      </c>
      <c r="F2061" t="s">
        <v>8218</v>
      </c>
      <c r="G2061" t="s">
        <v>8224</v>
      </c>
      <c r="H2061" t="s">
        <v>8246</v>
      </c>
      <c r="I2061">
        <v>1410901200</v>
      </c>
      <c r="J2061">
        <v>1408313438</v>
      </c>
      <c r="K2061" t="b">
        <v>1</v>
      </c>
      <c r="L2061" s="9">
        <v>70</v>
      </c>
      <c r="M2061" t="b">
        <v>1</v>
      </c>
      <c r="N2061" t="s">
        <v>8269</v>
      </c>
      <c r="O2061">
        <f t="shared" si="163"/>
        <v>102</v>
      </c>
      <c r="P2061">
        <f t="shared" si="164"/>
        <v>46.71</v>
      </c>
      <c r="Q2061" s="13" t="s">
        <v>8323</v>
      </c>
      <c r="R2061" t="s">
        <v>8326</v>
      </c>
      <c r="S2061" s="10">
        <f t="shared" si="165"/>
        <v>41868.924050925925</v>
      </c>
      <c r="T2061" s="10">
        <f t="shared" si="166"/>
        <v>41898.875</v>
      </c>
      <c r="U2061">
        <f t="shared" si="167"/>
        <v>2014</v>
      </c>
    </row>
    <row r="2062" spans="1:21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 s="9">
        <v>61</v>
      </c>
      <c r="M2062" t="b">
        <v>0</v>
      </c>
      <c r="N2062" t="s">
        <v>8296</v>
      </c>
      <c r="O2062">
        <f t="shared" si="163"/>
        <v>21</v>
      </c>
      <c r="P2062">
        <f t="shared" si="164"/>
        <v>25.49</v>
      </c>
      <c r="Q2062" s="13" t="s">
        <v>8319</v>
      </c>
      <c r="R2062" t="s">
        <v>8320</v>
      </c>
      <c r="S2062" s="10">
        <f t="shared" si="165"/>
        <v>42790.885243055556</v>
      </c>
      <c r="T2062" s="10">
        <f t="shared" si="166"/>
        <v>42820.843576388885</v>
      </c>
      <c r="U2062">
        <f t="shared" si="167"/>
        <v>2017</v>
      </c>
    </row>
    <row r="2063" spans="1:21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 s="9">
        <v>20</v>
      </c>
      <c r="M2063" t="b">
        <v>1</v>
      </c>
      <c r="N2063" t="s">
        <v>8274</v>
      </c>
      <c r="O2063">
        <f t="shared" ref="O2063:O2126" si="168">ROUND(E2063/D2063*100,0)</f>
        <v>104</v>
      </c>
      <c r="P2063">
        <f t="shared" ref="P2063:P2126" si="169">IFERROR(ROUND(E2063/L2063,2),0)</f>
        <v>77.75</v>
      </c>
      <c r="Q2063" s="13" t="s">
        <v>8327</v>
      </c>
      <c r="R2063" t="s">
        <v>8331</v>
      </c>
      <c r="S2063" s="10">
        <f t="shared" ref="S2063:S2126" si="170">(((J2063/60)/60)/24)+DATE(1970,1,1)</f>
        <v>41548.00335648148</v>
      </c>
      <c r="T2063" s="10">
        <f t="shared" ref="T2063:T2126" si="171">(((I2063/60)/60)/24)+DATE(1970,1,1)</f>
        <v>41563.00335648148</v>
      </c>
      <c r="U2063">
        <f t="shared" si="167"/>
        <v>2013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 s="9">
        <v>25</v>
      </c>
      <c r="M2064" t="b">
        <v>1</v>
      </c>
      <c r="N2064" t="s">
        <v>8277</v>
      </c>
      <c r="O2064">
        <f t="shared" si="168"/>
        <v>104</v>
      </c>
      <c r="P2064">
        <f t="shared" si="169"/>
        <v>62.12</v>
      </c>
      <c r="Q2064" s="13" t="s">
        <v>8327</v>
      </c>
      <c r="R2064" t="s">
        <v>8328</v>
      </c>
      <c r="S2064" s="10">
        <f t="shared" si="170"/>
        <v>40764.204375000001</v>
      </c>
      <c r="T2064" s="10">
        <f t="shared" si="171"/>
        <v>40794.204375000001</v>
      </c>
      <c r="U2064">
        <f t="shared" si="167"/>
        <v>2011</v>
      </c>
    </row>
    <row r="2065" spans="1:21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 s="9">
        <v>2</v>
      </c>
      <c r="M2065" t="b">
        <v>0</v>
      </c>
      <c r="N2065" t="s">
        <v>8301</v>
      </c>
      <c r="O2065">
        <f t="shared" si="168"/>
        <v>0</v>
      </c>
      <c r="P2065">
        <f t="shared" si="169"/>
        <v>775</v>
      </c>
      <c r="Q2065" s="13" t="s">
        <v>8323</v>
      </c>
      <c r="R2065" t="s">
        <v>8324</v>
      </c>
      <c r="S2065" s="10">
        <f t="shared" si="170"/>
        <v>42534.649571759262</v>
      </c>
      <c r="T2065" s="10">
        <f t="shared" si="171"/>
        <v>42553.649571759262</v>
      </c>
      <c r="U2065">
        <f t="shared" si="167"/>
        <v>2016</v>
      </c>
    </row>
    <row r="2066" spans="1:21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 s="9">
        <v>23</v>
      </c>
      <c r="M2066" t="b">
        <v>1</v>
      </c>
      <c r="N2066" t="s">
        <v>8272</v>
      </c>
      <c r="O2066">
        <f t="shared" si="168"/>
        <v>111</v>
      </c>
      <c r="P2066">
        <f t="shared" si="169"/>
        <v>67.39</v>
      </c>
      <c r="Q2066" s="13" t="s">
        <v>8311</v>
      </c>
      <c r="R2066" t="s">
        <v>8333</v>
      </c>
      <c r="S2066" s="10">
        <f t="shared" si="170"/>
        <v>41689.917962962965</v>
      </c>
      <c r="T2066" s="10">
        <f t="shared" si="171"/>
        <v>41719.876296296294</v>
      </c>
      <c r="U2066">
        <f t="shared" si="167"/>
        <v>2014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 s="9">
        <v>24</v>
      </c>
      <c r="M2067" t="b">
        <v>1</v>
      </c>
      <c r="N2067" t="s">
        <v>8303</v>
      </c>
      <c r="O2067">
        <f t="shared" si="168"/>
        <v>129</v>
      </c>
      <c r="P2067">
        <f t="shared" si="169"/>
        <v>64.459999999999994</v>
      </c>
      <c r="Q2067" s="13" t="s">
        <v>8323</v>
      </c>
      <c r="R2067" t="s">
        <v>8335</v>
      </c>
      <c r="S2067" s="10">
        <f t="shared" si="170"/>
        <v>42420.140277777777</v>
      </c>
      <c r="T2067" s="10">
        <f t="shared" si="171"/>
        <v>42444.666666666672</v>
      </c>
      <c r="U2067">
        <f t="shared" si="167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 s="9">
        <v>14</v>
      </c>
      <c r="M2068" t="b">
        <v>0</v>
      </c>
      <c r="N2068" t="s">
        <v>8271</v>
      </c>
      <c r="O2068">
        <f t="shared" si="168"/>
        <v>17</v>
      </c>
      <c r="P2068">
        <f t="shared" si="169"/>
        <v>110.29</v>
      </c>
      <c r="Q2068" s="13" t="s">
        <v>8308</v>
      </c>
      <c r="R2068" t="s">
        <v>8310</v>
      </c>
      <c r="S2068" s="10">
        <f t="shared" si="170"/>
        <v>42182.008402777778</v>
      </c>
      <c r="T2068" s="10">
        <f t="shared" si="171"/>
        <v>42227.008402777778</v>
      </c>
      <c r="U2068">
        <f t="shared" si="167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 s="9">
        <v>32</v>
      </c>
      <c r="M2069" t="b">
        <v>1</v>
      </c>
      <c r="N2069" t="s">
        <v>8295</v>
      </c>
      <c r="O2069">
        <f t="shared" si="168"/>
        <v>154</v>
      </c>
      <c r="P2069">
        <f t="shared" si="169"/>
        <v>48.06</v>
      </c>
      <c r="Q2069" s="13" t="s">
        <v>8316</v>
      </c>
      <c r="R2069" t="s">
        <v>8317</v>
      </c>
      <c r="S2069" s="10">
        <f t="shared" si="170"/>
        <v>42020.806701388887</v>
      </c>
      <c r="T2069" s="10">
        <f t="shared" si="171"/>
        <v>42039.166666666672</v>
      </c>
      <c r="U2069">
        <f t="shared" si="167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 s="9">
        <v>23</v>
      </c>
      <c r="M2070" t="b">
        <v>1</v>
      </c>
      <c r="N2070" t="s">
        <v>8277</v>
      </c>
      <c r="O2070">
        <f t="shared" si="168"/>
        <v>102</v>
      </c>
      <c r="P2070">
        <f t="shared" si="169"/>
        <v>66.83</v>
      </c>
      <c r="Q2070" s="13" t="s">
        <v>8327</v>
      </c>
      <c r="R2070" t="s">
        <v>8328</v>
      </c>
      <c r="S2070" s="10">
        <f t="shared" si="170"/>
        <v>41205.854537037041</v>
      </c>
      <c r="T2070" s="10">
        <f t="shared" si="171"/>
        <v>41265.896203703705</v>
      </c>
      <c r="U2070">
        <f t="shared" si="167"/>
        <v>2012</v>
      </c>
    </row>
    <row r="2071" spans="1:21" ht="60" x14ac:dyDescent="0.25">
      <c r="A2071">
        <v>2971</v>
      </c>
      <c r="B2071" s="3" t="s">
        <v>2971</v>
      </c>
      <c r="C2071" s="3" t="s">
        <v>7081</v>
      </c>
      <c r="D2071" s="6">
        <v>3200</v>
      </c>
      <c r="E2071" s="8">
        <v>3205</v>
      </c>
      <c r="F2071" t="s">
        <v>8218</v>
      </c>
      <c r="G2071" t="s">
        <v>8223</v>
      </c>
      <c r="H2071" t="s">
        <v>8245</v>
      </c>
      <c r="I2071">
        <v>1409500078</v>
      </c>
      <c r="J2071">
        <v>1406908078</v>
      </c>
      <c r="K2071" t="b">
        <v>0</v>
      </c>
      <c r="L2071" s="9">
        <v>43</v>
      </c>
      <c r="M2071" t="b">
        <v>1</v>
      </c>
      <c r="N2071" t="s">
        <v>8269</v>
      </c>
      <c r="O2071">
        <f t="shared" si="168"/>
        <v>100</v>
      </c>
      <c r="P2071">
        <f t="shared" si="169"/>
        <v>74.53</v>
      </c>
      <c r="Q2071" s="13" t="s">
        <v>8323</v>
      </c>
      <c r="R2071" t="s">
        <v>8326</v>
      </c>
      <c r="S2071" s="10">
        <f t="shared" si="170"/>
        <v>41852.658310185187</v>
      </c>
      <c r="T2071" s="10">
        <f t="shared" si="171"/>
        <v>41882.658310185187</v>
      </c>
      <c r="U2071">
        <f t="shared" si="167"/>
        <v>2014</v>
      </c>
    </row>
    <row r="2072" spans="1:21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 s="9">
        <v>26</v>
      </c>
      <c r="M2072" t="b">
        <v>1</v>
      </c>
      <c r="N2072" t="s">
        <v>8303</v>
      </c>
      <c r="O2072">
        <f t="shared" si="168"/>
        <v>102</v>
      </c>
      <c r="P2072">
        <f t="shared" si="169"/>
        <v>59.04</v>
      </c>
      <c r="Q2072" s="13" t="s">
        <v>8323</v>
      </c>
      <c r="R2072" t="s">
        <v>8335</v>
      </c>
      <c r="S2072" s="10">
        <f t="shared" si="170"/>
        <v>41747.471504629626</v>
      </c>
      <c r="T2072" s="10">
        <f t="shared" si="171"/>
        <v>41778.208333333336</v>
      </c>
      <c r="U2072">
        <f t="shared" si="167"/>
        <v>2014</v>
      </c>
    </row>
    <row r="2073" spans="1:21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 s="9">
        <v>22</v>
      </c>
      <c r="M2073" t="b">
        <v>1</v>
      </c>
      <c r="N2073" t="s">
        <v>8267</v>
      </c>
      <c r="O2073">
        <f t="shared" si="168"/>
        <v>256</v>
      </c>
      <c r="P2073">
        <f t="shared" si="169"/>
        <v>69.77</v>
      </c>
      <c r="Q2073" s="13" t="s">
        <v>8321</v>
      </c>
      <c r="R2073" t="s">
        <v>8322</v>
      </c>
      <c r="S2073" s="10">
        <f t="shared" si="170"/>
        <v>41144.709490740745</v>
      </c>
      <c r="T2073" s="10">
        <f t="shared" si="171"/>
        <v>41158.709490740745</v>
      </c>
      <c r="U2073">
        <f t="shared" si="167"/>
        <v>2012</v>
      </c>
    </row>
    <row r="2074" spans="1:21" ht="60" x14ac:dyDescent="0.25">
      <c r="A2074">
        <v>536</v>
      </c>
      <c r="B2074" s="3" t="s">
        <v>537</v>
      </c>
      <c r="C2074" s="3" t="s">
        <v>4646</v>
      </c>
      <c r="D2074" s="6">
        <v>3300</v>
      </c>
      <c r="E2074" s="8">
        <v>3902.5</v>
      </c>
      <c r="F2074" t="s">
        <v>8218</v>
      </c>
      <c r="G2074" t="s">
        <v>8224</v>
      </c>
      <c r="H2074" t="s">
        <v>8246</v>
      </c>
      <c r="I2074">
        <v>1438624800</v>
      </c>
      <c r="J2074">
        <v>1435133807</v>
      </c>
      <c r="K2074" t="b">
        <v>0</v>
      </c>
      <c r="L2074" s="9">
        <v>39</v>
      </c>
      <c r="M2074" t="b">
        <v>1</v>
      </c>
      <c r="N2074" t="s">
        <v>8269</v>
      </c>
      <c r="O2074">
        <f t="shared" si="168"/>
        <v>118</v>
      </c>
      <c r="P2074">
        <f t="shared" si="169"/>
        <v>100.06</v>
      </c>
      <c r="Q2074" s="13" t="s">
        <v>8323</v>
      </c>
      <c r="R2074" t="s">
        <v>8326</v>
      </c>
      <c r="S2074" s="10">
        <f t="shared" si="170"/>
        <v>42179.344988425932</v>
      </c>
      <c r="T2074" s="10">
        <f t="shared" si="171"/>
        <v>42219.75</v>
      </c>
      <c r="U2074">
        <f t="shared" si="167"/>
        <v>2015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 s="9">
        <v>24</v>
      </c>
      <c r="M2075" t="b">
        <v>0</v>
      </c>
      <c r="N2075" t="s">
        <v>8283</v>
      </c>
      <c r="O2075">
        <f t="shared" si="168"/>
        <v>15</v>
      </c>
      <c r="P2075">
        <f t="shared" si="169"/>
        <v>63.88</v>
      </c>
      <c r="Q2075" s="13" t="s">
        <v>8313</v>
      </c>
      <c r="R2075" t="s">
        <v>8314</v>
      </c>
      <c r="S2075" s="10">
        <f t="shared" si="170"/>
        <v>42068.65552083333</v>
      </c>
      <c r="T2075" s="10">
        <f t="shared" si="171"/>
        <v>42098.613854166666</v>
      </c>
      <c r="U2075">
        <f t="shared" si="167"/>
        <v>2015</v>
      </c>
    </row>
    <row r="2076" spans="1:21" ht="30" x14ac:dyDescent="0.25">
      <c r="A2076">
        <v>3720</v>
      </c>
      <c r="B2076" s="3" t="s">
        <v>3717</v>
      </c>
      <c r="C2076" s="3" t="s">
        <v>7830</v>
      </c>
      <c r="D2076" s="6">
        <v>3300</v>
      </c>
      <c r="E2076" s="8">
        <v>3449</v>
      </c>
      <c r="F2076" t="s">
        <v>8218</v>
      </c>
      <c r="G2076" t="s">
        <v>8223</v>
      </c>
      <c r="H2076" t="s">
        <v>8245</v>
      </c>
      <c r="I2076">
        <v>1435881006</v>
      </c>
      <c r="J2076">
        <v>1433980206</v>
      </c>
      <c r="K2076" t="b">
        <v>0</v>
      </c>
      <c r="L2076" s="9">
        <v>40</v>
      </c>
      <c r="M2076" t="b">
        <v>1</v>
      </c>
      <c r="N2076" t="s">
        <v>8269</v>
      </c>
      <c r="O2076">
        <f t="shared" si="168"/>
        <v>105</v>
      </c>
      <c r="P2076">
        <f t="shared" si="169"/>
        <v>86.23</v>
      </c>
      <c r="Q2076" s="13" t="s">
        <v>8323</v>
      </c>
      <c r="R2076" t="s">
        <v>8326</v>
      </c>
      <c r="S2076" s="10">
        <f t="shared" si="170"/>
        <v>42165.993125000001</v>
      </c>
      <c r="T2076" s="10">
        <f t="shared" si="171"/>
        <v>42187.993125000001</v>
      </c>
      <c r="U2076">
        <f t="shared" si="167"/>
        <v>2015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 s="9">
        <v>18</v>
      </c>
      <c r="M2077" t="b">
        <v>0</v>
      </c>
      <c r="N2077" t="s">
        <v>8271</v>
      </c>
      <c r="O2077">
        <f t="shared" si="168"/>
        <v>3</v>
      </c>
      <c r="P2077">
        <f t="shared" si="169"/>
        <v>84.94</v>
      </c>
      <c r="Q2077" s="13" t="s">
        <v>8308</v>
      </c>
      <c r="R2077" t="s">
        <v>8310</v>
      </c>
      <c r="S2077" s="10">
        <f t="shared" si="170"/>
        <v>41922.741655092592</v>
      </c>
      <c r="T2077" s="10">
        <f t="shared" si="171"/>
        <v>41952.783321759263</v>
      </c>
      <c r="U2077">
        <f t="shared" si="167"/>
        <v>2014</v>
      </c>
    </row>
    <row r="2078" spans="1:21" ht="60" x14ac:dyDescent="0.25">
      <c r="A2078">
        <v>3526</v>
      </c>
      <c r="B2078" s="3" t="s">
        <v>3525</v>
      </c>
      <c r="C2078" s="3" t="s">
        <v>7636</v>
      </c>
      <c r="D2078" s="6">
        <v>3300</v>
      </c>
      <c r="E2078" s="8">
        <v>3366</v>
      </c>
      <c r="F2078" t="s">
        <v>8218</v>
      </c>
      <c r="G2078" t="s">
        <v>8223</v>
      </c>
      <c r="H2078" t="s">
        <v>8245</v>
      </c>
      <c r="I2078">
        <v>1461823140</v>
      </c>
      <c r="J2078">
        <v>1459411371</v>
      </c>
      <c r="K2078" t="b">
        <v>0</v>
      </c>
      <c r="L2078" s="9">
        <v>34</v>
      </c>
      <c r="M2078" t="b">
        <v>1</v>
      </c>
      <c r="N2078" t="s">
        <v>8269</v>
      </c>
      <c r="O2078">
        <f t="shared" si="168"/>
        <v>102</v>
      </c>
      <c r="P2078">
        <f t="shared" si="169"/>
        <v>99</v>
      </c>
      <c r="Q2078" s="13" t="s">
        <v>8323</v>
      </c>
      <c r="R2078" t="s">
        <v>8326</v>
      </c>
      <c r="S2078" s="10">
        <f t="shared" si="170"/>
        <v>42460.335312499999</v>
      </c>
      <c r="T2078" s="10">
        <f t="shared" si="171"/>
        <v>42488.249305555553</v>
      </c>
      <c r="U2078">
        <f t="shared" si="167"/>
        <v>2016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 s="9">
        <v>14</v>
      </c>
      <c r="M2079" t="b">
        <v>0</v>
      </c>
      <c r="N2079" t="s">
        <v>8285</v>
      </c>
      <c r="O2079">
        <f t="shared" si="168"/>
        <v>20</v>
      </c>
      <c r="P2079">
        <f t="shared" si="169"/>
        <v>109.07</v>
      </c>
      <c r="Q2079" s="13" t="s">
        <v>8311</v>
      </c>
      <c r="R2079" t="s">
        <v>8348</v>
      </c>
      <c r="S2079" s="10">
        <f t="shared" si="170"/>
        <v>42676.717615740738</v>
      </c>
      <c r="T2079" s="10">
        <f t="shared" si="171"/>
        <v>42689.759282407409</v>
      </c>
      <c r="U2079">
        <f t="shared" si="167"/>
        <v>2016</v>
      </c>
    </row>
    <row r="2080" spans="1:21" ht="60" x14ac:dyDescent="0.25">
      <c r="A2080">
        <v>3322</v>
      </c>
      <c r="B2080" s="3" t="s">
        <v>3322</v>
      </c>
      <c r="C2080" s="3" t="s">
        <v>7432</v>
      </c>
      <c r="D2080" s="6">
        <v>3300</v>
      </c>
      <c r="E2080" s="8">
        <v>3350</v>
      </c>
      <c r="F2080" t="s">
        <v>8218</v>
      </c>
      <c r="G2080" t="s">
        <v>8223</v>
      </c>
      <c r="H2080" t="s">
        <v>8245</v>
      </c>
      <c r="I2080">
        <v>1466567700</v>
      </c>
      <c r="J2080">
        <v>1464653696</v>
      </c>
      <c r="K2080" t="b">
        <v>0</v>
      </c>
      <c r="L2080" s="9">
        <v>23</v>
      </c>
      <c r="M2080" t="b">
        <v>1</v>
      </c>
      <c r="N2080" t="s">
        <v>8269</v>
      </c>
      <c r="O2080">
        <f t="shared" si="168"/>
        <v>102</v>
      </c>
      <c r="P2080">
        <f t="shared" si="169"/>
        <v>145.65</v>
      </c>
      <c r="Q2080" s="13" t="s">
        <v>8323</v>
      </c>
      <c r="R2080" t="s">
        <v>8326</v>
      </c>
      <c r="S2080" s="10">
        <f t="shared" si="170"/>
        <v>42521.010370370372</v>
      </c>
      <c r="T2080" s="10">
        <f t="shared" si="171"/>
        <v>42543.163194444445</v>
      </c>
      <c r="U2080">
        <f t="shared" si="167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 s="9">
        <v>20</v>
      </c>
      <c r="M2081" t="b">
        <v>1</v>
      </c>
      <c r="N2081" t="s">
        <v>8274</v>
      </c>
      <c r="O2081">
        <f t="shared" si="168"/>
        <v>101</v>
      </c>
      <c r="P2081">
        <f t="shared" si="169"/>
        <v>76.05</v>
      </c>
      <c r="Q2081" s="13" t="s">
        <v>8327</v>
      </c>
      <c r="R2081" t="s">
        <v>8331</v>
      </c>
      <c r="S2081" s="10">
        <f t="shared" si="170"/>
        <v>40666.973541666666</v>
      </c>
      <c r="T2081" s="10">
        <f t="shared" si="171"/>
        <v>40705.125</v>
      </c>
      <c r="U2081">
        <f t="shared" si="167"/>
        <v>2011</v>
      </c>
    </row>
    <row r="2082" spans="1:21" ht="45" x14ac:dyDescent="0.25">
      <c r="A2082">
        <v>3261</v>
      </c>
      <c r="B2082" s="3" t="s">
        <v>3261</v>
      </c>
      <c r="C2082" s="3" t="s">
        <v>7371</v>
      </c>
      <c r="D2082" s="6">
        <v>3300</v>
      </c>
      <c r="E2082" s="8">
        <v>3315</v>
      </c>
      <c r="F2082" t="s">
        <v>8218</v>
      </c>
      <c r="G2082" t="s">
        <v>8223</v>
      </c>
      <c r="H2082" t="s">
        <v>8245</v>
      </c>
      <c r="I2082">
        <v>1437067476</v>
      </c>
      <c r="J2082">
        <v>1434475476</v>
      </c>
      <c r="K2082" t="b">
        <v>1</v>
      </c>
      <c r="L2082" s="9">
        <v>49</v>
      </c>
      <c r="M2082" t="b">
        <v>1</v>
      </c>
      <c r="N2082" t="s">
        <v>8269</v>
      </c>
      <c r="O2082">
        <f t="shared" si="168"/>
        <v>100</v>
      </c>
      <c r="P2082">
        <f t="shared" si="169"/>
        <v>67.650000000000006</v>
      </c>
      <c r="Q2082" s="13" t="s">
        <v>8323</v>
      </c>
      <c r="R2082" t="s">
        <v>8326</v>
      </c>
      <c r="S2082" s="10">
        <f t="shared" si="170"/>
        <v>42171.725416666668</v>
      </c>
      <c r="T2082" s="10">
        <f t="shared" si="171"/>
        <v>42201.725416666668</v>
      </c>
      <c r="U2082">
        <f t="shared" si="167"/>
        <v>2015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 s="9">
        <v>30</v>
      </c>
      <c r="M2083" t="b">
        <v>0</v>
      </c>
      <c r="N2083" t="s">
        <v>8276</v>
      </c>
      <c r="O2083">
        <f t="shared" si="168"/>
        <v>30</v>
      </c>
      <c r="P2083">
        <f t="shared" si="169"/>
        <v>50.67</v>
      </c>
      <c r="Q2083" s="13" t="s">
        <v>8327</v>
      </c>
      <c r="R2083" t="s">
        <v>8350</v>
      </c>
      <c r="S2083" s="10">
        <f t="shared" si="170"/>
        <v>41733.737083333333</v>
      </c>
      <c r="T2083" s="10">
        <f t="shared" si="171"/>
        <v>41763.25</v>
      </c>
      <c r="U2083">
        <f t="shared" si="167"/>
        <v>2014</v>
      </c>
    </row>
    <row r="2084" spans="1:21" ht="45" x14ac:dyDescent="0.25">
      <c r="A2084">
        <v>3483</v>
      </c>
      <c r="B2084" s="3" t="s">
        <v>3482</v>
      </c>
      <c r="C2084" s="3" t="s">
        <v>7593</v>
      </c>
      <c r="D2084" s="6">
        <v>3350</v>
      </c>
      <c r="E2084" s="8">
        <v>5358</v>
      </c>
      <c r="F2084" t="s">
        <v>8218</v>
      </c>
      <c r="G2084" t="s">
        <v>8223</v>
      </c>
      <c r="H2084" t="s">
        <v>8245</v>
      </c>
      <c r="I2084">
        <v>1404403381</v>
      </c>
      <c r="J2084">
        <v>1401811381</v>
      </c>
      <c r="K2084" t="b">
        <v>0</v>
      </c>
      <c r="L2084" s="9">
        <v>133</v>
      </c>
      <c r="M2084" t="b">
        <v>1</v>
      </c>
      <c r="N2084" t="s">
        <v>8269</v>
      </c>
      <c r="O2084">
        <f t="shared" si="168"/>
        <v>160</v>
      </c>
      <c r="P2084">
        <f t="shared" si="169"/>
        <v>40.29</v>
      </c>
      <c r="Q2084" s="13" t="s">
        <v>8323</v>
      </c>
      <c r="R2084" t="s">
        <v>8326</v>
      </c>
      <c r="S2084" s="10">
        <f t="shared" si="170"/>
        <v>41793.668761574074</v>
      </c>
      <c r="T2084" s="10">
        <f t="shared" si="171"/>
        <v>41823.668761574074</v>
      </c>
      <c r="U2084">
        <f t="shared" si="167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 s="9">
        <v>39</v>
      </c>
      <c r="M2085" t="b">
        <v>1</v>
      </c>
      <c r="N2085" t="s">
        <v>8277</v>
      </c>
      <c r="O2085">
        <f t="shared" si="168"/>
        <v>101</v>
      </c>
      <c r="P2085">
        <f t="shared" si="169"/>
        <v>38.85</v>
      </c>
      <c r="Q2085" s="13" t="s">
        <v>8327</v>
      </c>
      <c r="R2085" t="s">
        <v>8328</v>
      </c>
      <c r="S2085" s="10">
        <f t="shared" si="170"/>
        <v>41022.645185185182</v>
      </c>
      <c r="T2085" s="10">
        <f t="shared" si="171"/>
        <v>41052.645185185182</v>
      </c>
      <c r="U2085">
        <f t="shared" si="167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 s="9">
        <v>7</v>
      </c>
      <c r="M2086" t="b">
        <v>1</v>
      </c>
      <c r="N2086" t="s">
        <v>8267</v>
      </c>
      <c r="O2086">
        <f t="shared" si="168"/>
        <v>101</v>
      </c>
      <c r="P2086">
        <f t="shared" si="169"/>
        <v>215.86</v>
      </c>
      <c r="Q2086" s="13" t="s">
        <v>8321</v>
      </c>
      <c r="R2086" t="s">
        <v>8322</v>
      </c>
      <c r="S2086" s="10">
        <f t="shared" si="170"/>
        <v>40924.650868055556</v>
      </c>
      <c r="T2086" s="10">
        <f t="shared" si="171"/>
        <v>40954.650868055556</v>
      </c>
      <c r="U2086">
        <f t="shared" si="167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 s="9">
        <v>36</v>
      </c>
      <c r="M2087" t="b">
        <v>1</v>
      </c>
      <c r="N2087" t="s">
        <v>8263</v>
      </c>
      <c r="O2087">
        <f t="shared" si="168"/>
        <v>101</v>
      </c>
      <c r="P2087">
        <f t="shared" si="169"/>
        <v>41.94</v>
      </c>
      <c r="Q2087" s="13" t="s">
        <v>8321</v>
      </c>
      <c r="R2087" t="s">
        <v>8332</v>
      </c>
      <c r="S2087" s="10">
        <f t="shared" si="170"/>
        <v>41917.731736111113</v>
      </c>
      <c r="T2087" s="10">
        <f t="shared" si="171"/>
        <v>41947.773402777777</v>
      </c>
      <c r="U2087">
        <f t="shared" si="167"/>
        <v>2014</v>
      </c>
    </row>
    <row r="2088" spans="1:21" ht="60" x14ac:dyDescent="0.25">
      <c r="A2088">
        <v>3341</v>
      </c>
      <c r="B2088" s="3" t="s">
        <v>3341</v>
      </c>
      <c r="C2088" s="3" t="s">
        <v>7451</v>
      </c>
      <c r="D2088" s="6">
        <v>3350</v>
      </c>
      <c r="E2088" s="8">
        <v>3350</v>
      </c>
      <c r="F2088" t="s">
        <v>8218</v>
      </c>
      <c r="G2088" t="s">
        <v>8224</v>
      </c>
      <c r="H2088" t="s">
        <v>8246</v>
      </c>
      <c r="I2088">
        <v>1465750800</v>
      </c>
      <c r="J2088">
        <v>1463771421</v>
      </c>
      <c r="K2088" t="b">
        <v>0</v>
      </c>
      <c r="L2088" s="9">
        <v>28</v>
      </c>
      <c r="M2088" t="b">
        <v>1</v>
      </c>
      <c r="N2088" t="s">
        <v>8269</v>
      </c>
      <c r="O2088">
        <f t="shared" si="168"/>
        <v>100</v>
      </c>
      <c r="P2088">
        <f t="shared" si="169"/>
        <v>119.64</v>
      </c>
      <c r="Q2088" s="13" t="s">
        <v>8323</v>
      </c>
      <c r="R2088" t="s">
        <v>8326</v>
      </c>
      <c r="S2088" s="10">
        <f t="shared" si="170"/>
        <v>42510.798854166671</v>
      </c>
      <c r="T2088" s="10">
        <f t="shared" si="171"/>
        <v>42533.708333333328</v>
      </c>
      <c r="U2088">
        <f t="shared" si="167"/>
        <v>2016</v>
      </c>
    </row>
    <row r="2089" spans="1:21" ht="45" x14ac:dyDescent="0.25">
      <c r="A2089">
        <v>3585</v>
      </c>
      <c r="B2089" s="3" t="s">
        <v>3584</v>
      </c>
      <c r="C2089" s="3" t="s">
        <v>7695</v>
      </c>
      <c r="D2089" s="6">
        <v>3400</v>
      </c>
      <c r="E2089" s="8">
        <v>4050</v>
      </c>
      <c r="F2089" t="s">
        <v>8218</v>
      </c>
      <c r="G2089" t="s">
        <v>8223</v>
      </c>
      <c r="H2089" t="s">
        <v>8245</v>
      </c>
      <c r="I2089">
        <v>1419181890</v>
      </c>
      <c r="J2089">
        <v>1416589890</v>
      </c>
      <c r="K2089" t="b">
        <v>0</v>
      </c>
      <c r="L2089" s="9">
        <v>23</v>
      </c>
      <c r="M2089" t="b">
        <v>1</v>
      </c>
      <c r="N2089" t="s">
        <v>8269</v>
      </c>
      <c r="O2089">
        <f t="shared" si="168"/>
        <v>119</v>
      </c>
      <c r="P2089">
        <f t="shared" si="169"/>
        <v>176.09</v>
      </c>
      <c r="Q2089" s="13" t="s">
        <v>8323</v>
      </c>
      <c r="R2089" t="s">
        <v>8326</v>
      </c>
      <c r="S2089" s="10">
        <f t="shared" si="170"/>
        <v>41964.716319444444</v>
      </c>
      <c r="T2089" s="10">
        <f t="shared" si="171"/>
        <v>41994.716319444444</v>
      </c>
      <c r="U2089">
        <f t="shared" si="167"/>
        <v>2014</v>
      </c>
    </row>
    <row r="2090" spans="1:21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 s="9">
        <v>31</v>
      </c>
      <c r="M2090" t="b">
        <v>1</v>
      </c>
      <c r="N2090" t="s">
        <v>8274</v>
      </c>
      <c r="O2090">
        <f t="shared" si="168"/>
        <v>116</v>
      </c>
      <c r="P2090">
        <f t="shared" si="169"/>
        <v>48.71</v>
      </c>
      <c r="Q2090" s="13" t="s">
        <v>8327</v>
      </c>
      <c r="R2090" t="s">
        <v>8331</v>
      </c>
      <c r="S2090" s="10">
        <f t="shared" si="170"/>
        <v>42747.219560185185</v>
      </c>
      <c r="T2090" s="10">
        <f t="shared" si="171"/>
        <v>42769.174305555556</v>
      </c>
      <c r="U2090">
        <f t="shared" si="167"/>
        <v>2017</v>
      </c>
    </row>
    <row r="2091" spans="1:21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 s="9">
        <v>50</v>
      </c>
      <c r="M2091" t="b">
        <v>0</v>
      </c>
      <c r="N2091" t="s">
        <v>8301</v>
      </c>
      <c r="O2091">
        <f t="shared" si="168"/>
        <v>15</v>
      </c>
      <c r="P2091">
        <f t="shared" si="169"/>
        <v>30.12</v>
      </c>
      <c r="Q2091" s="13" t="s">
        <v>8323</v>
      </c>
      <c r="R2091" t="s">
        <v>8324</v>
      </c>
      <c r="S2091" s="10">
        <f t="shared" si="170"/>
        <v>42226.651886574073</v>
      </c>
      <c r="T2091" s="10">
        <f t="shared" si="171"/>
        <v>42286.651886574073</v>
      </c>
      <c r="U2091">
        <f t="shared" si="167"/>
        <v>2015</v>
      </c>
    </row>
    <row r="2092" spans="1:21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 s="9">
        <v>21</v>
      </c>
      <c r="M2092" t="b">
        <v>1</v>
      </c>
      <c r="N2092" t="s">
        <v>8264</v>
      </c>
      <c r="O2092">
        <f t="shared" si="168"/>
        <v>126</v>
      </c>
      <c r="P2092">
        <f t="shared" si="169"/>
        <v>71.709999999999994</v>
      </c>
      <c r="Q2092" s="13" t="s">
        <v>8321</v>
      </c>
      <c r="R2092" t="s">
        <v>8343</v>
      </c>
      <c r="S2092" s="10">
        <f t="shared" si="170"/>
        <v>40779.125428240739</v>
      </c>
      <c r="T2092" s="10">
        <f t="shared" si="171"/>
        <v>40809.125428240739</v>
      </c>
      <c r="U2092">
        <f t="shared" si="167"/>
        <v>2011</v>
      </c>
    </row>
    <row r="2093" spans="1:21" ht="60" x14ac:dyDescent="0.25">
      <c r="A2093">
        <v>530</v>
      </c>
      <c r="B2093" s="3" t="s">
        <v>531</v>
      </c>
      <c r="C2093" s="3" t="s">
        <v>4640</v>
      </c>
      <c r="D2093" s="6">
        <v>3405</v>
      </c>
      <c r="E2093" s="8">
        <v>3670</v>
      </c>
      <c r="F2093" t="s">
        <v>8218</v>
      </c>
      <c r="G2093" t="s">
        <v>8223</v>
      </c>
      <c r="H2093" t="s">
        <v>8245</v>
      </c>
      <c r="I2093">
        <v>1435111200</v>
      </c>
      <c r="J2093">
        <v>1433254268</v>
      </c>
      <c r="K2093" t="b">
        <v>0</v>
      </c>
      <c r="L2093" s="9">
        <v>29</v>
      </c>
      <c r="M2093" t="b">
        <v>1</v>
      </c>
      <c r="N2093" t="s">
        <v>8269</v>
      </c>
      <c r="O2093">
        <f t="shared" si="168"/>
        <v>108</v>
      </c>
      <c r="P2093">
        <f t="shared" si="169"/>
        <v>126.55</v>
      </c>
      <c r="Q2093" s="13" t="s">
        <v>8323</v>
      </c>
      <c r="R2093" t="s">
        <v>8326</v>
      </c>
      <c r="S2093" s="10">
        <f t="shared" si="170"/>
        <v>42157.591064814813</v>
      </c>
      <c r="T2093" s="10">
        <f t="shared" si="171"/>
        <v>42179.083333333328</v>
      </c>
      <c r="U2093">
        <f t="shared" si="167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 s="9">
        <v>34</v>
      </c>
      <c r="M2094" t="b">
        <v>1</v>
      </c>
      <c r="N2094" t="s">
        <v>8274</v>
      </c>
      <c r="O2094">
        <f t="shared" si="168"/>
        <v>125</v>
      </c>
      <c r="P2094">
        <f t="shared" si="169"/>
        <v>44.21</v>
      </c>
      <c r="Q2094" s="13" t="s">
        <v>8327</v>
      </c>
      <c r="R2094" t="s">
        <v>8331</v>
      </c>
      <c r="S2094" s="10">
        <f t="shared" si="170"/>
        <v>41270.954351851848</v>
      </c>
      <c r="T2094" s="10">
        <f t="shared" si="171"/>
        <v>41300.954351851848</v>
      </c>
      <c r="U2094">
        <f t="shared" si="167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 s="9">
        <v>32</v>
      </c>
      <c r="M2095" t="b">
        <v>1</v>
      </c>
      <c r="N2095" t="s">
        <v>8274</v>
      </c>
      <c r="O2095">
        <f t="shared" si="168"/>
        <v>100</v>
      </c>
      <c r="P2095">
        <f t="shared" si="169"/>
        <v>46.95</v>
      </c>
      <c r="Q2095" s="13" t="s">
        <v>8327</v>
      </c>
      <c r="R2095" t="s">
        <v>8331</v>
      </c>
      <c r="S2095" s="10">
        <f t="shared" si="170"/>
        <v>40788.297650462962</v>
      </c>
      <c r="T2095" s="10">
        <f t="shared" si="171"/>
        <v>40830.958333333336</v>
      </c>
      <c r="U2095">
        <f t="shared" si="167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 s="9">
        <v>14</v>
      </c>
      <c r="M2096" t="b">
        <v>1</v>
      </c>
      <c r="N2096" t="s">
        <v>8274</v>
      </c>
      <c r="O2096">
        <f t="shared" si="168"/>
        <v>100</v>
      </c>
      <c r="P2096">
        <f t="shared" si="169"/>
        <v>107.21</v>
      </c>
      <c r="Q2096" s="13" t="s">
        <v>8327</v>
      </c>
      <c r="R2096" t="s">
        <v>8331</v>
      </c>
      <c r="S2096" s="10">
        <f t="shared" si="170"/>
        <v>41494.963587962964</v>
      </c>
      <c r="T2096" s="10">
        <f t="shared" si="171"/>
        <v>41523.165972222225</v>
      </c>
      <c r="U2096">
        <f t="shared" si="167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 s="9">
        <v>38</v>
      </c>
      <c r="M2097" t="b">
        <v>1</v>
      </c>
      <c r="N2097" t="s">
        <v>8277</v>
      </c>
      <c r="O2097">
        <f t="shared" si="168"/>
        <v>100</v>
      </c>
      <c r="P2097">
        <f t="shared" si="169"/>
        <v>39.49</v>
      </c>
      <c r="Q2097" s="13" t="s">
        <v>8327</v>
      </c>
      <c r="R2097" t="s">
        <v>8328</v>
      </c>
      <c r="S2097" s="10">
        <f t="shared" si="170"/>
        <v>41026.083298611113</v>
      </c>
      <c r="T2097" s="10">
        <f t="shared" si="171"/>
        <v>41056.083298611113</v>
      </c>
      <c r="U2097">
        <f t="shared" si="167"/>
        <v>2012</v>
      </c>
    </row>
    <row r="2098" spans="1:21" ht="30" x14ac:dyDescent="0.25">
      <c r="A2098">
        <v>1303</v>
      </c>
      <c r="B2098" s="3" t="s">
        <v>1304</v>
      </c>
      <c r="C2098" s="3" t="s">
        <v>5413</v>
      </c>
      <c r="D2098" s="6">
        <v>3500</v>
      </c>
      <c r="E2098" s="8">
        <v>4559.13</v>
      </c>
      <c r="F2098" t="s">
        <v>8218</v>
      </c>
      <c r="G2098" t="s">
        <v>8224</v>
      </c>
      <c r="H2098" t="s">
        <v>8246</v>
      </c>
      <c r="I2098">
        <v>1469962800</v>
      </c>
      <c r="J2098">
        <v>1468578920</v>
      </c>
      <c r="K2098" t="b">
        <v>0</v>
      </c>
      <c r="L2098" s="9">
        <v>108</v>
      </c>
      <c r="M2098" t="b">
        <v>1</v>
      </c>
      <c r="N2098" t="s">
        <v>8269</v>
      </c>
      <c r="O2098">
        <f t="shared" si="168"/>
        <v>130</v>
      </c>
      <c r="P2098">
        <f t="shared" si="169"/>
        <v>42.21</v>
      </c>
      <c r="Q2098" s="13" t="s">
        <v>8323</v>
      </c>
      <c r="R2098" t="s">
        <v>8326</v>
      </c>
      <c r="S2098" s="10">
        <f t="shared" si="170"/>
        <v>42566.441203703704</v>
      </c>
      <c r="T2098" s="10">
        <f t="shared" si="171"/>
        <v>42582.458333333328</v>
      </c>
      <c r="U2098">
        <f t="shared" si="167"/>
        <v>2016</v>
      </c>
    </row>
    <row r="2099" spans="1:21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 s="9">
        <v>10</v>
      </c>
      <c r="M2099" t="b">
        <v>0</v>
      </c>
      <c r="N2099" t="s">
        <v>8303</v>
      </c>
      <c r="O2099">
        <f t="shared" si="168"/>
        <v>15</v>
      </c>
      <c r="P2099">
        <f t="shared" si="169"/>
        <v>150</v>
      </c>
      <c r="Q2099" s="13" t="s">
        <v>8323</v>
      </c>
      <c r="R2099" t="s">
        <v>8335</v>
      </c>
      <c r="S2099" s="10">
        <f t="shared" si="170"/>
        <v>41793.17219907407</v>
      </c>
      <c r="T2099" s="10">
        <f t="shared" si="171"/>
        <v>41823.17219907407</v>
      </c>
      <c r="U2099">
        <f t="shared" si="167"/>
        <v>2014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 s="9">
        <v>29</v>
      </c>
      <c r="M2100" t="b">
        <v>1</v>
      </c>
      <c r="N2100" t="s">
        <v>8301</v>
      </c>
      <c r="O2100">
        <f t="shared" si="168"/>
        <v>100</v>
      </c>
      <c r="P2100">
        <f t="shared" si="169"/>
        <v>51.72</v>
      </c>
      <c r="Q2100" s="13" t="s">
        <v>8323</v>
      </c>
      <c r="R2100" t="s">
        <v>8324</v>
      </c>
      <c r="S2100" s="10">
        <f t="shared" si="170"/>
        <v>42597.882488425923</v>
      </c>
      <c r="T2100" s="10">
        <f t="shared" si="171"/>
        <v>42657.882488425923</v>
      </c>
      <c r="U2100">
        <f t="shared" si="167"/>
        <v>2016</v>
      </c>
    </row>
    <row r="2101" spans="1:21" ht="45" x14ac:dyDescent="0.25">
      <c r="A2101">
        <v>3466</v>
      </c>
      <c r="B2101" s="3" t="s">
        <v>3465</v>
      </c>
      <c r="C2101" s="3" t="s">
        <v>7576</v>
      </c>
      <c r="D2101" s="6">
        <v>3500</v>
      </c>
      <c r="E2101" s="8">
        <v>4450</v>
      </c>
      <c r="F2101" t="s">
        <v>8218</v>
      </c>
      <c r="G2101" t="s">
        <v>8223</v>
      </c>
      <c r="H2101" t="s">
        <v>8245</v>
      </c>
      <c r="I2101">
        <v>1461108450</v>
      </c>
      <c r="J2101">
        <v>1455928050</v>
      </c>
      <c r="K2101" t="b">
        <v>0</v>
      </c>
      <c r="L2101" s="9">
        <v>61</v>
      </c>
      <c r="M2101" t="b">
        <v>1</v>
      </c>
      <c r="N2101" t="s">
        <v>8269</v>
      </c>
      <c r="O2101">
        <f t="shared" si="168"/>
        <v>127</v>
      </c>
      <c r="P2101">
        <f t="shared" si="169"/>
        <v>72.95</v>
      </c>
      <c r="Q2101" s="13" t="s">
        <v>8323</v>
      </c>
      <c r="R2101" t="s">
        <v>8326</v>
      </c>
      <c r="S2101" s="10">
        <f t="shared" si="170"/>
        <v>42420.019097222219</v>
      </c>
      <c r="T2101" s="10">
        <f t="shared" si="171"/>
        <v>42479.977430555555</v>
      </c>
      <c r="U2101">
        <f t="shared" si="167"/>
        <v>2016</v>
      </c>
    </row>
    <row r="2102" spans="1:21" ht="45" x14ac:dyDescent="0.25">
      <c r="A2102">
        <v>1299</v>
      </c>
      <c r="B2102" s="3" t="s">
        <v>1300</v>
      </c>
      <c r="C2102" s="3" t="s">
        <v>5409</v>
      </c>
      <c r="D2102" s="6">
        <v>3500</v>
      </c>
      <c r="E2102" s="8">
        <v>4340</v>
      </c>
      <c r="F2102" t="s">
        <v>8218</v>
      </c>
      <c r="G2102" t="s">
        <v>8223</v>
      </c>
      <c r="H2102" t="s">
        <v>8245</v>
      </c>
      <c r="I2102">
        <v>1436902359</v>
      </c>
      <c r="J2102">
        <v>1434310359</v>
      </c>
      <c r="K2102" t="b">
        <v>0</v>
      </c>
      <c r="L2102" s="9">
        <v>32</v>
      </c>
      <c r="M2102" t="b">
        <v>1</v>
      </c>
      <c r="N2102" t="s">
        <v>8269</v>
      </c>
      <c r="O2102">
        <f t="shared" si="168"/>
        <v>124</v>
      </c>
      <c r="P2102">
        <f t="shared" si="169"/>
        <v>135.63</v>
      </c>
      <c r="Q2102" s="13" t="s">
        <v>8323</v>
      </c>
      <c r="R2102" t="s">
        <v>8326</v>
      </c>
      <c r="S2102" s="10">
        <f t="shared" si="170"/>
        <v>42169.814340277779</v>
      </c>
      <c r="T2102" s="10">
        <f t="shared" si="171"/>
        <v>42199.814340277779</v>
      </c>
      <c r="U2102">
        <f t="shared" si="167"/>
        <v>2015</v>
      </c>
    </row>
    <row r="2103" spans="1:21" ht="45" x14ac:dyDescent="0.25">
      <c r="A2103">
        <v>3308</v>
      </c>
      <c r="B2103" s="3" t="s">
        <v>3308</v>
      </c>
      <c r="C2103" s="3" t="s">
        <v>7418</v>
      </c>
      <c r="D2103" s="6">
        <v>3500</v>
      </c>
      <c r="E2103" s="8">
        <v>4280</v>
      </c>
      <c r="F2103" t="s">
        <v>8218</v>
      </c>
      <c r="G2103" t="s">
        <v>8223</v>
      </c>
      <c r="H2103" t="s">
        <v>8245</v>
      </c>
      <c r="I2103">
        <v>1460581365</v>
      </c>
      <c r="J2103">
        <v>1458766965</v>
      </c>
      <c r="K2103" t="b">
        <v>0</v>
      </c>
      <c r="L2103" s="9">
        <v>57</v>
      </c>
      <c r="M2103" t="b">
        <v>1</v>
      </c>
      <c r="N2103" t="s">
        <v>8269</v>
      </c>
      <c r="O2103">
        <f t="shared" si="168"/>
        <v>122</v>
      </c>
      <c r="P2103">
        <f t="shared" si="169"/>
        <v>75.09</v>
      </c>
      <c r="Q2103" s="13" t="s">
        <v>8323</v>
      </c>
      <c r="R2103" t="s">
        <v>8326</v>
      </c>
      <c r="S2103" s="10">
        <f t="shared" si="170"/>
        <v>42452.876909722225</v>
      </c>
      <c r="T2103" s="10">
        <f t="shared" si="171"/>
        <v>42473.876909722225</v>
      </c>
      <c r="U2103">
        <f t="shared" si="167"/>
        <v>2016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 s="9">
        <v>27</v>
      </c>
      <c r="M2104" t="b">
        <v>1</v>
      </c>
      <c r="N2104" t="s">
        <v>8303</v>
      </c>
      <c r="O2104">
        <f t="shared" si="168"/>
        <v>100</v>
      </c>
      <c r="P2104">
        <f t="shared" si="169"/>
        <v>55.56</v>
      </c>
      <c r="Q2104" s="13" t="s">
        <v>8323</v>
      </c>
      <c r="R2104" t="s">
        <v>8335</v>
      </c>
      <c r="S2104" s="10">
        <f t="shared" si="170"/>
        <v>42499.842962962968</v>
      </c>
      <c r="T2104" s="10">
        <f t="shared" si="171"/>
        <v>42519.024999999994</v>
      </c>
      <c r="U2104">
        <f t="shared" si="167"/>
        <v>2016</v>
      </c>
    </row>
    <row r="2105" spans="1:21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 s="9">
        <v>47</v>
      </c>
      <c r="M2105" t="b">
        <v>1</v>
      </c>
      <c r="N2105" t="s">
        <v>8275</v>
      </c>
      <c r="O2105">
        <f t="shared" si="168"/>
        <v>103</v>
      </c>
      <c r="P2105">
        <f t="shared" si="169"/>
        <v>31.91</v>
      </c>
      <c r="Q2105" s="13" t="s">
        <v>8327</v>
      </c>
      <c r="R2105" t="s">
        <v>8336</v>
      </c>
      <c r="S2105" s="10">
        <f t="shared" si="170"/>
        <v>42545.125196759262</v>
      </c>
      <c r="T2105" s="10">
        <f t="shared" si="171"/>
        <v>42575.125196759262</v>
      </c>
      <c r="U2105">
        <f t="shared" si="167"/>
        <v>2016</v>
      </c>
    </row>
    <row r="2106" spans="1:21" ht="60" x14ac:dyDescent="0.25">
      <c r="A2106">
        <v>2839</v>
      </c>
      <c r="B2106" s="3" t="s">
        <v>2839</v>
      </c>
      <c r="C2106" s="3" t="s">
        <v>6949</v>
      </c>
      <c r="D2106" s="6">
        <v>3500</v>
      </c>
      <c r="E2106" s="8">
        <v>3900</v>
      </c>
      <c r="F2106" t="s">
        <v>8218</v>
      </c>
      <c r="G2106" t="s">
        <v>8223</v>
      </c>
      <c r="H2106" t="s">
        <v>8245</v>
      </c>
      <c r="I2106">
        <v>1408942740</v>
      </c>
      <c r="J2106">
        <v>1406958354</v>
      </c>
      <c r="K2106" t="b">
        <v>0</v>
      </c>
      <c r="L2106" s="9">
        <v>31</v>
      </c>
      <c r="M2106" t="b">
        <v>1</v>
      </c>
      <c r="N2106" t="s">
        <v>8269</v>
      </c>
      <c r="O2106">
        <f t="shared" si="168"/>
        <v>111</v>
      </c>
      <c r="P2106">
        <f t="shared" si="169"/>
        <v>125.81</v>
      </c>
      <c r="Q2106" s="13" t="s">
        <v>8323</v>
      </c>
      <c r="R2106" t="s">
        <v>8326</v>
      </c>
      <c r="S2106" s="10">
        <f t="shared" si="170"/>
        <v>41853.240208333329</v>
      </c>
      <c r="T2106" s="10">
        <f t="shared" si="171"/>
        <v>41876.207638888889</v>
      </c>
      <c r="U2106">
        <f t="shared" si="167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 s="9">
        <v>83</v>
      </c>
      <c r="M2107" t="b">
        <v>0</v>
      </c>
      <c r="N2107" t="s">
        <v>8280</v>
      </c>
      <c r="O2107">
        <f t="shared" si="168"/>
        <v>3</v>
      </c>
      <c r="P2107">
        <f t="shared" si="169"/>
        <v>17.989999999999998</v>
      </c>
      <c r="Q2107" s="13" t="s">
        <v>8316</v>
      </c>
      <c r="R2107" t="s">
        <v>8334</v>
      </c>
      <c r="S2107" s="10">
        <f t="shared" si="170"/>
        <v>41488.85423611111</v>
      </c>
      <c r="T2107" s="10">
        <f t="shared" si="171"/>
        <v>41533.85423611111</v>
      </c>
      <c r="U2107">
        <f t="shared" si="167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 s="9">
        <v>31</v>
      </c>
      <c r="M2108" t="b">
        <v>0</v>
      </c>
      <c r="N2108" t="s">
        <v>8271</v>
      </c>
      <c r="O2108">
        <f t="shared" si="168"/>
        <v>15</v>
      </c>
      <c r="P2108">
        <f t="shared" si="169"/>
        <v>47.94</v>
      </c>
      <c r="Q2108" s="13" t="s">
        <v>8308</v>
      </c>
      <c r="R2108" t="s">
        <v>8310</v>
      </c>
      <c r="S2108" s="10">
        <f t="shared" si="170"/>
        <v>41928.904189814813</v>
      </c>
      <c r="T2108" s="10">
        <f t="shared" si="171"/>
        <v>41973.945856481485</v>
      </c>
      <c r="U2108">
        <f t="shared" si="167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 s="9">
        <v>28</v>
      </c>
      <c r="M2109" t="b">
        <v>1</v>
      </c>
      <c r="N2109" t="s">
        <v>8264</v>
      </c>
      <c r="O2109">
        <f t="shared" si="168"/>
        <v>198</v>
      </c>
      <c r="P2109">
        <f t="shared" si="169"/>
        <v>53.04</v>
      </c>
      <c r="Q2109" s="13" t="s">
        <v>8321</v>
      </c>
      <c r="R2109" t="s">
        <v>8343</v>
      </c>
      <c r="S2109" s="10">
        <f t="shared" si="170"/>
        <v>41100.158877314818</v>
      </c>
      <c r="T2109" s="10">
        <f t="shared" si="171"/>
        <v>41104.126388888886</v>
      </c>
      <c r="U2109">
        <f t="shared" si="167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 s="9">
        <v>24</v>
      </c>
      <c r="M2110" t="b">
        <v>0</v>
      </c>
      <c r="N2110" t="s">
        <v>8271</v>
      </c>
      <c r="O2110">
        <f t="shared" si="168"/>
        <v>1</v>
      </c>
      <c r="P2110">
        <f t="shared" si="169"/>
        <v>61.29</v>
      </c>
      <c r="Q2110" s="13" t="s">
        <v>8308</v>
      </c>
      <c r="R2110" t="s">
        <v>8310</v>
      </c>
      <c r="S2110" s="10">
        <f t="shared" si="170"/>
        <v>42012.768298611118</v>
      </c>
      <c r="T2110" s="10">
        <f t="shared" si="171"/>
        <v>42042.768298611118</v>
      </c>
      <c r="U2110">
        <f t="shared" si="167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 s="9">
        <v>42</v>
      </c>
      <c r="M2111" t="b">
        <v>1</v>
      </c>
      <c r="N2111" t="s">
        <v>8299</v>
      </c>
      <c r="O2111">
        <f t="shared" si="168"/>
        <v>137</v>
      </c>
      <c r="P2111">
        <f t="shared" si="169"/>
        <v>34.9</v>
      </c>
      <c r="Q2111" s="13" t="s">
        <v>8308</v>
      </c>
      <c r="R2111" t="s">
        <v>8315</v>
      </c>
      <c r="S2111" s="10">
        <f t="shared" si="170"/>
        <v>42494.061793981484</v>
      </c>
      <c r="T2111" s="10">
        <f t="shared" si="171"/>
        <v>42519.061793981484</v>
      </c>
      <c r="U2111">
        <f t="shared" si="167"/>
        <v>2016</v>
      </c>
    </row>
    <row r="2112" spans="1:21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 s="9">
        <v>24</v>
      </c>
      <c r="M2112" t="b">
        <v>0</v>
      </c>
      <c r="N2112" t="s">
        <v>8284</v>
      </c>
      <c r="O2112">
        <f t="shared" si="168"/>
        <v>29</v>
      </c>
      <c r="P2112">
        <f t="shared" si="169"/>
        <v>61.04</v>
      </c>
      <c r="Q2112" s="13" t="s">
        <v>8327</v>
      </c>
      <c r="R2112" t="s">
        <v>8354</v>
      </c>
      <c r="S2112" s="10">
        <f t="shared" si="170"/>
        <v>40754.729259259257</v>
      </c>
      <c r="T2112" s="10">
        <f t="shared" si="171"/>
        <v>40814.729259259257</v>
      </c>
      <c r="U2112">
        <f t="shared" si="167"/>
        <v>2011</v>
      </c>
    </row>
    <row r="2113" spans="1:21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 s="9">
        <v>19</v>
      </c>
      <c r="M2113" t="b">
        <v>0</v>
      </c>
      <c r="N2113" t="s">
        <v>8266</v>
      </c>
      <c r="O2113">
        <f t="shared" si="168"/>
        <v>42</v>
      </c>
      <c r="P2113">
        <f t="shared" si="169"/>
        <v>77.11</v>
      </c>
      <c r="Q2113" s="13" t="s">
        <v>8321</v>
      </c>
      <c r="R2113" t="s">
        <v>8325</v>
      </c>
      <c r="S2113" s="10">
        <f t="shared" si="170"/>
        <v>42259.542800925927</v>
      </c>
      <c r="T2113" s="10">
        <f t="shared" si="171"/>
        <v>42287.875</v>
      </c>
      <c r="U2113">
        <f t="shared" si="167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 s="9">
        <v>31</v>
      </c>
      <c r="M2114" t="b">
        <v>0</v>
      </c>
      <c r="N2114" t="s">
        <v>8269</v>
      </c>
      <c r="O2114">
        <f t="shared" si="168"/>
        <v>49</v>
      </c>
      <c r="P2114">
        <f t="shared" si="169"/>
        <v>47.26</v>
      </c>
      <c r="Q2114" s="13" t="s">
        <v>8323</v>
      </c>
      <c r="R2114" t="s">
        <v>8326</v>
      </c>
      <c r="S2114" s="10">
        <f t="shared" si="170"/>
        <v>42663.468078703707</v>
      </c>
      <c r="T2114" s="10">
        <f t="shared" si="171"/>
        <v>42688.509745370371</v>
      </c>
      <c r="U2114">
        <f t="shared" si="167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 s="9">
        <v>5</v>
      </c>
      <c r="M2115" t="b">
        <v>0</v>
      </c>
      <c r="N2115" t="s">
        <v>8270</v>
      </c>
      <c r="O2115">
        <f t="shared" si="168"/>
        <v>1</v>
      </c>
      <c r="P2115">
        <f t="shared" si="169"/>
        <v>292.2</v>
      </c>
      <c r="Q2115" s="13" t="s">
        <v>8308</v>
      </c>
      <c r="R2115" t="s">
        <v>8342</v>
      </c>
      <c r="S2115" s="10">
        <f t="shared" si="170"/>
        <v>42140.921064814815</v>
      </c>
      <c r="T2115" s="10">
        <f t="shared" si="171"/>
        <v>42170.921064814815</v>
      </c>
      <c r="U2115">
        <f t="shared" si="167"/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 s="9">
        <v>38</v>
      </c>
      <c r="M2116" t="b">
        <v>1</v>
      </c>
      <c r="N2116" t="s">
        <v>8303</v>
      </c>
      <c r="O2116">
        <f t="shared" si="168"/>
        <v>146</v>
      </c>
      <c r="P2116">
        <f t="shared" si="169"/>
        <v>38.42</v>
      </c>
      <c r="Q2116" s="13" t="s">
        <v>8323</v>
      </c>
      <c r="R2116" t="s">
        <v>8335</v>
      </c>
      <c r="S2116" s="10">
        <f t="shared" si="170"/>
        <v>42493.857083333336</v>
      </c>
      <c r="T2116" s="10">
        <f t="shared" si="171"/>
        <v>42508</v>
      </c>
      <c r="U2116">
        <f t="shared" si="167"/>
        <v>2016</v>
      </c>
    </row>
    <row r="2117" spans="1:21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 s="9">
        <v>16</v>
      </c>
      <c r="M2117" t="b">
        <v>0</v>
      </c>
      <c r="N2117" t="s">
        <v>8281</v>
      </c>
      <c r="O2117">
        <f t="shared" si="168"/>
        <v>8</v>
      </c>
      <c r="P2117">
        <f t="shared" si="169"/>
        <v>90.94</v>
      </c>
      <c r="Q2117" s="13" t="s">
        <v>8316</v>
      </c>
      <c r="R2117" t="s">
        <v>8344</v>
      </c>
      <c r="S2117" s="10">
        <f t="shared" si="170"/>
        <v>42755.492754629624</v>
      </c>
      <c r="T2117" s="10">
        <f t="shared" si="171"/>
        <v>42802.3125</v>
      </c>
      <c r="U2117">
        <f t="shared" si="167"/>
        <v>2017</v>
      </c>
    </row>
    <row r="2118" spans="1:21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 s="9">
        <v>36</v>
      </c>
      <c r="M2118" t="b">
        <v>1</v>
      </c>
      <c r="N2118" t="s">
        <v>8267</v>
      </c>
      <c r="O2118">
        <f t="shared" si="168"/>
        <v>146</v>
      </c>
      <c r="P2118">
        <f t="shared" si="169"/>
        <v>40.42</v>
      </c>
      <c r="Q2118" s="13" t="s">
        <v>8321</v>
      </c>
      <c r="R2118" t="s">
        <v>8322</v>
      </c>
      <c r="S2118" s="10">
        <f t="shared" si="170"/>
        <v>40205.174849537041</v>
      </c>
      <c r="T2118" s="10">
        <f t="shared" si="171"/>
        <v>40291.160416666666</v>
      </c>
      <c r="U2118">
        <f t="shared" si="167"/>
        <v>2010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 s="9">
        <v>21</v>
      </c>
      <c r="M2119" t="b">
        <v>1</v>
      </c>
      <c r="N2119" t="s">
        <v>8277</v>
      </c>
      <c r="O2119">
        <f t="shared" si="168"/>
        <v>145</v>
      </c>
      <c r="P2119">
        <f t="shared" si="169"/>
        <v>68.81</v>
      </c>
      <c r="Q2119" s="13" t="s">
        <v>8327</v>
      </c>
      <c r="R2119" t="s">
        <v>8328</v>
      </c>
      <c r="S2119" s="10">
        <f t="shared" si="170"/>
        <v>42366.192974537036</v>
      </c>
      <c r="T2119" s="10">
        <f t="shared" si="171"/>
        <v>42401.75</v>
      </c>
      <c r="U2119">
        <f t="shared" si="167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 s="9">
        <v>13</v>
      </c>
      <c r="M2120" t="b">
        <v>0</v>
      </c>
      <c r="N2120" t="s">
        <v>8281</v>
      </c>
      <c r="O2120">
        <f t="shared" si="168"/>
        <v>14</v>
      </c>
      <c r="P2120">
        <f t="shared" si="169"/>
        <v>110.62</v>
      </c>
      <c r="Q2120" s="13" t="s">
        <v>8316</v>
      </c>
      <c r="R2120" t="s">
        <v>8344</v>
      </c>
      <c r="S2120" s="10">
        <f t="shared" si="170"/>
        <v>42706.115405092598</v>
      </c>
      <c r="T2120" s="10">
        <f t="shared" si="171"/>
        <v>42736.115405092598</v>
      </c>
      <c r="U2120">
        <f t="shared" si="167"/>
        <v>2016</v>
      </c>
    </row>
    <row r="2121" spans="1:21" ht="45" x14ac:dyDescent="0.25">
      <c r="A2121">
        <v>3683</v>
      </c>
      <c r="B2121" s="3" t="s">
        <v>3680</v>
      </c>
      <c r="C2121" s="3" t="s">
        <v>7793</v>
      </c>
      <c r="D2121" s="6">
        <v>3500</v>
      </c>
      <c r="E2121" s="8">
        <v>3880</v>
      </c>
      <c r="F2121" t="s">
        <v>8218</v>
      </c>
      <c r="G2121" t="s">
        <v>8223</v>
      </c>
      <c r="H2121" t="s">
        <v>8245</v>
      </c>
      <c r="I2121">
        <v>1476931696</v>
      </c>
      <c r="J2121">
        <v>1474339696</v>
      </c>
      <c r="K2121" t="b">
        <v>0</v>
      </c>
      <c r="L2121" s="9">
        <v>66</v>
      </c>
      <c r="M2121" t="b">
        <v>1</v>
      </c>
      <c r="N2121" t="s">
        <v>8269</v>
      </c>
      <c r="O2121">
        <f t="shared" si="168"/>
        <v>111</v>
      </c>
      <c r="P2121">
        <f t="shared" si="169"/>
        <v>58.79</v>
      </c>
      <c r="Q2121" s="13" t="s">
        <v>8323</v>
      </c>
      <c r="R2121" t="s">
        <v>8326</v>
      </c>
      <c r="S2121" s="10">
        <f t="shared" si="170"/>
        <v>42633.116851851853</v>
      </c>
      <c r="T2121" s="10">
        <f t="shared" si="171"/>
        <v>42663.116851851853</v>
      </c>
      <c r="U2121">
        <f t="shared" ref="U2121:U2184" si="172">YEAR(S2121)</f>
        <v>2016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 s="9">
        <v>33</v>
      </c>
      <c r="M2122" t="b">
        <v>1</v>
      </c>
      <c r="N2122" t="s">
        <v>8274</v>
      </c>
      <c r="O2122">
        <f t="shared" si="168"/>
        <v>180</v>
      </c>
      <c r="P2122">
        <f t="shared" si="169"/>
        <v>43.52</v>
      </c>
      <c r="Q2122" s="13" t="s">
        <v>8327</v>
      </c>
      <c r="R2122" t="s">
        <v>8331</v>
      </c>
      <c r="S2122" s="10">
        <f t="shared" si="170"/>
        <v>42055.972824074073</v>
      </c>
      <c r="T2122" s="10">
        <f t="shared" si="171"/>
        <v>42085.931157407409</v>
      </c>
      <c r="U2122">
        <f t="shared" si="172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 s="9">
        <v>52</v>
      </c>
      <c r="M2123" t="b">
        <v>1</v>
      </c>
      <c r="N2123" t="s">
        <v>8299</v>
      </c>
      <c r="O2123">
        <f t="shared" si="168"/>
        <v>956</v>
      </c>
      <c r="P2123">
        <f t="shared" si="169"/>
        <v>27.58</v>
      </c>
      <c r="Q2123" s="13" t="s">
        <v>8308</v>
      </c>
      <c r="R2123" t="s">
        <v>8315</v>
      </c>
      <c r="S2123" s="10">
        <f t="shared" si="170"/>
        <v>42658.810277777782</v>
      </c>
      <c r="T2123" s="10">
        <f t="shared" si="171"/>
        <v>42683.851944444439</v>
      </c>
      <c r="U2123">
        <f t="shared" si="172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 s="9">
        <v>20</v>
      </c>
      <c r="M2124" t="b">
        <v>0</v>
      </c>
      <c r="N2124" t="s">
        <v>8280</v>
      </c>
      <c r="O2124">
        <f t="shared" si="168"/>
        <v>0</v>
      </c>
      <c r="P2124">
        <f t="shared" si="169"/>
        <v>71.55</v>
      </c>
      <c r="Q2124" s="13" t="s">
        <v>8316</v>
      </c>
      <c r="R2124" t="s">
        <v>8334</v>
      </c>
      <c r="S2124" s="10">
        <f t="shared" si="170"/>
        <v>41692.135729166665</v>
      </c>
      <c r="T2124" s="10">
        <f t="shared" si="171"/>
        <v>41722.0940625</v>
      </c>
      <c r="U2124">
        <f t="shared" si="172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 s="9">
        <v>21</v>
      </c>
      <c r="M2125" t="b">
        <v>1</v>
      </c>
      <c r="N2125" t="s">
        <v>8267</v>
      </c>
      <c r="O2125">
        <f t="shared" si="168"/>
        <v>102</v>
      </c>
      <c r="P2125">
        <f t="shared" si="169"/>
        <v>68.099999999999994</v>
      </c>
      <c r="Q2125" s="13" t="s">
        <v>8321</v>
      </c>
      <c r="R2125" t="s">
        <v>8322</v>
      </c>
      <c r="S2125" s="10">
        <f t="shared" si="170"/>
        <v>41904.851875</v>
      </c>
      <c r="T2125" s="10">
        <f t="shared" si="171"/>
        <v>41929.5</v>
      </c>
      <c r="U2125">
        <f t="shared" si="172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 s="9">
        <v>16</v>
      </c>
      <c r="M2126" t="b">
        <v>0</v>
      </c>
      <c r="N2126" t="s">
        <v>8294</v>
      </c>
      <c r="O2126">
        <f t="shared" si="168"/>
        <v>4</v>
      </c>
      <c r="P2126">
        <f t="shared" si="169"/>
        <v>88.69</v>
      </c>
      <c r="Q2126" s="13" t="s">
        <v>8313</v>
      </c>
      <c r="R2126" t="s">
        <v>8353</v>
      </c>
      <c r="S2126" s="10">
        <f t="shared" si="170"/>
        <v>42593.011782407411</v>
      </c>
      <c r="T2126" s="10">
        <f t="shared" si="171"/>
        <v>42615.291666666672</v>
      </c>
      <c r="U2126">
        <f t="shared" si="172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 s="9">
        <v>24</v>
      </c>
      <c r="M2127" t="b">
        <v>0</v>
      </c>
      <c r="N2127" t="s">
        <v>8283</v>
      </c>
      <c r="O2127">
        <f t="shared" ref="O2127:O2190" si="173">ROUND(E2127/D2127*100,0)</f>
        <v>26</v>
      </c>
      <c r="P2127">
        <f t="shared" ref="P2127:P2190" si="174">IFERROR(ROUND(E2127/L2127,2),0)</f>
        <v>59.04</v>
      </c>
      <c r="Q2127" s="13" t="s">
        <v>8313</v>
      </c>
      <c r="R2127" t="s">
        <v>8314</v>
      </c>
      <c r="S2127" s="10">
        <f t="shared" ref="S2127:S2190" si="175">(((J2127/60)/60)/24)+DATE(1970,1,1)</f>
        <v>42597.617418981477</v>
      </c>
      <c r="T2127" s="10">
        <f t="shared" ref="T2127:T2190" si="176">(((I2127/60)/60)/24)+DATE(1970,1,1)</f>
        <v>42628.617418981477</v>
      </c>
      <c r="U2127">
        <f t="shared" si="172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 s="9">
        <v>22</v>
      </c>
      <c r="M2128" t="b">
        <v>0</v>
      </c>
      <c r="N2128" t="s">
        <v>8270</v>
      </c>
      <c r="O2128">
        <f t="shared" si="173"/>
        <v>37</v>
      </c>
      <c r="P2128">
        <f t="shared" si="174"/>
        <v>64.36</v>
      </c>
      <c r="Q2128" s="13" t="s">
        <v>8308</v>
      </c>
      <c r="R2128" t="s">
        <v>8342</v>
      </c>
      <c r="S2128" s="10">
        <f t="shared" si="175"/>
        <v>41901.684861111113</v>
      </c>
      <c r="T2128" s="10">
        <f t="shared" si="176"/>
        <v>41931.684861111113</v>
      </c>
      <c r="U2128">
        <f t="shared" si="172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 s="9">
        <v>26</v>
      </c>
      <c r="M2129" t="b">
        <v>1</v>
      </c>
      <c r="N2129" t="s">
        <v>8298</v>
      </c>
      <c r="O2129">
        <f t="shared" si="173"/>
        <v>156</v>
      </c>
      <c r="P2129">
        <f t="shared" si="174"/>
        <v>54.15</v>
      </c>
      <c r="Q2129" s="13" t="s">
        <v>8327</v>
      </c>
      <c r="R2129" t="s">
        <v>8341</v>
      </c>
      <c r="S2129" s="10">
        <f t="shared" si="175"/>
        <v>41930.975601851853</v>
      </c>
      <c r="T2129" s="10">
        <f t="shared" si="176"/>
        <v>41961.017268518524</v>
      </c>
      <c r="U2129">
        <f t="shared" si="172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 s="9">
        <v>23</v>
      </c>
      <c r="M2130" t="b">
        <v>0</v>
      </c>
      <c r="N2130" t="s">
        <v>8291</v>
      </c>
      <c r="O2130">
        <f t="shared" si="173"/>
        <v>12</v>
      </c>
      <c r="P2130">
        <f t="shared" si="174"/>
        <v>61.09</v>
      </c>
      <c r="Q2130" s="13" t="s">
        <v>8327</v>
      </c>
      <c r="R2130" t="s">
        <v>8330</v>
      </c>
      <c r="S2130" s="10">
        <f t="shared" si="175"/>
        <v>42801.031412037039</v>
      </c>
      <c r="T2130" s="10">
        <f t="shared" si="176"/>
        <v>42835.041666666672</v>
      </c>
      <c r="U2130">
        <f t="shared" si="172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 s="9">
        <v>15</v>
      </c>
      <c r="M2131" t="b">
        <v>0</v>
      </c>
      <c r="N2131" t="s">
        <v>8302</v>
      </c>
      <c r="O2131">
        <f t="shared" si="173"/>
        <v>26</v>
      </c>
      <c r="P2131">
        <f t="shared" si="174"/>
        <v>93.67</v>
      </c>
      <c r="Q2131" s="13" t="s">
        <v>8311</v>
      </c>
      <c r="R2131" t="s">
        <v>8356</v>
      </c>
      <c r="S2131" s="10">
        <f t="shared" si="175"/>
        <v>41846.978078703702</v>
      </c>
      <c r="T2131" s="10">
        <f t="shared" si="176"/>
        <v>41876.978078703702</v>
      </c>
      <c r="U2131">
        <f t="shared" si="172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 s="9">
        <v>24</v>
      </c>
      <c r="M2132" t="b">
        <v>0</v>
      </c>
      <c r="N2132" t="s">
        <v>8271</v>
      </c>
      <c r="O2132">
        <f t="shared" si="173"/>
        <v>28</v>
      </c>
      <c r="P2132">
        <f t="shared" si="174"/>
        <v>58.42</v>
      </c>
      <c r="Q2132" s="13" t="s">
        <v>8308</v>
      </c>
      <c r="R2132" t="s">
        <v>8310</v>
      </c>
      <c r="S2132" s="10">
        <f t="shared" si="175"/>
        <v>42356.750706018516</v>
      </c>
      <c r="T2132" s="10">
        <f t="shared" si="176"/>
        <v>42386.750706018516</v>
      </c>
      <c r="U2132">
        <f t="shared" si="172"/>
        <v>2015</v>
      </c>
    </row>
    <row r="2133" spans="1:21" ht="60" x14ac:dyDescent="0.25">
      <c r="A2133">
        <v>524</v>
      </c>
      <c r="B2133" s="3" t="s">
        <v>525</v>
      </c>
      <c r="C2133" s="3" t="s">
        <v>4634</v>
      </c>
      <c r="D2133" s="6">
        <v>3500</v>
      </c>
      <c r="E2133" s="8">
        <v>3803.55</v>
      </c>
      <c r="F2133" t="s">
        <v>8218</v>
      </c>
      <c r="G2133" t="s">
        <v>8224</v>
      </c>
      <c r="H2133" t="s">
        <v>8246</v>
      </c>
      <c r="I2133">
        <v>1464801169</v>
      </c>
      <c r="J2133">
        <v>1462209169</v>
      </c>
      <c r="K2133" t="b">
        <v>0</v>
      </c>
      <c r="L2133" s="9">
        <v>130</v>
      </c>
      <c r="M2133" t="b">
        <v>1</v>
      </c>
      <c r="N2133" t="s">
        <v>8269</v>
      </c>
      <c r="O2133">
        <f t="shared" si="173"/>
        <v>109</v>
      </c>
      <c r="P2133">
        <f t="shared" si="174"/>
        <v>29.26</v>
      </c>
      <c r="Q2133" s="13" t="s">
        <v>8323</v>
      </c>
      <c r="R2133" t="s">
        <v>8326</v>
      </c>
      <c r="S2133" s="10">
        <f t="shared" si="175"/>
        <v>42492.717233796298</v>
      </c>
      <c r="T2133" s="10">
        <f t="shared" si="176"/>
        <v>42522.717233796298</v>
      </c>
      <c r="U2133">
        <f t="shared" si="172"/>
        <v>2016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 s="9">
        <v>41</v>
      </c>
      <c r="M2134" t="b">
        <v>0</v>
      </c>
      <c r="N2134" t="s">
        <v>8292</v>
      </c>
      <c r="O2134">
        <f t="shared" si="173"/>
        <v>47</v>
      </c>
      <c r="P2134">
        <f t="shared" si="174"/>
        <v>34.1</v>
      </c>
      <c r="Q2134" s="13" t="s">
        <v>8308</v>
      </c>
      <c r="R2134" t="s">
        <v>8318</v>
      </c>
      <c r="S2134" s="10">
        <f t="shared" si="175"/>
        <v>42702.770729166667</v>
      </c>
      <c r="T2134" s="10">
        <f t="shared" si="176"/>
        <v>42762.770729166667</v>
      </c>
      <c r="U2134">
        <f t="shared" si="172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 s="9">
        <v>41</v>
      </c>
      <c r="M2135" t="b">
        <v>0</v>
      </c>
      <c r="N2135" t="s">
        <v>8291</v>
      </c>
      <c r="O2135">
        <f t="shared" si="173"/>
        <v>43</v>
      </c>
      <c r="P2135">
        <f t="shared" si="174"/>
        <v>34.020000000000003</v>
      </c>
      <c r="Q2135" s="13" t="s">
        <v>8327</v>
      </c>
      <c r="R2135" t="s">
        <v>8330</v>
      </c>
      <c r="S2135" s="10">
        <f t="shared" si="175"/>
        <v>42460.98192129629</v>
      </c>
      <c r="T2135" s="10">
        <f t="shared" si="176"/>
        <v>42481.166666666672</v>
      </c>
      <c r="U2135">
        <f t="shared" si="172"/>
        <v>2016</v>
      </c>
    </row>
    <row r="2136" spans="1:21" ht="30" x14ac:dyDescent="0.25">
      <c r="A2136">
        <v>1290</v>
      </c>
      <c r="B2136" s="3" t="s">
        <v>1291</v>
      </c>
      <c r="C2136" s="3" t="s">
        <v>5400</v>
      </c>
      <c r="D2136" s="6">
        <v>3500</v>
      </c>
      <c r="E2136" s="8">
        <v>3800</v>
      </c>
      <c r="F2136" t="s">
        <v>8218</v>
      </c>
      <c r="G2136" t="s">
        <v>8223</v>
      </c>
      <c r="H2136" t="s">
        <v>8245</v>
      </c>
      <c r="I2136">
        <v>1429772340</v>
      </c>
      <c r="J2136">
        <v>1427121931</v>
      </c>
      <c r="K2136" t="b">
        <v>0</v>
      </c>
      <c r="L2136" s="9">
        <v>86</v>
      </c>
      <c r="M2136" t="b">
        <v>1</v>
      </c>
      <c r="N2136" t="s">
        <v>8269</v>
      </c>
      <c r="O2136">
        <f t="shared" si="173"/>
        <v>109</v>
      </c>
      <c r="P2136">
        <f t="shared" si="174"/>
        <v>44.19</v>
      </c>
      <c r="Q2136" s="13" t="s">
        <v>8323</v>
      </c>
      <c r="R2136" t="s">
        <v>8326</v>
      </c>
      <c r="S2136" s="10">
        <f t="shared" si="175"/>
        <v>42086.614942129629</v>
      </c>
      <c r="T2136" s="10">
        <f t="shared" si="176"/>
        <v>42117.290972222225</v>
      </c>
      <c r="U2136">
        <f t="shared" si="172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 s="9">
        <v>38</v>
      </c>
      <c r="M2137" t="b">
        <v>1</v>
      </c>
      <c r="N2137" t="s">
        <v>8274</v>
      </c>
      <c r="O2137">
        <f t="shared" si="173"/>
        <v>107</v>
      </c>
      <c r="P2137">
        <f t="shared" si="174"/>
        <v>36.61</v>
      </c>
      <c r="Q2137" s="13" t="s">
        <v>8327</v>
      </c>
      <c r="R2137" t="s">
        <v>8331</v>
      </c>
      <c r="S2137" s="10">
        <f t="shared" si="175"/>
        <v>41073.050717592596</v>
      </c>
      <c r="T2137" s="10">
        <f t="shared" si="176"/>
        <v>41085.683333333334</v>
      </c>
      <c r="U2137">
        <f t="shared" si="172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 s="9">
        <v>12</v>
      </c>
      <c r="M2138" t="b">
        <v>1</v>
      </c>
      <c r="N2138" t="s">
        <v>8274</v>
      </c>
      <c r="O2138">
        <f t="shared" si="173"/>
        <v>185</v>
      </c>
      <c r="P2138">
        <f t="shared" si="174"/>
        <v>115.83</v>
      </c>
      <c r="Q2138" s="13" t="s">
        <v>8327</v>
      </c>
      <c r="R2138" t="s">
        <v>8331</v>
      </c>
      <c r="S2138" s="10">
        <f t="shared" si="175"/>
        <v>42323.17460648148</v>
      </c>
      <c r="T2138" s="10">
        <f t="shared" si="176"/>
        <v>42383.17460648148</v>
      </c>
      <c r="U2138">
        <f t="shared" si="172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 s="9">
        <v>12</v>
      </c>
      <c r="M2139" t="b">
        <v>0</v>
      </c>
      <c r="N2139" t="s">
        <v>8271</v>
      </c>
      <c r="O2139">
        <f t="shared" si="173"/>
        <v>5</v>
      </c>
      <c r="P2139">
        <f t="shared" si="174"/>
        <v>115.75</v>
      </c>
      <c r="Q2139" s="13" t="s">
        <v>8308</v>
      </c>
      <c r="R2139" t="s">
        <v>8310</v>
      </c>
      <c r="S2139" s="10">
        <f t="shared" si="175"/>
        <v>42273.090740740736</v>
      </c>
      <c r="T2139" s="10">
        <f t="shared" si="176"/>
        <v>42313.132407407407</v>
      </c>
      <c r="U2139">
        <f t="shared" si="172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 s="9">
        <v>13</v>
      </c>
      <c r="M2140" t="b">
        <v>0</v>
      </c>
      <c r="N2140" t="s">
        <v>8265</v>
      </c>
      <c r="O2140">
        <f t="shared" si="173"/>
        <v>6</v>
      </c>
      <c r="P2140">
        <f t="shared" si="174"/>
        <v>106.69</v>
      </c>
      <c r="Q2140" s="13" t="s">
        <v>8321</v>
      </c>
      <c r="R2140" t="s">
        <v>8337</v>
      </c>
      <c r="S2140" s="10">
        <f t="shared" si="175"/>
        <v>42135.589548611111</v>
      </c>
      <c r="T2140" s="10">
        <f t="shared" si="176"/>
        <v>42166.083333333328</v>
      </c>
      <c r="U2140">
        <f t="shared" si="172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 s="9">
        <v>17</v>
      </c>
      <c r="M2141" t="b">
        <v>0</v>
      </c>
      <c r="N2141" t="s">
        <v>8269</v>
      </c>
      <c r="O2141">
        <f t="shared" si="173"/>
        <v>12</v>
      </c>
      <c r="P2141">
        <f t="shared" si="174"/>
        <v>81.41</v>
      </c>
      <c r="Q2141" s="13" t="s">
        <v>8323</v>
      </c>
      <c r="R2141" t="s">
        <v>8326</v>
      </c>
      <c r="S2141" s="10">
        <f t="shared" si="175"/>
        <v>42075.979988425926</v>
      </c>
      <c r="T2141" s="10">
        <f t="shared" si="176"/>
        <v>42103.979988425926</v>
      </c>
      <c r="U2141">
        <f t="shared" si="172"/>
        <v>2015</v>
      </c>
    </row>
    <row r="2142" spans="1:21" ht="60" x14ac:dyDescent="0.25">
      <c r="A2142">
        <v>3694</v>
      </c>
      <c r="B2142" s="3" t="s">
        <v>3691</v>
      </c>
      <c r="C2142" s="3" t="s">
        <v>7804</v>
      </c>
      <c r="D2142" s="6">
        <v>3500</v>
      </c>
      <c r="E2142" s="8">
        <v>3760</v>
      </c>
      <c r="F2142" t="s">
        <v>8218</v>
      </c>
      <c r="G2142" t="s">
        <v>8223</v>
      </c>
      <c r="H2142" t="s">
        <v>8245</v>
      </c>
      <c r="I2142">
        <v>1465178400</v>
      </c>
      <c r="J2142">
        <v>1461985967</v>
      </c>
      <c r="K2142" t="b">
        <v>0</v>
      </c>
      <c r="L2142" s="9">
        <v>60</v>
      </c>
      <c r="M2142" t="b">
        <v>1</v>
      </c>
      <c r="N2142" t="s">
        <v>8269</v>
      </c>
      <c r="O2142">
        <f t="shared" si="173"/>
        <v>107</v>
      </c>
      <c r="P2142">
        <f t="shared" si="174"/>
        <v>62.67</v>
      </c>
      <c r="Q2142" s="13" t="s">
        <v>8323</v>
      </c>
      <c r="R2142" t="s">
        <v>8326</v>
      </c>
      <c r="S2142" s="10">
        <f t="shared" si="175"/>
        <v>42490.133877314816</v>
      </c>
      <c r="T2142" s="10">
        <f t="shared" si="176"/>
        <v>42527.083333333328</v>
      </c>
      <c r="U2142">
        <f t="shared" si="172"/>
        <v>2016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 s="9">
        <v>30</v>
      </c>
      <c r="M2143" t="b">
        <v>0</v>
      </c>
      <c r="N2143" t="s">
        <v>8276</v>
      </c>
      <c r="O2143">
        <f t="shared" si="173"/>
        <v>15</v>
      </c>
      <c r="P2143">
        <f t="shared" si="174"/>
        <v>46.03</v>
      </c>
      <c r="Q2143" s="13" t="s">
        <v>8327</v>
      </c>
      <c r="R2143" t="s">
        <v>8350</v>
      </c>
      <c r="S2143" s="10">
        <f t="shared" si="175"/>
        <v>41310.969270833331</v>
      </c>
      <c r="T2143" s="10">
        <f t="shared" si="176"/>
        <v>41355.927604166667</v>
      </c>
      <c r="U2143">
        <f t="shared" si="172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 s="9">
        <v>34</v>
      </c>
      <c r="M2144" t="b">
        <v>1</v>
      </c>
      <c r="N2144" t="s">
        <v>8290</v>
      </c>
      <c r="O2144">
        <f t="shared" si="173"/>
        <v>137</v>
      </c>
      <c r="P2144">
        <f t="shared" si="174"/>
        <v>40.42</v>
      </c>
      <c r="Q2144" s="13" t="s">
        <v>8327</v>
      </c>
      <c r="R2144" t="s">
        <v>8338</v>
      </c>
      <c r="S2144" s="10">
        <f t="shared" si="175"/>
        <v>40802.733101851853</v>
      </c>
      <c r="T2144" s="10">
        <f t="shared" si="176"/>
        <v>40832.918749999997</v>
      </c>
      <c r="U2144">
        <f t="shared" si="172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 s="9">
        <v>59</v>
      </c>
      <c r="M2145" t="b">
        <v>1</v>
      </c>
      <c r="N2145" t="s">
        <v>8301</v>
      </c>
      <c r="O2145">
        <f t="shared" si="173"/>
        <v>458</v>
      </c>
      <c r="P2145">
        <f t="shared" si="174"/>
        <v>23.28</v>
      </c>
      <c r="Q2145" s="13" t="s">
        <v>8323</v>
      </c>
      <c r="R2145" t="s">
        <v>8324</v>
      </c>
      <c r="S2145" s="10">
        <f t="shared" si="175"/>
        <v>41885.478842592594</v>
      </c>
      <c r="T2145" s="10">
        <f t="shared" si="176"/>
        <v>41915.478842592594</v>
      </c>
      <c r="U2145">
        <f t="shared" si="172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 s="9">
        <v>17</v>
      </c>
      <c r="M2146" t="b">
        <v>1</v>
      </c>
      <c r="N2146" t="s">
        <v>8274</v>
      </c>
      <c r="O2146">
        <f t="shared" si="173"/>
        <v>114</v>
      </c>
      <c r="P2146">
        <f t="shared" si="174"/>
        <v>80.59</v>
      </c>
      <c r="Q2146" s="13" t="s">
        <v>8327</v>
      </c>
      <c r="R2146" t="s">
        <v>8331</v>
      </c>
      <c r="S2146" s="10">
        <f t="shared" si="175"/>
        <v>41549.627615740741</v>
      </c>
      <c r="T2146" s="10">
        <f t="shared" si="176"/>
        <v>41579.627615740741</v>
      </c>
      <c r="U2146">
        <f t="shared" si="172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 s="9">
        <v>49</v>
      </c>
      <c r="M2147" t="b">
        <v>1</v>
      </c>
      <c r="N2147" t="s">
        <v>8264</v>
      </c>
      <c r="O2147">
        <f t="shared" si="173"/>
        <v>105</v>
      </c>
      <c r="P2147">
        <f t="shared" si="174"/>
        <v>27.9</v>
      </c>
      <c r="Q2147" s="13" t="s">
        <v>8321</v>
      </c>
      <c r="R2147" t="s">
        <v>8343</v>
      </c>
      <c r="S2147" s="10">
        <f t="shared" si="175"/>
        <v>41682.805902777778</v>
      </c>
      <c r="T2147" s="10">
        <f t="shared" si="176"/>
        <v>41705.805902777778</v>
      </c>
      <c r="U2147">
        <f t="shared" si="172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 s="9">
        <v>20</v>
      </c>
      <c r="M2148" t="b">
        <v>0</v>
      </c>
      <c r="N2148" t="s">
        <v>8270</v>
      </c>
      <c r="O2148">
        <f t="shared" si="173"/>
        <v>1</v>
      </c>
      <c r="P2148">
        <f t="shared" si="174"/>
        <v>68.3</v>
      </c>
      <c r="Q2148" s="13" t="s">
        <v>8308</v>
      </c>
      <c r="R2148" t="s">
        <v>8342</v>
      </c>
      <c r="S2148" s="10">
        <f t="shared" si="175"/>
        <v>42676.942164351851</v>
      </c>
      <c r="T2148" s="10">
        <f t="shared" si="176"/>
        <v>42706.983831018515</v>
      </c>
      <c r="U2148">
        <f t="shared" si="172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 s="9">
        <v>27</v>
      </c>
      <c r="M2149" t="b">
        <v>1</v>
      </c>
      <c r="N2149" t="s">
        <v>8278</v>
      </c>
      <c r="O2149">
        <f t="shared" si="173"/>
        <v>103</v>
      </c>
      <c r="P2149">
        <f t="shared" si="174"/>
        <v>50.59</v>
      </c>
      <c r="Q2149" s="13" t="s">
        <v>8327</v>
      </c>
      <c r="R2149" t="s">
        <v>8329</v>
      </c>
      <c r="S2149" s="10">
        <f t="shared" si="175"/>
        <v>42688.732407407413</v>
      </c>
      <c r="T2149" s="10">
        <f t="shared" si="176"/>
        <v>42716.732407407413</v>
      </c>
      <c r="U2149">
        <f t="shared" si="172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 s="9">
        <v>20</v>
      </c>
      <c r="M2150" t="b">
        <v>1</v>
      </c>
      <c r="N2150" t="s">
        <v>8269</v>
      </c>
      <c r="O2150">
        <f t="shared" si="173"/>
        <v>171</v>
      </c>
      <c r="P2150">
        <f t="shared" si="174"/>
        <v>68.25</v>
      </c>
      <c r="Q2150" s="13" t="s">
        <v>8323</v>
      </c>
      <c r="R2150" t="s">
        <v>8326</v>
      </c>
      <c r="S2150" s="10">
        <f t="shared" si="175"/>
        <v>42532.052523148144</v>
      </c>
      <c r="T2150" s="10">
        <f t="shared" si="176"/>
        <v>42560.166666666672</v>
      </c>
      <c r="U2150">
        <f t="shared" si="172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 s="9">
        <v>47</v>
      </c>
      <c r="M2151" t="b">
        <v>1</v>
      </c>
      <c r="N2151" t="s">
        <v>8277</v>
      </c>
      <c r="O2151">
        <f t="shared" si="173"/>
        <v>114</v>
      </c>
      <c r="P2151">
        <f t="shared" si="174"/>
        <v>29.02</v>
      </c>
      <c r="Q2151" s="13" t="s">
        <v>8327</v>
      </c>
      <c r="R2151" t="s">
        <v>8328</v>
      </c>
      <c r="S2151" s="10">
        <f t="shared" si="175"/>
        <v>40557.429733796293</v>
      </c>
      <c r="T2151" s="10">
        <f t="shared" si="176"/>
        <v>40582.429733796293</v>
      </c>
      <c r="U2151">
        <f t="shared" si="172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 s="9">
        <v>20</v>
      </c>
      <c r="M2152" t="b">
        <v>0</v>
      </c>
      <c r="N2152" t="s">
        <v>8269</v>
      </c>
      <c r="O2152">
        <f t="shared" si="173"/>
        <v>27</v>
      </c>
      <c r="P2152">
        <f t="shared" si="174"/>
        <v>68.099999999999994</v>
      </c>
      <c r="Q2152" s="13" t="s">
        <v>8323</v>
      </c>
      <c r="R2152" t="s">
        <v>8326</v>
      </c>
      <c r="S2152" s="10">
        <f t="shared" si="175"/>
        <v>42278.629710648151</v>
      </c>
      <c r="T2152" s="10">
        <f t="shared" si="176"/>
        <v>42306.629710648151</v>
      </c>
      <c r="U2152">
        <f t="shared" si="172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 s="9">
        <v>18</v>
      </c>
      <c r="M2153" t="b">
        <v>1</v>
      </c>
      <c r="N2153" t="s">
        <v>8298</v>
      </c>
      <c r="O2153">
        <f t="shared" si="173"/>
        <v>109</v>
      </c>
      <c r="P2153">
        <f t="shared" si="174"/>
        <v>75.61</v>
      </c>
      <c r="Q2153" s="13" t="s">
        <v>8327</v>
      </c>
      <c r="R2153" t="s">
        <v>8341</v>
      </c>
      <c r="S2153" s="10">
        <f t="shared" si="175"/>
        <v>42093.860023148154</v>
      </c>
      <c r="T2153" s="10">
        <f t="shared" si="176"/>
        <v>42125.582638888889</v>
      </c>
      <c r="U2153">
        <f t="shared" si="172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 s="9">
        <v>38</v>
      </c>
      <c r="M2154" t="b">
        <v>1</v>
      </c>
      <c r="N2154" t="s">
        <v>8277</v>
      </c>
      <c r="O2154">
        <f t="shared" si="173"/>
        <v>136</v>
      </c>
      <c r="P2154">
        <f t="shared" si="174"/>
        <v>35.79</v>
      </c>
      <c r="Q2154" s="13" t="s">
        <v>8327</v>
      </c>
      <c r="R2154" t="s">
        <v>8328</v>
      </c>
      <c r="S2154" s="10">
        <f t="shared" si="175"/>
        <v>40638.868611111109</v>
      </c>
      <c r="T2154" s="10">
        <f t="shared" si="176"/>
        <v>40668.868611111109</v>
      </c>
      <c r="U2154">
        <f t="shared" si="172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 s="9">
        <v>21</v>
      </c>
      <c r="M2155" t="b">
        <v>1</v>
      </c>
      <c r="N2155" t="s">
        <v>8269</v>
      </c>
      <c r="O2155">
        <f t="shared" si="173"/>
        <v>170</v>
      </c>
      <c r="P2155">
        <f t="shared" si="174"/>
        <v>64.760000000000005</v>
      </c>
      <c r="Q2155" s="13" t="s">
        <v>8323</v>
      </c>
      <c r="R2155" t="s">
        <v>8326</v>
      </c>
      <c r="S2155" s="10">
        <f t="shared" si="175"/>
        <v>42019.959837962961</v>
      </c>
      <c r="T2155" s="10">
        <f t="shared" si="176"/>
        <v>42034.959837962961</v>
      </c>
      <c r="U2155">
        <f t="shared" si="172"/>
        <v>2015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 s="9">
        <v>29</v>
      </c>
      <c r="M2156" t="b">
        <v>0</v>
      </c>
      <c r="N2156" t="s">
        <v>8276</v>
      </c>
      <c r="O2156">
        <f t="shared" si="173"/>
        <v>68</v>
      </c>
      <c r="P2156">
        <f t="shared" si="174"/>
        <v>46.59</v>
      </c>
      <c r="Q2156" s="13" t="s">
        <v>8327</v>
      </c>
      <c r="R2156" t="s">
        <v>8350</v>
      </c>
      <c r="S2156" s="10">
        <f t="shared" si="175"/>
        <v>41597.788888888892</v>
      </c>
      <c r="T2156" s="10">
        <f t="shared" si="176"/>
        <v>41627.788888888892</v>
      </c>
      <c r="U2156">
        <f t="shared" si="172"/>
        <v>2013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 s="9">
        <v>26</v>
      </c>
      <c r="M2157" t="b">
        <v>1</v>
      </c>
      <c r="N2157" t="s">
        <v>8277</v>
      </c>
      <c r="O2157">
        <f t="shared" si="173"/>
        <v>135</v>
      </c>
      <c r="P2157">
        <f t="shared" si="174"/>
        <v>51.96</v>
      </c>
      <c r="Q2157" s="13" t="s">
        <v>8327</v>
      </c>
      <c r="R2157" t="s">
        <v>8328</v>
      </c>
      <c r="S2157" s="10">
        <f t="shared" si="175"/>
        <v>41205.198321759257</v>
      </c>
      <c r="T2157" s="10">
        <f t="shared" si="176"/>
        <v>41240.5</v>
      </c>
      <c r="U2157">
        <f t="shared" si="172"/>
        <v>2012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 s="9">
        <v>35</v>
      </c>
      <c r="M2158" t="b">
        <v>1</v>
      </c>
      <c r="N2158" t="s">
        <v>8264</v>
      </c>
      <c r="O2158">
        <f t="shared" si="173"/>
        <v>2702</v>
      </c>
      <c r="P2158">
        <f t="shared" si="174"/>
        <v>38.6</v>
      </c>
      <c r="Q2158" s="13" t="s">
        <v>8321</v>
      </c>
      <c r="R2158" t="s">
        <v>8343</v>
      </c>
      <c r="S2158" s="10">
        <f t="shared" si="175"/>
        <v>42604.730567129634</v>
      </c>
      <c r="T2158" s="10">
        <f t="shared" si="176"/>
        <v>42614.730567129634</v>
      </c>
      <c r="U2158">
        <f t="shared" si="172"/>
        <v>2016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 s="9">
        <v>17</v>
      </c>
      <c r="M2159" t="b">
        <v>1</v>
      </c>
      <c r="N2159" t="s">
        <v>8277</v>
      </c>
      <c r="O2159">
        <f t="shared" si="173"/>
        <v>135</v>
      </c>
      <c r="P2159">
        <f t="shared" si="174"/>
        <v>79.180000000000007</v>
      </c>
      <c r="Q2159" s="13" t="s">
        <v>8327</v>
      </c>
      <c r="R2159" t="s">
        <v>8328</v>
      </c>
      <c r="S2159" s="10">
        <f t="shared" si="175"/>
        <v>40718.839537037034</v>
      </c>
      <c r="T2159" s="10">
        <f t="shared" si="176"/>
        <v>40748.839537037034</v>
      </c>
      <c r="U2159">
        <f t="shared" si="172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 s="9">
        <v>16</v>
      </c>
      <c r="M2160" t="b">
        <v>0</v>
      </c>
      <c r="N2160" t="s">
        <v>8282</v>
      </c>
      <c r="O2160">
        <f t="shared" si="173"/>
        <v>41</v>
      </c>
      <c r="P2160">
        <f t="shared" si="174"/>
        <v>84.06</v>
      </c>
      <c r="Q2160" s="13" t="s">
        <v>8319</v>
      </c>
      <c r="R2160" t="s">
        <v>8345</v>
      </c>
      <c r="S2160" s="10">
        <f t="shared" si="175"/>
        <v>41983.110995370371</v>
      </c>
      <c r="T2160" s="10">
        <f t="shared" si="176"/>
        <v>42023.110995370371</v>
      </c>
      <c r="U2160">
        <f t="shared" si="172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 s="9">
        <v>47</v>
      </c>
      <c r="M2161" t="b">
        <v>1</v>
      </c>
      <c r="N2161" t="s">
        <v>8275</v>
      </c>
      <c r="O2161">
        <f t="shared" si="173"/>
        <v>122</v>
      </c>
      <c r="P2161">
        <f t="shared" si="174"/>
        <v>28.55</v>
      </c>
      <c r="Q2161" s="13" t="s">
        <v>8327</v>
      </c>
      <c r="R2161" t="s">
        <v>8336</v>
      </c>
      <c r="S2161" s="10">
        <f t="shared" si="175"/>
        <v>41694.391840277778</v>
      </c>
      <c r="T2161" s="10">
        <f t="shared" si="176"/>
        <v>41708.583333333336</v>
      </c>
      <c r="U2161">
        <f t="shared" si="172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 s="9">
        <v>42</v>
      </c>
      <c r="M2162" t="b">
        <v>1</v>
      </c>
      <c r="N2162" t="s">
        <v>8272</v>
      </c>
      <c r="O2162">
        <f t="shared" si="173"/>
        <v>134</v>
      </c>
      <c r="P2162">
        <f t="shared" si="174"/>
        <v>31.81</v>
      </c>
      <c r="Q2162" s="13" t="s">
        <v>8311</v>
      </c>
      <c r="R2162" t="s">
        <v>8333</v>
      </c>
      <c r="S2162" s="10">
        <f t="shared" si="175"/>
        <v>41309.11791666667</v>
      </c>
      <c r="T2162" s="10">
        <f t="shared" si="176"/>
        <v>41344</v>
      </c>
      <c r="U2162">
        <f t="shared" si="172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 s="9">
        <v>6</v>
      </c>
      <c r="M2163" t="b">
        <v>0</v>
      </c>
      <c r="N2163" t="s">
        <v>8269</v>
      </c>
      <c r="O2163">
        <f t="shared" si="173"/>
        <v>9</v>
      </c>
      <c r="P2163">
        <f t="shared" si="174"/>
        <v>222.5</v>
      </c>
      <c r="Q2163" s="13" t="s">
        <v>8323</v>
      </c>
      <c r="R2163" t="s">
        <v>8326</v>
      </c>
      <c r="S2163" s="10">
        <f t="shared" si="175"/>
        <v>42695.7105787037</v>
      </c>
      <c r="T2163" s="10">
        <f t="shared" si="176"/>
        <v>42725.7105787037</v>
      </c>
      <c r="U2163">
        <f t="shared" si="172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 s="9">
        <v>10</v>
      </c>
      <c r="M2164" t="b">
        <v>0</v>
      </c>
      <c r="N2164" t="s">
        <v>8299</v>
      </c>
      <c r="O2164">
        <f t="shared" si="173"/>
        <v>3</v>
      </c>
      <c r="P2164">
        <f t="shared" si="174"/>
        <v>133.30000000000001</v>
      </c>
      <c r="Q2164" s="13" t="s">
        <v>8308</v>
      </c>
      <c r="R2164" t="s">
        <v>8315</v>
      </c>
      <c r="S2164" s="10">
        <f t="shared" si="175"/>
        <v>42082.069560185191</v>
      </c>
      <c r="T2164" s="10">
        <f t="shared" si="176"/>
        <v>42112.069560185191</v>
      </c>
      <c r="U2164">
        <f t="shared" si="172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 s="9">
        <v>44</v>
      </c>
      <c r="M2165" t="b">
        <v>0</v>
      </c>
      <c r="N2165" t="s">
        <v>8271</v>
      </c>
      <c r="O2165">
        <f t="shared" si="173"/>
        <v>9</v>
      </c>
      <c r="P2165">
        <f t="shared" si="174"/>
        <v>30.27</v>
      </c>
      <c r="Q2165" s="13" t="s">
        <v>8308</v>
      </c>
      <c r="R2165" t="s">
        <v>8310</v>
      </c>
      <c r="S2165" s="10">
        <f t="shared" si="175"/>
        <v>42451.698449074072</v>
      </c>
      <c r="T2165" s="10">
        <f t="shared" si="176"/>
        <v>42486.288194444445</v>
      </c>
      <c r="U2165">
        <f t="shared" si="172"/>
        <v>2016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 s="9">
        <v>52</v>
      </c>
      <c r="M2166" t="b">
        <v>1</v>
      </c>
      <c r="N2166" t="s">
        <v>8283</v>
      </c>
      <c r="O2166">
        <f t="shared" si="173"/>
        <v>111</v>
      </c>
      <c r="P2166">
        <f t="shared" si="174"/>
        <v>25.58</v>
      </c>
      <c r="Q2166" s="13" t="s">
        <v>8313</v>
      </c>
      <c r="R2166" t="s">
        <v>8314</v>
      </c>
      <c r="S2166" s="10">
        <f t="shared" si="175"/>
        <v>42120.628136574072</v>
      </c>
      <c r="T2166" s="10">
        <f t="shared" si="176"/>
        <v>42165.628136574072</v>
      </c>
      <c r="U2166">
        <f t="shared" si="172"/>
        <v>2015</v>
      </c>
    </row>
    <row r="2167" spans="1:21" ht="45" x14ac:dyDescent="0.25">
      <c r="A2167">
        <v>3374</v>
      </c>
      <c r="B2167" s="3" t="s">
        <v>3373</v>
      </c>
      <c r="C2167" s="3" t="s">
        <v>7484</v>
      </c>
      <c r="D2167" s="6">
        <v>3500</v>
      </c>
      <c r="E2167" s="8">
        <v>3730</v>
      </c>
      <c r="F2167" t="s">
        <v>8218</v>
      </c>
      <c r="G2167" t="s">
        <v>8228</v>
      </c>
      <c r="H2167" t="s">
        <v>8250</v>
      </c>
      <c r="I2167">
        <v>1446053616</v>
      </c>
      <c r="J2167">
        <v>1443461616</v>
      </c>
      <c r="K2167" t="b">
        <v>0</v>
      </c>
      <c r="L2167" s="9">
        <v>52</v>
      </c>
      <c r="M2167" t="b">
        <v>1</v>
      </c>
      <c r="N2167" t="s">
        <v>8269</v>
      </c>
      <c r="O2167">
        <f t="shared" si="173"/>
        <v>107</v>
      </c>
      <c r="P2167">
        <f t="shared" si="174"/>
        <v>71.73</v>
      </c>
      <c r="Q2167" s="13" t="s">
        <v>8323</v>
      </c>
      <c r="R2167" t="s">
        <v>8326</v>
      </c>
      <c r="S2167" s="10">
        <f t="shared" si="175"/>
        <v>42275.731666666667</v>
      </c>
      <c r="T2167" s="10">
        <f t="shared" si="176"/>
        <v>42305.731666666667</v>
      </c>
      <c r="U2167">
        <f t="shared" si="172"/>
        <v>2015</v>
      </c>
    </row>
    <row r="2168" spans="1:21" ht="30" x14ac:dyDescent="0.25">
      <c r="A2168">
        <v>2968</v>
      </c>
      <c r="B2168" s="3" t="s">
        <v>2968</v>
      </c>
      <c r="C2168" s="3" t="s">
        <v>7078</v>
      </c>
      <c r="D2168" s="6">
        <v>3500</v>
      </c>
      <c r="E2168" s="8">
        <v>3710</v>
      </c>
      <c r="F2168" t="s">
        <v>8218</v>
      </c>
      <c r="G2168" t="s">
        <v>8223</v>
      </c>
      <c r="H2168" t="s">
        <v>8245</v>
      </c>
      <c r="I2168">
        <v>1471406340</v>
      </c>
      <c r="J2168">
        <v>1470227660</v>
      </c>
      <c r="K2168" t="b">
        <v>0</v>
      </c>
      <c r="L2168" s="9">
        <v>47</v>
      </c>
      <c r="M2168" t="b">
        <v>1</v>
      </c>
      <c r="N2168" t="s">
        <v>8269</v>
      </c>
      <c r="O2168">
        <f t="shared" si="173"/>
        <v>106</v>
      </c>
      <c r="P2168">
        <f t="shared" si="174"/>
        <v>78.94</v>
      </c>
      <c r="Q2168" s="13" t="s">
        <v>8323</v>
      </c>
      <c r="R2168" t="s">
        <v>8326</v>
      </c>
      <c r="S2168" s="10">
        <f t="shared" si="175"/>
        <v>42585.523842592593</v>
      </c>
      <c r="T2168" s="10">
        <f t="shared" si="176"/>
        <v>42599.165972222225</v>
      </c>
      <c r="U2168">
        <f t="shared" si="172"/>
        <v>2016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 s="9">
        <v>28</v>
      </c>
      <c r="M2169" t="b">
        <v>1</v>
      </c>
      <c r="N2169" t="s">
        <v>8303</v>
      </c>
      <c r="O2169">
        <f t="shared" si="173"/>
        <v>106</v>
      </c>
      <c r="P2169">
        <f t="shared" si="174"/>
        <v>47.43</v>
      </c>
      <c r="Q2169" s="13" t="s">
        <v>8323</v>
      </c>
      <c r="R2169" t="s">
        <v>8335</v>
      </c>
      <c r="S2169" s="10">
        <f t="shared" si="175"/>
        <v>42193.813530092593</v>
      </c>
      <c r="T2169" s="10">
        <f t="shared" si="176"/>
        <v>42218.813530092593</v>
      </c>
      <c r="U2169">
        <f t="shared" si="172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 s="9">
        <v>11</v>
      </c>
      <c r="M2170" t="b">
        <v>1</v>
      </c>
      <c r="N2170" t="s">
        <v>8303</v>
      </c>
      <c r="O2170">
        <f t="shared" si="173"/>
        <v>133</v>
      </c>
      <c r="P2170">
        <f t="shared" si="174"/>
        <v>120.55</v>
      </c>
      <c r="Q2170" s="13" t="s">
        <v>8323</v>
      </c>
      <c r="R2170" t="s">
        <v>8335</v>
      </c>
      <c r="S2170" s="10">
        <f t="shared" si="175"/>
        <v>42403.035567129627</v>
      </c>
      <c r="T2170" s="10">
        <f t="shared" si="176"/>
        <v>42462.993900462956</v>
      </c>
      <c r="U2170">
        <f t="shared" si="172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 s="9">
        <v>20</v>
      </c>
      <c r="M2171" t="b">
        <v>0</v>
      </c>
      <c r="N2171" t="s">
        <v>8301</v>
      </c>
      <c r="O2171">
        <f t="shared" si="173"/>
        <v>17</v>
      </c>
      <c r="P2171">
        <f t="shared" si="174"/>
        <v>66.099999999999994</v>
      </c>
      <c r="Q2171" s="13" t="s">
        <v>8323</v>
      </c>
      <c r="R2171" t="s">
        <v>8324</v>
      </c>
      <c r="S2171" s="10">
        <f t="shared" si="175"/>
        <v>42464.958912037036</v>
      </c>
      <c r="T2171" s="10">
        <f t="shared" si="176"/>
        <v>42494.958912037036</v>
      </c>
      <c r="U2171">
        <f t="shared" si="172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 s="9">
        <v>34</v>
      </c>
      <c r="M2172" t="b">
        <v>1</v>
      </c>
      <c r="N2172" t="s">
        <v>8290</v>
      </c>
      <c r="O2172">
        <f t="shared" si="173"/>
        <v>120</v>
      </c>
      <c r="P2172">
        <f t="shared" si="174"/>
        <v>38.79</v>
      </c>
      <c r="Q2172" s="13" t="s">
        <v>8327</v>
      </c>
      <c r="R2172" t="s">
        <v>8338</v>
      </c>
      <c r="S2172" s="10">
        <f t="shared" si="175"/>
        <v>40987.890740740739</v>
      </c>
      <c r="T2172" s="10">
        <f t="shared" si="176"/>
        <v>41017.890740740739</v>
      </c>
      <c r="U2172">
        <f t="shared" si="172"/>
        <v>2012</v>
      </c>
    </row>
    <row r="2173" spans="1:21" ht="60" x14ac:dyDescent="0.25">
      <c r="A2173">
        <v>3333</v>
      </c>
      <c r="B2173" s="3" t="s">
        <v>3333</v>
      </c>
      <c r="C2173" s="3" t="s">
        <v>7443</v>
      </c>
      <c r="D2173" s="6">
        <v>3500</v>
      </c>
      <c r="E2173" s="8">
        <v>3660</v>
      </c>
      <c r="F2173" t="s">
        <v>8218</v>
      </c>
      <c r="G2173" t="s">
        <v>8223</v>
      </c>
      <c r="H2173" t="s">
        <v>8245</v>
      </c>
      <c r="I2173">
        <v>1434384880</v>
      </c>
      <c r="J2173">
        <v>1432484080</v>
      </c>
      <c r="K2173" t="b">
        <v>0</v>
      </c>
      <c r="L2173" s="9">
        <v>111</v>
      </c>
      <c r="M2173" t="b">
        <v>1</v>
      </c>
      <c r="N2173" t="s">
        <v>8269</v>
      </c>
      <c r="O2173">
        <f t="shared" si="173"/>
        <v>105</v>
      </c>
      <c r="P2173">
        <f t="shared" si="174"/>
        <v>32.97</v>
      </c>
      <c r="Q2173" s="13" t="s">
        <v>8323</v>
      </c>
      <c r="R2173" t="s">
        <v>8326</v>
      </c>
      <c r="S2173" s="10">
        <f t="shared" si="175"/>
        <v>42148.676851851851</v>
      </c>
      <c r="T2173" s="10">
        <f t="shared" si="176"/>
        <v>42170.676851851851</v>
      </c>
      <c r="U2173">
        <f t="shared" si="172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 s="9">
        <v>23</v>
      </c>
      <c r="M2174" t="b">
        <v>0</v>
      </c>
      <c r="N2174" t="s">
        <v>8269</v>
      </c>
      <c r="O2174">
        <f t="shared" si="173"/>
        <v>44</v>
      </c>
      <c r="P2174">
        <f t="shared" si="174"/>
        <v>57.17</v>
      </c>
      <c r="Q2174" s="13" t="s">
        <v>8323</v>
      </c>
      <c r="R2174" t="s">
        <v>8326</v>
      </c>
      <c r="S2174" s="10">
        <f t="shared" si="175"/>
        <v>42221.656782407401</v>
      </c>
      <c r="T2174" s="10">
        <f t="shared" si="176"/>
        <v>42281.656782407401</v>
      </c>
      <c r="U2174">
        <f t="shared" si="172"/>
        <v>2015</v>
      </c>
    </row>
    <row r="2175" spans="1:21" ht="60" x14ac:dyDescent="0.25">
      <c r="A2175">
        <v>3821</v>
      </c>
      <c r="B2175" s="3" t="s">
        <v>3818</v>
      </c>
      <c r="C2175" s="3" t="s">
        <v>7930</v>
      </c>
      <c r="D2175" s="6">
        <v>3500</v>
      </c>
      <c r="E2175" s="8">
        <v>3659</v>
      </c>
      <c r="F2175" t="s">
        <v>8218</v>
      </c>
      <c r="G2175" t="s">
        <v>8223</v>
      </c>
      <c r="H2175" t="s">
        <v>8245</v>
      </c>
      <c r="I2175">
        <v>1451881207</v>
      </c>
      <c r="J2175">
        <v>1449116407</v>
      </c>
      <c r="K2175" t="b">
        <v>0</v>
      </c>
      <c r="L2175" s="9">
        <v>46</v>
      </c>
      <c r="M2175" t="b">
        <v>1</v>
      </c>
      <c r="N2175" t="s">
        <v>8269</v>
      </c>
      <c r="O2175">
        <f t="shared" si="173"/>
        <v>105</v>
      </c>
      <c r="P2175">
        <f t="shared" si="174"/>
        <v>79.540000000000006</v>
      </c>
      <c r="Q2175" s="13" t="s">
        <v>8323</v>
      </c>
      <c r="R2175" t="s">
        <v>8326</v>
      </c>
      <c r="S2175" s="10">
        <f t="shared" si="175"/>
        <v>42341.180636574078</v>
      </c>
      <c r="T2175" s="10">
        <f t="shared" si="176"/>
        <v>42373.180636574078</v>
      </c>
      <c r="U2175">
        <f t="shared" si="172"/>
        <v>2015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 s="9">
        <v>201</v>
      </c>
      <c r="M2176" t="b">
        <v>0</v>
      </c>
      <c r="N2176" t="s">
        <v>8271</v>
      </c>
      <c r="O2176">
        <f t="shared" si="173"/>
        <v>7</v>
      </c>
      <c r="P2176">
        <f t="shared" si="174"/>
        <v>6.5</v>
      </c>
      <c r="Q2176" s="13" t="s">
        <v>8308</v>
      </c>
      <c r="R2176" t="s">
        <v>8310</v>
      </c>
      <c r="S2176" s="10">
        <f t="shared" si="175"/>
        <v>42696.37572916667</v>
      </c>
      <c r="T2176" s="10">
        <f t="shared" si="176"/>
        <v>42726.37572916667</v>
      </c>
      <c r="U2176">
        <f t="shared" si="172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 s="9">
        <v>6</v>
      </c>
      <c r="M2177" t="b">
        <v>0</v>
      </c>
      <c r="N2177" t="s">
        <v>8269</v>
      </c>
      <c r="O2177">
        <f t="shared" si="173"/>
        <v>1</v>
      </c>
      <c r="P2177">
        <f t="shared" si="174"/>
        <v>217.5</v>
      </c>
      <c r="Q2177" s="13" t="s">
        <v>8323</v>
      </c>
      <c r="R2177" t="s">
        <v>8326</v>
      </c>
      <c r="S2177" s="10">
        <f t="shared" si="175"/>
        <v>42543.788564814815</v>
      </c>
      <c r="T2177" s="10">
        <f t="shared" si="176"/>
        <v>42573.788564814815</v>
      </c>
      <c r="U2177">
        <f t="shared" si="172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 s="9">
        <v>11</v>
      </c>
      <c r="M2178" t="b">
        <v>0</v>
      </c>
      <c r="N2178" t="s">
        <v>8291</v>
      </c>
      <c r="O2178">
        <f t="shared" si="173"/>
        <v>65</v>
      </c>
      <c r="P2178">
        <f t="shared" si="174"/>
        <v>118.36</v>
      </c>
      <c r="Q2178" s="13" t="s">
        <v>8327</v>
      </c>
      <c r="R2178" t="s">
        <v>8330</v>
      </c>
      <c r="S2178" s="10">
        <f t="shared" si="175"/>
        <v>42021.139733796299</v>
      </c>
      <c r="T2178" s="10">
        <f t="shared" si="176"/>
        <v>42051.139733796299</v>
      </c>
      <c r="U2178">
        <f t="shared" si="172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 s="9">
        <v>26</v>
      </c>
      <c r="M2179" t="b">
        <v>1</v>
      </c>
      <c r="N2179" t="s">
        <v>8274</v>
      </c>
      <c r="O2179">
        <f t="shared" si="173"/>
        <v>100</v>
      </c>
      <c r="P2179">
        <f t="shared" si="174"/>
        <v>50.04</v>
      </c>
      <c r="Q2179" s="13" t="s">
        <v>8327</v>
      </c>
      <c r="R2179" t="s">
        <v>8331</v>
      </c>
      <c r="S2179" s="10">
        <f t="shared" si="175"/>
        <v>41827.906689814816</v>
      </c>
      <c r="T2179" s="10">
        <f t="shared" si="176"/>
        <v>41848.041666666664</v>
      </c>
      <c r="U2179">
        <f t="shared" si="172"/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 s="9">
        <v>17</v>
      </c>
      <c r="M2180" t="b">
        <v>0</v>
      </c>
      <c r="N2180" t="s">
        <v>8266</v>
      </c>
      <c r="O2180">
        <f t="shared" si="173"/>
        <v>16</v>
      </c>
      <c r="P2180">
        <f t="shared" si="174"/>
        <v>76.47</v>
      </c>
      <c r="Q2180" s="13" t="s">
        <v>8321</v>
      </c>
      <c r="R2180" t="s">
        <v>8325</v>
      </c>
      <c r="S2180" s="10">
        <f t="shared" si="175"/>
        <v>42248.632199074069</v>
      </c>
      <c r="T2180" s="10">
        <f t="shared" si="176"/>
        <v>42283.632199074069</v>
      </c>
      <c r="U2180">
        <f t="shared" si="172"/>
        <v>2015</v>
      </c>
    </row>
    <row r="2181" spans="1:21" ht="60" x14ac:dyDescent="0.25">
      <c r="A2181">
        <v>3350</v>
      </c>
      <c r="B2181" s="3" t="s">
        <v>3349</v>
      </c>
      <c r="C2181" s="3" t="s">
        <v>7460</v>
      </c>
      <c r="D2181" s="6">
        <v>3500</v>
      </c>
      <c r="E2181" s="8">
        <v>3655</v>
      </c>
      <c r="F2181" t="s">
        <v>8218</v>
      </c>
      <c r="G2181" t="s">
        <v>8242</v>
      </c>
      <c r="H2181" t="s">
        <v>8248</v>
      </c>
      <c r="I2181">
        <v>1448838000</v>
      </c>
      <c r="J2181">
        <v>1445791811</v>
      </c>
      <c r="K2181" t="b">
        <v>0</v>
      </c>
      <c r="L2181" s="9">
        <v>51</v>
      </c>
      <c r="M2181" t="b">
        <v>1</v>
      </c>
      <c r="N2181" t="s">
        <v>8269</v>
      </c>
      <c r="O2181">
        <f t="shared" si="173"/>
        <v>104</v>
      </c>
      <c r="P2181">
        <f t="shared" si="174"/>
        <v>71.67</v>
      </c>
      <c r="Q2181" s="13" t="s">
        <v>8323</v>
      </c>
      <c r="R2181" t="s">
        <v>8326</v>
      </c>
      <c r="S2181" s="10">
        <f t="shared" si="175"/>
        <v>42302.701516203699</v>
      </c>
      <c r="T2181" s="10">
        <f t="shared" si="176"/>
        <v>42337.958333333328</v>
      </c>
      <c r="U2181">
        <f t="shared" si="172"/>
        <v>2015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 s="9">
        <v>26</v>
      </c>
      <c r="M2182" t="b">
        <v>0</v>
      </c>
      <c r="N2182" t="s">
        <v>8266</v>
      </c>
      <c r="O2182">
        <f t="shared" si="173"/>
        <v>6</v>
      </c>
      <c r="P2182">
        <f t="shared" si="174"/>
        <v>49.88</v>
      </c>
      <c r="Q2182" s="13" t="s">
        <v>8321</v>
      </c>
      <c r="R2182" t="s">
        <v>8325</v>
      </c>
      <c r="S2182" s="10">
        <f t="shared" si="175"/>
        <v>41855.777905092589</v>
      </c>
      <c r="T2182" s="10">
        <f t="shared" si="176"/>
        <v>41880.777905092589</v>
      </c>
      <c r="U2182">
        <f t="shared" si="172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 s="9">
        <v>20</v>
      </c>
      <c r="M2183" t="b">
        <v>0</v>
      </c>
      <c r="N2183" t="s">
        <v>8301</v>
      </c>
      <c r="O2183">
        <f t="shared" si="173"/>
        <v>9</v>
      </c>
      <c r="P2183">
        <f t="shared" si="174"/>
        <v>64.8</v>
      </c>
      <c r="Q2183" s="13" t="s">
        <v>8323</v>
      </c>
      <c r="R2183" t="s">
        <v>8324</v>
      </c>
      <c r="S2183" s="10">
        <f t="shared" si="175"/>
        <v>42551.102314814809</v>
      </c>
      <c r="T2183" s="10">
        <f t="shared" si="176"/>
        <v>42601.102314814809</v>
      </c>
      <c r="U2183">
        <f t="shared" si="172"/>
        <v>2016</v>
      </c>
    </row>
    <row r="2184" spans="1:21" ht="60" x14ac:dyDescent="0.25">
      <c r="A2184">
        <v>3715</v>
      </c>
      <c r="B2184" s="3" t="s">
        <v>3712</v>
      </c>
      <c r="C2184" s="3" t="s">
        <v>7825</v>
      </c>
      <c r="D2184" s="6">
        <v>3500</v>
      </c>
      <c r="E2184" s="8">
        <v>3590</v>
      </c>
      <c r="F2184" t="s">
        <v>8218</v>
      </c>
      <c r="G2184" t="s">
        <v>8224</v>
      </c>
      <c r="H2184" t="s">
        <v>8246</v>
      </c>
      <c r="I2184">
        <v>1427806320</v>
      </c>
      <c r="J2184">
        <v>1422834819</v>
      </c>
      <c r="K2184" t="b">
        <v>0</v>
      </c>
      <c r="L2184" s="9">
        <v>27</v>
      </c>
      <c r="M2184" t="b">
        <v>1</v>
      </c>
      <c r="N2184" t="s">
        <v>8269</v>
      </c>
      <c r="O2184">
        <f t="shared" si="173"/>
        <v>103</v>
      </c>
      <c r="P2184">
        <f t="shared" si="174"/>
        <v>132.96</v>
      </c>
      <c r="Q2184" s="13" t="s">
        <v>8323</v>
      </c>
      <c r="R2184" t="s">
        <v>8326</v>
      </c>
      <c r="S2184" s="10">
        <f t="shared" si="175"/>
        <v>42036.995590277773</v>
      </c>
      <c r="T2184" s="10">
        <f t="shared" si="176"/>
        <v>42094.536111111112</v>
      </c>
      <c r="U2184">
        <f t="shared" si="172"/>
        <v>2015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 s="9">
        <v>28</v>
      </c>
      <c r="M2185" t="b">
        <v>0</v>
      </c>
      <c r="N2185" t="s">
        <v>8265</v>
      </c>
      <c r="O2185">
        <f t="shared" si="173"/>
        <v>11</v>
      </c>
      <c r="P2185">
        <f t="shared" si="174"/>
        <v>46.18</v>
      </c>
      <c r="Q2185" s="13" t="s">
        <v>8321</v>
      </c>
      <c r="R2185" t="s">
        <v>8337</v>
      </c>
      <c r="S2185" s="10">
        <f t="shared" si="175"/>
        <v>42110.153043981481</v>
      </c>
      <c r="T2185" s="10">
        <f t="shared" si="176"/>
        <v>42155.153043981481</v>
      </c>
      <c r="U2185">
        <f t="shared" ref="U2185:U2248" si="177">YEAR(S2185)</f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 s="9">
        <v>25</v>
      </c>
      <c r="M2186" t="b">
        <v>1</v>
      </c>
      <c r="N2186" t="s">
        <v>8301</v>
      </c>
      <c r="O2186">
        <f t="shared" si="173"/>
        <v>143</v>
      </c>
      <c r="P2186">
        <f t="shared" si="174"/>
        <v>51.6</v>
      </c>
      <c r="Q2186" s="13" t="s">
        <v>8323</v>
      </c>
      <c r="R2186" t="s">
        <v>8324</v>
      </c>
      <c r="S2186" s="10">
        <f t="shared" si="175"/>
        <v>42783.459398148145</v>
      </c>
      <c r="T2186" s="10">
        <f t="shared" si="176"/>
        <v>42797.459398148145</v>
      </c>
      <c r="U2186">
        <f t="shared" si="177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 s="9">
        <v>45</v>
      </c>
      <c r="M2187" t="b">
        <v>0</v>
      </c>
      <c r="N2187" t="s">
        <v>8276</v>
      </c>
      <c r="O2187">
        <f t="shared" si="173"/>
        <v>41</v>
      </c>
      <c r="P2187">
        <f t="shared" si="174"/>
        <v>28.58</v>
      </c>
      <c r="Q2187" s="13" t="s">
        <v>8327</v>
      </c>
      <c r="R2187" t="s">
        <v>8350</v>
      </c>
      <c r="S2187" s="10">
        <f t="shared" si="175"/>
        <v>41276.496840277774</v>
      </c>
      <c r="T2187" s="10">
        <f t="shared" si="176"/>
        <v>41309.496840277774</v>
      </c>
      <c r="U2187">
        <f t="shared" si="177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 s="9">
        <v>41</v>
      </c>
      <c r="M2188" t="b">
        <v>1</v>
      </c>
      <c r="N2188" t="s">
        <v>8277</v>
      </c>
      <c r="O2188">
        <f t="shared" si="173"/>
        <v>171</v>
      </c>
      <c r="P2188">
        <f t="shared" si="174"/>
        <v>31.34</v>
      </c>
      <c r="Q2188" s="13" t="s">
        <v>8327</v>
      </c>
      <c r="R2188" t="s">
        <v>8328</v>
      </c>
      <c r="S2188" s="10">
        <f t="shared" si="175"/>
        <v>41088.691493055558</v>
      </c>
      <c r="T2188" s="10">
        <f t="shared" si="176"/>
        <v>41133.691493055558</v>
      </c>
      <c r="U2188">
        <f t="shared" si="177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 s="9">
        <v>7</v>
      </c>
      <c r="M2189" t="b">
        <v>1</v>
      </c>
      <c r="N2189" t="s">
        <v>8267</v>
      </c>
      <c r="O2189">
        <f t="shared" si="173"/>
        <v>128</v>
      </c>
      <c r="P2189">
        <f t="shared" si="174"/>
        <v>183.29</v>
      </c>
      <c r="Q2189" s="13" t="s">
        <v>8321</v>
      </c>
      <c r="R2189" t="s">
        <v>8322</v>
      </c>
      <c r="S2189" s="10">
        <f t="shared" si="175"/>
        <v>42113.981446759266</v>
      </c>
      <c r="T2189" s="10">
        <f t="shared" si="176"/>
        <v>42173.981446759266</v>
      </c>
      <c r="U2189">
        <f t="shared" si="177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 s="9">
        <v>34</v>
      </c>
      <c r="M2190" t="b">
        <v>1</v>
      </c>
      <c r="N2190" t="s">
        <v>8303</v>
      </c>
      <c r="O2190">
        <f t="shared" si="173"/>
        <v>128</v>
      </c>
      <c r="P2190">
        <f t="shared" si="174"/>
        <v>37.65</v>
      </c>
      <c r="Q2190" s="13" t="s">
        <v>8323</v>
      </c>
      <c r="R2190" t="s">
        <v>8335</v>
      </c>
      <c r="S2190" s="10">
        <f t="shared" si="175"/>
        <v>41912.650729166664</v>
      </c>
      <c r="T2190" s="10">
        <f t="shared" si="176"/>
        <v>41925.207638888889</v>
      </c>
      <c r="U2190">
        <f t="shared" si="177"/>
        <v>2014</v>
      </c>
    </row>
    <row r="2191" spans="1:21" ht="60" x14ac:dyDescent="0.25">
      <c r="A2191">
        <v>3150</v>
      </c>
      <c r="B2191" s="3" t="s">
        <v>3150</v>
      </c>
      <c r="C2191" s="3" t="s">
        <v>7260</v>
      </c>
      <c r="D2191" s="6">
        <v>3500</v>
      </c>
      <c r="E2191" s="8">
        <v>3535</v>
      </c>
      <c r="F2191" t="s">
        <v>8218</v>
      </c>
      <c r="G2191" t="s">
        <v>8223</v>
      </c>
      <c r="H2191" t="s">
        <v>8245</v>
      </c>
      <c r="I2191">
        <v>1295928000</v>
      </c>
      <c r="J2191">
        <v>1288160403</v>
      </c>
      <c r="K2191" t="b">
        <v>1</v>
      </c>
      <c r="L2191" s="9">
        <v>104</v>
      </c>
      <c r="M2191" t="b">
        <v>1</v>
      </c>
      <c r="N2191" t="s">
        <v>8269</v>
      </c>
      <c r="O2191">
        <f t="shared" ref="O2191:O2254" si="178">ROUND(E2191/D2191*100,0)</f>
        <v>101</v>
      </c>
      <c r="P2191">
        <f t="shared" ref="P2191:P2254" si="179">IFERROR(ROUND(E2191/L2191,2),0)</f>
        <v>33.99</v>
      </c>
      <c r="Q2191" s="13" t="s">
        <v>8323</v>
      </c>
      <c r="R2191" t="s">
        <v>8326</v>
      </c>
      <c r="S2191" s="10">
        <f t="shared" ref="S2191:S2254" si="180">(((J2191/60)/60)/24)+DATE(1970,1,1)</f>
        <v>40478.263923611114</v>
      </c>
      <c r="T2191" s="10">
        <f t="shared" ref="T2191:T2254" si="181">(((I2191/60)/60)/24)+DATE(1970,1,1)</f>
        <v>40568.166666666664</v>
      </c>
      <c r="U2191">
        <f t="shared" si="177"/>
        <v>2010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 s="9">
        <v>10</v>
      </c>
      <c r="M2192" t="b">
        <v>0</v>
      </c>
      <c r="N2192" t="s">
        <v>8303</v>
      </c>
      <c r="O2192">
        <f t="shared" si="178"/>
        <v>36</v>
      </c>
      <c r="P2192">
        <f t="shared" si="179"/>
        <v>127.6</v>
      </c>
      <c r="Q2192" s="13" t="s">
        <v>8323</v>
      </c>
      <c r="R2192" t="s">
        <v>8335</v>
      </c>
      <c r="S2192" s="10">
        <f t="shared" si="180"/>
        <v>42450.88282407407</v>
      </c>
      <c r="T2192" s="10">
        <f t="shared" si="181"/>
        <v>42480.88282407407</v>
      </c>
      <c r="U2192">
        <f t="shared" si="177"/>
        <v>2016</v>
      </c>
    </row>
    <row r="2193" spans="1:21" ht="60" x14ac:dyDescent="0.25">
      <c r="A2193">
        <v>3671</v>
      </c>
      <c r="B2193" s="3" t="s">
        <v>3668</v>
      </c>
      <c r="C2193" s="3" t="s">
        <v>7781</v>
      </c>
      <c r="D2193" s="6">
        <v>3500</v>
      </c>
      <c r="E2193" s="8">
        <v>3530</v>
      </c>
      <c r="F2193" t="s">
        <v>8218</v>
      </c>
      <c r="G2193" t="s">
        <v>8223</v>
      </c>
      <c r="H2193" t="s">
        <v>8245</v>
      </c>
      <c r="I2193">
        <v>1405915140</v>
      </c>
      <c r="J2193">
        <v>1404140667</v>
      </c>
      <c r="K2193" t="b">
        <v>0</v>
      </c>
      <c r="L2193" s="9">
        <v>40</v>
      </c>
      <c r="M2193" t="b">
        <v>1</v>
      </c>
      <c r="N2193" t="s">
        <v>8269</v>
      </c>
      <c r="O2193">
        <f t="shared" si="178"/>
        <v>101</v>
      </c>
      <c r="P2193">
        <f t="shared" si="179"/>
        <v>88.25</v>
      </c>
      <c r="Q2193" s="13" t="s">
        <v>8323</v>
      </c>
      <c r="R2193" t="s">
        <v>8326</v>
      </c>
      <c r="S2193" s="10">
        <f t="shared" si="180"/>
        <v>41820.62809027778</v>
      </c>
      <c r="T2193" s="10">
        <f t="shared" si="181"/>
        <v>41841.165972222225</v>
      </c>
      <c r="U2193">
        <f t="shared" si="177"/>
        <v>2014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 s="9">
        <v>28</v>
      </c>
      <c r="M2194" t="b">
        <v>1</v>
      </c>
      <c r="N2194" t="s">
        <v>8274</v>
      </c>
      <c r="O2194">
        <f t="shared" si="178"/>
        <v>127</v>
      </c>
      <c r="P2194">
        <f t="shared" si="179"/>
        <v>45.46</v>
      </c>
      <c r="Q2194" s="13" t="s">
        <v>8327</v>
      </c>
      <c r="R2194" t="s">
        <v>8331</v>
      </c>
      <c r="S2194" s="10">
        <f t="shared" si="180"/>
        <v>40679.743067129632</v>
      </c>
      <c r="T2194" s="10">
        <f t="shared" si="181"/>
        <v>40694.75277777778</v>
      </c>
      <c r="U2194">
        <f t="shared" si="177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 s="9">
        <v>94</v>
      </c>
      <c r="M2195" t="b">
        <v>1</v>
      </c>
      <c r="N2195" t="s">
        <v>8296</v>
      </c>
      <c r="O2195">
        <f t="shared" si="178"/>
        <v>212</v>
      </c>
      <c r="P2195">
        <f t="shared" si="179"/>
        <v>13.54</v>
      </c>
      <c r="Q2195" s="13" t="s">
        <v>8319</v>
      </c>
      <c r="R2195" t="s">
        <v>8320</v>
      </c>
      <c r="S2195" s="10">
        <f t="shared" si="180"/>
        <v>41767.650347222225</v>
      </c>
      <c r="T2195" s="10">
        <f t="shared" si="181"/>
        <v>41788.743055555555</v>
      </c>
      <c r="U2195">
        <f t="shared" si="177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 s="9">
        <v>25</v>
      </c>
      <c r="M2196" t="b">
        <v>1</v>
      </c>
      <c r="N2196" t="s">
        <v>8301</v>
      </c>
      <c r="O2196">
        <f t="shared" si="178"/>
        <v>127</v>
      </c>
      <c r="P2196">
        <f t="shared" si="179"/>
        <v>50.88</v>
      </c>
      <c r="Q2196" s="13" t="s">
        <v>8323</v>
      </c>
      <c r="R2196" t="s">
        <v>8324</v>
      </c>
      <c r="S2196" s="10">
        <f t="shared" si="180"/>
        <v>42228.044664351852</v>
      </c>
      <c r="T2196" s="10">
        <f t="shared" si="181"/>
        <v>42258.044664351852</v>
      </c>
      <c r="U2196">
        <f t="shared" si="177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 s="9">
        <v>26</v>
      </c>
      <c r="M2197" t="b">
        <v>1</v>
      </c>
      <c r="N2197" t="s">
        <v>8277</v>
      </c>
      <c r="O2197">
        <f t="shared" si="178"/>
        <v>127</v>
      </c>
      <c r="P2197">
        <f t="shared" si="179"/>
        <v>48.85</v>
      </c>
      <c r="Q2197" s="13" t="s">
        <v>8327</v>
      </c>
      <c r="R2197" t="s">
        <v>8328</v>
      </c>
      <c r="S2197" s="10">
        <f t="shared" si="180"/>
        <v>41402.558819444443</v>
      </c>
      <c r="T2197" s="10">
        <f t="shared" si="181"/>
        <v>41462.558819444443</v>
      </c>
      <c r="U2197">
        <f t="shared" si="177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 s="9">
        <v>48</v>
      </c>
      <c r="M2198" t="b">
        <v>1</v>
      </c>
      <c r="N2198" t="s">
        <v>8277</v>
      </c>
      <c r="O2198">
        <f t="shared" si="178"/>
        <v>180</v>
      </c>
      <c r="P2198">
        <f t="shared" si="179"/>
        <v>26.27</v>
      </c>
      <c r="Q2198" s="13" t="s">
        <v>8327</v>
      </c>
      <c r="R2198" t="s">
        <v>8328</v>
      </c>
      <c r="S2198" s="10">
        <f t="shared" si="180"/>
        <v>41145.719305555554</v>
      </c>
      <c r="T2198" s="10">
        <f t="shared" si="181"/>
        <v>41175.719305555554</v>
      </c>
      <c r="U2198">
        <f t="shared" si="177"/>
        <v>2012</v>
      </c>
    </row>
    <row r="2199" spans="1:21" ht="60" x14ac:dyDescent="0.25">
      <c r="A2199">
        <v>3382</v>
      </c>
      <c r="B2199" s="3" t="s">
        <v>3381</v>
      </c>
      <c r="C2199" s="3" t="s">
        <v>7492</v>
      </c>
      <c r="D2199" s="6">
        <v>3500</v>
      </c>
      <c r="E2199" s="8">
        <v>3526</v>
      </c>
      <c r="F2199" t="s">
        <v>8218</v>
      </c>
      <c r="G2199" t="s">
        <v>8224</v>
      </c>
      <c r="H2199" t="s">
        <v>8246</v>
      </c>
      <c r="I2199">
        <v>1470092340</v>
      </c>
      <c r="J2199">
        <v>1467973256</v>
      </c>
      <c r="K2199" t="b">
        <v>0</v>
      </c>
      <c r="L2199" s="9">
        <v>46</v>
      </c>
      <c r="M2199" t="b">
        <v>1</v>
      </c>
      <c r="N2199" t="s">
        <v>8269</v>
      </c>
      <c r="O2199">
        <f t="shared" si="178"/>
        <v>101</v>
      </c>
      <c r="P2199">
        <f t="shared" si="179"/>
        <v>76.650000000000006</v>
      </c>
      <c r="Q2199" s="13" t="s">
        <v>8323</v>
      </c>
      <c r="R2199" t="s">
        <v>8326</v>
      </c>
      <c r="S2199" s="10">
        <f t="shared" si="180"/>
        <v>42559.431203703702</v>
      </c>
      <c r="T2199" s="10">
        <f t="shared" si="181"/>
        <v>42583.957638888889</v>
      </c>
      <c r="U2199">
        <f t="shared" si="177"/>
        <v>2016</v>
      </c>
    </row>
    <row r="2200" spans="1:21" ht="45" x14ac:dyDescent="0.25">
      <c r="A2200">
        <v>3151</v>
      </c>
      <c r="B2200" s="3" t="s">
        <v>3151</v>
      </c>
      <c r="C2200" s="3" t="s">
        <v>7261</v>
      </c>
      <c r="D2200" s="6">
        <v>3500</v>
      </c>
      <c r="E2200" s="8">
        <v>3514</v>
      </c>
      <c r="F2200" t="s">
        <v>8218</v>
      </c>
      <c r="G2200" t="s">
        <v>8223</v>
      </c>
      <c r="H2200" t="s">
        <v>8245</v>
      </c>
      <c r="I2200">
        <v>1410379774</v>
      </c>
      <c r="J2200">
        <v>1407787774</v>
      </c>
      <c r="K2200" t="b">
        <v>1</v>
      </c>
      <c r="L2200" s="9">
        <v>34</v>
      </c>
      <c r="M2200" t="b">
        <v>1</v>
      </c>
      <c r="N2200" t="s">
        <v>8269</v>
      </c>
      <c r="O2200">
        <f t="shared" si="178"/>
        <v>100</v>
      </c>
      <c r="P2200">
        <f t="shared" si="179"/>
        <v>103.35</v>
      </c>
      <c r="Q2200" s="13" t="s">
        <v>8323</v>
      </c>
      <c r="R2200" t="s">
        <v>8326</v>
      </c>
      <c r="S2200" s="10">
        <f t="shared" si="180"/>
        <v>41862.83997685185</v>
      </c>
      <c r="T2200" s="10">
        <f t="shared" si="181"/>
        <v>41892.83997685185</v>
      </c>
      <c r="U2200">
        <f t="shared" si="177"/>
        <v>2014</v>
      </c>
    </row>
    <row r="2201" spans="1:21" ht="45" x14ac:dyDescent="0.25">
      <c r="A2201">
        <v>3426</v>
      </c>
      <c r="B2201" s="3" t="s">
        <v>3425</v>
      </c>
      <c r="C2201" s="3" t="s">
        <v>7536</v>
      </c>
      <c r="D2201" s="6">
        <v>3750</v>
      </c>
      <c r="E2201" s="8">
        <v>4055</v>
      </c>
      <c r="F2201" t="s">
        <v>8218</v>
      </c>
      <c r="G2201" t="s">
        <v>8223</v>
      </c>
      <c r="H2201" t="s">
        <v>8245</v>
      </c>
      <c r="I2201">
        <v>1411264800</v>
      </c>
      <c r="J2201">
        <v>1409620903</v>
      </c>
      <c r="K2201" t="b">
        <v>0</v>
      </c>
      <c r="L2201" s="9">
        <v>87</v>
      </c>
      <c r="M2201" t="b">
        <v>1</v>
      </c>
      <c r="N2201" t="s">
        <v>8269</v>
      </c>
      <c r="O2201">
        <f t="shared" si="178"/>
        <v>108</v>
      </c>
      <c r="P2201">
        <f t="shared" si="179"/>
        <v>46.61</v>
      </c>
      <c r="Q2201" s="13" t="s">
        <v>8323</v>
      </c>
      <c r="R2201" t="s">
        <v>8326</v>
      </c>
      <c r="S2201" s="10">
        <f t="shared" si="180"/>
        <v>41884.056747685187</v>
      </c>
      <c r="T2201" s="10">
        <f t="shared" si="181"/>
        <v>41903.083333333336</v>
      </c>
      <c r="U2201">
        <f t="shared" si="177"/>
        <v>2014</v>
      </c>
    </row>
    <row r="2202" spans="1:21" ht="45" x14ac:dyDescent="0.25">
      <c r="A2202">
        <v>3492</v>
      </c>
      <c r="B2202" s="3" t="s">
        <v>3491</v>
      </c>
      <c r="C2202" s="3" t="s">
        <v>7602</v>
      </c>
      <c r="D2202" s="6">
        <v>3800</v>
      </c>
      <c r="E2202" s="8">
        <v>4000.22</v>
      </c>
      <c r="F2202" t="s">
        <v>8218</v>
      </c>
      <c r="G2202" t="s">
        <v>8223</v>
      </c>
      <c r="H2202" t="s">
        <v>8245</v>
      </c>
      <c r="I2202">
        <v>1445818397</v>
      </c>
      <c r="J2202">
        <v>1442794397</v>
      </c>
      <c r="K2202" t="b">
        <v>0</v>
      </c>
      <c r="L2202" s="9">
        <v>35</v>
      </c>
      <c r="M2202" t="b">
        <v>1</v>
      </c>
      <c r="N2202" t="s">
        <v>8269</v>
      </c>
      <c r="O2202">
        <f t="shared" si="178"/>
        <v>105</v>
      </c>
      <c r="P2202">
        <f t="shared" si="179"/>
        <v>114.29</v>
      </c>
      <c r="Q2202" s="13" t="s">
        <v>8323</v>
      </c>
      <c r="R2202" t="s">
        <v>8326</v>
      </c>
      <c r="S2202" s="10">
        <f t="shared" si="180"/>
        <v>42268.009224537032</v>
      </c>
      <c r="T2202" s="10">
        <f t="shared" si="181"/>
        <v>42303.009224537032</v>
      </c>
      <c r="U2202">
        <f t="shared" si="177"/>
        <v>2015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 s="9">
        <v>19</v>
      </c>
      <c r="M2203" t="b">
        <v>1</v>
      </c>
      <c r="N2203" t="s">
        <v>8277</v>
      </c>
      <c r="O2203">
        <f t="shared" si="178"/>
        <v>114</v>
      </c>
      <c r="P2203">
        <f t="shared" si="179"/>
        <v>65.84</v>
      </c>
      <c r="Q2203" s="13" t="s">
        <v>8327</v>
      </c>
      <c r="R2203" t="s">
        <v>8328</v>
      </c>
      <c r="S2203" s="10">
        <f t="shared" si="180"/>
        <v>40970.750034722223</v>
      </c>
      <c r="T2203" s="10">
        <f t="shared" si="181"/>
        <v>41030.708368055559</v>
      </c>
      <c r="U2203">
        <f t="shared" si="177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 s="9">
        <v>11</v>
      </c>
      <c r="M2204" t="b">
        <v>0</v>
      </c>
      <c r="N2204" t="s">
        <v>8268</v>
      </c>
      <c r="O2204">
        <f t="shared" si="178"/>
        <v>2</v>
      </c>
      <c r="P2204">
        <f t="shared" si="179"/>
        <v>113.64</v>
      </c>
      <c r="Q2204" s="13" t="s">
        <v>8321</v>
      </c>
      <c r="R2204" t="s">
        <v>8339</v>
      </c>
      <c r="S2204" s="10">
        <f t="shared" si="180"/>
        <v>40750.710104166668</v>
      </c>
      <c r="T2204" s="10">
        <f t="shared" si="181"/>
        <v>40810.710104166668</v>
      </c>
      <c r="U2204">
        <f t="shared" si="177"/>
        <v>2011</v>
      </c>
    </row>
    <row r="2205" spans="1:21" ht="45" x14ac:dyDescent="0.25">
      <c r="A2205">
        <v>3334</v>
      </c>
      <c r="B2205" s="3" t="s">
        <v>3334</v>
      </c>
      <c r="C2205" s="3" t="s">
        <v>7444</v>
      </c>
      <c r="D2205" s="6">
        <v>3871</v>
      </c>
      <c r="E2205" s="8">
        <v>5366</v>
      </c>
      <c r="F2205" t="s">
        <v>8218</v>
      </c>
      <c r="G2205" t="s">
        <v>8223</v>
      </c>
      <c r="H2205" t="s">
        <v>8245</v>
      </c>
      <c r="I2205">
        <v>1438259422</v>
      </c>
      <c r="J2205">
        <v>1435667422</v>
      </c>
      <c r="K2205" t="b">
        <v>0</v>
      </c>
      <c r="L2205" s="9">
        <v>46</v>
      </c>
      <c r="M2205" t="b">
        <v>1</v>
      </c>
      <c r="N2205" t="s">
        <v>8269</v>
      </c>
      <c r="O2205">
        <f t="shared" si="178"/>
        <v>139</v>
      </c>
      <c r="P2205">
        <f t="shared" si="179"/>
        <v>116.65</v>
      </c>
      <c r="Q2205" s="13" t="s">
        <v>8323</v>
      </c>
      <c r="R2205" t="s">
        <v>8326</v>
      </c>
      <c r="S2205" s="10">
        <f t="shared" si="180"/>
        <v>42185.521087962959</v>
      </c>
      <c r="T2205" s="10">
        <f t="shared" si="181"/>
        <v>42215.521087962959</v>
      </c>
      <c r="U2205">
        <f t="shared" si="177"/>
        <v>2015</v>
      </c>
    </row>
    <row r="2206" spans="1:21" ht="45" x14ac:dyDescent="0.25">
      <c r="A2206">
        <v>3589</v>
      </c>
      <c r="B2206" s="3" t="s">
        <v>3588</v>
      </c>
      <c r="C2206" s="3" t="s">
        <v>7699</v>
      </c>
      <c r="D2206" s="6">
        <v>4000</v>
      </c>
      <c r="E2206" s="8">
        <v>5100</v>
      </c>
      <c r="F2206" t="s">
        <v>8218</v>
      </c>
      <c r="G2206" t="s">
        <v>8223</v>
      </c>
      <c r="H2206" t="s">
        <v>8245</v>
      </c>
      <c r="I2206">
        <v>1432654347</v>
      </c>
      <c r="J2206">
        <v>1430494347</v>
      </c>
      <c r="K2206" t="b">
        <v>0</v>
      </c>
      <c r="L2206" s="9">
        <v>62</v>
      </c>
      <c r="M2206" t="b">
        <v>1</v>
      </c>
      <c r="N2206" t="s">
        <v>8269</v>
      </c>
      <c r="O2206">
        <f t="shared" si="178"/>
        <v>128</v>
      </c>
      <c r="P2206">
        <f t="shared" si="179"/>
        <v>82.26</v>
      </c>
      <c r="Q2206" s="13" t="s">
        <v>8323</v>
      </c>
      <c r="R2206" t="s">
        <v>8326</v>
      </c>
      <c r="S2206" s="10">
        <f t="shared" si="180"/>
        <v>42125.647534722222</v>
      </c>
      <c r="T2206" s="10">
        <f t="shared" si="181"/>
        <v>42150.647534722222</v>
      </c>
      <c r="U2206">
        <f t="shared" si="177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 s="9">
        <v>24</v>
      </c>
      <c r="M2207" t="b">
        <v>1</v>
      </c>
      <c r="N2207" t="s">
        <v>8269</v>
      </c>
      <c r="O2207">
        <f t="shared" si="178"/>
        <v>156</v>
      </c>
      <c r="P2207">
        <f t="shared" si="179"/>
        <v>51.92</v>
      </c>
      <c r="Q2207" s="13" t="s">
        <v>8323</v>
      </c>
      <c r="R2207" t="s">
        <v>8326</v>
      </c>
      <c r="S2207" s="10">
        <f t="shared" si="180"/>
        <v>42360.887835648144</v>
      </c>
      <c r="T2207" s="10">
        <f t="shared" si="181"/>
        <v>42390.887835648144</v>
      </c>
      <c r="U2207">
        <f t="shared" si="177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 s="9">
        <v>25</v>
      </c>
      <c r="M2208" t="b">
        <v>0</v>
      </c>
      <c r="N2208" t="s">
        <v>8270</v>
      </c>
      <c r="O2208">
        <f t="shared" si="178"/>
        <v>12</v>
      </c>
      <c r="P2208">
        <f t="shared" si="179"/>
        <v>49.8</v>
      </c>
      <c r="Q2208" s="13" t="s">
        <v>8308</v>
      </c>
      <c r="R2208" t="s">
        <v>8342</v>
      </c>
      <c r="S2208" s="10">
        <f t="shared" si="180"/>
        <v>42507.29932870371</v>
      </c>
      <c r="T2208" s="10">
        <f t="shared" si="181"/>
        <v>42538.958333333328</v>
      </c>
      <c r="U2208">
        <f t="shared" si="177"/>
        <v>2016</v>
      </c>
    </row>
    <row r="2209" spans="1:21" ht="60" x14ac:dyDescent="0.25">
      <c r="A2209">
        <v>3162</v>
      </c>
      <c r="B2209" s="3" t="s">
        <v>3162</v>
      </c>
      <c r="C2209" s="3" t="s">
        <v>7272</v>
      </c>
      <c r="D2209" s="6">
        <v>4000</v>
      </c>
      <c r="E2209" s="8">
        <v>5086</v>
      </c>
      <c r="F2209" t="s">
        <v>8218</v>
      </c>
      <c r="G2209" t="s">
        <v>8223</v>
      </c>
      <c r="H2209" t="s">
        <v>8245</v>
      </c>
      <c r="I2209">
        <v>1404698400</v>
      </c>
      <c r="J2209">
        <v>1402331262</v>
      </c>
      <c r="K2209" t="b">
        <v>1</v>
      </c>
      <c r="L2209" s="9">
        <v>63</v>
      </c>
      <c r="M2209" t="b">
        <v>1</v>
      </c>
      <c r="N2209" t="s">
        <v>8269</v>
      </c>
      <c r="O2209">
        <f t="shared" si="178"/>
        <v>127</v>
      </c>
      <c r="P2209">
        <f t="shared" si="179"/>
        <v>80.73</v>
      </c>
      <c r="Q2209" s="13" t="s">
        <v>8323</v>
      </c>
      <c r="R2209" t="s">
        <v>8326</v>
      </c>
      <c r="S2209" s="10">
        <f t="shared" si="180"/>
        <v>41799.685902777775</v>
      </c>
      <c r="T2209" s="10">
        <f t="shared" si="181"/>
        <v>41827.083333333336</v>
      </c>
      <c r="U2209">
        <f t="shared" si="177"/>
        <v>2014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 s="9">
        <v>14</v>
      </c>
      <c r="M2210" t="b">
        <v>0</v>
      </c>
      <c r="N2210" t="s">
        <v>8303</v>
      </c>
      <c r="O2210">
        <f t="shared" si="178"/>
        <v>5</v>
      </c>
      <c r="P2210">
        <f t="shared" si="179"/>
        <v>88.64</v>
      </c>
      <c r="Q2210" s="13" t="s">
        <v>8323</v>
      </c>
      <c r="R2210" t="s">
        <v>8335</v>
      </c>
      <c r="S2210" s="10">
        <f t="shared" si="180"/>
        <v>42682.67768518519</v>
      </c>
      <c r="T2210" s="10">
        <f t="shared" si="181"/>
        <v>42712.67768518519</v>
      </c>
      <c r="U2210">
        <f t="shared" si="177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 s="9">
        <v>22</v>
      </c>
      <c r="M2211" t="b">
        <v>1</v>
      </c>
      <c r="N2211" t="s">
        <v>8263</v>
      </c>
      <c r="O2211">
        <f t="shared" si="178"/>
        <v>145</v>
      </c>
      <c r="P2211">
        <f t="shared" si="179"/>
        <v>56.14</v>
      </c>
      <c r="Q2211" s="13" t="s">
        <v>8321</v>
      </c>
      <c r="R2211" t="s">
        <v>8332</v>
      </c>
      <c r="S2211" s="10">
        <f t="shared" si="180"/>
        <v>42175.816365740742</v>
      </c>
      <c r="T2211" s="10">
        <f t="shared" si="181"/>
        <v>42205.816365740742</v>
      </c>
      <c r="U2211">
        <f t="shared" si="177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 s="9">
        <v>7</v>
      </c>
      <c r="M2212" t="b">
        <v>0</v>
      </c>
      <c r="N2212" t="s">
        <v>8269</v>
      </c>
      <c r="O2212">
        <f t="shared" si="178"/>
        <v>4</v>
      </c>
      <c r="P2212">
        <f t="shared" si="179"/>
        <v>175</v>
      </c>
      <c r="Q2212" s="13" t="s">
        <v>8323</v>
      </c>
      <c r="R2212" t="s">
        <v>8326</v>
      </c>
      <c r="S2212" s="10">
        <f t="shared" si="180"/>
        <v>42508.179965277777</v>
      </c>
      <c r="T2212" s="10">
        <f t="shared" si="181"/>
        <v>42568.179965277777</v>
      </c>
      <c r="U2212">
        <f t="shared" si="177"/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 s="9">
        <v>29</v>
      </c>
      <c r="M2213" t="b">
        <v>1</v>
      </c>
      <c r="N2213" t="s">
        <v>8277</v>
      </c>
      <c r="O2213">
        <f t="shared" si="178"/>
        <v>102</v>
      </c>
      <c r="P2213">
        <f t="shared" si="179"/>
        <v>42.24</v>
      </c>
      <c r="Q2213" s="13" t="s">
        <v>8327</v>
      </c>
      <c r="R2213" t="s">
        <v>8328</v>
      </c>
      <c r="S2213" s="10">
        <f t="shared" si="180"/>
        <v>41925.906689814816</v>
      </c>
      <c r="T2213" s="10">
        <f t="shared" si="181"/>
        <v>41955.94835648148</v>
      </c>
      <c r="U2213">
        <f t="shared" si="177"/>
        <v>2014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 s="9">
        <v>18</v>
      </c>
      <c r="M2214" t="b">
        <v>1</v>
      </c>
      <c r="N2214" t="s">
        <v>8269</v>
      </c>
      <c r="O2214">
        <f t="shared" si="178"/>
        <v>175</v>
      </c>
      <c r="P2214">
        <f t="shared" si="179"/>
        <v>68.06</v>
      </c>
      <c r="Q2214" s="13" t="s">
        <v>8323</v>
      </c>
      <c r="R2214" t="s">
        <v>8326</v>
      </c>
      <c r="S2214" s="10">
        <f t="shared" si="180"/>
        <v>42003.948425925926</v>
      </c>
      <c r="T2214" s="10">
        <f t="shared" si="181"/>
        <v>42028.207638888889</v>
      </c>
      <c r="U2214">
        <f t="shared" si="177"/>
        <v>2014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 s="9">
        <v>4</v>
      </c>
      <c r="M2215" t="b">
        <v>0</v>
      </c>
      <c r="N2215" t="s">
        <v>8282</v>
      </c>
      <c r="O2215">
        <f t="shared" si="178"/>
        <v>0</v>
      </c>
      <c r="P2215">
        <f t="shared" si="179"/>
        <v>306</v>
      </c>
      <c r="Q2215" s="13" t="s">
        <v>8319</v>
      </c>
      <c r="R2215" t="s">
        <v>8345</v>
      </c>
      <c r="S2215" s="10">
        <f t="shared" si="180"/>
        <v>42252.277615740735</v>
      </c>
      <c r="T2215" s="10">
        <f t="shared" si="181"/>
        <v>42282.277615740735</v>
      </c>
      <c r="U2215">
        <f t="shared" si="177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 s="9">
        <v>21</v>
      </c>
      <c r="M2216" t="b">
        <v>1</v>
      </c>
      <c r="N2216" t="s">
        <v>8269</v>
      </c>
      <c r="O2216">
        <f t="shared" si="178"/>
        <v>163</v>
      </c>
      <c r="P2216">
        <f t="shared" si="179"/>
        <v>58.1</v>
      </c>
      <c r="Q2216" s="13" t="s">
        <v>8323</v>
      </c>
      <c r="R2216" t="s">
        <v>8326</v>
      </c>
      <c r="S2216" s="10">
        <f t="shared" si="180"/>
        <v>40644.159259259257</v>
      </c>
      <c r="T2216" s="10">
        <f t="shared" si="181"/>
        <v>40666.165972222225</v>
      </c>
      <c r="U2216">
        <f t="shared" si="177"/>
        <v>2011</v>
      </c>
    </row>
    <row r="2217" spans="1:21" ht="30" x14ac:dyDescent="0.25">
      <c r="A2217">
        <v>3212</v>
      </c>
      <c r="B2217" s="3" t="s">
        <v>3212</v>
      </c>
      <c r="C2217" s="3" t="s">
        <v>7322</v>
      </c>
      <c r="D2217" s="6">
        <v>4000</v>
      </c>
      <c r="E2217" s="8">
        <v>5050</v>
      </c>
      <c r="F2217" t="s">
        <v>8218</v>
      </c>
      <c r="G2217" t="s">
        <v>8223</v>
      </c>
      <c r="H2217" t="s">
        <v>8245</v>
      </c>
      <c r="I2217">
        <v>1407524751</v>
      </c>
      <c r="J2217">
        <v>1404932751</v>
      </c>
      <c r="K2217" t="b">
        <v>1</v>
      </c>
      <c r="L2217" s="9">
        <v>94</v>
      </c>
      <c r="M2217" t="b">
        <v>1</v>
      </c>
      <c r="N2217" t="s">
        <v>8269</v>
      </c>
      <c r="O2217">
        <f t="shared" si="178"/>
        <v>126</v>
      </c>
      <c r="P2217">
        <f t="shared" si="179"/>
        <v>53.72</v>
      </c>
      <c r="Q2217" s="13" t="s">
        <v>8323</v>
      </c>
      <c r="R2217" t="s">
        <v>8326</v>
      </c>
      <c r="S2217" s="10">
        <f t="shared" si="180"/>
        <v>41829.795729166668</v>
      </c>
      <c r="T2217" s="10">
        <f t="shared" si="181"/>
        <v>41859.795729166668</v>
      </c>
      <c r="U2217">
        <f t="shared" si="177"/>
        <v>2014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 s="9">
        <v>28</v>
      </c>
      <c r="M2218" t="b">
        <v>1</v>
      </c>
      <c r="N2218" t="s">
        <v>8269</v>
      </c>
      <c r="O2218">
        <f t="shared" si="178"/>
        <v>180</v>
      </c>
      <c r="P2218">
        <f t="shared" si="179"/>
        <v>43.5</v>
      </c>
      <c r="Q2218" s="13" t="s">
        <v>8323</v>
      </c>
      <c r="R2218" t="s">
        <v>8326</v>
      </c>
      <c r="S2218" s="10">
        <f t="shared" si="180"/>
        <v>41923.354351851849</v>
      </c>
      <c r="T2218" s="10">
        <f t="shared" si="181"/>
        <v>41960.332638888889</v>
      </c>
      <c r="U2218">
        <f t="shared" si="177"/>
        <v>2014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 s="9">
        <v>6</v>
      </c>
      <c r="M2219" t="b">
        <v>0</v>
      </c>
      <c r="N2219" t="s">
        <v>8282</v>
      </c>
      <c r="O2219">
        <f t="shared" si="178"/>
        <v>2</v>
      </c>
      <c r="P2219">
        <f t="shared" si="179"/>
        <v>202.83</v>
      </c>
      <c r="Q2219" s="13" t="s">
        <v>8319</v>
      </c>
      <c r="R2219" t="s">
        <v>8345</v>
      </c>
      <c r="S2219" s="10">
        <f t="shared" si="180"/>
        <v>42338.675381944442</v>
      </c>
      <c r="T2219" s="10">
        <f t="shared" si="181"/>
        <v>42368.675381944442</v>
      </c>
      <c r="U2219">
        <f t="shared" si="177"/>
        <v>2015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 s="9">
        <v>17</v>
      </c>
      <c r="M2220" t="b">
        <v>0</v>
      </c>
      <c r="N2220" t="s">
        <v>8281</v>
      </c>
      <c r="O2220">
        <f t="shared" si="178"/>
        <v>5</v>
      </c>
      <c r="P2220">
        <f t="shared" si="179"/>
        <v>71.59</v>
      </c>
      <c r="Q2220" s="13" t="s">
        <v>8316</v>
      </c>
      <c r="R2220" t="s">
        <v>8344</v>
      </c>
      <c r="S2220" s="10">
        <f t="shared" si="180"/>
        <v>42328.779224537036</v>
      </c>
      <c r="T2220" s="10">
        <f t="shared" si="181"/>
        <v>42353.332638888889</v>
      </c>
      <c r="U2220">
        <f t="shared" si="177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 s="9">
        <v>27</v>
      </c>
      <c r="M2221" t="b">
        <v>1</v>
      </c>
      <c r="N2221" t="s">
        <v>8269</v>
      </c>
      <c r="O2221">
        <f t="shared" si="178"/>
        <v>124</v>
      </c>
      <c r="P2221">
        <f t="shared" si="179"/>
        <v>45.04</v>
      </c>
      <c r="Q2221" s="13" t="s">
        <v>8323</v>
      </c>
      <c r="R2221" t="s">
        <v>8326</v>
      </c>
      <c r="S2221" s="10">
        <f t="shared" si="180"/>
        <v>42011.202581018515</v>
      </c>
      <c r="T2221" s="10">
        <f t="shared" si="181"/>
        <v>42038.185416666667</v>
      </c>
      <c r="U2221">
        <f t="shared" si="177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 s="9">
        <v>23</v>
      </c>
      <c r="M2222" t="b">
        <v>1</v>
      </c>
      <c r="N2222" t="s">
        <v>8274</v>
      </c>
      <c r="O2222">
        <f t="shared" si="178"/>
        <v>101</v>
      </c>
      <c r="P2222">
        <f t="shared" si="179"/>
        <v>52.83</v>
      </c>
      <c r="Q2222" s="13" t="s">
        <v>8327</v>
      </c>
      <c r="R2222" t="s">
        <v>8331</v>
      </c>
      <c r="S2222" s="10">
        <f t="shared" si="180"/>
        <v>41607.83085648148</v>
      </c>
      <c r="T2222" s="10">
        <f t="shared" si="181"/>
        <v>41640.226388888892</v>
      </c>
      <c r="U2222">
        <f t="shared" si="177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 s="9">
        <v>25</v>
      </c>
      <c r="M2223" t="b">
        <v>1</v>
      </c>
      <c r="N2223" t="s">
        <v>8267</v>
      </c>
      <c r="O2223">
        <f t="shared" si="178"/>
        <v>120</v>
      </c>
      <c r="P2223">
        <f t="shared" si="179"/>
        <v>48.09</v>
      </c>
      <c r="Q2223" s="13" t="s">
        <v>8321</v>
      </c>
      <c r="R2223" t="s">
        <v>8322</v>
      </c>
      <c r="S2223" s="10">
        <f t="shared" si="180"/>
        <v>41648.396192129629</v>
      </c>
      <c r="T2223" s="10">
        <f t="shared" si="181"/>
        <v>41678.396192129629</v>
      </c>
      <c r="U2223">
        <f t="shared" si="177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 s="9">
        <v>11</v>
      </c>
      <c r="M2224" t="b">
        <v>0</v>
      </c>
      <c r="N2224" t="s">
        <v>8276</v>
      </c>
      <c r="O2224">
        <f t="shared" si="178"/>
        <v>24</v>
      </c>
      <c r="P2224">
        <f t="shared" si="179"/>
        <v>109.18</v>
      </c>
      <c r="Q2224" s="13" t="s">
        <v>8327</v>
      </c>
      <c r="R2224" t="s">
        <v>8350</v>
      </c>
      <c r="S2224" s="10">
        <f t="shared" si="180"/>
        <v>40088.105393518519</v>
      </c>
      <c r="T2224" s="10">
        <f t="shared" si="181"/>
        <v>40148.207638888889</v>
      </c>
      <c r="U2224">
        <f t="shared" si="177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 s="9">
        <v>24</v>
      </c>
      <c r="M2225" t="b">
        <v>1</v>
      </c>
      <c r="N2225" t="s">
        <v>8275</v>
      </c>
      <c r="O2225">
        <f t="shared" si="178"/>
        <v>100</v>
      </c>
      <c r="P2225">
        <f t="shared" si="179"/>
        <v>50</v>
      </c>
      <c r="Q2225" s="13" t="s">
        <v>8327</v>
      </c>
      <c r="R2225" t="s">
        <v>8336</v>
      </c>
      <c r="S2225" s="10">
        <f t="shared" si="180"/>
        <v>42291.581377314811</v>
      </c>
      <c r="T2225" s="10">
        <f t="shared" si="181"/>
        <v>42333.623043981483</v>
      </c>
      <c r="U2225">
        <f t="shared" si="177"/>
        <v>2015</v>
      </c>
    </row>
    <row r="2226" spans="1:21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 s="9">
        <v>28</v>
      </c>
      <c r="M2226" t="b">
        <v>1</v>
      </c>
      <c r="N2226" t="s">
        <v>8290</v>
      </c>
      <c r="O2226">
        <f t="shared" si="178"/>
        <v>100</v>
      </c>
      <c r="P2226">
        <f t="shared" si="179"/>
        <v>42.86</v>
      </c>
      <c r="Q2226" s="13" t="s">
        <v>8327</v>
      </c>
      <c r="R2226" t="s">
        <v>8338</v>
      </c>
      <c r="S2226" s="10">
        <f t="shared" si="180"/>
        <v>40688.024618055555</v>
      </c>
      <c r="T2226" s="10">
        <f t="shared" si="181"/>
        <v>40708.024618055555</v>
      </c>
      <c r="U2226">
        <f t="shared" si="177"/>
        <v>2011</v>
      </c>
    </row>
    <row r="2227" spans="1:21" ht="60" x14ac:dyDescent="0.25">
      <c r="A2227">
        <v>3416</v>
      </c>
      <c r="B2227" s="3" t="s">
        <v>3415</v>
      </c>
      <c r="C2227" s="3" t="s">
        <v>7526</v>
      </c>
      <c r="D2227" s="6">
        <v>4000</v>
      </c>
      <c r="E2227" s="8">
        <v>4784</v>
      </c>
      <c r="F2227" t="s">
        <v>8218</v>
      </c>
      <c r="G2227" t="s">
        <v>8224</v>
      </c>
      <c r="H2227" t="s">
        <v>8246</v>
      </c>
      <c r="I2227">
        <v>1429813800</v>
      </c>
      <c r="J2227">
        <v>1427363645</v>
      </c>
      <c r="K2227" t="b">
        <v>0</v>
      </c>
      <c r="L2227" s="9">
        <v>30</v>
      </c>
      <c r="M2227" t="b">
        <v>1</v>
      </c>
      <c r="N2227" t="s">
        <v>8269</v>
      </c>
      <c r="O2227">
        <f t="shared" si="178"/>
        <v>120</v>
      </c>
      <c r="P2227">
        <f t="shared" si="179"/>
        <v>159.47</v>
      </c>
      <c r="Q2227" s="13" t="s">
        <v>8323</v>
      </c>
      <c r="R2227" t="s">
        <v>8326</v>
      </c>
      <c r="S2227" s="10">
        <f t="shared" si="180"/>
        <v>42089.412557870368</v>
      </c>
      <c r="T2227" s="10">
        <f t="shared" si="181"/>
        <v>42117.770833333328</v>
      </c>
      <c r="U2227">
        <f t="shared" si="177"/>
        <v>2015</v>
      </c>
    </row>
    <row r="2228" spans="1:21" ht="45" x14ac:dyDescent="0.25">
      <c r="A2228">
        <v>3523</v>
      </c>
      <c r="B2228" s="3" t="s">
        <v>3522</v>
      </c>
      <c r="C2228" s="3" t="s">
        <v>7633</v>
      </c>
      <c r="D2228" s="6">
        <v>4000</v>
      </c>
      <c r="E2228" s="8">
        <v>4546</v>
      </c>
      <c r="F2228" t="s">
        <v>8218</v>
      </c>
      <c r="G2228" t="s">
        <v>8224</v>
      </c>
      <c r="H2228" t="s">
        <v>8246</v>
      </c>
      <c r="I2228">
        <v>1474844400</v>
      </c>
      <c r="J2228">
        <v>1469871148</v>
      </c>
      <c r="K2228" t="b">
        <v>0</v>
      </c>
      <c r="L2228" s="9">
        <v>80</v>
      </c>
      <c r="M2228" t="b">
        <v>1</v>
      </c>
      <c r="N2228" t="s">
        <v>8269</v>
      </c>
      <c r="O2228">
        <f t="shared" si="178"/>
        <v>114</v>
      </c>
      <c r="P2228">
        <f t="shared" si="179"/>
        <v>56.83</v>
      </c>
      <c r="Q2228" s="13" t="s">
        <v>8323</v>
      </c>
      <c r="R2228" t="s">
        <v>8326</v>
      </c>
      <c r="S2228" s="10">
        <f t="shared" si="180"/>
        <v>42581.397546296299</v>
      </c>
      <c r="T2228" s="10">
        <f t="shared" si="181"/>
        <v>42638.958333333328</v>
      </c>
      <c r="U2228">
        <f t="shared" si="177"/>
        <v>2016</v>
      </c>
    </row>
    <row r="2229" spans="1:21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 s="9">
        <v>42</v>
      </c>
      <c r="M2229" t="b">
        <v>1</v>
      </c>
      <c r="N2229" t="s">
        <v>8277</v>
      </c>
      <c r="O2229">
        <f t="shared" si="178"/>
        <v>133</v>
      </c>
      <c r="P2229">
        <f t="shared" si="179"/>
        <v>28.57</v>
      </c>
      <c r="Q2229" s="13" t="s">
        <v>8327</v>
      </c>
      <c r="R2229" t="s">
        <v>8328</v>
      </c>
      <c r="S2229" s="10">
        <f t="shared" si="180"/>
        <v>42058.941736111112</v>
      </c>
      <c r="T2229" s="10">
        <f t="shared" si="181"/>
        <v>42088.90006944444</v>
      </c>
      <c r="U2229">
        <f t="shared" si="177"/>
        <v>2015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 s="9">
        <v>23</v>
      </c>
      <c r="M2230" t="b">
        <v>1</v>
      </c>
      <c r="N2230" t="s">
        <v>8269</v>
      </c>
      <c r="O2230">
        <f t="shared" si="178"/>
        <v>141</v>
      </c>
      <c r="P2230">
        <f t="shared" si="179"/>
        <v>52.17</v>
      </c>
      <c r="Q2230" s="13" t="s">
        <v>8323</v>
      </c>
      <c r="R2230" t="s">
        <v>8326</v>
      </c>
      <c r="S2230" s="10">
        <f t="shared" si="180"/>
        <v>42423.050613425927</v>
      </c>
      <c r="T2230" s="10">
        <f t="shared" si="181"/>
        <v>42443.008946759262</v>
      </c>
      <c r="U2230">
        <f t="shared" si="177"/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 s="9">
        <v>23</v>
      </c>
      <c r="M2231" t="b">
        <v>1</v>
      </c>
      <c r="N2231" t="s">
        <v>8269</v>
      </c>
      <c r="O2231">
        <f t="shared" si="178"/>
        <v>171</v>
      </c>
      <c r="P2231">
        <f t="shared" si="179"/>
        <v>52.17</v>
      </c>
      <c r="Q2231" s="13" t="s">
        <v>8323</v>
      </c>
      <c r="R2231" t="s">
        <v>8326</v>
      </c>
      <c r="S2231" s="10">
        <f t="shared" si="180"/>
        <v>42452.916481481487</v>
      </c>
      <c r="T2231" s="10">
        <f t="shared" si="181"/>
        <v>42473.554166666669</v>
      </c>
      <c r="U2231">
        <f t="shared" si="177"/>
        <v>2016</v>
      </c>
    </row>
    <row r="2232" spans="1:21" ht="45" x14ac:dyDescent="0.25">
      <c r="A2232">
        <v>3673</v>
      </c>
      <c r="B2232" s="3" t="s">
        <v>3670</v>
      </c>
      <c r="C2232" s="3" t="s">
        <v>7783</v>
      </c>
      <c r="D2232" s="6">
        <v>4000</v>
      </c>
      <c r="E2232" s="8">
        <v>4545</v>
      </c>
      <c r="F2232" t="s">
        <v>8218</v>
      </c>
      <c r="G2232" t="s">
        <v>8224</v>
      </c>
      <c r="H2232" t="s">
        <v>8246</v>
      </c>
      <c r="I2232">
        <v>1415191920</v>
      </c>
      <c r="J2232">
        <v>1412233497</v>
      </c>
      <c r="K2232" t="b">
        <v>0</v>
      </c>
      <c r="L2232" s="9">
        <v>114</v>
      </c>
      <c r="M2232" t="b">
        <v>1</v>
      </c>
      <c r="N2232" t="s">
        <v>8269</v>
      </c>
      <c r="O2232">
        <f t="shared" si="178"/>
        <v>114</v>
      </c>
      <c r="P2232">
        <f t="shared" si="179"/>
        <v>39.869999999999997</v>
      </c>
      <c r="Q2232" s="13" t="s">
        <v>8323</v>
      </c>
      <c r="R2232" t="s">
        <v>8326</v>
      </c>
      <c r="S2232" s="10">
        <f t="shared" si="180"/>
        <v>41914.295104166667</v>
      </c>
      <c r="T2232" s="10">
        <f t="shared" si="181"/>
        <v>41948.536111111112</v>
      </c>
      <c r="U2232">
        <f t="shared" si="177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 s="9">
        <v>46</v>
      </c>
      <c r="M2233" t="b">
        <v>1</v>
      </c>
      <c r="N2233" t="s">
        <v>8269</v>
      </c>
      <c r="O2233">
        <f t="shared" si="178"/>
        <v>239</v>
      </c>
      <c r="P2233">
        <f t="shared" si="179"/>
        <v>26.02</v>
      </c>
      <c r="Q2233" s="13" t="s">
        <v>8323</v>
      </c>
      <c r="R2233" t="s">
        <v>8326</v>
      </c>
      <c r="S2233" s="10">
        <f t="shared" si="180"/>
        <v>42032.716145833328</v>
      </c>
      <c r="T2233" s="10">
        <f t="shared" si="181"/>
        <v>42062.716145833328</v>
      </c>
      <c r="U2233">
        <f t="shared" si="177"/>
        <v>2015</v>
      </c>
    </row>
    <row r="2234" spans="1:21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 s="9">
        <v>5</v>
      </c>
      <c r="M2234" t="b">
        <v>0</v>
      </c>
      <c r="N2234" t="s">
        <v>8301</v>
      </c>
      <c r="O2234">
        <f t="shared" si="178"/>
        <v>30</v>
      </c>
      <c r="P2234">
        <f t="shared" si="179"/>
        <v>237</v>
      </c>
      <c r="Q2234" s="13" t="s">
        <v>8323</v>
      </c>
      <c r="R2234" t="s">
        <v>8324</v>
      </c>
      <c r="S2234" s="10">
        <f t="shared" si="180"/>
        <v>42006.908692129626</v>
      </c>
      <c r="T2234" s="10">
        <f t="shared" si="181"/>
        <v>42038.083333333328</v>
      </c>
      <c r="U2234">
        <f t="shared" si="177"/>
        <v>2015</v>
      </c>
    </row>
    <row r="2235" spans="1:21" ht="60" x14ac:dyDescent="0.25">
      <c r="A2235">
        <v>3398</v>
      </c>
      <c r="B2235" s="3" t="s">
        <v>3397</v>
      </c>
      <c r="C2235" s="3" t="s">
        <v>7508</v>
      </c>
      <c r="D2235" s="6">
        <v>4000</v>
      </c>
      <c r="E2235" s="8">
        <v>4443</v>
      </c>
      <c r="F2235" t="s">
        <v>8218</v>
      </c>
      <c r="G2235" t="s">
        <v>8223</v>
      </c>
      <c r="H2235" t="s">
        <v>8245</v>
      </c>
      <c r="I2235">
        <v>1416589200</v>
      </c>
      <c r="J2235">
        <v>1414605776</v>
      </c>
      <c r="K2235" t="b">
        <v>0</v>
      </c>
      <c r="L2235" s="9">
        <v>65</v>
      </c>
      <c r="M2235" t="b">
        <v>1</v>
      </c>
      <c r="N2235" t="s">
        <v>8269</v>
      </c>
      <c r="O2235">
        <f t="shared" si="178"/>
        <v>111</v>
      </c>
      <c r="P2235">
        <f t="shared" si="179"/>
        <v>68.349999999999994</v>
      </c>
      <c r="Q2235" s="13" t="s">
        <v>8323</v>
      </c>
      <c r="R2235" t="s">
        <v>8326</v>
      </c>
      <c r="S2235" s="10">
        <f t="shared" si="180"/>
        <v>41941.75203703704</v>
      </c>
      <c r="T2235" s="10">
        <f t="shared" si="181"/>
        <v>41964.708333333328</v>
      </c>
      <c r="U2235">
        <f t="shared" si="177"/>
        <v>2014</v>
      </c>
    </row>
    <row r="2236" spans="1:21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 s="9">
        <v>43</v>
      </c>
      <c r="M2236" t="b">
        <v>1</v>
      </c>
      <c r="N2236" t="s">
        <v>8277</v>
      </c>
      <c r="O2236">
        <f t="shared" si="178"/>
        <v>119</v>
      </c>
      <c r="P2236">
        <f t="shared" si="179"/>
        <v>27.56</v>
      </c>
      <c r="Q2236" s="13" t="s">
        <v>8327</v>
      </c>
      <c r="R2236" t="s">
        <v>8328</v>
      </c>
      <c r="S2236" s="10">
        <f t="shared" si="180"/>
        <v>41025.874201388891</v>
      </c>
      <c r="T2236" s="10">
        <f t="shared" si="181"/>
        <v>41039.708333333336</v>
      </c>
      <c r="U2236">
        <f t="shared" si="177"/>
        <v>2012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 s="9">
        <v>21</v>
      </c>
      <c r="M2237" t="b">
        <v>0</v>
      </c>
      <c r="N2237" t="s">
        <v>8301</v>
      </c>
      <c r="O2237">
        <f t="shared" si="178"/>
        <v>1</v>
      </c>
      <c r="P2237">
        <f t="shared" si="179"/>
        <v>56.34</v>
      </c>
      <c r="Q2237" s="13" t="s">
        <v>8323</v>
      </c>
      <c r="R2237" t="s">
        <v>8324</v>
      </c>
      <c r="S2237" s="10">
        <f t="shared" si="180"/>
        <v>42255.619351851856</v>
      </c>
      <c r="T2237" s="10">
        <f t="shared" si="181"/>
        <v>42292.916666666672</v>
      </c>
      <c r="U2237">
        <f t="shared" si="177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 s="9">
        <v>25</v>
      </c>
      <c r="M2238" t="b">
        <v>1</v>
      </c>
      <c r="N2238" t="s">
        <v>8274</v>
      </c>
      <c r="O2238">
        <f t="shared" si="178"/>
        <v>118</v>
      </c>
      <c r="P2238">
        <f t="shared" si="179"/>
        <v>47.2</v>
      </c>
      <c r="Q2238" s="13" t="s">
        <v>8327</v>
      </c>
      <c r="R2238" t="s">
        <v>8331</v>
      </c>
      <c r="S2238" s="10">
        <f t="shared" si="180"/>
        <v>41243.367303240739</v>
      </c>
      <c r="T2238" s="10">
        <f t="shared" si="181"/>
        <v>41283.367303240739</v>
      </c>
      <c r="U2238">
        <f t="shared" si="177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 s="9">
        <v>25</v>
      </c>
      <c r="M2239" t="b">
        <v>1</v>
      </c>
      <c r="N2239" t="s">
        <v>8290</v>
      </c>
      <c r="O2239">
        <f t="shared" si="178"/>
        <v>118</v>
      </c>
      <c r="P2239">
        <f t="shared" si="179"/>
        <v>47</v>
      </c>
      <c r="Q2239" s="13" t="s">
        <v>8327</v>
      </c>
      <c r="R2239" t="s">
        <v>8338</v>
      </c>
      <c r="S2239" s="10">
        <f t="shared" si="180"/>
        <v>41802.757719907408</v>
      </c>
      <c r="T2239" s="10">
        <f t="shared" si="181"/>
        <v>41832.757719907408</v>
      </c>
      <c r="U2239">
        <f t="shared" si="177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 s="9">
        <v>12</v>
      </c>
      <c r="M2240" t="b">
        <v>1</v>
      </c>
      <c r="N2240" t="s">
        <v>8269</v>
      </c>
      <c r="O2240">
        <f t="shared" si="178"/>
        <v>131</v>
      </c>
      <c r="P2240">
        <f t="shared" si="179"/>
        <v>97.92</v>
      </c>
      <c r="Q2240" s="13" t="s">
        <v>8323</v>
      </c>
      <c r="R2240" t="s">
        <v>8326</v>
      </c>
      <c r="S2240" s="10">
        <f t="shared" si="180"/>
        <v>41974.743148148147</v>
      </c>
      <c r="T2240" s="10">
        <f t="shared" si="181"/>
        <v>42004.743148148147</v>
      </c>
      <c r="U2240">
        <f t="shared" si="177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 s="9">
        <v>49</v>
      </c>
      <c r="M2241" t="b">
        <v>0</v>
      </c>
      <c r="N2241" t="s">
        <v>8280</v>
      </c>
      <c r="O2241">
        <f t="shared" si="178"/>
        <v>8</v>
      </c>
      <c r="P2241">
        <f t="shared" si="179"/>
        <v>23.96</v>
      </c>
      <c r="Q2241" s="13" t="s">
        <v>8316</v>
      </c>
      <c r="R2241" t="s">
        <v>8334</v>
      </c>
      <c r="S2241" s="10">
        <f t="shared" si="180"/>
        <v>42151.189525462964</v>
      </c>
      <c r="T2241" s="10">
        <f t="shared" si="181"/>
        <v>42181.189525462964</v>
      </c>
      <c r="U2241">
        <f t="shared" si="177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 s="9">
        <v>14</v>
      </c>
      <c r="M2242" t="b">
        <v>0</v>
      </c>
      <c r="N2242" t="s">
        <v>8282</v>
      </c>
      <c r="O2242">
        <f t="shared" si="178"/>
        <v>39</v>
      </c>
      <c r="P2242">
        <f t="shared" si="179"/>
        <v>83.57</v>
      </c>
      <c r="Q2242" s="13" t="s">
        <v>8319</v>
      </c>
      <c r="R2242" t="s">
        <v>8345</v>
      </c>
      <c r="S2242" s="10">
        <f t="shared" si="180"/>
        <v>42240.840289351851</v>
      </c>
      <c r="T2242" s="10">
        <f t="shared" si="181"/>
        <v>42270.840289351851</v>
      </c>
      <c r="U2242">
        <f t="shared" si="177"/>
        <v>2015</v>
      </c>
    </row>
    <row r="2243" spans="1:21" ht="45" x14ac:dyDescent="0.25">
      <c r="A2243">
        <v>3315</v>
      </c>
      <c r="B2243" s="3" t="s">
        <v>3315</v>
      </c>
      <c r="C2243" s="3" t="s">
        <v>7425</v>
      </c>
      <c r="D2243" s="6">
        <v>4000</v>
      </c>
      <c r="E2243" s="8">
        <v>4400</v>
      </c>
      <c r="F2243" t="s">
        <v>8218</v>
      </c>
      <c r="G2243" t="s">
        <v>8224</v>
      </c>
      <c r="H2243" t="s">
        <v>8246</v>
      </c>
      <c r="I2243">
        <v>1462519041</v>
      </c>
      <c r="J2243">
        <v>1459927041</v>
      </c>
      <c r="K2243" t="b">
        <v>0</v>
      </c>
      <c r="L2243" s="9">
        <v>89</v>
      </c>
      <c r="M2243" t="b">
        <v>1</v>
      </c>
      <c r="N2243" t="s">
        <v>8269</v>
      </c>
      <c r="O2243">
        <f t="shared" si="178"/>
        <v>110</v>
      </c>
      <c r="P2243">
        <f t="shared" si="179"/>
        <v>49.44</v>
      </c>
      <c r="Q2243" s="13" t="s">
        <v>8323</v>
      </c>
      <c r="R2243" t="s">
        <v>8326</v>
      </c>
      <c r="S2243" s="10">
        <f t="shared" si="180"/>
        <v>42466.303715277783</v>
      </c>
      <c r="T2243" s="10">
        <f t="shared" si="181"/>
        <v>42496.303715277783</v>
      </c>
      <c r="U2243">
        <f t="shared" si="177"/>
        <v>2016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 s="9">
        <v>28</v>
      </c>
      <c r="M2244" t="b">
        <v>1</v>
      </c>
      <c r="N2244" t="s">
        <v>8295</v>
      </c>
      <c r="O2244">
        <f t="shared" si="178"/>
        <v>1165</v>
      </c>
      <c r="P2244">
        <f t="shared" si="179"/>
        <v>41.61</v>
      </c>
      <c r="Q2244" s="13" t="s">
        <v>8316</v>
      </c>
      <c r="R2244" t="s">
        <v>8317</v>
      </c>
      <c r="S2244" s="10">
        <f t="shared" si="180"/>
        <v>42710.824618055558</v>
      </c>
      <c r="T2244" s="10">
        <f t="shared" si="181"/>
        <v>42740.824618055558</v>
      </c>
      <c r="U2244">
        <f t="shared" si="177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 s="9">
        <v>31</v>
      </c>
      <c r="M2245" t="b">
        <v>0</v>
      </c>
      <c r="N2245" t="s">
        <v>8271</v>
      </c>
      <c r="O2245">
        <f t="shared" si="178"/>
        <v>2</v>
      </c>
      <c r="P2245">
        <f t="shared" si="179"/>
        <v>37.450000000000003</v>
      </c>
      <c r="Q2245" s="13" t="s">
        <v>8308</v>
      </c>
      <c r="R2245" t="s">
        <v>8310</v>
      </c>
      <c r="S2245" s="10">
        <f t="shared" si="180"/>
        <v>42746.096585648149</v>
      </c>
      <c r="T2245" s="10">
        <f t="shared" si="181"/>
        <v>42776.096585648149</v>
      </c>
      <c r="U2245">
        <f t="shared" si="177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 s="9">
        <v>14</v>
      </c>
      <c r="M2246" t="b">
        <v>0</v>
      </c>
      <c r="N2246" t="s">
        <v>8269</v>
      </c>
      <c r="O2246">
        <f t="shared" si="178"/>
        <v>17</v>
      </c>
      <c r="P2246">
        <f t="shared" si="179"/>
        <v>82.57</v>
      </c>
      <c r="Q2246" s="13" t="s">
        <v>8323</v>
      </c>
      <c r="R2246" t="s">
        <v>8326</v>
      </c>
      <c r="S2246" s="10">
        <f t="shared" si="180"/>
        <v>41842.828680555554</v>
      </c>
      <c r="T2246" s="10">
        <f t="shared" si="181"/>
        <v>41882.827650462961</v>
      </c>
      <c r="U2246">
        <f t="shared" si="177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 s="9">
        <v>19</v>
      </c>
      <c r="M2247" t="b">
        <v>0</v>
      </c>
      <c r="N2247" t="s">
        <v>8282</v>
      </c>
      <c r="O2247">
        <f t="shared" si="178"/>
        <v>4</v>
      </c>
      <c r="P2247">
        <f t="shared" si="179"/>
        <v>60.79</v>
      </c>
      <c r="Q2247" s="13" t="s">
        <v>8319</v>
      </c>
      <c r="R2247" t="s">
        <v>8345</v>
      </c>
      <c r="S2247" s="10">
        <f t="shared" si="180"/>
        <v>42061.154930555553</v>
      </c>
      <c r="T2247" s="10">
        <f t="shared" si="181"/>
        <v>42091.113263888896</v>
      </c>
      <c r="U2247">
        <f t="shared" si="177"/>
        <v>2015</v>
      </c>
    </row>
    <row r="2248" spans="1:21" ht="60" x14ac:dyDescent="0.25">
      <c r="A2248">
        <v>3273</v>
      </c>
      <c r="B2248" s="3" t="s">
        <v>3273</v>
      </c>
      <c r="C2248" s="3" t="s">
        <v>7383</v>
      </c>
      <c r="D2248" s="6">
        <v>4000</v>
      </c>
      <c r="E2248" s="8">
        <v>4296</v>
      </c>
      <c r="F2248" t="s">
        <v>8218</v>
      </c>
      <c r="G2248" t="s">
        <v>8223</v>
      </c>
      <c r="H2248" t="s">
        <v>8245</v>
      </c>
      <c r="I2248">
        <v>1473879600</v>
      </c>
      <c r="J2248">
        <v>1472498042</v>
      </c>
      <c r="K2248" t="b">
        <v>1</v>
      </c>
      <c r="L2248" s="9">
        <v>21</v>
      </c>
      <c r="M2248" t="b">
        <v>1</v>
      </c>
      <c r="N2248" t="s">
        <v>8269</v>
      </c>
      <c r="O2248">
        <f t="shared" si="178"/>
        <v>107</v>
      </c>
      <c r="P2248">
        <f t="shared" si="179"/>
        <v>204.57</v>
      </c>
      <c r="Q2248" s="13" t="s">
        <v>8323</v>
      </c>
      <c r="R2248" t="s">
        <v>8326</v>
      </c>
      <c r="S2248" s="10">
        <f t="shared" si="180"/>
        <v>42611.801412037035</v>
      </c>
      <c r="T2248" s="10">
        <f t="shared" si="181"/>
        <v>42627.791666666672</v>
      </c>
      <c r="U2248">
        <f t="shared" si="177"/>
        <v>2016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 s="9">
        <v>10</v>
      </c>
      <c r="M2249" t="b">
        <v>1</v>
      </c>
      <c r="N2249" t="s">
        <v>8303</v>
      </c>
      <c r="O2249">
        <f t="shared" si="178"/>
        <v>115</v>
      </c>
      <c r="P2249">
        <f t="shared" si="179"/>
        <v>115</v>
      </c>
      <c r="Q2249" s="13" t="s">
        <v>8323</v>
      </c>
      <c r="R2249" t="s">
        <v>8335</v>
      </c>
      <c r="S2249" s="10">
        <f t="shared" si="180"/>
        <v>42531.980694444443</v>
      </c>
      <c r="T2249" s="10">
        <f t="shared" si="181"/>
        <v>42561.980694444443</v>
      </c>
      <c r="U2249">
        <f t="shared" ref="U2249:U2312" si="182">YEAR(S2249)</f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 s="9">
        <v>13</v>
      </c>
      <c r="M2250" t="b">
        <v>0</v>
      </c>
      <c r="N2250" t="s">
        <v>8283</v>
      </c>
      <c r="O2250">
        <f t="shared" si="178"/>
        <v>46</v>
      </c>
      <c r="P2250">
        <f t="shared" si="179"/>
        <v>88.31</v>
      </c>
      <c r="Q2250" s="13" t="s">
        <v>8313</v>
      </c>
      <c r="R2250" t="s">
        <v>8314</v>
      </c>
      <c r="S2250" s="10">
        <f t="shared" si="180"/>
        <v>41930.218657407408</v>
      </c>
      <c r="T2250" s="10">
        <f t="shared" si="181"/>
        <v>41972.624305555553</v>
      </c>
      <c r="U2250">
        <f t="shared" si="182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 s="9">
        <v>27</v>
      </c>
      <c r="M2251" t="b">
        <v>1</v>
      </c>
      <c r="N2251" t="s">
        <v>8283</v>
      </c>
      <c r="O2251">
        <f t="shared" si="178"/>
        <v>115</v>
      </c>
      <c r="P2251">
        <f t="shared" si="179"/>
        <v>42.48</v>
      </c>
      <c r="Q2251" s="13" t="s">
        <v>8313</v>
      </c>
      <c r="R2251" t="s">
        <v>8314</v>
      </c>
      <c r="S2251" s="10">
        <f t="shared" si="180"/>
        <v>42505.955925925926</v>
      </c>
      <c r="T2251" s="10">
        <f t="shared" si="181"/>
        <v>42565.955925925926</v>
      </c>
      <c r="U2251">
        <f t="shared" si="182"/>
        <v>2016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 s="9">
        <v>7</v>
      </c>
      <c r="M2252" t="b">
        <v>0</v>
      </c>
      <c r="N2252" t="s">
        <v>8301</v>
      </c>
      <c r="O2252">
        <f t="shared" si="178"/>
        <v>6</v>
      </c>
      <c r="P2252">
        <f t="shared" si="179"/>
        <v>163.57</v>
      </c>
      <c r="Q2252" s="13" t="s">
        <v>8323</v>
      </c>
      <c r="R2252" t="s">
        <v>8324</v>
      </c>
      <c r="S2252" s="10">
        <f t="shared" si="180"/>
        <v>42787.862430555557</v>
      </c>
      <c r="T2252" s="10">
        <f t="shared" si="181"/>
        <v>42830.820763888885</v>
      </c>
      <c r="U2252">
        <f t="shared" si="182"/>
        <v>2017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 s="9">
        <v>4</v>
      </c>
      <c r="M2253" t="b">
        <v>0</v>
      </c>
      <c r="N2253" t="s">
        <v>8303</v>
      </c>
      <c r="O2253">
        <f t="shared" si="178"/>
        <v>11</v>
      </c>
      <c r="P2253">
        <f t="shared" si="179"/>
        <v>286.25</v>
      </c>
      <c r="Q2253" s="13" t="s">
        <v>8323</v>
      </c>
      <c r="R2253" t="s">
        <v>8335</v>
      </c>
      <c r="S2253" s="10">
        <f t="shared" si="180"/>
        <v>42009.493263888886</v>
      </c>
      <c r="T2253" s="10">
        <f t="shared" si="181"/>
        <v>42039.493263888886</v>
      </c>
      <c r="U2253">
        <f t="shared" si="182"/>
        <v>2015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 s="9">
        <v>20</v>
      </c>
      <c r="M2254" t="b">
        <v>1</v>
      </c>
      <c r="N2254" t="s">
        <v>8277</v>
      </c>
      <c r="O2254">
        <f t="shared" si="178"/>
        <v>115</v>
      </c>
      <c r="P2254">
        <f t="shared" si="179"/>
        <v>57.25</v>
      </c>
      <c r="Q2254" s="13" t="s">
        <v>8327</v>
      </c>
      <c r="R2254" t="s">
        <v>8328</v>
      </c>
      <c r="S2254" s="10">
        <f t="shared" si="180"/>
        <v>40920.904895833337</v>
      </c>
      <c r="T2254" s="10">
        <f t="shared" si="181"/>
        <v>40951.904895833337</v>
      </c>
      <c r="U2254">
        <f t="shared" si="182"/>
        <v>2012</v>
      </c>
    </row>
    <row r="2255" spans="1:21" ht="45" x14ac:dyDescent="0.25">
      <c r="A2255">
        <v>3359</v>
      </c>
      <c r="B2255" s="3" t="s">
        <v>3358</v>
      </c>
      <c r="C2255" s="3" t="s">
        <v>7469</v>
      </c>
      <c r="D2255" s="6">
        <v>4000</v>
      </c>
      <c r="E2255" s="8">
        <v>4250</v>
      </c>
      <c r="F2255" t="s">
        <v>8218</v>
      </c>
      <c r="G2255" t="s">
        <v>8223</v>
      </c>
      <c r="H2255" t="s">
        <v>8245</v>
      </c>
      <c r="I2255">
        <v>1487985734</v>
      </c>
      <c r="J2255">
        <v>1484097734</v>
      </c>
      <c r="K2255" t="b">
        <v>0</v>
      </c>
      <c r="L2255" s="9">
        <v>23</v>
      </c>
      <c r="M2255" t="b">
        <v>1</v>
      </c>
      <c r="N2255" t="s">
        <v>8269</v>
      </c>
      <c r="O2255">
        <f t="shared" ref="O2255:O2318" si="183">ROUND(E2255/D2255*100,0)</f>
        <v>106</v>
      </c>
      <c r="P2255">
        <f t="shared" ref="P2255:P2318" si="184">IFERROR(ROUND(E2255/L2255,2),0)</f>
        <v>184.78</v>
      </c>
      <c r="Q2255" s="13" t="s">
        <v>8323</v>
      </c>
      <c r="R2255" t="s">
        <v>8326</v>
      </c>
      <c r="S2255" s="10">
        <f t="shared" ref="S2255:S2318" si="185">(((J2255/60)/60)/24)+DATE(1970,1,1)</f>
        <v>42746.057106481487</v>
      </c>
      <c r="T2255" s="10">
        <f t="shared" ref="T2255:T2318" si="186">(((I2255/60)/60)/24)+DATE(1970,1,1)</f>
        <v>42791.057106481487</v>
      </c>
      <c r="U2255">
        <f t="shared" si="182"/>
        <v>2017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 s="9">
        <v>14</v>
      </c>
      <c r="M2256" t="b">
        <v>0</v>
      </c>
      <c r="N2256" t="s">
        <v>8269</v>
      </c>
      <c r="O2256">
        <f t="shared" si="183"/>
        <v>38</v>
      </c>
      <c r="P2256">
        <f t="shared" si="184"/>
        <v>81.569999999999993</v>
      </c>
      <c r="Q2256" s="13" t="s">
        <v>8323</v>
      </c>
      <c r="R2256" t="s">
        <v>8326</v>
      </c>
      <c r="S2256" s="10">
        <f t="shared" si="185"/>
        <v>41850.863252314812</v>
      </c>
      <c r="T2256" s="10">
        <f t="shared" si="186"/>
        <v>41880.863252314812</v>
      </c>
      <c r="U2256">
        <f t="shared" si="182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 s="9">
        <v>27</v>
      </c>
      <c r="M2257" t="b">
        <v>1</v>
      </c>
      <c r="N2257" t="s">
        <v>8269</v>
      </c>
      <c r="O2257">
        <f t="shared" si="183"/>
        <v>119</v>
      </c>
      <c r="P2257">
        <f t="shared" si="184"/>
        <v>42.3</v>
      </c>
      <c r="Q2257" s="13" t="s">
        <v>8323</v>
      </c>
      <c r="R2257" t="s">
        <v>8326</v>
      </c>
      <c r="S2257" s="10">
        <f t="shared" si="185"/>
        <v>41884.599849537037</v>
      </c>
      <c r="T2257" s="10">
        <f t="shared" si="186"/>
        <v>41900.165972222225</v>
      </c>
      <c r="U2257">
        <f t="shared" si="182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 s="9">
        <v>27</v>
      </c>
      <c r="M2258" t="b">
        <v>1</v>
      </c>
      <c r="N2258" t="s">
        <v>8278</v>
      </c>
      <c r="O2258">
        <f t="shared" si="183"/>
        <v>152</v>
      </c>
      <c r="P2258">
        <f t="shared" si="184"/>
        <v>42.22</v>
      </c>
      <c r="Q2258" s="13" t="s">
        <v>8327</v>
      </c>
      <c r="R2258" t="s">
        <v>8329</v>
      </c>
      <c r="S2258" s="10">
        <f t="shared" si="185"/>
        <v>41031.82163194444</v>
      </c>
      <c r="T2258" s="10">
        <f t="shared" si="186"/>
        <v>41061.82163194444</v>
      </c>
      <c r="U2258">
        <f t="shared" si="182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 s="9">
        <v>38</v>
      </c>
      <c r="M2259" t="b">
        <v>0</v>
      </c>
      <c r="N2259" t="s">
        <v>8271</v>
      </c>
      <c r="O2259">
        <f t="shared" si="183"/>
        <v>11</v>
      </c>
      <c r="P2259">
        <f t="shared" si="184"/>
        <v>29.89</v>
      </c>
      <c r="Q2259" s="13" t="s">
        <v>8308</v>
      </c>
      <c r="R2259" t="s">
        <v>8310</v>
      </c>
      <c r="S2259" s="10">
        <f t="shared" si="185"/>
        <v>42611.613564814819</v>
      </c>
      <c r="T2259" s="10">
        <f t="shared" si="186"/>
        <v>42651.613564814819</v>
      </c>
      <c r="U2259">
        <f t="shared" si="182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 s="9">
        <v>11</v>
      </c>
      <c r="M2260" t="b">
        <v>0</v>
      </c>
      <c r="N2260" t="s">
        <v>8271</v>
      </c>
      <c r="O2260">
        <f t="shared" si="183"/>
        <v>1</v>
      </c>
      <c r="P2260">
        <f t="shared" si="184"/>
        <v>102.73</v>
      </c>
      <c r="Q2260" s="13" t="s">
        <v>8308</v>
      </c>
      <c r="R2260" t="s">
        <v>8310</v>
      </c>
      <c r="S2260" s="10">
        <f t="shared" si="185"/>
        <v>41974.791990740734</v>
      </c>
      <c r="T2260" s="10">
        <f t="shared" si="186"/>
        <v>42019.791990740734</v>
      </c>
      <c r="U2260">
        <f t="shared" si="182"/>
        <v>2014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 s="9">
        <v>34</v>
      </c>
      <c r="M2261" t="b">
        <v>1</v>
      </c>
      <c r="N2261" t="s">
        <v>8278</v>
      </c>
      <c r="O2261">
        <f t="shared" si="183"/>
        <v>103</v>
      </c>
      <c r="P2261">
        <f t="shared" si="184"/>
        <v>33.24</v>
      </c>
      <c r="Q2261" s="13" t="s">
        <v>8327</v>
      </c>
      <c r="R2261" t="s">
        <v>8329</v>
      </c>
      <c r="S2261" s="10">
        <f t="shared" si="185"/>
        <v>40997.257222222222</v>
      </c>
      <c r="T2261" s="10">
        <f t="shared" si="186"/>
        <v>41015.257222222222</v>
      </c>
      <c r="U2261">
        <f t="shared" si="182"/>
        <v>2012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 s="9">
        <v>17</v>
      </c>
      <c r="M2262" t="b">
        <v>1</v>
      </c>
      <c r="N2262" t="s">
        <v>8274</v>
      </c>
      <c r="O2262">
        <f t="shared" si="183"/>
        <v>113</v>
      </c>
      <c r="P2262">
        <f t="shared" si="184"/>
        <v>66.47</v>
      </c>
      <c r="Q2262" s="13" t="s">
        <v>8327</v>
      </c>
      <c r="R2262" t="s">
        <v>8331</v>
      </c>
      <c r="S2262" s="10">
        <f t="shared" si="185"/>
        <v>41321.339583333334</v>
      </c>
      <c r="T2262" s="10">
        <f t="shared" si="186"/>
        <v>41328.339583333334</v>
      </c>
      <c r="U2262">
        <f t="shared" si="182"/>
        <v>2013</v>
      </c>
    </row>
    <row r="2263" spans="1:21" ht="60" x14ac:dyDescent="0.25">
      <c r="A2263">
        <v>3502</v>
      </c>
      <c r="B2263" s="3" t="s">
        <v>3501</v>
      </c>
      <c r="C2263" s="3" t="s">
        <v>7612</v>
      </c>
      <c r="D2263" s="6">
        <v>4000</v>
      </c>
      <c r="E2263" s="8">
        <v>4216</v>
      </c>
      <c r="F2263" t="s">
        <v>8218</v>
      </c>
      <c r="G2263" t="s">
        <v>8223</v>
      </c>
      <c r="H2263" t="s">
        <v>8245</v>
      </c>
      <c r="I2263">
        <v>1458100740</v>
      </c>
      <c r="J2263">
        <v>1456862924</v>
      </c>
      <c r="K2263" t="b">
        <v>0</v>
      </c>
      <c r="L2263" s="9">
        <v>31</v>
      </c>
      <c r="M2263" t="b">
        <v>1</v>
      </c>
      <c r="N2263" t="s">
        <v>8269</v>
      </c>
      <c r="O2263">
        <f t="shared" si="183"/>
        <v>105</v>
      </c>
      <c r="P2263">
        <f t="shared" si="184"/>
        <v>136</v>
      </c>
      <c r="Q2263" s="13" t="s">
        <v>8323</v>
      </c>
      <c r="R2263" t="s">
        <v>8326</v>
      </c>
      <c r="S2263" s="10">
        <f t="shared" si="185"/>
        <v>42430.839398148149</v>
      </c>
      <c r="T2263" s="10">
        <f t="shared" si="186"/>
        <v>42445.165972222225</v>
      </c>
      <c r="U2263">
        <f t="shared" si="182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 s="9">
        <v>20</v>
      </c>
      <c r="M2264" t="b">
        <v>0</v>
      </c>
      <c r="N2264" t="s">
        <v>8282</v>
      </c>
      <c r="O2264">
        <f t="shared" si="183"/>
        <v>23</v>
      </c>
      <c r="P2264">
        <f t="shared" si="184"/>
        <v>56.3</v>
      </c>
      <c r="Q2264" s="13" t="s">
        <v>8319</v>
      </c>
      <c r="R2264" t="s">
        <v>8345</v>
      </c>
      <c r="S2264" s="10">
        <f t="shared" si="185"/>
        <v>42595.585358796292</v>
      </c>
      <c r="T2264" s="10">
        <f t="shared" si="186"/>
        <v>42616.585358796292</v>
      </c>
      <c r="U2264">
        <f t="shared" si="182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 s="9">
        <v>13</v>
      </c>
      <c r="M2265" t="b">
        <v>0</v>
      </c>
      <c r="N2265" t="s">
        <v>8269</v>
      </c>
      <c r="O2265">
        <f t="shared" si="183"/>
        <v>38</v>
      </c>
      <c r="P2265">
        <f t="shared" si="184"/>
        <v>86.62</v>
      </c>
      <c r="Q2265" s="13" t="s">
        <v>8323</v>
      </c>
      <c r="R2265" t="s">
        <v>8326</v>
      </c>
      <c r="S2265" s="10">
        <f t="shared" si="185"/>
        <v>41865.878657407404</v>
      </c>
      <c r="T2265" s="10">
        <f t="shared" si="186"/>
        <v>41925.878657407404</v>
      </c>
      <c r="U2265">
        <f t="shared" si="182"/>
        <v>2014</v>
      </c>
    </row>
    <row r="2266" spans="1:21" ht="60" x14ac:dyDescent="0.25">
      <c r="A2266">
        <v>3221</v>
      </c>
      <c r="B2266" s="3" t="s">
        <v>3221</v>
      </c>
      <c r="C2266" s="3" t="s">
        <v>7331</v>
      </c>
      <c r="D2266" s="6">
        <v>4000</v>
      </c>
      <c r="E2266" s="8">
        <v>4137</v>
      </c>
      <c r="F2266" t="s">
        <v>8218</v>
      </c>
      <c r="G2266" t="s">
        <v>8224</v>
      </c>
      <c r="H2266" t="s">
        <v>8246</v>
      </c>
      <c r="I2266">
        <v>1436114603</v>
      </c>
      <c r="J2266">
        <v>1433090603</v>
      </c>
      <c r="K2266" t="b">
        <v>1</v>
      </c>
      <c r="L2266" s="9">
        <v>113</v>
      </c>
      <c r="M2266" t="b">
        <v>1</v>
      </c>
      <c r="N2266" t="s">
        <v>8269</v>
      </c>
      <c r="O2266">
        <f t="shared" si="183"/>
        <v>103</v>
      </c>
      <c r="P2266">
        <f t="shared" si="184"/>
        <v>36.61</v>
      </c>
      <c r="Q2266" s="13" t="s">
        <v>8323</v>
      </c>
      <c r="R2266" t="s">
        <v>8326</v>
      </c>
      <c r="S2266" s="10">
        <f t="shared" si="185"/>
        <v>42155.696793981479</v>
      </c>
      <c r="T2266" s="10">
        <f t="shared" si="186"/>
        <v>42190.696793981479</v>
      </c>
      <c r="U2266">
        <f t="shared" si="182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 s="9">
        <v>29</v>
      </c>
      <c r="M2267" t="b">
        <v>1</v>
      </c>
      <c r="N2267" t="s">
        <v>8277</v>
      </c>
      <c r="O2267">
        <f t="shared" si="183"/>
        <v>187</v>
      </c>
      <c r="P2267">
        <f t="shared" si="184"/>
        <v>38.74</v>
      </c>
      <c r="Q2267" s="13" t="s">
        <v>8327</v>
      </c>
      <c r="R2267" t="s">
        <v>8328</v>
      </c>
      <c r="S2267" s="10">
        <f t="shared" si="185"/>
        <v>41059.118993055556</v>
      </c>
      <c r="T2267" s="10">
        <f t="shared" si="186"/>
        <v>41075.165972222225</v>
      </c>
      <c r="U2267">
        <f t="shared" si="182"/>
        <v>2012</v>
      </c>
    </row>
    <row r="2268" spans="1:21" ht="60" x14ac:dyDescent="0.25">
      <c r="A2268">
        <v>3381</v>
      </c>
      <c r="B2268" s="3" t="s">
        <v>3380</v>
      </c>
      <c r="C2268" s="3" t="s">
        <v>7491</v>
      </c>
      <c r="D2268" s="6">
        <v>4000</v>
      </c>
      <c r="E2268" s="8">
        <v>4090</v>
      </c>
      <c r="F2268" t="s">
        <v>8218</v>
      </c>
      <c r="G2268" t="s">
        <v>8223</v>
      </c>
      <c r="H2268" t="s">
        <v>8245</v>
      </c>
      <c r="I2268">
        <v>1426044383</v>
      </c>
      <c r="J2268">
        <v>1423455983</v>
      </c>
      <c r="K2268" t="b">
        <v>0</v>
      </c>
      <c r="L2268" s="9">
        <v>48</v>
      </c>
      <c r="M2268" t="b">
        <v>1</v>
      </c>
      <c r="N2268" t="s">
        <v>8269</v>
      </c>
      <c r="O2268">
        <f t="shared" si="183"/>
        <v>102</v>
      </c>
      <c r="P2268">
        <f t="shared" si="184"/>
        <v>85.21</v>
      </c>
      <c r="Q2268" s="13" t="s">
        <v>8323</v>
      </c>
      <c r="R2268" t="s">
        <v>8326</v>
      </c>
      <c r="S2268" s="10">
        <f t="shared" si="185"/>
        <v>42044.184988425928</v>
      </c>
      <c r="T2268" s="10">
        <f t="shared" si="186"/>
        <v>42074.143321759257</v>
      </c>
      <c r="U2268">
        <f t="shared" si="182"/>
        <v>2015</v>
      </c>
    </row>
    <row r="2269" spans="1:21" ht="60" x14ac:dyDescent="0.25">
      <c r="A2269">
        <v>3305</v>
      </c>
      <c r="B2269" s="3" t="s">
        <v>3305</v>
      </c>
      <c r="C2269" s="3" t="s">
        <v>7415</v>
      </c>
      <c r="D2269" s="6">
        <v>4000</v>
      </c>
      <c r="E2269" s="8">
        <v>4081</v>
      </c>
      <c r="F2269" t="s">
        <v>8218</v>
      </c>
      <c r="G2269" t="s">
        <v>8223</v>
      </c>
      <c r="H2269" t="s">
        <v>8245</v>
      </c>
      <c r="I2269">
        <v>1438374748</v>
      </c>
      <c r="J2269">
        <v>1435782748</v>
      </c>
      <c r="K2269" t="b">
        <v>0</v>
      </c>
      <c r="L2269" s="9">
        <v>20</v>
      </c>
      <c r="M2269" t="b">
        <v>1</v>
      </c>
      <c r="N2269" t="s">
        <v>8269</v>
      </c>
      <c r="O2269">
        <f t="shared" si="183"/>
        <v>102</v>
      </c>
      <c r="P2269">
        <f t="shared" si="184"/>
        <v>204.05</v>
      </c>
      <c r="Q2269" s="13" t="s">
        <v>8323</v>
      </c>
      <c r="R2269" t="s">
        <v>8326</v>
      </c>
      <c r="S2269" s="10">
        <f t="shared" si="185"/>
        <v>42186.855879629627</v>
      </c>
      <c r="T2269" s="10">
        <f t="shared" si="186"/>
        <v>42216.855879629627</v>
      </c>
      <c r="U2269">
        <f t="shared" si="182"/>
        <v>2015</v>
      </c>
    </row>
    <row r="2270" spans="1:21" ht="60" x14ac:dyDescent="0.25">
      <c r="A2270">
        <v>3626</v>
      </c>
      <c r="B2270" s="3" t="s">
        <v>3624</v>
      </c>
      <c r="C2270" s="3" t="s">
        <v>7736</v>
      </c>
      <c r="D2270" s="6">
        <v>4000</v>
      </c>
      <c r="E2270" s="8">
        <v>4073</v>
      </c>
      <c r="F2270" t="s">
        <v>8218</v>
      </c>
      <c r="G2270" t="s">
        <v>8224</v>
      </c>
      <c r="H2270" t="s">
        <v>8246</v>
      </c>
      <c r="I2270">
        <v>1408204857</v>
      </c>
      <c r="J2270">
        <v>1406390457</v>
      </c>
      <c r="K2270" t="b">
        <v>0</v>
      </c>
      <c r="L2270" s="9">
        <v>48</v>
      </c>
      <c r="M2270" t="b">
        <v>1</v>
      </c>
      <c r="N2270" t="s">
        <v>8269</v>
      </c>
      <c r="O2270">
        <f t="shared" si="183"/>
        <v>102</v>
      </c>
      <c r="P2270">
        <f t="shared" si="184"/>
        <v>84.85</v>
      </c>
      <c r="Q2270" s="13" t="s">
        <v>8323</v>
      </c>
      <c r="R2270" t="s">
        <v>8326</v>
      </c>
      <c r="S2270" s="10">
        <f t="shared" si="185"/>
        <v>41846.667326388888</v>
      </c>
      <c r="T2270" s="10">
        <f t="shared" si="186"/>
        <v>41867.667326388888</v>
      </c>
      <c r="U2270">
        <f t="shared" si="182"/>
        <v>2014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 s="9">
        <v>18</v>
      </c>
      <c r="M2271" t="b">
        <v>1</v>
      </c>
      <c r="N2271" t="s">
        <v>8269</v>
      </c>
      <c r="O2271">
        <f t="shared" si="183"/>
        <v>223</v>
      </c>
      <c r="P2271">
        <f t="shared" si="184"/>
        <v>61.94</v>
      </c>
      <c r="Q2271" s="13" t="s">
        <v>8323</v>
      </c>
      <c r="R2271" t="s">
        <v>8326</v>
      </c>
      <c r="S2271" s="10">
        <f t="shared" si="185"/>
        <v>41830.545694444445</v>
      </c>
      <c r="T2271" s="10">
        <f t="shared" si="186"/>
        <v>41859.936111111114</v>
      </c>
      <c r="U2271">
        <f t="shared" si="182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 s="9">
        <v>31</v>
      </c>
      <c r="M2272" t="b">
        <v>1</v>
      </c>
      <c r="N2272" t="s">
        <v>8277</v>
      </c>
      <c r="O2272">
        <f t="shared" si="183"/>
        <v>171</v>
      </c>
      <c r="P2272">
        <f t="shared" si="184"/>
        <v>35.840000000000003</v>
      </c>
      <c r="Q2272" s="13" t="s">
        <v>8327</v>
      </c>
      <c r="R2272" t="s">
        <v>8328</v>
      </c>
      <c r="S2272" s="10">
        <f t="shared" si="185"/>
        <v>40670.507326388892</v>
      </c>
      <c r="T2272" s="10">
        <f t="shared" si="186"/>
        <v>40709.165972222225</v>
      </c>
      <c r="U2272">
        <f t="shared" si="182"/>
        <v>2011</v>
      </c>
    </row>
    <row r="2273" spans="1:21" ht="30" x14ac:dyDescent="0.25">
      <c r="A2273">
        <v>3157</v>
      </c>
      <c r="B2273" s="3" t="s">
        <v>3157</v>
      </c>
      <c r="C2273" s="3" t="s">
        <v>7267</v>
      </c>
      <c r="D2273" s="6">
        <v>4000</v>
      </c>
      <c r="E2273" s="8">
        <v>4040</v>
      </c>
      <c r="F2273" t="s">
        <v>8218</v>
      </c>
      <c r="G2273" t="s">
        <v>8223</v>
      </c>
      <c r="H2273" t="s">
        <v>8245</v>
      </c>
      <c r="I2273">
        <v>1405746000</v>
      </c>
      <c r="J2273">
        <v>1404932105</v>
      </c>
      <c r="K2273" t="b">
        <v>1</v>
      </c>
      <c r="L2273" s="9">
        <v>41</v>
      </c>
      <c r="M2273" t="b">
        <v>1</v>
      </c>
      <c r="N2273" t="s">
        <v>8269</v>
      </c>
      <c r="O2273">
        <f t="shared" si="183"/>
        <v>101</v>
      </c>
      <c r="P2273">
        <f t="shared" si="184"/>
        <v>98.54</v>
      </c>
      <c r="Q2273" s="13" t="s">
        <v>8323</v>
      </c>
      <c r="R2273" t="s">
        <v>8326</v>
      </c>
      <c r="S2273" s="10">
        <f t="shared" si="185"/>
        <v>41829.788252314815</v>
      </c>
      <c r="T2273" s="10">
        <f t="shared" si="186"/>
        <v>41839.208333333336</v>
      </c>
      <c r="U2273">
        <f t="shared" si="182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 s="9">
        <v>17</v>
      </c>
      <c r="M2274" t="b">
        <v>0</v>
      </c>
      <c r="N2274" t="s">
        <v>8271</v>
      </c>
      <c r="O2274">
        <f t="shared" si="183"/>
        <v>4</v>
      </c>
      <c r="P2274">
        <f t="shared" si="184"/>
        <v>65.180000000000007</v>
      </c>
      <c r="Q2274" s="13" t="s">
        <v>8308</v>
      </c>
      <c r="R2274" t="s">
        <v>8310</v>
      </c>
      <c r="S2274" s="10">
        <f t="shared" si="185"/>
        <v>42481.376597222217</v>
      </c>
      <c r="T2274" s="10">
        <f t="shared" si="186"/>
        <v>42511.376597222217</v>
      </c>
      <c r="U2274">
        <f t="shared" si="182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 s="9">
        <v>15</v>
      </c>
      <c r="M2275" t="b">
        <v>1</v>
      </c>
      <c r="N2275" t="s">
        <v>8264</v>
      </c>
      <c r="O2275">
        <f t="shared" si="183"/>
        <v>111</v>
      </c>
      <c r="P2275">
        <f t="shared" si="184"/>
        <v>73.73</v>
      </c>
      <c r="Q2275" s="13" t="s">
        <v>8321</v>
      </c>
      <c r="R2275" t="s">
        <v>8343</v>
      </c>
      <c r="S2275" s="10">
        <f t="shared" si="185"/>
        <v>41065.858067129629</v>
      </c>
      <c r="T2275" s="10">
        <f t="shared" si="186"/>
        <v>41093.875</v>
      </c>
      <c r="U2275">
        <f t="shared" si="182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 s="9">
        <v>18</v>
      </c>
      <c r="M2276" t="b">
        <v>1</v>
      </c>
      <c r="N2276" t="s">
        <v>8269</v>
      </c>
      <c r="O2276">
        <f t="shared" si="183"/>
        <v>221</v>
      </c>
      <c r="P2276">
        <f t="shared" si="184"/>
        <v>61.39</v>
      </c>
      <c r="Q2276" s="13" t="s">
        <v>8323</v>
      </c>
      <c r="R2276" t="s">
        <v>8326</v>
      </c>
      <c r="S2276" s="10">
        <f t="shared" si="185"/>
        <v>42107.067557870367</v>
      </c>
      <c r="T2276" s="10">
        <f t="shared" si="186"/>
        <v>42137.067557870367</v>
      </c>
      <c r="U2276">
        <f t="shared" si="182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 s="9">
        <v>12</v>
      </c>
      <c r="M2277" t="b">
        <v>0</v>
      </c>
      <c r="N2277" t="s">
        <v>8269</v>
      </c>
      <c r="O2277">
        <f t="shared" si="183"/>
        <v>16</v>
      </c>
      <c r="P2277">
        <f t="shared" si="184"/>
        <v>91.83</v>
      </c>
      <c r="Q2277" s="13" t="s">
        <v>8323</v>
      </c>
      <c r="R2277" t="s">
        <v>8326</v>
      </c>
      <c r="S2277" s="10">
        <f t="shared" si="185"/>
        <v>42538.968310185184</v>
      </c>
      <c r="T2277" s="10">
        <f t="shared" si="186"/>
        <v>42568.029861111107</v>
      </c>
      <c r="U2277">
        <f t="shared" si="182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 s="9">
        <v>3</v>
      </c>
      <c r="M2278" t="b">
        <v>0</v>
      </c>
      <c r="N2278" t="s">
        <v>8270</v>
      </c>
      <c r="O2278">
        <f t="shared" si="183"/>
        <v>15</v>
      </c>
      <c r="P2278">
        <f t="shared" si="184"/>
        <v>367</v>
      </c>
      <c r="Q2278" s="13" t="s">
        <v>8308</v>
      </c>
      <c r="R2278" t="s">
        <v>8342</v>
      </c>
      <c r="S2278" s="10">
        <f t="shared" si="185"/>
        <v>42159.649583333332</v>
      </c>
      <c r="T2278" s="10">
        <f t="shared" si="186"/>
        <v>42219.649583333332</v>
      </c>
      <c r="U2278">
        <f t="shared" si="182"/>
        <v>2015</v>
      </c>
    </row>
    <row r="2279" spans="1:21" ht="60" x14ac:dyDescent="0.25">
      <c r="A2279">
        <v>3418</v>
      </c>
      <c r="B2279" s="3" t="s">
        <v>3417</v>
      </c>
      <c r="C2279" s="3" t="s">
        <v>7528</v>
      </c>
      <c r="D2279" s="6">
        <v>4000</v>
      </c>
      <c r="E2279" s="8">
        <v>4035</v>
      </c>
      <c r="F2279" t="s">
        <v>8218</v>
      </c>
      <c r="G2279" t="s">
        <v>8223</v>
      </c>
      <c r="H2279" t="s">
        <v>8245</v>
      </c>
      <c r="I2279">
        <v>1400875307</v>
      </c>
      <c r="J2279">
        <v>1398283307</v>
      </c>
      <c r="K2279" t="b">
        <v>0</v>
      </c>
      <c r="L2279" s="9">
        <v>56</v>
      </c>
      <c r="M2279" t="b">
        <v>1</v>
      </c>
      <c r="N2279" t="s">
        <v>8269</v>
      </c>
      <c r="O2279">
        <f t="shared" si="183"/>
        <v>101</v>
      </c>
      <c r="P2279">
        <f t="shared" si="184"/>
        <v>72.05</v>
      </c>
      <c r="Q2279" s="13" t="s">
        <v>8323</v>
      </c>
      <c r="R2279" t="s">
        <v>8326</v>
      </c>
      <c r="S2279" s="10">
        <f t="shared" si="185"/>
        <v>41752.83457175926</v>
      </c>
      <c r="T2279" s="10">
        <f t="shared" si="186"/>
        <v>41782.83457175926</v>
      </c>
      <c r="U2279">
        <f t="shared" si="182"/>
        <v>2014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 s="9">
        <v>2</v>
      </c>
      <c r="M2280" t="b">
        <v>0</v>
      </c>
      <c r="N2280" t="s">
        <v>8300</v>
      </c>
      <c r="O2280">
        <f t="shared" si="183"/>
        <v>0</v>
      </c>
      <c r="P2280">
        <f t="shared" si="184"/>
        <v>550</v>
      </c>
      <c r="Q2280" s="13" t="s">
        <v>8308</v>
      </c>
      <c r="R2280" t="s">
        <v>8340</v>
      </c>
      <c r="S2280" s="10">
        <f t="shared" si="185"/>
        <v>42241.798206018517</v>
      </c>
      <c r="T2280" s="10">
        <f t="shared" si="186"/>
        <v>42271.798206018517</v>
      </c>
      <c r="U2280">
        <f t="shared" si="182"/>
        <v>2015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 s="9">
        <v>15</v>
      </c>
      <c r="M2281" t="b">
        <v>1</v>
      </c>
      <c r="N2281" t="s">
        <v>8303</v>
      </c>
      <c r="O2281">
        <f t="shared" si="183"/>
        <v>100</v>
      </c>
      <c r="P2281">
        <f t="shared" si="184"/>
        <v>73.33</v>
      </c>
      <c r="Q2281" s="13" t="s">
        <v>8323</v>
      </c>
      <c r="R2281" t="s">
        <v>8335</v>
      </c>
      <c r="S2281" s="10">
        <f t="shared" si="185"/>
        <v>42445.598136574074</v>
      </c>
      <c r="T2281" s="10">
        <f t="shared" si="186"/>
        <v>42475.598136574074</v>
      </c>
      <c r="U2281">
        <f t="shared" si="182"/>
        <v>2016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 s="9">
        <v>11</v>
      </c>
      <c r="M2282" t="b">
        <v>1</v>
      </c>
      <c r="N2282" t="s">
        <v>8298</v>
      </c>
      <c r="O2282">
        <f t="shared" si="183"/>
        <v>110</v>
      </c>
      <c r="P2282">
        <f t="shared" si="184"/>
        <v>100</v>
      </c>
      <c r="Q2282" s="13" t="s">
        <v>8327</v>
      </c>
      <c r="R2282" t="s">
        <v>8341</v>
      </c>
      <c r="S2282" s="10">
        <f t="shared" si="185"/>
        <v>40696.648784722223</v>
      </c>
      <c r="T2282" s="10">
        <f t="shared" si="186"/>
        <v>40756.648784722223</v>
      </c>
      <c r="U2282">
        <f t="shared" si="182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 s="9">
        <v>23</v>
      </c>
      <c r="M2283" t="b">
        <v>0</v>
      </c>
      <c r="N2283" t="s">
        <v>8269</v>
      </c>
      <c r="O2283">
        <f t="shared" si="183"/>
        <v>22</v>
      </c>
      <c r="P2283">
        <f t="shared" si="184"/>
        <v>47.7</v>
      </c>
      <c r="Q2283" s="13" t="s">
        <v>8323</v>
      </c>
      <c r="R2283" t="s">
        <v>8326</v>
      </c>
      <c r="S2283" s="10">
        <f t="shared" si="185"/>
        <v>41740.493657407409</v>
      </c>
      <c r="T2283" s="10">
        <f t="shared" si="186"/>
        <v>41770.493657407409</v>
      </c>
      <c r="U2283">
        <f t="shared" si="182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 s="9">
        <v>58</v>
      </c>
      <c r="M2284" t="b">
        <v>0</v>
      </c>
      <c r="N2284" t="s">
        <v>8301</v>
      </c>
      <c r="O2284">
        <f t="shared" si="183"/>
        <v>2</v>
      </c>
      <c r="P2284">
        <f t="shared" si="184"/>
        <v>18.899999999999999</v>
      </c>
      <c r="Q2284" s="13" t="s">
        <v>8323</v>
      </c>
      <c r="R2284" t="s">
        <v>8324</v>
      </c>
      <c r="S2284" s="10">
        <f t="shared" si="185"/>
        <v>41872.802928240737</v>
      </c>
      <c r="T2284" s="10">
        <f t="shared" si="186"/>
        <v>41917.802928240737</v>
      </c>
      <c r="U2284">
        <f t="shared" si="182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 s="9">
        <v>25</v>
      </c>
      <c r="M2285" t="b">
        <v>1</v>
      </c>
      <c r="N2285" t="s">
        <v>8272</v>
      </c>
      <c r="O2285">
        <f t="shared" si="183"/>
        <v>109</v>
      </c>
      <c r="P2285">
        <f t="shared" si="184"/>
        <v>43.64</v>
      </c>
      <c r="Q2285" s="13" t="s">
        <v>8311</v>
      </c>
      <c r="R2285" t="s">
        <v>8333</v>
      </c>
      <c r="S2285" s="10">
        <f t="shared" si="185"/>
        <v>41464.934386574074</v>
      </c>
      <c r="T2285" s="10">
        <f t="shared" si="186"/>
        <v>41524.934386574074</v>
      </c>
      <c r="U2285">
        <f t="shared" si="182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 s="9">
        <v>20</v>
      </c>
      <c r="M2286" t="b">
        <v>1</v>
      </c>
      <c r="N2286" t="s">
        <v>8269</v>
      </c>
      <c r="O2286">
        <f t="shared" si="183"/>
        <v>218</v>
      </c>
      <c r="P2286">
        <f t="shared" si="184"/>
        <v>54.5</v>
      </c>
      <c r="Q2286" s="13" t="s">
        <v>8323</v>
      </c>
      <c r="R2286" t="s">
        <v>8326</v>
      </c>
      <c r="S2286" s="10">
        <f t="shared" si="185"/>
        <v>42056.091631944444</v>
      </c>
      <c r="T2286" s="10">
        <f t="shared" si="186"/>
        <v>42070.204861111109</v>
      </c>
      <c r="U2286">
        <f t="shared" si="182"/>
        <v>2015</v>
      </c>
    </row>
    <row r="2287" spans="1:21" ht="45" x14ac:dyDescent="0.25">
      <c r="A2287">
        <v>3717</v>
      </c>
      <c r="B2287" s="3" t="s">
        <v>3714</v>
      </c>
      <c r="C2287" s="3" t="s">
        <v>7827</v>
      </c>
      <c r="D2287" s="6">
        <v>4000</v>
      </c>
      <c r="E2287" s="8">
        <v>4030</v>
      </c>
      <c r="F2287" t="s">
        <v>8218</v>
      </c>
      <c r="G2287" t="s">
        <v>8224</v>
      </c>
      <c r="H2287" t="s">
        <v>8246</v>
      </c>
      <c r="I2287">
        <v>1431204449</v>
      </c>
      <c r="J2287">
        <v>1428526049</v>
      </c>
      <c r="K2287" t="b">
        <v>0</v>
      </c>
      <c r="L2287" s="9">
        <v>13</v>
      </c>
      <c r="M2287" t="b">
        <v>1</v>
      </c>
      <c r="N2287" t="s">
        <v>8269</v>
      </c>
      <c r="O2287">
        <f t="shared" si="183"/>
        <v>101</v>
      </c>
      <c r="P2287">
        <f t="shared" si="184"/>
        <v>310</v>
      </c>
      <c r="Q2287" s="13" t="s">
        <v>8323</v>
      </c>
      <c r="R2287" t="s">
        <v>8326</v>
      </c>
      <c r="S2287" s="10">
        <f t="shared" si="185"/>
        <v>42102.866307870368</v>
      </c>
      <c r="T2287" s="10">
        <f t="shared" si="186"/>
        <v>42133.866307870368</v>
      </c>
      <c r="U2287">
        <f t="shared" si="182"/>
        <v>2015</v>
      </c>
    </row>
    <row r="2288" spans="1:21" ht="60" x14ac:dyDescent="0.25">
      <c r="A2288">
        <v>1288</v>
      </c>
      <c r="B2288" s="3" t="s">
        <v>1289</v>
      </c>
      <c r="C2288" s="3" t="s">
        <v>5398</v>
      </c>
      <c r="D2288" s="6">
        <v>4000</v>
      </c>
      <c r="E2288" s="8">
        <v>4018</v>
      </c>
      <c r="F2288" t="s">
        <v>8218</v>
      </c>
      <c r="G2288" t="s">
        <v>8223</v>
      </c>
      <c r="H2288" t="s">
        <v>8245</v>
      </c>
      <c r="I2288">
        <v>1470801600</v>
      </c>
      <c r="J2288">
        <v>1468122163</v>
      </c>
      <c r="K2288" t="b">
        <v>0</v>
      </c>
      <c r="L2288" s="9">
        <v>61</v>
      </c>
      <c r="M2288" t="b">
        <v>1</v>
      </c>
      <c r="N2288" t="s">
        <v>8269</v>
      </c>
      <c r="O2288">
        <f t="shared" si="183"/>
        <v>100</v>
      </c>
      <c r="P2288">
        <f t="shared" si="184"/>
        <v>65.87</v>
      </c>
      <c r="Q2288" s="13" t="s">
        <v>8323</v>
      </c>
      <c r="R2288" t="s">
        <v>8326</v>
      </c>
      <c r="S2288" s="10">
        <f t="shared" si="185"/>
        <v>42561.154664351852</v>
      </c>
      <c r="T2288" s="10">
        <f t="shared" si="186"/>
        <v>42592.166666666672</v>
      </c>
      <c r="U2288">
        <f t="shared" si="182"/>
        <v>2016</v>
      </c>
    </row>
    <row r="2289" spans="1:21" ht="60" x14ac:dyDescent="0.25">
      <c r="A2289">
        <v>3234</v>
      </c>
      <c r="B2289" s="3" t="s">
        <v>3234</v>
      </c>
      <c r="C2289" s="3" t="s">
        <v>7344</v>
      </c>
      <c r="D2289" s="6">
        <v>4000</v>
      </c>
      <c r="E2289" s="8">
        <v>4015.71</v>
      </c>
      <c r="F2289" t="s">
        <v>8218</v>
      </c>
      <c r="G2289" t="s">
        <v>8224</v>
      </c>
      <c r="H2289" t="s">
        <v>8246</v>
      </c>
      <c r="I2289">
        <v>1485991860</v>
      </c>
      <c r="J2289">
        <v>1483124208</v>
      </c>
      <c r="K2289" t="b">
        <v>0</v>
      </c>
      <c r="L2289" s="9">
        <v>115</v>
      </c>
      <c r="M2289" t="b">
        <v>1</v>
      </c>
      <c r="N2289" t="s">
        <v>8269</v>
      </c>
      <c r="O2289">
        <f t="shared" si="183"/>
        <v>100</v>
      </c>
      <c r="P2289">
        <f t="shared" si="184"/>
        <v>34.92</v>
      </c>
      <c r="Q2289" s="13" t="s">
        <v>8323</v>
      </c>
      <c r="R2289" t="s">
        <v>8326</v>
      </c>
      <c r="S2289" s="10">
        <f t="shared" si="185"/>
        <v>42734.789444444439</v>
      </c>
      <c r="T2289" s="10">
        <f t="shared" si="186"/>
        <v>42767.979861111111</v>
      </c>
      <c r="U2289">
        <f t="shared" si="182"/>
        <v>2016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 s="9">
        <v>34</v>
      </c>
      <c r="M2290" t="b">
        <v>1</v>
      </c>
      <c r="N2290" t="s">
        <v>8274</v>
      </c>
      <c r="O2290">
        <f t="shared" si="183"/>
        <v>166</v>
      </c>
      <c r="P2290">
        <f t="shared" si="184"/>
        <v>31.82</v>
      </c>
      <c r="Q2290" s="13" t="s">
        <v>8327</v>
      </c>
      <c r="R2290" t="s">
        <v>8331</v>
      </c>
      <c r="S2290" s="10">
        <f t="shared" si="185"/>
        <v>41547.662997685184</v>
      </c>
      <c r="T2290" s="10">
        <f t="shared" si="186"/>
        <v>41576.662997685184</v>
      </c>
      <c r="U2290">
        <f t="shared" si="182"/>
        <v>2013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 s="9">
        <v>22</v>
      </c>
      <c r="M2291" t="b">
        <v>0</v>
      </c>
      <c r="N2291" t="s">
        <v>8283</v>
      </c>
      <c r="O2291">
        <f t="shared" si="183"/>
        <v>3</v>
      </c>
      <c r="P2291">
        <f t="shared" si="184"/>
        <v>49.14</v>
      </c>
      <c r="Q2291" s="13" t="s">
        <v>8313</v>
      </c>
      <c r="R2291" t="s">
        <v>8314</v>
      </c>
      <c r="S2291" s="10">
        <f t="shared" si="185"/>
        <v>41987.818969907406</v>
      </c>
      <c r="T2291" s="10">
        <f t="shared" si="186"/>
        <v>42017.818969907406</v>
      </c>
      <c r="U2291">
        <f t="shared" si="182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 s="9">
        <v>32</v>
      </c>
      <c r="M2292" t="b">
        <v>1</v>
      </c>
      <c r="N2292" t="s">
        <v>8290</v>
      </c>
      <c r="O2292">
        <f t="shared" si="183"/>
        <v>108</v>
      </c>
      <c r="P2292">
        <f t="shared" si="184"/>
        <v>33.75</v>
      </c>
      <c r="Q2292" s="13" t="s">
        <v>8327</v>
      </c>
      <c r="R2292" t="s">
        <v>8338</v>
      </c>
      <c r="S2292" s="10">
        <f t="shared" si="185"/>
        <v>42006.02207175926</v>
      </c>
      <c r="T2292" s="10">
        <f t="shared" si="186"/>
        <v>42036.02207175926</v>
      </c>
      <c r="U2292">
        <f t="shared" si="182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 s="9">
        <v>20</v>
      </c>
      <c r="M2293" t="b">
        <v>1</v>
      </c>
      <c r="N2293" t="s">
        <v>8301</v>
      </c>
      <c r="O2293">
        <f t="shared" si="183"/>
        <v>180</v>
      </c>
      <c r="P2293">
        <f t="shared" si="184"/>
        <v>54</v>
      </c>
      <c r="Q2293" s="13" t="s">
        <v>8323</v>
      </c>
      <c r="R2293" t="s">
        <v>8324</v>
      </c>
      <c r="S2293" s="10">
        <f t="shared" si="185"/>
        <v>42098.216238425928</v>
      </c>
      <c r="T2293" s="10">
        <f t="shared" si="186"/>
        <v>42119.216238425928</v>
      </c>
      <c r="U2293">
        <f t="shared" si="182"/>
        <v>2015</v>
      </c>
    </row>
    <row r="2294" spans="1:21" ht="60" x14ac:dyDescent="0.25">
      <c r="A2294">
        <v>3695</v>
      </c>
      <c r="B2294" s="3" t="s">
        <v>3692</v>
      </c>
      <c r="C2294" s="3" t="s">
        <v>7805</v>
      </c>
      <c r="D2294" s="6">
        <v>4000</v>
      </c>
      <c r="E2294" s="8">
        <v>4005</v>
      </c>
      <c r="F2294" t="s">
        <v>8218</v>
      </c>
      <c r="G2294" t="s">
        <v>8223</v>
      </c>
      <c r="H2294" t="s">
        <v>8245</v>
      </c>
      <c r="I2294">
        <v>1421009610</v>
      </c>
      <c r="J2294">
        <v>1419281610</v>
      </c>
      <c r="K2294" t="b">
        <v>0</v>
      </c>
      <c r="L2294" s="9">
        <v>33</v>
      </c>
      <c r="M2294" t="b">
        <v>1</v>
      </c>
      <c r="N2294" t="s">
        <v>8269</v>
      </c>
      <c r="O2294">
        <f t="shared" si="183"/>
        <v>100</v>
      </c>
      <c r="P2294">
        <f t="shared" si="184"/>
        <v>121.36</v>
      </c>
      <c r="Q2294" s="13" t="s">
        <v>8323</v>
      </c>
      <c r="R2294" t="s">
        <v>8326</v>
      </c>
      <c r="S2294" s="10">
        <f t="shared" si="185"/>
        <v>41995.870486111111</v>
      </c>
      <c r="T2294" s="10">
        <f t="shared" si="186"/>
        <v>42015.870486111111</v>
      </c>
      <c r="U2294">
        <f t="shared" si="182"/>
        <v>2014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 s="9">
        <v>30</v>
      </c>
      <c r="M2295" t="b">
        <v>1</v>
      </c>
      <c r="N2295" t="s">
        <v>8269</v>
      </c>
      <c r="O2295">
        <f t="shared" si="183"/>
        <v>215</v>
      </c>
      <c r="P2295">
        <f t="shared" si="184"/>
        <v>35.770000000000003</v>
      </c>
      <c r="Q2295" s="13" t="s">
        <v>8323</v>
      </c>
      <c r="R2295" t="s">
        <v>8326</v>
      </c>
      <c r="S2295" s="10">
        <f t="shared" si="185"/>
        <v>41841.820486111108</v>
      </c>
      <c r="T2295" s="10">
        <f t="shared" si="186"/>
        <v>41882.833333333336</v>
      </c>
      <c r="U2295">
        <f t="shared" si="182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 s="9">
        <v>13</v>
      </c>
      <c r="M2296" t="b">
        <v>0</v>
      </c>
      <c r="N2296" t="s">
        <v>8301</v>
      </c>
      <c r="O2296">
        <f t="shared" si="183"/>
        <v>4</v>
      </c>
      <c r="P2296">
        <f t="shared" si="184"/>
        <v>82.46</v>
      </c>
      <c r="Q2296" s="13" t="s">
        <v>8323</v>
      </c>
      <c r="R2296" t="s">
        <v>8324</v>
      </c>
      <c r="S2296" s="10">
        <f t="shared" si="185"/>
        <v>42649.562118055561</v>
      </c>
      <c r="T2296" s="10">
        <f t="shared" si="186"/>
        <v>42698.715972222228</v>
      </c>
      <c r="U2296">
        <f t="shared" si="182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 s="9">
        <v>50</v>
      </c>
      <c r="M2297" t="b">
        <v>1</v>
      </c>
      <c r="N2297" t="s">
        <v>8295</v>
      </c>
      <c r="O2297">
        <f t="shared" si="183"/>
        <v>223</v>
      </c>
      <c r="P2297">
        <f t="shared" si="184"/>
        <v>21.38</v>
      </c>
      <c r="Q2297" s="13" t="s">
        <v>8316</v>
      </c>
      <c r="R2297" t="s">
        <v>8317</v>
      </c>
      <c r="S2297" s="10">
        <f t="shared" si="185"/>
        <v>42682.451921296291</v>
      </c>
      <c r="T2297" s="10">
        <f t="shared" si="186"/>
        <v>42696.451921296291</v>
      </c>
      <c r="U2297">
        <f t="shared" si="182"/>
        <v>2016</v>
      </c>
    </row>
    <row r="2298" spans="1:21" ht="60" x14ac:dyDescent="0.25">
      <c r="A2298">
        <v>3602</v>
      </c>
      <c r="B2298" s="3" t="s">
        <v>3601</v>
      </c>
      <c r="C2298" s="3" t="s">
        <v>7712</v>
      </c>
      <c r="D2298" s="6">
        <v>4000</v>
      </c>
      <c r="E2298" s="8">
        <v>4002</v>
      </c>
      <c r="F2298" t="s">
        <v>8218</v>
      </c>
      <c r="G2298" t="s">
        <v>8223</v>
      </c>
      <c r="H2298" t="s">
        <v>8245</v>
      </c>
      <c r="I2298">
        <v>1463520479</v>
      </c>
      <c r="J2298">
        <v>1458336479</v>
      </c>
      <c r="K2298" t="b">
        <v>0</v>
      </c>
      <c r="L2298" s="9">
        <v>49</v>
      </c>
      <c r="M2298" t="b">
        <v>1</v>
      </c>
      <c r="N2298" t="s">
        <v>8269</v>
      </c>
      <c r="O2298">
        <f t="shared" si="183"/>
        <v>100</v>
      </c>
      <c r="P2298">
        <f t="shared" si="184"/>
        <v>81.67</v>
      </c>
      <c r="Q2298" s="13" t="s">
        <v>8323</v>
      </c>
      <c r="R2298" t="s">
        <v>8326</v>
      </c>
      <c r="S2298" s="10">
        <f t="shared" si="185"/>
        <v>42447.894432870366</v>
      </c>
      <c r="T2298" s="10">
        <f t="shared" si="186"/>
        <v>42507.894432870366</v>
      </c>
      <c r="U2298">
        <f t="shared" si="182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 s="9">
        <v>36</v>
      </c>
      <c r="M2299" t="b">
        <v>1</v>
      </c>
      <c r="N2299" t="s">
        <v>8298</v>
      </c>
      <c r="O2299">
        <f t="shared" si="183"/>
        <v>118</v>
      </c>
      <c r="P2299">
        <f t="shared" si="184"/>
        <v>29.61</v>
      </c>
      <c r="Q2299" s="13" t="s">
        <v>8327</v>
      </c>
      <c r="R2299" t="s">
        <v>8341</v>
      </c>
      <c r="S2299" s="10">
        <f t="shared" si="185"/>
        <v>41744.745208333334</v>
      </c>
      <c r="T2299" s="10">
        <f t="shared" si="186"/>
        <v>41774.745208333334</v>
      </c>
      <c r="U2299">
        <f t="shared" si="182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 s="9">
        <v>32</v>
      </c>
      <c r="M2300" t="b">
        <v>1</v>
      </c>
      <c r="N2300" t="s">
        <v>8301</v>
      </c>
      <c r="O2300">
        <f t="shared" si="183"/>
        <v>213</v>
      </c>
      <c r="P2300">
        <f t="shared" si="184"/>
        <v>33.31</v>
      </c>
      <c r="Q2300" s="13" t="s">
        <v>8323</v>
      </c>
      <c r="R2300" t="s">
        <v>8324</v>
      </c>
      <c r="S2300" s="10">
        <f t="shared" si="185"/>
        <v>40378.893206018518</v>
      </c>
      <c r="T2300" s="10">
        <f t="shared" si="186"/>
        <v>40453.207638888889</v>
      </c>
      <c r="U2300">
        <f t="shared" si="182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 s="9">
        <v>25</v>
      </c>
      <c r="M2301" t="b">
        <v>1</v>
      </c>
      <c r="N2301" t="s">
        <v>8274</v>
      </c>
      <c r="O2301">
        <f t="shared" si="183"/>
        <v>133</v>
      </c>
      <c r="P2301">
        <f t="shared" si="184"/>
        <v>42.61</v>
      </c>
      <c r="Q2301" s="13" t="s">
        <v>8327</v>
      </c>
      <c r="R2301" t="s">
        <v>8331</v>
      </c>
      <c r="S2301" s="10">
        <f t="shared" si="185"/>
        <v>41403.000856481485</v>
      </c>
      <c r="T2301" s="10">
        <f t="shared" si="186"/>
        <v>41433.000856481485</v>
      </c>
      <c r="U2301">
        <f t="shared" si="182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 s="9">
        <v>19</v>
      </c>
      <c r="M2302" t="b">
        <v>0</v>
      </c>
      <c r="N2302" t="s">
        <v>8269</v>
      </c>
      <c r="O2302">
        <f t="shared" si="183"/>
        <v>21</v>
      </c>
      <c r="P2302">
        <f t="shared" si="184"/>
        <v>56.05</v>
      </c>
      <c r="Q2302" s="13" t="s">
        <v>8323</v>
      </c>
      <c r="R2302" t="s">
        <v>8326</v>
      </c>
      <c r="S2302" s="10">
        <f t="shared" si="185"/>
        <v>41766.072500000002</v>
      </c>
      <c r="T2302" s="10">
        <f t="shared" si="186"/>
        <v>41791.072500000002</v>
      </c>
      <c r="U2302">
        <f t="shared" si="182"/>
        <v>2014</v>
      </c>
    </row>
    <row r="2303" spans="1:21" ht="60" x14ac:dyDescent="0.25">
      <c r="A2303">
        <v>531</v>
      </c>
      <c r="B2303" s="3" t="s">
        <v>532</v>
      </c>
      <c r="C2303" s="3" t="s">
        <v>4641</v>
      </c>
      <c r="D2303" s="6">
        <v>4000</v>
      </c>
      <c r="E2303" s="8">
        <v>4000</v>
      </c>
      <c r="F2303" t="s">
        <v>8218</v>
      </c>
      <c r="G2303" t="s">
        <v>8223</v>
      </c>
      <c r="H2303" t="s">
        <v>8245</v>
      </c>
      <c r="I2303">
        <v>1481957940</v>
      </c>
      <c r="J2303">
        <v>1478050429</v>
      </c>
      <c r="K2303" t="b">
        <v>0</v>
      </c>
      <c r="L2303" s="9">
        <v>31</v>
      </c>
      <c r="M2303" t="b">
        <v>1</v>
      </c>
      <c r="N2303" t="s">
        <v>8269</v>
      </c>
      <c r="O2303">
        <f t="shared" si="183"/>
        <v>100</v>
      </c>
      <c r="P2303">
        <f t="shared" si="184"/>
        <v>129.03</v>
      </c>
      <c r="Q2303" s="13" t="s">
        <v>8323</v>
      </c>
      <c r="R2303" t="s">
        <v>8326</v>
      </c>
      <c r="S2303" s="10">
        <f t="shared" si="185"/>
        <v>42676.065150462964</v>
      </c>
      <c r="T2303" s="10">
        <f t="shared" si="186"/>
        <v>42721.290972222225</v>
      </c>
      <c r="U2303">
        <f t="shared" si="182"/>
        <v>2016</v>
      </c>
    </row>
    <row r="2304" spans="1:21" ht="45" x14ac:dyDescent="0.25">
      <c r="A2304">
        <v>3517</v>
      </c>
      <c r="B2304" s="3" t="s">
        <v>3516</v>
      </c>
      <c r="C2304" s="3" t="s">
        <v>7627</v>
      </c>
      <c r="D2304" s="6">
        <v>4000</v>
      </c>
      <c r="E2304" s="8">
        <v>4000</v>
      </c>
      <c r="F2304" t="s">
        <v>8218</v>
      </c>
      <c r="G2304" t="s">
        <v>8224</v>
      </c>
      <c r="H2304" t="s">
        <v>8246</v>
      </c>
      <c r="I2304">
        <v>1404471600</v>
      </c>
      <c r="J2304">
        <v>1401910634</v>
      </c>
      <c r="K2304" t="b">
        <v>0</v>
      </c>
      <c r="L2304" s="9">
        <v>13</v>
      </c>
      <c r="M2304" t="b">
        <v>1</v>
      </c>
      <c r="N2304" t="s">
        <v>8269</v>
      </c>
      <c r="O2304">
        <f t="shared" si="183"/>
        <v>100</v>
      </c>
      <c r="P2304">
        <f t="shared" si="184"/>
        <v>307.69</v>
      </c>
      <c r="Q2304" s="13" t="s">
        <v>8323</v>
      </c>
      <c r="R2304" t="s">
        <v>8326</v>
      </c>
      <c r="S2304" s="10">
        <f t="shared" si="185"/>
        <v>41794.817523148151</v>
      </c>
      <c r="T2304" s="10">
        <f t="shared" si="186"/>
        <v>41824.458333333336</v>
      </c>
      <c r="U2304">
        <f t="shared" si="182"/>
        <v>2014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 s="9">
        <v>18</v>
      </c>
      <c r="M2305" t="b">
        <v>0</v>
      </c>
      <c r="N2305" t="s">
        <v>8284</v>
      </c>
      <c r="O2305">
        <f t="shared" si="183"/>
        <v>7</v>
      </c>
      <c r="P2305">
        <f t="shared" si="184"/>
        <v>58.89</v>
      </c>
      <c r="Q2305" s="13" t="s">
        <v>8327</v>
      </c>
      <c r="R2305" t="s">
        <v>8354</v>
      </c>
      <c r="S2305" s="10">
        <f t="shared" si="185"/>
        <v>41736.549791666665</v>
      </c>
      <c r="T2305" s="10">
        <f t="shared" si="186"/>
        <v>41796.549791666665</v>
      </c>
      <c r="U2305">
        <f t="shared" si="182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 s="9">
        <v>13</v>
      </c>
      <c r="M2306" t="b">
        <v>0</v>
      </c>
      <c r="N2306" t="s">
        <v>8269</v>
      </c>
      <c r="O2306">
        <f t="shared" si="183"/>
        <v>18</v>
      </c>
      <c r="P2306">
        <f t="shared" si="184"/>
        <v>81.540000000000006</v>
      </c>
      <c r="Q2306" s="13" t="s">
        <v>8323</v>
      </c>
      <c r="R2306" t="s">
        <v>8326</v>
      </c>
      <c r="S2306" s="10">
        <f t="shared" si="185"/>
        <v>41833.660995370366</v>
      </c>
      <c r="T2306" s="10">
        <f t="shared" si="186"/>
        <v>41863.660995370366</v>
      </c>
      <c r="U2306">
        <f t="shared" si="182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 s="9">
        <v>9</v>
      </c>
      <c r="M2307" t="b">
        <v>0</v>
      </c>
      <c r="N2307" t="s">
        <v>8300</v>
      </c>
      <c r="O2307">
        <f t="shared" si="183"/>
        <v>50</v>
      </c>
      <c r="P2307">
        <f t="shared" si="184"/>
        <v>117.56</v>
      </c>
      <c r="Q2307" s="13" t="s">
        <v>8308</v>
      </c>
      <c r="R2307" t="s">
        <v>8340</v>
      </c>
      <c r="S2307" s="10">
        <f t="shared" si="185"/>
        <v>42482.624699074076</v>
      </c>
      <c r="T2307" s="10">
        <f t="shared" si="186"/>
        <v>42512.624699074076</v>
      </c>
      <c r="U2307">
        <f t="shared" si="182"/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 s="9">
        <v>20</v>
      </c>
      <c r="M2308" t="b">
        <v>1</v>
      </c>
      <c r="N2308" t="s">
        <v>8277</v>
      </c>
      <c r="O2308">
        <f t="shared" si="183"/>
        <v>106</v>
      </c>
      <c r="P2308">
        <f t="shared" si="184"/>
        <v>52.8</v>
      </c>
      <c r="Q2308" s="13" t="s">
        <v>8327</v>
      </c>
      <c r="R2308" t="s">
        <v>8328</v>
      </c>
      <c r="S2308" s="10">
        <f t="shared" si="185"/>
        <v>42017.967442129629</v>
      </c>
      <c r="T2308" s="10">
        <f t="shared" si="186"/>
        <v>42031.967442129629</v>
      </c>
      <c r="U2308">
        <f t="shared" si="182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 s="9">
        <v>27</v>
      </c>
      <c r="M2309" t="b">
        <v>1</v>
      </c>
      <c r="N2309" t="s">
        <v>8271</v>
      </c>
      <c r="O2309">
        <f t="shared" si="183"/>
        <v>132</v>
      </c>
      <c r="P2309">
        <f t="shared" si="184"/>
        <v>39.07</v>
      </c>
      <c r="Q2309" s="13" t="s">
        <v>8308</v>
      </c>
      <c r="R2309" t="s">
        <v>8310</v>
      </c>
      <c r="S2309" s="10">
        <f t="shared" si="185"/>
        <v>41832.852627314816</v>
      </c>
      <c r="T2309" s="10">
        <f t="shared" si="186"/>
        <v>41862.852627314816</v>
      </c>
      <c r="U2309">
        <f t="shared" si="182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 s="9">
        <v>18</v>
      </c>
      <c r="M2310" t="b">
        <v>1</v>
      </c>
      <c r="N2310" t="s">
        <v>8269</v>
      </c>
      <c r="O2310">
        <f t="shared" si="183"/>
        <v>211</v>
      </c>
      <c r="P2310">
        <f t="shared" si="184"/>
        <v>58.61</v>
      </c>
      <c r="Q2310" s="13" t="s">
        <v>8323</v>
      </c>
      <c r="R2310" t="s">
        <v>8326</v>
      </c>
      <c r="S2310" s="10">
        <f t="shared" si="185"/>
        <v>41808.991944444446</v>
      </c>
      <c r="T2310" s="10">
        <f t="shared" si="186"/>
        <v>41838.991944444446</v>
      </c>
      <c r="U2310">
        <f t="shared" si="182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 s="9">
        <v>14</v>
      </c>
      <c r="M2311" t="b">
        <v>1</v>
      </c>
      <c r="N2311" t="s">
        <v>8274</v>
      </c>
      <c r="O2311">
        <f t="shared" si="183"/>
        <v>350</v>
      </c>
      <c r="P2311">
        <f t="shared" si="184"/>
        <v>75.040000000000006</v>
      </c>
      <c r="Q2311" s="13" t="s">
        <v>8327</v>
      </c>
      <c r="R2311" t="s">
        <v>8331</v>
      </c>
      <c r="S2311" s="10">
        <f t="shared" si="185"/>
        <v>40565.032511574071</v>
      </c>
      <c r="T2311" s="10">
        <f t="shared" si="186"/>
        <v>40580.032511574071</v>
      </c>
      <c r="U2311">
        <f t="shared" si="182"/>
        <v>2011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 s="9">
        <v>2</v>
      </c>
      <c r="M2312" t="b">
        <v>0</v>
      </c>
      <c r="N2312" t="s">
        <v>8291</v>
      </c>
      <c r="O2312">
        <f t="shared" si="183"/>
        <v>11</v>
      </c>
      <c r="P2312">
        <f t="shared" si="184"/>
        <v>525</v>
      </c>
      <c r="Q2312" s="13" t="s">
        <v>8327</v>
      </c>
      <c r="R2312" t="s">
        <v>8330</v>
      </c>
      <c r="S2312" s="10">
        <f t="shared" si="185"/>
        <v>41852.646226851852</v>
      </c>
      <c r="T2312" s="10">
        <f t="shared" si="186"/>
        <v>41883.646226851852</v>
      </c>
      <c r="U2312">
        <f t="shared" si="182"/>
        <v>2014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 s="9">
        <v>27</v>
      </c>
      <c r="M2313" t="b">
        <v>1</v>
      </c>
      <c r="N2313" t="s">
        <v>8274</v>
      </c>
      <c r="O2313">
        <f t="shared" si="183"/>
        <v>105</v>
      </c>
      <c r="P2313">
        <f t="shared" si="184"/>
        <v>38.89</v>
      </c>
      <c r="Q2313" s="13" t="s">
        <v>8327</v>
      </c>
      <c r="R2313" t="s">
        <v>8331</v>
      </c>
      <c r="S2313" s="10">
        <f t="shared" si="185"/>
        <v>41288.68712962963</v>
      </c>
      <c r="T2313" s="10">
        <f t="shared" si="186"/>
        <v>41333.892361111109</v>
      </c>
      <c r="U2313">
        <f t="shared" ref="U2313:U2376" si="187">YEAR(S2313)</f>
        <v>2013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 s="9">
        <v>25</v>
      </c>
      <c r="M2314" t="b">
        <v>1</v>
      </c>
      <c r="N2314" t="s">
        <v>8274</v>
      </c>
      <c r="O2314">
        <f t="shared" si="183"/>
        <v>263</v>
      </c>
      <c r="P2314">
        <f t="shared" si="184"/>
        <v>42</v>
      </c>
      <c r="Q2314" s="13" t="s">
        <v>8327</v>
      </c>
      <c r="R2314" t="s">
        <v>8331</v>
      </c>
      <c r="S2314" s="10">
        <f t="shared" si="185"/>
        <v>41303.044016203705</v>
      </c>
      <c r="T2314" s="10">
        <f t="shared" si="186"/>
        <v>41335.332638888889</v>
      </c>
      <c r="U2314">
        <f t="shared" si="187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 s="9">
        <v>33</v>
      </c>
      <c r="M2315" t="b">
        <v>0</v>
      </c>
      <c r="N2315" t="s">
        <v>8302</v>
      </c>
      <c r="O2315">
        <f t="shared" si="183"/>
        <v>10</v>
      </c>
      <c r="P2315">
        <f t="shared" si="184"/>
        <v>31.76</v>
      </c>
      <c r="Q2315" s="13" t="s">
        <v>8311</v>
      </c>
      <c r="R2315" t="s">
        <v>8356</v>
      </c>
      <c r="S2315" s="10">
        <f t="shared" si="185"/>
        <v>41620.90047453704</v>
      </c>
      <c r="T2315" s="10">
        <f t="shared" si="186"/>
        <v>41650.90047453704</v>
      </c>
      <c r="U2315">
        <f t="shared" si="187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 s="9">
        <v>32</v>
      </c>
      <c r="M2316" t="b">
        <v>1</v>
      </c>
      <c r="N2316" t="s">
        <v>8277</v>
      </c>
      <c r="O2316">
        <f t="shared" si="183"/>
        <v>105</v>
      </c>
      <c r="P2316">
        <f t="shared" si="184"/>
        <v>32.72</v>
      </c>
      <c r="Q2316" s="13" t="s">
        <v>8327</v>
      </c>
      <c r="R2316" t="s">
        <v>8328</v>
      </c>
      <c r="S2316" s="10">
        <f t="shared" si="185"/>
        <v>40977.948009259257</v>
      </c>
      <c r="T2316" s="10">
        <f t="shared" si="186"/>
        <v>41007.906342592592</v>
      </c>
      <c r="U2316">
        <f t="shared" si="187"/>
        <v>2012</v>
      </c>
    </row>
    <row r="2317" spans="1:21" ht="45" x14ac:dyDescent="0.25">
      <c r="A2317">
        <v>3179</v>
      </c>
      <c r="B2317" s="3" t="s">
        <v>3179</v>
      </c>
      <c r="C2317" s="3" t="s">
        <v>7289</v>
      </c>
      <c r="D2317" s="6">
        <v>4200</v>
      </c>
      <c r="E2317" s="8">
        <v>4794.82</v>
      </c>
      <c r="F2317" t="s">
        <v>8218</v>
      </c>
      <c r="G2317" t="s">
        <v>8223</v>
      </c>
      <c r="H2317" t="s">
        <v>8245</v>
      </c>
      <c r="I2317">
        <v>1367859071</v>
      </c>
      <c r="J2317">
        <v>1365699071</v>
      </c>
      <c r="K2317" t="b">
        <v>1</v>
      </c>
      <c r="L2317" s="9">
        <v>62</v>
      </c>
      <c r="M2317" t="b">
        <v>1</v>
      </c>
      <c r="N2317" t="s">
        <v>8269</v>
      </c>
      <c r="O2317">
        <f t="shared" si="183"/>
        <v>114</v>
      </c>
      <c r="P2317">
        <f t="shared" si="184"/>
        <v>77.34</v>
      </c>
      <c r="Q2317" s="13" t="s">
        <v>8323</v>
      </c>
      <c r="R2317" t="s">
        <v>8326</v>
      </c>
      <c r="S2317" s="10">
        <f t="shared" si="185"/>
        <v>41375.702210648145</v>
      </c>
      <c r="T2317" s="10">
        <f t="shared" si="186"/>
        <v>41400.702210648145</v>
      </c>
      <c r="U2317">
        <f t="shared" si="187"/>
        <v>2013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 s="9">
        <v>23</v>
      </c>
      <c r="M2318" t="b">
        <v>1</v>
      </c>
      <c r="N2318" t="s">
        <v>8269</v>
      </c>
      <c r="O2318">
        <f t="shared" si="183"/>
        <v>139</v>
      </c>
      <c r="P2318">
        <f t="shared" si="184"/>
        <v>45.35</v>
      </c>
      <c r="Q2318" s="13" t="s">
        <v>8323</v>
      </c>
      <c r="R2318" t="s">
        <v>8326</v>
      </c>
      <c r="S2318" s="10">
        <f t="shared" si="185"/>
        <v>42219.180393518516</v>
      </c>
      <c r="T2318" s="10">
        <f t="shared" si="186"/>
        <v>42249.180393518516</v>
      </c>
      <c r="U2318">
        <f t="shared" si="187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 s="9">
        <v>36</v>
      </c>
      <c r="M2319" t="b">
        <v>1</v>
      </c>
      <c r="N2319" t="s">
        <v>8267</v>
      </c>
      <c r="O2319">
        <f t="shared" ref="O2319:O2374" si="188">ROUND(E2319/D2319*100,0)</f>
        <v>104</v>
      </c>
      <c r="P2319">
        <f t="shared" ref="P2319:P2374" si="189">IFERROR(ROUND(E2319/L2319,2),0)</f>
        <v>28.92</v>
      </c>
      <c r="Q2319" s="13" t="s">
        <v>8321</v>
      </c>
      <c r="R2319" t="s">
        <v>8322</v>
      </c>
      <c r="S2319" s="10">
        <f t="shared" ref="S2319:S2374" si="190">(((J2319/60)/60)/24)+DATE(1970,1,1)</f>
        <v>40821.183136574073</v>
      </c>
      <c r="T2319" s="10">
        <f t="shared" ref="T2319:T2374" si="191">(((I2319/60)/60)/24)+DATE(1970,1,1)</f>
        <v>40836.083333333336</v>
      </c>
      <c r="U2319">
        <f t="shared" si="187"/>
        <v>2011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 s="9">
        <v>17</v>
      </c>
      <c r="M2320" t="b">
        <v>0</v>
      </c>
      <c r="N2320" t="s">
        <v>8301</v>
      </c>
      <c r="O2320">
        <f t="shared" si="188"/>
        <v>4</v>
      </c>
      <c r="P2320">
        <f t="shared" si="189"/>
        <v>61.18</v>
      </c>
      <c r="Q2320" s="13" t="s">
        <v>8323</v>
      </c>
      <c r="R2320" t="s">
        <v>8324</v>
      </c>
      <c r="S2320" s="10">
        <f t="shared" si="190"/>
        <v>42427.01807870371</v>
      </c>
      <c r="T2320" s="10">
        <f t="shared" si="191"/>
        <v>42456.976412037038</v>
      </c>
      <c r="U2320">
        <f t="shared" si="187"/>
        <v>2016</v>
      </c>
    </row>
    <row r="2321" spans="1:21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 s="9">
        <v>3</v>
      </c>
      <c r="M2321" t="b">
        <v>0</v>
      </c>
      <c r="N2321" t="s">
        <v>8276</v>
      </c>
      <c r="O2321">
        <f t="shared" si="188"/>
        <v>12</v>
      </c>
      <c r="P2321">
        <f t="shared" si="189"/>
        <v>346.67</v>
      </c>
      <c r="Q2321" s="13" t="s">
        <v>8327</v>
      </c>
      <c r="R2321" t="s">
        <v>8350</v>
      </c>
      <c r="S2321" s="10">
        <f t="shared" si="190"/>
        <v>41342.845567129632</v>
      </c>
      <c r="T2321" s="10">
        <f t="shared" si="191"/>
        <v>41372.803900462961</v>
      </c>
      <c r="U2321">
        <f t="shared" si="187"/>
        <v>2013</v>
      </c>
    </row>
    <row r="2322" spans="1:21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 s="9">
        <v>27</v>
      </c>
      <c r="M2322" t="b">
        <v>1</v>
      </c>
      <c r="N2322" t="s">
        <v>8274</v>
      </c>
      <c r="O2322">
        <f t="shared" si="188"/>
        <v>104</v>
      </c>
      <c r="P2322">
        <f t="shared" si="189"/>
        <v>38.520000000000003</v>
      </c>
      <c r="Q2322" s="13" t="s">
        <v>8327</v>
      </c>
      <c r="R2322" t="s">
        <v>8331</v>
      </c>
      <c r="S2322" s="10">
        <f t="shared" si="190"/>
        <v>40636.673900462964</v>
      </c>
      <c r="T2322" s="10">
        <f t="shared" si="191"/>
        <v>40666.673900462964</v>
      </c>
      <c r="U2322">
        <f t="shared" si="187"/>
        <v>2011</v>
      </c>
    </row>
    <row r="2323" spans="1:21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 s="9">
        <v>12</v>
      </c>
      <c r="M2323" t="b">
        <v>1</v>
      </c>
      <c r="N2323" t="s">
        <v>8274</v>
      </c>
      <c r="O2323">
        <f t="shared" si="188"/>
        <v>104</v>
      </c>
      <c r="P2323">
        <f t="shared" si="189"/>
        <v>86.67</v>
      </c>
      <c r="Q2323" s="13" t="s">
        <v>8327</v>
      </c>
      <c r="R2323" t="s">
        <v>8331</v>
      </c>
      <c r="S2323" s="10">
        <f t="shared" si="190"/>
        <v>41443.643541666665</v>
      </c>
      <c r="T2323" s="10">
        <f t="shared" si="191"/>
        <v>41465.702777777777</v>
      </c>
      <c r="U2323">
        <f t="shared" si="187"/>
        <v>2013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 s="9">
        <v>37</v>
      </c>
      <c r="M2324" t="b">
        <v>1</v>
      </c>
      <c r="N2324" t="s">
        <v>8277</v>
      </c>
      <c r="O2324">
        <f t="shared" si="188"/>
        <v>130</v>
      </c>
      <c r="P2324">
        <f t="shared" si="189"/>
        <v>28</v>
      </c>
      <c r="Q2324" s="13" t="s">
        <v>8327</v>
      </c>
      <c r="R2324" t="s">
        <v>8328</v>
      </c>
      <c r="S2324" s="10">
        <f t="shared" si="190"/>
        <v>41394.074467592596</v>
      </c>
      <c r="T2324" s="10">
        <f t="shared" si="191"/>
        <v>41425</v>
      </c>
      <c r="U2324">
        <f t="shared" si="187"/>
        <v>2013</v>
      </c>
    </row>
    <row r="2325" spans="1:21" ht="45" x14ac:dyDescent="0.25">
      <c r="A2325">
        <v>3184</v>
      </c>
      <c r="B2325" s="3" t="s">
        <v>3184</v>
      </c>
      <c r="C2325" s="3" t="s">
        <v>7294</v>
      </c>
      <c r="D2325" s="6">
        <v>4300</v>
      </c>
      <c r="E2325" s="8">
        <v>4610</v>
      </c>
      <c r="F2325" t="s">
        <v>8218</v>
      </c>
      <c r="G2325" t="s">
        <v>8223</v>
      </c>
      <c r="H2325" t="s">
        <v>8245</v>
      </c>
      <c r="I2325">
        <v>1404258631</v>
      </c>
      <c r="J2325">
        <v>1401666631</v>
      </c>
      <c r="K2325" t="b">
        <v>1</v>
      </c>
      <c r="L2325" s="9">
        <v>46</v>
      </c>
      <c r="M2325" t="b">
        <v>1</v>
      </c>
      <c r="N2325" t="s">
        <v>8269</v>
      </c>
      <c r="O2325">
        <f t="shared" si="188"/>
        <v>107</v>
      </c>
      <c r="P2325">
        <f t="shared" si="189"/>
        <v>100.22</v>
      </c>
      <c r="Q2325" s="13" t="s">
        <v>8323</v>
      </c>
      <c r="R2325" t="s">
        <v>8326</v>
      </c>
      <c r="S2325" s="10">
        <f t="shared" si="190"/>
        <v>41791.993414351848</v>
      </c>
      <c r="T2325" s="10">
        <f t="shared" si="191"/>
        <v>41821.993414351848</v>
      </c>
      <c r="U2325">
        <f t="shared" si="187"/>
        <v>2014</v>
      </c>
    </row>
    <row r="2326" spans="1:21" ht="60" x14ac:dyDescent="0.25">
      <c r="A2326">
        <v>3724</v>
      </c>
      <c r="B2326" s="3" t="s">
        <v>3721</v>
      </c>
      <c r="C2326" s="3" t="s">
        <v>7834</v>
      </c>
      <c r="D2326" s="6">
        <v>4300</v>
      </c>
      <c r="E2326" s="8">
        <v>4409.55</v>
      </c>
      <c r="F2326" t="s">
        <v>8218</v>
      </c>
      <c r="G2326" t="s">
        <v>8224</v>
      </c>
      <c r="H2326" t="s">
        <v>8246</v>
      </c>
      <c r="I2326">
        <v>1462402800</v>
      </c>
      <c r="J2326">
        <v>1459856860</v>
      </c>
      <c r="K2326" t="b">
        <v>0</v>
      </c>
      <c r="L2326" s="9">
        <v>89</v>
      </c>
      <c r="M2326" t="b">
        <v>1</v>
      </c>
      <c r="N2326" t="s">
        <v>8269</v>
      </c>
      <c r="O2326">
        <f t="shared" si="188"/>
        <v>103</v>
      </c>
      <c r="P2326">
        <f t="shared" si="189"/>
        <v>49.55</v>
      </c>
      <c r="Q2326" s="13" t="s">
        <v>8323</v>
      </c>
      <c r="R2326" t="s">
        <v>8326</v>
      </c>
      <c r="S2326" s="10">
        <f t="shared" si="190"/>
        <v>42465.491435185191</v>
      </c>
      <c r="T2326" s="10">
        <f t="shared" si="191"/>
        <v>42494.958333333328</v>
      </c>
      <c r="U2326">
        <f t="shared" si="187"/>
        <v>2016</v>
      </c>
    </row>
    <row r="2327" spans="1:21" ht="60" x14ac:dyDescent="0.25">
      <c r="A2327">
        <v>3293</v>
      </c>
      <c r="B2327" s="3" t="s">
        <v>3293</v>
      </c>
      <c r="C2327" s="3" t="s">
        <v>7403</v>
      </c>
      <c r="D2327" s="6">
        <v>4500</v>
      </c>
      <c r="E2327" s="8">
        <v>7670</v>
      </c>
      <c r="F2327" t="s">
        <v>8218</v>
      </c>
      <c r="G2327" t="s">
        <v>8227</v>
      </c>
      <c r="H2327" t="s">
        <v>8249</v>
      </c>
      <c r="I2327">
        <v>1488622352</v>
      </c>
      <c r="J2327">
        <v>1486030352</v>
      </c>
      <c r="K2327" t="b">
        <v>0</v>
      </c>
      <c r="L2327" s="9">
        <v>91</v>
      </c>
      <c r="M2327" t="b">
        <v>1</v>
      </c>
      <c r="N2327" t="s">
        <v>8269</v>
      </c>
      <c r="O2327">
        <f t="shared" si="188"/>
        <v>170</v>
      </c>
      <c r="P2327">
        <f t="shared" si="189"/>
        <v>84.29</v>
      </c>
      <c r="Q2327" s="13" t="s">
        <v>8323</v>
      </c>
      <c r="R2327" t="s">
        <v>8326</v>
      </c>
      <c r="S2327" s="10">
        <f t="shared" si="190"/>
        <v>42768.425370370373</v>
      </c>
      <c r="T2327" s="10">
        <f t="shared" si="191"/>
        <v>42798.425370370373</v>
      </c>
      <c r="U2327">
        <f t="shared" si="187"/>
        <v>2017</v>
      </c>
    </row>
    <row r="2328" spans="1:21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 s="9">
        <v>32</v>
      </c>
      <c r="M2328" t="b">
        <v>1</v>
      </c>
      <c r="N2328" t="s">
        <v>8283</v>
      </c>
      <c r="O2328">
        <f t="shared" si="188"/>
        <v>115</v>
      </c>
      <c r="P2328">
        <f t="shared" si="189"/>
        <v>32.340000000000003</v>
      </c>
      <c r="Q2328" s="13" t="s">
        <v>8313</v>
      </c>
      <c r="R2328" t="s">
        <v>8314</v>
      </c>
      <c r="S2328" s="10">
        <f t="shared" si="190"/>
        <v>42772.776076388895</v>
      </c>
      <c r="T2328" s="10">
        <f t="shared" si="191"/>
        <v>42805.561805555553</v>
      </c>
      <c r="U2328">
        <f t="shared" si="187"/>
        <v>2017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 s="9">
        <v>36</v>
      </c>
      <c r="M2329" t="b">
        <v>1</v>
      </c>
      <c r="N2329" t="s">
        <v>8277</v>
      </c>
      <c r="O2329">
        <f t="shared" si="188"/>
        <v>103</v>
      </c>
      <c r="P2329">
        <f t="shared" si="189"/>
        <v>28.66</v>
      </c>
      <c r="Q2329" s="13" t="s">
        <v>8327</v>
      </c>
      <c r="R2329" t="s">
        <v>8328</v>
      </c>
      <c r="S2329" s="10">
        <f t="shared" si="190"/>
        <v>41023.07471064815</v>
      </c>
      <c r="T2329" s="10">
        <f t="shared" si="191"/>
        <v>41053.07471064815</v>
      </c>
      <c r="U2329">
        <f t="shared" si="187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 s="9">
        <v>14</v>
      </c>
      <c r="M2330" t="b">
        <v>1</v>
      </c>
      <c r="N2330" t="s">
        <v>8274</v>
      </c>
      <c r="O2330">
        <f t="shared" si="188"/>
        <v>103</v>
      </c>
      <c r="P2330">
        <f t="shared" si="189"/>
        <v>73.569999999999993</v>
      </c>
      <c r="Q2330" s="13" t="s">
        <v>8327</v>
      </c>
      <c r="R2330" t="s">
        <v>8331</v>
      </c>
      <c r="S2330" s="10">
        <f t="shared" si="190"/>
        <v>41026.996099537035</v>
      </c>
      <c r="T2330" s="10">
        <f t="shared" si="191"/>
        <v>41041.996099537035</v>
      </c>
      <c r="U2330">
        <f t="shared" si="187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 s="9">
        <v>16</v>
      </c>
      <c r="M2331" t="b">
        <v>1</v>
      </c>
      <c r="N2331" t="s">
        <v>8269</v>
      </c>
      <c r="O2331">
        <f t="shared" si="188"/>
        <v>129</v>
      </c>
      <c r="P2331">
        <f t="shared" si="189"/>
        <v>64.38</v>
      </c>
      <c r="Q2331" s="13" t="s">
        <v>8323</v>
      </c>
      <c r="R2331" t="s">
        <v>8326</v>
      </c>
      <c r="S2331" s="10">
        <f t="shared" si="190"/>
        <v>41876.815787037034</v>
      </c>
      <c r="T2331" s="10">
        <f t="shared" si="191"/>
        <v>41894.815787037034</v>
      </c>
      <c r="U2331">
        <f t="shared" si="187"/>
        <v>2014</v>
      </c>
    </row>
    <row r="2332" spans="1:21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 s="9">
        <v>3</v>
      </c>
      <c r="M2332" t="b">
        <v>0</v>
      </c>
      <c r="N2332" t="s">
        <v>8270</v>
      </c>
      <c r="O2332">
        <f t="shared" si="188"/>
        <v>1</v>
      </c>
      <c r="P2332">
        <f t="shared" si="189"/>
        <v>342</v>
      </c>
      <c r="Q2332" s="13" t="s">
        <v>8308</v>
      </c>
      <c r="R2332" t="s">
        <v>8342</v>
      </c>
      <c r="S2332" s="10">
        <f t="shared" si="190"/>
        <v>42528.626620370371</v>
      </c>
      <c r="T2332" s="10">
        <f t="shared" si="191"/>
        <v>42573.626620370371</v>
      </c>
      <c r="U2332">
        <f t="shared" si="187"/>
        <v>2016</v>
      </c>
    </row>
    <row r="2333" spans="1:21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 s="9">
        <v>9</v>
      </c>
      <c r="M2333" t="b">
        <v>0</v>
      </c>
      <c r="N2333" t="s">
        <v>8280</v>
      </c>
      <c r="O2333">
        <f t="shared" si="188"/>
        <v>3</v>
      </c>
      <c r="P2333">
        <f t="shared" si="189"/>
        <v>114</v>
      </c>
      <c r="Q2333" s="13" t="s">
        <v>8316</v>
      </c>
      <c r="R2333" t="s">
        <v>8334</v>
      </c>
      <c r="S2333" s="10">
        <f t="shared" si="190"/>
        <v>42413.671006944445</v>
      </c>
      <c r="T2333" s="10">
        <f t="shared" si="191"/>
        <v>42443.629340277781</v>
      </c>
      <c r="U2333">
        <f t="shared" si="187"/>
        <v>2016</v>
      </c>
    </row>
    <row r="2334" spans="1:21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 s="9">
        <v>23</v>
      </c>
      <c r="M2334" t="b">
        <v>1</v>
      </c>
      <c r="N2334" t="s">
        <v>8290</v>
      </c>
      <c r="O2334">
        <f t="shared" si="188"/>
        <v>103</v>
      </c>
      <c r="P2334">
        <f t="shared" si="189"/>
        <v>44.61</v>
      </c>
      <c r="Q2334" s="13" t="s">
        <v>8327</v>
      </c>
      <c r="R2334" t="s">
        <v>8338</v>
      </c>
      <c r="S2334" s="10">
        <f t="shared" si="190"/>
        <v>40313.930543981485</v>
      </c>
      <c r="T2334" s="10">
        <f t="shared" si="191"/>
        <v>40364.166666666664</v>
      </c>
      <c r="U2334">
        <f t="shared" si="187"/>
        <v>2010</v>
      </c>
    </row>
    <row r="2335" spans="1:21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 s="9">
        <v>5</v>
      </c>
      <c r="M2335" t="b">
        <v>0</v>
      </c>
      <c r="N2335" t="s">
        <v>8303</v>
      </c>
      <c r="O2335">
        <f t="shared" si="188"/>
        <v>1</v>
      </c>
      <c r="P2335">
        <f t="shared" si="189"/>
        <v>205</v>
      </c>
      <c r="Q2335" s="13" t="s">
        <v>8323</v>
      </c>
      <c r="R2335" t="s">
        <v>8335</v>
      </c>
      <c r="S2335" s="10">
        <f t="shared" si="190"/>
        <v>41831.722777777781</v>
      </c>
      <c r="T2335" s="10">
        <f t="shared" si="191"/>
        <v>41861.722777777781</v>
      </c>
      <c r="U2335">
        <f t="shared" si="187"/>
        <v>2014</v>
      </c>
    </row>
    <row r="2336" spans="1:21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 s="9">
        <v>10</v>
      </c>
      <c r="M2336" t="b">
        <v>1</v>
      </c>
      <c r="N2336" t="s">
        <v>8274</v>
      </c>
      <c r="O2336">
        <f t="shared" si="188"/>
        <v>103</v>
      </c>
      <c r="P2336">
        <f t="shared" si="189"/>
        <v>102.5</v>
      </c>
      <c r="Q2336" s="13" t="s">
        <v>8327</v>
      </c>
      <c r="R2336" t="s">
        <v>8331</v>
      </c>
      <c r="S2336" s="10">
        <f t="shared" si="190"/>
        <v>41675.149525462963</v>
      </c>
      <c r="T2336" s="10">
        <f t="shared" si="191"/>
        <v>41715.107858796298</v>
      </c>
      <c r="U2336">
        <f t="shared" si="187"/>
        <v>2014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 s="9">
        <v>27</v>
      </c>
      <c r="M2337" t="b">
        <v>1</v>
      </c>
      <c r="N2337" t="s">
        <v>8269</v>
      </c>
      <c r="O2337">
        <f t="shared" si="188"/>
        <v>114</v>
      </c>
      <c r="P2337">
        <f t="shared" si="189"/>
        <v>37.96</v>
      </c>
      <c r="Q2337" s="13" t="s">
        <v>8323</v>
      </c>
      <c r="R2337" t="s">
        <v>8326</v>
      </c>
      <c r="S2337" s="10">
        <f t="shared" si="190"/>
        <v>42026.176180555558</v>
      </c>
      <c r="T2337" s="10">
        <f t="shared" si="191"/>
        <v>42064.207638888889</v>
      </c>
      <c r="U2337">
        <f t="shared" si="187"/>
        <v>2015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 s="9">
        <v>21</v>
      </c>
      <c r="M2338" t="b">
        <v>1</v>
      </c>
      <c r="N2338" t="s">
        <v>8278</v>
      </c>
      <c r="O2338">
        <f t="shared" si="188"/>
        <v>102</v>
      </c>
      <c r="P2338">
        <f t="shared" si="189"/>
        <v>48.62</v>
      </c>
      <c r="Q2338" s="13" t="s">
        <v>8327</v>
      </c>
      <c r="R2338" t="s">
        <v>8329</v>
      </c>
      <c r="S2338" s="10">
        <f t="shared" si="190"/>
        <v>42119.822476851856</v>
      </c>
      <c r="T2338" s="10">
        <f t="shared" si="191"/>
        <v>42142.208333333328</v>
      </c>
      <c r="U2338">
        <f t="shared" si="187"/>
        <v>2015</v>
      </c>
    </row>
    <row r="2339" spans="1: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 s="9">
        <v>2</v>
      </c>
      <c r="M2339" t="b">
        <v>0</v>
      </c>
      <c r="N2339" t="s">
        <v>8289</v>
      </c>
      <c r="O2339">
        <f t="shared" si="188"/>
        <v>2</v>
      </c>
      <c r="P2339">
        <f t="shared" si="189"/>
        <v>510</v>
      </c>
      <c r="Q2339" s="13" t="s">
        <v>8313</v>
      </c>
      <c r="R2339" t="s">
        <v>8351</v>
      </c>
      <c r="S2339" s="10">
        <f t="shared" si="190"/>
        <v>42240.857222222221</v>
      </c>
      <c r="T2339" s="10">
        <f t="shared" si="191"/>
        <v>42270.857222222221</v>
      </c>
      <c r="U2339">
        <f t="shared" si="187"/>
        <v>2015</v>
      </c>
    </row>
    <row r="2340" spans="1:21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 s="9">
        <v>3</v>
      </c>
      <c r="M2340" t="b">
        <v>0</v>
      </c>
      <c r="N2340" t="s">
        <v>8282</v>
      </c>
      <c r="O2340">
        <f t="shared" si="188"/>
        <v>6</v>
      </c>
      <c r="P2340">
        <f t="shared" si="189"/>
        <v>340</v>
      </c>
      <c r="Q2340" s="13" t="s">
        <v>8319</v>
      </c>
      <c r="R2340" t="s">
        <v>8345</v>
      </c>
      <c r="S2340" s="10">
        <f t="shared" si="190"/>
        <v>42605.053993055553</v>
      </c>
      <c r="T2340" s="10">
        <f t="shared" si="191"/>
        <v>42635.053993055553</v>
      </c>
      <c r="U2340">
        <f t="shared" si="187"/>
        <v>2016</v>
      </c>
    </row>
    <row r="2341" spans="1:21" ht="60" x14ac:dyDescent="0.25">
      <c r="A2341">
        <v>3276</v>
      </c>
      <c r="B2341" s="3" t="s">
        <v>3276</v>
      </c>
      <c r="C2341" s="3" t="s">
        <v>7386</v>
      </c>
      <c r="D2341" s="6">
        <v>4500</v>
      </c>
      <c r="E2341" s="8">
        <v>5258</v>
      </c>
      <c r="F2341" t="s">
        <v>8218</v>
      </c>
      <c r="G2341" t="s">
        <v>8228</v>
      </c>
      <c r="H2341" t="s">
        <v>8250</v>
      </c>
      <c r="I2341">
        <v>1459483140</v>
      </c>
      <c r="J2341">
        <v>1456526879</v>
      </c>
      <c r="K2341" t="b">
        <v>1</v>
      </c>
      <c r="L2341" s="9">
        <v>100</v>
      </c>
      <c r="M2341" t="b">
        <v>1</v>
      </c>
      <c r="N2341" t="s">
        <v>8269</v>
      </c>
      <c r="O2341">
        <f t="shared" si="188"/>
        <v>117</v>
      </c>
      <c r="P2341">
        <f t="shared" si="189"/>
        <v>52.58</v>
      </c>
      <c r="Q2341" s="13" t="s">
        <v>8323</v>
      </c>
      <c r="R2341" t="s">
        <v>8326</v>
      </c>
      <c r="S2341" s="10">
        <f t="shared" si="190"/>
        <v>42426.949988425928</v>
      </c>
      <c r="T2341" s="10">
        <f t="shared" si="191"/>
        <v>42461.165972222225</v>
      </c>
      <c r="U2341">
        <f t="shared" si="187"/>
        <v>2016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 s="9">
        <v>24</v>
      </c>
      <c r="M2342" t="b">
        <v>1</v>
      </c>
      <c r="N2342" t="s">
        <v>8278</v>
      </c>
      <c r="O2342">
        <f t="shared" si="188"/>
        <v>102</v>
      </c>
      <c r="P2342">
        <f t="shared" si="189"/>
        <v>42.33</v>
      </c>
      <c r="Q2342" s="13" t="s">
        <v>8327</v>
      </c>
      <c r="R2342" t="s">
        <v>8329</v>
      </c>
      <c r="S2342" s="10">
        <f t="shared" si="190"/>
        <v>40946.882245370369</v>
      </c>
      <c r="T2342" s="10">
        <f t="shared" si="191"/>
        <v>41006.166666666664</v>
      </c>
      <c r="U2342">
        <f t="shared" si="187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 s="9">
        <v>26</v>
      </c>
      <c r="M2343" t="b">
        <v>1</v>
      </c>
      <c r="N2343" t="s">
        <v>8274</v>
      </c>
      <c r="O2343">
        <f t="shared" si="188"/>
        <v>102</v>
      </c>
      <c r="P2343">
        <f t="shared" si="189"/>
        <v>39.04</v>
      </c>
      <c r="Q2343" s="13" t="s">
        <v>8327</v>
      </c>
      <c r="R2343" t="s">
        <v>8331</v>
      </c>
      <c r="S2343" s="10">
        <f t="shared" si="190"/>
        <v>41082.069467592592</v>
      </c>
      <c r="T2343" s="10">
        <f t="shared" si="191"/>
        <v>41112.069467592592</v>
      </c>
      <c r="U2343">
        <f t="shared" si="187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 s="9">
        <v>19</v>
      </c>
      <c r="M2344" t="b">
        <v>1</v>
      </c>
      <c r="N2344" t="s">
        <v>8278</v>
      </c>
      <c r="O2344">
        <f t="shared" si="188"/>
        <v>102</v>
      </c>
      <c r="P2344">
        <f t="shared" si="189"/>
        <v>53.42</v>
      </c>
      <c r="Q2344" s="13" t="s">
        <v>8327</v>
      </c>
      <c r="R2344" t="s">
        <v>8329</v>
      </c>
      <c r="S2344" s="10">
        <f t="shared" si="190"/>
        <v>42205.718888888892</v>
      </c>
      <c r="T2344" s="10">
        <f t="shared" si="191"/>
        <v>42235.718888888892</v>
      </c>
      <c r="U2344">
        <f t="shared" si="187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 s="9">
        <v>6</v>
      </c>
      <c r="M2345" t="b">
        <v>1</v>
      </c>
      <c r="N2345" t="s">
        <v>8283</v>
      </c>
      <c r="O2345">
        <f t="shared" si="188"/>
        <v>101</v>
      </c>
      <c r="P2345">
        <f t="shared" si="189"/>
        <v>168.5</v>
      </c>
      <c r="Q2345" s="13" t="s">
        <v>8313</v>
      </c>
      <c r="R2345" t="s">
        <v>8314</v>
      </c>
      <c r="S2345" s="10">
        <f t="shared" si="190"/>
        <v>42515.866446759261</v>
      </c>
      <c r="T2345" s="10">
        <f t="shared" si="191"/>
        <v>42530.866446759261</v>
      </c>
      <c r="U2345">
        <f t="shared" si="187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 s="9">
        <v>16</v>
      </c>
      <c r="M2346" t="b">
        <v>0</v>
      </c>
      <c r="N2346" t="s">
        <v>8269</v>
      </c>
      <c r="O2346">
        <f t="shared" si="188"/>
        <v>67</v>
      </c>
      <c r="P2346">
        <f t="shared" si="189"/>
        <v>63.13</v>
      </c>
      <c r="Q2346" s="13" t="s">
        <v>8323</v>
      </c>
      <c r="R2346" t="s">
        <v>8326</v>
      </c>
      <c r="S2346" s="10">
        <f t="shared" si="190"/>
        <v>42143.917743055557</v>
      </c>
      <c r="T2346" s="10">
        <f t="shared" si="191"/>
        <v>42181.559027777781</v>
      </c>
      <c r="U2346">
        <f t="shared" si="187"/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 s="9">
        <v>17</v>
      </c>
      <c r="M2347" t="b">
        <v>1</v>
      </c>
      <c r="N2347" t="s">
        <v>8269</v>
      </c>
      <c r="O2347">
        <f t="shared" si="188"/>
        <v>202</v>
      </c>
      <c r="P2347">
        <f t="shared" si="189"/>
        <v>59.41</v>
      </c>
      <c r="Q2347" s="13" t="s">
        <v>8323</v>
      </c>
      <c r="R2347" t="s">
        <v>8326</v>
      </c>
      <c r="S2347" s="10">
        <f t="shared" si="190"/>
        <v>42220.79487268519</v>
      </c>
      <c r="T2347" s="10">
        <f t="shared" si="191"/>
        <v>42246</v>
      </c>
      <c r="U2347">
        <f t="shared" si="187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 s="9">
        <v>19</v>
      </c>
      <c r="M2348" t="b">
        <v>1</v>
      </c>
      <c r="N2348" t="s">
        <v>8274</v>
      </c>
      <c r="O2348">
        <f t="shared" si="188"/>
        <v>101</v>
      </c>
      <c r="P2348">
        <f t="shared" si="189"/>
        <v>52.95</v>
      </c>
      <c r="Q2348" s="13" t="s">
        <v>8327</v>
      </c>
      <c r="R2348" t="s">
        <v>8331</v>
      </c>
      <c r="S2348" s="10">
        <f t="shared" si="190"/>
        <v>40948.042233796295</v>
      </c>
      <c r="T2348" s="10">
        <f t="shared" si="191"/>
        <v>40982.165972222225</v>
      </c>
      <c r="U2348">
        <f t="shared" si="187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 s="9">
        <v>27</v>
      </c>
      <c r="M2349" t="b">
        <v>1</v>
      </c>
      <c r="N2349" t="s">
        <v>8301</v>
      </c>
      <c r="O2349">
        <f t="shared" si="188"/>
        <v>101</v>
      </c>
      <c r="P2349">
        <f t="shared" si="189"/>
        <v>37.22</v>
      </c>
      <c r="Q2349" s="13" t="s">
        <v>8323</v>
      </c>
      <c r="R2349" t="s">
        <v>8324</v>
      </c>
      <c r="S2349" s="10">
        <f t="shared" si="190"/>
        <v>42373.252280092594</v>
      </c>
      <c r="T2349" s="10">
        <f t="shared" si="191"/>
        <v>42433.252280092594</v>
      </c>
      <c r="U2349">
        <f t="shared" si="187"/>
        <v>2016</v>
      </c>
    </row>
    <row r="2350" spans="1:21" ht="45" x14ac:dyDescent="0.25">
      <c r="A2350">
        <v>3217</v>
      </c>
      <c r="B2350" s="3" t="s">
        <v>3217</v>
      </c>
      <c r="C2350" s="3" t="s">
        <v>7327</v>
      </c>
      <c r="D2350" s="6">
        <v>4500</v>
      </c>
      <c r="E2350" s="8">
        <v>5221</v>
      </c>
      <c r="F2350" t="s">
        <v>8218</v>
      </c>
      <c r="G2350" t="s">
        <v>8223</v>
      </c>
      <c r="H2350" t="s">
        <v>8245</v>
      </c>
      <c r="I2350">
        <v>1478264784</v>
      </c>
      <c r="J2350">
        <v>1475672784</v>
      </c>
      <c r="K2350" t="b">
        <v>1</v>
      </c>
      <c r="L2350" s="9">
        <v>104</v>
      </c>
      <c r="M2350" t="b">
        <v>1</v>
      </c>
      <c r="N2350" t="s">
        <v>8269</v>
      </c>
      <c r="O2350">
        <f t="shared" si="188"/>
        <v>116</v>
      </c>
      <c r="P2350">
        <f t="shared" si="189"/>
        <v>50.2</v>
      </c>
      <c r="Q2350" s="13" t="s">
        <v>8323</v>
      </c>
      <c r="R2350" t="s">
        <v>8326</v>
      </c>
      <c r="S2350" s="10">
        <f t="shared" si="190"/>
        <v>42648.546111111107</v>
      </c>
      <c r="T2350" s="10">
        <f t="shared" si="191"/>
        <v>42678.546111111107</v>
      </c>
      <c r="U2350">
        <f t="shared" si="187"/>
        <v>2016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 s="9">
        <v>24</v>
      </c>
      <c r="M2351" t="b">
        <v>0</v>
      </c>
      <c r="N2351" t="s">
        <v>8281</v>
      </c>
      <c r="O2351">
        <f t="shared" si="188"/>
        <v>20</v>
      </c>
      <c r="P2351">
        <f t="shared" si="189"/>
        <v>41.83</v>
      </c>
      <c r="Q2351" s="13" t="s">
        <v>8316</v>
      </c>
      <c r="R2351" t="s">
        <v>8344</v>
      </c>
      <c r="S2351" s="10">
        <f t="shared" si="190"/>
        <v>42430.566898148143</v>
      </c>
      <c r="T2351" s="10">
        <f t="shared" si="191"/>
        <v>42459.525231481486</v>
      </c>
      <c r="U2351">
        <f t="shared" si="187"/>
        <v>2016</v>
      </c>
    </row>
    <row r="2352" spans="1: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 s="9">
        <v>22</v>
      </c>
      <c r="M2352" t="b">
        <v>1</v>
      </c>
      <c r="N2352" t="s">
        <v>8301</v>
      </c>
      <c r="O2352">
        <f t="shared" si="188"/>
        <v>100</v>
      </c>
      <c r="P2352">
        <f t="shared" si="189"/>
        <v>45.59</v>
      </c>
      <c r="Q2352" s="13" t="s">
        <v>8323</v>
      </c>
      <c r="R2352" t="s">
        <v>8324</v>
      </c>
      <c r="S2352" s="10">
        <f t="shared" si="190"/>
        <v>42390.838738425926</v>
      </c>
      <c r="T2352" s="10">
        <f t="shared" si="191"/>
        <v>42420.838738425926</v>
      </c>
      <c r="U2352">
        <f t="shared" si="187"/>
        <v>2016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 s="9">
        <v>36</v>
      </c>
      <c r="M2353" t="b">
        <v>1</v>
      </c>
      <c r="N2353" t="s">
        <v>8290</v>
      </c>
      <c r="O2353">
        <f t="shared" si="188"/>
        <v>1254</v>
      </c>
      <c r="P2353">
        <f t="shared" si="189"/>
        <v>27.86</v>
      </c>
      <c r="Q2353" s="13" t="s">
        <v>8327</v>
      </c>
      <c r="R2353" t="s">
        <v>8338</v>
      </c>
      <c r="S2353" s="10">
        <f t="shared" si="190"/>
        <v>42459.693865740745</v>
      </c>
      <c r="T2353" s="10">
        <f t="shared" si="191"/>
        <v>42490.915972222225</v>
      </c>
      <c r="U2353">
        <f t="shared" si="187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 s="9">
        <v>34</v>
      </c>
      <c r="M2354" t="b">
        <v>0</v>
      </c>
      <c r="N2354" t="s">
        <v>8302</v>
      </c>
      <c r="O2354">
        <f t="shared" si="188"/>
        <v>14</v>
      </c>
      <c r="P2354">
        <f t="shared" si="189"/>
        <v>29.47</v>
      </c>
      <c r="Q2354" s="13" t="s">
        <v>8311</v>
      </c>
      <c r="R2354" t="s">
        <v>8356</v>
      </c>
      <c r="S2354" s="10">
        <f t="shared" si="190"/>
        <v>40967.614849537036</v>
      </c>
      <c r="T2354" s="10">
        <f t="shared" si="191"/>
        <v>40997.573182870372</v>
      </c>
      <c r="U2354">
        <f t="shared" si="187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 s="9">
        <v>28</v>
      </c>
      <c r="M2355" t="b">
        <v>1</v>
      </c>
      <c r="N2355" t="s">
        <v>8274</v>
      </c>
      <c r="O2355">
        <f t="shared" si="188"/>
        <v>100</v>
      </c>
      <c r="P2355">
        <f t="shared" si="189"/>
        <v>35.770000000000003</v>
      </c>
      <c r="Q2355" s="13" t="s">
        <v>8327</v>
      </c>
      <c r="R2355" t="s">
        <v>8331</v>
      </c>
      <c r="S2355" s="10">
        <f t="shared" si="190"/>
        <v>40788.786539351851</v>
      </c>
      <c r="T2355" s="10">
        <f t="shared" si="191"/>
        <v>40817.125</v>
      </c>
      <c r="U2355">
        <f t="shared" si="187"/>
        <v>2011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 s="9">
        <v>25</v>
      </c>
      <c r="M2356" t="b">
        <v>1</v>
      </c>
      <c r="N2356" t="s">
        <v>8274</v>
      </c>
      <c r="O2356">
        <f t="shared" si="188"/>
        <v>100</v>
      </c>
      <c r="P2356">
        <f t="shared" si="189"/>
        <v>40.04</v>
      </c>
      <c r="Q2356" s="13" t="s">
        <v>8327</v>
      </c>
      <c r="R2356" t="s">
        <v>8331</v>
      </c>
      <c r="S2356" s="10">
        <f t="shared" si="190"/>
        <v>41067.827418981484</v>
      </c>
      <c r="T2356" s="10">
        <f t="shared" si="191"/>
        <v>41086.75</v>
      </c>
      <c r="U2356">
        <f t="shared" si="187"/>
        <v>2012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 s="9">
        <v>25</v>
      </c>
      <c r="M2357" t="b">
        <v>1</v>
      </c>
      <c r="N2357" t="s">
        <v>8277</v>
      </c>
      <c r="O2357">
        <f t="shared" si="188"/>
        <v>100</v>
      </c>
      <c r="P2357">
        <f t="shared" si="189"/>
        <v>40.04</v>
      </c>
      <c r="Q2357" s="13" t="s">
        <v>8327</v>
      </c>
      <c r="R2357" t="s">
        <v>8328</v>
      </c>
      <c r="S2357" s="10">
        <f t="shared" si="190"/>
        <v>40711.782210648147</v>
      </c>
      <c r="T2357" s="10">
        <f t="shared" si="191"/>
        <v>40756.782210648147</v>
      </c>
      <c r="U2357">
        <f t="shared" si="187"/>
        <v>2011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 s="9">
        <v>27</v>
      </c>
      <c r="M2358" t="b">
        <v>1</v>
      </c>
      <c r="N2358" t="s">
        <v>8274</v>
      </c>
      <c r="O2358">
        <f t="shared" si="188"/>
        <v>125</v>
      </c>
      <c r="P2358">
        <f t="shared" si="189"/>
        <v>37.07</v>
      </c>
      <c r="Q2358" s="13" t="s">
        <v>8327</v>
      </c>
      <c r="R2358" t="s">
        <v>8331</v>
      </c>
      <c r="S2358" s="10">
        <f t="shared" si="190"/>
        <v>41409.00037037037</v>
      </c>
      <c r="T2358" s="10">
        <f t="shared" si="191"/>
        <v>41430.00037037037</v>
      </c>
      <c r="U2358">
        <f t="shared" si="187"/>
        <v>2013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 s="9">
        <v>11</v>
      </c>
      <c r="M2359" t="b">
        <v>1</v>
      </c>
      <c r="N2359" t="s">
        <v>8300</v>
      </c>
      <c r="O2359">
        <f t="shared" si="188"/>
        <v>125</v>
      </c>
      <c r="P2359">
        <f t="shared" si="189"/>
        <v>91</v>
      </c>
      <c r="Q2359" s="13" t="s">
        <v>8308</v>
      </c>
      <c r="R2359" t="s">
        <v>8340</v>
      </c>
      <c r="S2359" s="10">
        <f t="shared" si="190"/>
        <v>42319.035833333335</v>
      </c>
      <c r="T2359" s="10">
        <f t="shared" si="191"/>
        <v>42379.035833333335</v>
      </c>
      <c r="U2359">
        <f t="shared" si="187"/>
        <v>2015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 s="9">
        <v>19</v>
      </c>
      <c r="M2360" t="b">
        <v>1</v>
      </c>
      <c r="N2360" t="s">
        <v>8274</v>
      </c>
      <c r="O2360">
        <f t="shared" si="188"/>
        <v>133</v>
      </c>
      <c r="P2360">
        <f t="shared" si="189"/>
        <v>52.68</v>
      </c>
      <c r="Q2360" s="13" t="s">
        <v>8327</v>
      </c>
      <c r="R2360" t="s">
        <v>8331</v>
      </c>
      <c r="S2360" s="10">
        <f t="shared" si="190"/>
        <v>41655.709305555552</v>
      </c>
      <c r="T2360" s="10">
        <f t="shared" si="191"/>
        <v>41676.709305555552</v>
      </c>
      <c r="U2360">
        <f t="shared" si="187"/>
        <v>2014</v>
      </c>
    </row>
    <row r="2361" spans="1:21" ht="30" x14ac:dyDescent="0.25">
      <c r="A2361">
        <v>3723</v>
      </c>
      <c r="B2361" s="3" t="s">
        <v>3720</v>
      </c>
      <c r="C2361" s="3" t="s">
        <v>7833</v>
      </c>
      <c r="D2361" s="6">
        <v>4500</v>
      </c>
      <c r="E2361" s="8">
        <v>4592</v>
      </c>
      <c r="F2361" t="s">
        <v>8218</v>
      </c>
      <c r="G2361" t="s">
        <v>8224</v>
      </c>
      <c r="H2361" t="s">
        <v>8246</v>
      </c>
      <c r="I2361">
        <v>1417374262</v>
      </c>
      <c r="J2361">
        <v>1414778662</v>
      </c>
      <c r="K2361" t="b">
        <v>0</v>
      </c>
      <c r="L2361" s="9">
        <v>63</v>
      </c>
      <c r="M2361" t="b">
        <v>1</v>
      </c>
      <c r="N2361" t="s">
        <v>8269</v>
      </c>
      <c r="O2361">
        <f t="shared" si="188"/>
        <v>102</v>
      </c>
      <c r="P2361">
        <f t="shared" si="189"/>
        <v>72.89</v>
      </c>
      <c r="Q2361" s="13" t="s">
        <v>8323</v>
      </c>
      <c r="R2361" t="s">
        <v>8326</v>
      </c>
      <c r="S2361" s="10">
        <f t="shared" si="190"/>
        <v>41943.753032407411</v>
      </c>
      <c r="T2361" s="10">
        <f t="shared" si="191"/>
        <v>41973.794699074075</v>
      </c>
      <c r="U2361">
        <f t="shared" si="187"/>
        <v>2014</v>
      </c>
    </row>
    <row r="2362" spans="1:21" ht="45" x14ac:dyDescent="0.25">
      <c r="A2362">
        <v>3160</v>
      </c>
      <c r="B2362" s="3" t="s">
        <v>3160</v>
      </c>
      <c r="C2362" s="3" t="s">
        <v>7270</v>
      </c>
      <c r="D2362" s="6">
        <v>4500</v>
      </c>
      <c r="E2362" s="8">
        <v>4569</v>
      </c>
      <c r="F2362" t="s">
        <v>8218</v>
      </c>
      <c r="G2362" t="s">
        <v>8223</v>
      </c>
      <c r="H2362" t="s">
        <v>8245</v>
      </c>
      <c r="I2362">
        <v>1407905940</v>
      </c>
      <c r="J2362">
        <v>1405923687</v>
      </c>
      <c r="K2362" t="b">
        <v>1</v>
      </c>
      <c r="L2362" s="9">
        <v>57</v>
      </c>
      <c r="M2362" t="b">
        <v>1</v>
      </c>
      <c r="N2362" t="s">
        <v>8269</v>
      </c>
      <c r="O2362">
        <f t="shared" si="188"/>
        <v>102</v>
      </c>
      <c r="P2362">
        <f t="shared" si="189"/>
        <v>80.16</v>
      </c>
      <c r="Q2362" s="13" t="s">
        <v>8323</v>
      </c>
      <c r="R2362" t="s">
        <v>8326</v>
      </c>
      <c r="S2362" s="10">
        <f t="shared" si="190"/>
        <v>41841.26489583333</v>
      </c>
      <c r="T2362" s="10">
        <f t="shared" si="191"/>
        <v>41864.207638888889</v>
      </c>
      <c r="U2362">
        <f t="shared" si="187"/>
        <v>2014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 s="9">
        <v>28</v>
      </c>
      <c r="M2363" t="b">
        <v>0</v>
      </c>
      <c r="N2363" t="s">
        <v>8297</v>
      </c>
      <c r="O2363">
        <f t="shared" si="188"/>
        <v>1</v>
      </c>
      <c r="P2363">
        <f t="shared" si="189"/>
        <v>35.71</v>
      </c>
      <c r="Q2363" s="13" t="s">
        <v>8319</v>
      </c>
      <c r="R2363" t="s">
        <v>8357</v>
      </c>
      <c r="S2363" s="10">
        <f t="shared" si="190"/>
        <v>42058.809594907405</v>
      </c>
      <c r="T2363" s="10">
        <f t="shared" si="191"/>
        <v>42114.767928240741</v>
      </c>
      <c r="U2363">
        <f t="shared" si="187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 s="9">
        <v>7</v>
      </c>
      <c r="M2364" t="b">
        <v>0</v>
      </c>
      <c r="N2364" t="s">
        <v>8269</v>
      </c>
      <c r="O2364">
        <f t="shared" si="188"/>
        <v>10</v>
      </c>
      <c r="P2364">
        <f t="shared" si="189"/>
        <v>142.86000000000001</v>
      </c>
      <c r="Q2364" s="13" t="s">
        <v>8323</v>
      </c>
      <c r="R2364" t="s">
        <v>8326</v>
      </c>
      <c r="S2364" s="10">
        <f t="shared" si="190"/>
        <v>42308.211215277777</v>
      </c>
      <c r="T2364" s="10">
        <f t="shared" si="191"/>
        <v>42338.252881944441</v>
      </c>
      <c r="U2364">
        <f t="shared" si="187"/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 s="9">
        <v>14</v>
      </c>
      <c r="M2365" t="b">
        <v>1</v>
      </c>
      <c r="N2365" t="s">
        <v>8267</v>
      </c>
      <c r="O2365">
        <f t="shared" si="188"/>
        <v>100</v>
      </c>
      <c r="P2365">
        <f t="shared" si="189"/>
        <v>71.430000000000007</v>
      </c>
      <c r="Q2365" s="13" t="s">
        <v>8321</v>
      </c>
      <c r="R2365" t="s">
        <v>8322</v>
      </c>
      <c r="S2365" s="10">
        <f t="shared" si="190"/>
        <v>42112.036712962959</v>
      </c>
      <c r="T2365" s="10">
        <f t="shared" si="191"/>
        <v>42132.036712962959</v>
      </c>
      <c r="U2365">
        <f t="shared" si="187"/>
        <v>2015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 s="9">
        <v>19</v>
      </c>
      <c r="M2366" t="b">
        <v>1</v>
      </c>
      <c r="N2366" t="s">
        <v>8274</v>
      </c>
      <c r="O2366">
        <f t="shared" si="188"/>
        <v>100</v>
      </c>
      <c r="P2366">
        <f t="shared" si="189"/>
        <v>52.63</v>
      </c>
      <c r="Q2366" s="13" t="s">
        <v>8327</v>
      </c>
      <c r="R2366" t="s">
        <v>8331</v>
      </c>
      <c r="S2366" s="10">
        <f t="shared" si="190"/>
        <v>42523.333310185189</v>
      </c>
      <c r="T2366" s="10">
        <f t="shared" si="191"/>
        <v>42538.204861111109</v>
      </c>
      <c r="U2366">
        <f t="shared" si="187"/>
        <v>2016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 s="9">
        <v>13</v>
      </c>
      <c r="M2367" t="b">
        <v>1</v>
      </c>
      <c r="N2367" t="s">
        <v>8274</v>
      </c>
      <c r="O2367">
        <f t="shared" si="188"/>
        <v>100</v>
      </c>
      <c r="P2367">
        <f t="shared" si="189"/>
        <v>76.92</v>
      </c>
      <c r="Q2367" s="13" t="s">
        <v>8327</v>
      </c>
      <c r="R2367" t="s">
        <v>8331</v>
      </c>
      <c r="S2367" s="10">
        <f t="shared" si="190"/>
        <v>42082.580092592587</v>
      </c>
      <c r="T2367" s="10">
        <f t="shared" si="191"/>
        <v>42112.580092592587</v>
      </c>
      <c r="U2367">
        <f t="shared" si="187"/>
        <v>2015</v>
      </c>
    </row>
    <row r="2368" spans="1:21" ht="60" x14ac:dyDescent="0.25">
      <c r="A2368">
        <v>3344</v>
      </c>
      <c r="B2368" s="3" t="s">
        <v>3344</v>
      </c>
      <c r="C2368" s="3" t="s">
        <v>7454</v>
      </c>
      <c r="D2368" s="6">
        <v>4500</v>
      </c>
      <c r="E2368" s="8">
        <v>4565</v>
      </c>
      <c r="F2368" t="s">
        <v>8218</v>
      </c>
      <c r="G2368" t="s">
        <v>8223</v>
      </c>
      <c r="H2368" t="s">
        <v>8245</v>
      </c>
      <c r="I2368">
        <v>1409374093</v>
      </c>
      <c r="J2368">
        <v>1406782093</v>
      </c>
      <c r="K2368" t="b">
        <v>0</v>
      </c>
      <c r="L2368" s="9">
        <v>40</v>
      </c>
      <c r="M2368" t="b">
        <v>1</v>
      </c>
      <c r="N2368" t="s">
        <v>8269</v>
      </c>
      <c r="O2368">
        <f t="shared" si="188"/>
        <v>101</v>
      </c>
      <c r="P2368">
        <f t="shared" si="189"/>
        <v>114.13</v>
      </c>
      <c r="Q2368" s="13" t="s">
        <v>8323</v>
      </c>
      <c r="R2368" t="s">
        <v>8326</v>
      </c>
      <c r="S2368" s="10">
        <f t="shared" si="190"/>
        <v>41851.200150462959</v>
      </c>
      <c r="T2368" s="10">
        <f t="shared" si="191"/>
        <v>41881.200150462959</v>
      </c>
      <c r="U2368">
        <f t="shared" si="187"/>
        <v>2014</v>
      </c>
    </row>
    <row r="2369" spans="1:21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 s="9">
        <v>24</v>
      </c>
      <c r="M2369" t="b">
        <v>1</v>
      </c>
      <c r="N2369" t="s">
        <v>8303</v>
      </c>
      <c r="O2369">
        <f t="shared" si="188"/>
        <v>100</v>
      </c>
      <c r="P2369">
        <f t="shared" si="189"/>
        <v>41.67</v>
      </c>
      <c r="Q2369" s="13" t="s">
        <v>8323</v>
      </c>
      <c r="R2369" t="s">
        <v>8335</v>
      </c>
      <c r="S2369" s="10">
        <f t="shared" si="190"/>
        <v>42403.998217592598</v>
      </c>
      <c r="T2369" s="10">
        <f t="shared" si="191"/>
        <v>42433.998217592598</v>
      </c>
      <c r="U2369">
        <f t="shared" si="187"/>
        <v>2016</v>
      </c>
    </row>
    <row r="2370" spans="1:21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 s="9">
        <v>28</v>
      </c>
      <c r="M2370" t="b">
        <v>1</v>
      </c>
      <c r="N2370" t="s">
        <v>8301</v>
      </c>
      <c r="O2370">
        <f t="shared" si="188"/>
        <v>100</v>
      </c>
      <c r="P2370">
        <f t="shared" si="189"/>
        <v>35.71</v>
      </c>
      <c r="Q2370" s="13" t="s">
        <v>8323</v>
      </c>
      <c r="R2370" t="s">
        <v>8324</v>
      </c>
      <c r="S2370" s="10">
        <f t="shared" si="190"/>
        <v>42511.362048611118</v>
      </c>
      <c r="T2370" s="10">
        <f t="shared" si="191"/>
        <v>42541.362048611118</v>
      </c>
      <c r="U2370">
        <f t="shared" si="187"/>
        <v>2016</v>
      </c>
    </row>
    <row r="2371" spans="1:21" ht="60" x14ac:dyDescent="0.25">
      <c r="A2371">
        <v>2808</v>
      </c>
      <c r="B2371" s="3" t="s">
        <v>2808</v>
      </c>
      <c r="C2371" s="3" t="s">
        <v>6918</v>
      </c>
      <c r="D2371" s="6">
        <v>4500</v>
      </c>
      <c r="E2371" s="8">
        <v>4511</v>
      </c>
      <c r="F2371" t="s">
        <v>8218</v>
      </c>
      <c r="G2371" t="s">
        <v>8223</v>
      </c>
      <c r="H2371" t="s">
        <v>8245</v>
      </c>
      <c r="I2371">
        <v>1440274735</v>
      </c>
      <c r="J2371">
        <v>1437682735</v>
      </c>
      <c r="K2371" t="b">
        <v>0</v>
      </c>
      <c r="L2371" s="9">
        <v>69</v>
      </c>
      <c r="M2371" t="b">
        <v>1</v>
      </c>
      <c r="N2371" t="s">
        <v>8269</v>
      </c>
      <c r="O2371">
        <f t="shared" si="188"/>
        <v>100</v>
      </c>
      <c r="P2371">
        <f t="shared" si="189"/>
        <v>65.38</v>
      </c>
      <c r="Q2371" s="13" t="s">
        <v>8323</v>
      </c>
      <c r="R2371" t="s">
        <v>8326</v>
      </c>
      <c r="S2371" s="10">
        <f t="shared" si="190"/>
        <v>42208.84646990741</v>
      </c>
      <c r="T2371" s="10">
        <f t="shared" si="191"/>
        <v>42238.84646990741</v>
      </c>
      <c r="U2371">
        <f t="shared" si="187"/>
        <v>2015</v>
      </c>
    </row>
    <row r="2372" spans="1:21" ht="60" x14ac:dyDescent="0.25">
      <c r="A2372">
        <v>3674</v>
      </c>
      <c r="B2372" s="3" t="s">
        <v>3671</v>
      </c>
      <c r="C2372" s="3" t="s">
        <v>7784</v>
      </c>
      <c r="D2372" s="6">
        <v>4500</v>
      </c>
      <c r="E2372" s="8">
        <v>4500</v>
      </c>
      <c r="F2372" t="s">
        <v>8218</v>
      </c>
      <c r="G2372" t="s">
        <v>8235</v>
      </c>
      <c r="H2372" t="s">
        <v>8248</v>
      </c>
      <c r="I2372">
        <v>1472936229</v>
      </c>
      <c r="J2372">
        <v>1467752229</v>
      </c>
      <c r="K2372" t="b">
        <v>0</v>
      </c>
      <c r="L2372" s="9">
        <v>31</v>
      </c>
      <c r="M2372" t="b">
        <v>1</v>
      </c>
      <c r="N2372" t="s">
        <v>8269</v>
      </c>
      <c r="O2372">
        <f t="shared" si="188"/>
        <v>100</v>
      </c>
      <c r="P2372">
        <f t="shared" si="189"/>
        <v>145.16</v>
      </c>
      <c r="Q2372" s="13" t="s">
        <v>8323</v>
      </c>
      <c r="R2372" t="s">
        <v>8326</v>
      </c>
      <c r="S2372" s="10">
        <f t="shared" si="190"/>
        <v>42556.873020833329</v>
      </c>
      <c r="T2372" s="10">
        <f t="shared" si="191"/>
        <v>42616.873020833329</v>
      </c>
      <c r="U2372">
        <f t="shared" si="187"/>
        <v>2016</v>
      </c>
    </row>
    <row r="2373" spans="1:21" ht="60" x14ac:dyDescent="0.25">
      <c r="A2373">
        <v>3473</v>
      </c>
      <c r="B2373" s="3" t="s">
        <v>3472</v>
      </c>
      <c r="C2373" s="3" t="s">
        <v>7583</v>
      </c>
      <c r="D2373" s="6">
        <v>4900</v>
      </c>
      <c r="E2373" s="8">
        <v>4900</v>
      </c>
      <c r="F2373" t="s">
        <v>8218</v>
      </c>
      <c r="G2373" t="s">
        <v>8223</v>
      </c>
      <c r="H2373" t="s">
        <v>8245</v>
      </c>
      <c r="I2373">
        <v>1426883220</v>
      </c>
      <c r="J2373">
        <v>1425067296</v>
      </c>
      <c r="K2373" t="b">
        <v>0</v>
      </c>
      <c r="L2373" s="9">
        <v>33</v>
      </c>
      <c r="M2373" t="b">
        <v>1</v>
      </c>
      <c r="N2373" t="s">
        <v>8269</v>
      </c>
      <c r="O2373">
        <f t="shared" si="188"/>
        <v>100</v>
      </c>
      <c r="P2373">
        <f t="shared" si="189"/>
        <v>148.47999999999999</v>
      </c>
      <c r="Q2373" s="13" t="s">
        <v>8323</v>
      </c>
      <c r="R2373" t="s">
        <v>8326</v>
      </c>
      <c r="S2373" s="10">
        <f t="shared" si="190"/>
        <v>42062.834444444445</v>
      </c>
      <c r="T2373" s="10">
        <f t="shared" si="191"/>
        <v>42083.852083333331</v>
      </c>
      <c r="U2373">
        <f t="shared" si="187"/>
        <v>2015</v>
      </c>
    </row>
    <row r="2374" spans="1:21" x14ac:dyDescent="0.25">
      <c r="A2374">
        <v>3285</v>
      </c>
      <c r="B2374" s="3" t="s">
        <v>3285</v>
      </c>
      <c r="C2374" s="3" t="s">
        <v>7395</v>
      </c>
      <c r="D2374" s="6">
        <v>4999</v>
      </c>
      <c r="E2374" s="8">
        <v>5604</v>
      </c>
      <c r="F2374" t="s">
        <v>8218</v>
      </c>
      <c r="G2374" t="s">
        <v>8223</v>
      </c>
      <c r="H2374" t="s">
        <v>8245</v>
      </c>
      <c r="I2374">
        <v>1488258000</v>
      </c>
      <c r="J2374">
        <v>1485556626</v>
      </c>
      <c r="K2374" t="b">
        <v>0</v>
      </c>
      <c r="L2374" s="9">
        <v>81</v>
      </c>
      <c r="M2374" t="b">
        <v>1</v>
      </c>
      <c r="N2374" t="s">
        <v>8269</v>
      </c>
      <c r="O2374">
        <f t="shared" si="188"/>
        <v>112</v>
      </c>
      <c r="P2374">
        <f t="shared" si="189"/>
        <v>69.19</v>
      </c>
      <c r="Q2374" s="13" t="s">
        <v>8323</v>
      </c>
      <c r="R2374" t="s">
        <v>8326</v>
      </c>
      <c r="S2374" s="10">
        <f t="shared" si="190"/>
        <v>42762.942430555559</v>
      </c>
      <c r="T2374" s="10">
        <f t="shared" si="191"/>
        <v>42794.208333333328</v>
      </c>
      <c r="U2374">
        <f t="shared" si="187"/>
        <v>2017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 s="9">
        <v>18</v>
      </c>
      <c r="M2375" t="b">
        <v>0</v>
      </c>
      <c r="N2375" t="s">
        <v>8283</v>
      </c>
      <c r="O2375">
        <f t="shared" ref="O2375:O2434" si="192">ROUND(E2375/D2375*100,0)</f>
        <v>11</v>
      </c>
      <c r="P2375">
        <f t="shared" ref="P2375:P2434" si="193">IFERROR(ROUND(E2375/L2375,2),0)</f>
        <v>55.39</v>
      </c>
      <c r="Q2375" s="13" t="s">
        <v>8313</v>
      </c>
      <c r="R2375" t="s">
        <v>8314</v>
      </c>
      <c r="S2375" s="10">
        <f t="shared" ref="S2375:S2434" si="194">(((J2375/60)/60)/24)+DATE(1970,1,1)</f>
        <v>42011.551180555558</v>
      </c>
      <c r="T2375" s="10">
        <f t="shared" ref="T2375:T2434" si="195">(((I2375/60)/60)/24)+DATE(1970,1,1)</f>
        <v>42046.551180555558</v>
      </c>
      <c r="U2375">
        <f t="shared" si="187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 s="9">
        <v>15</v>
      </c>
      <c r="M2376" t="b">
        <v>0</v>
      </c>
      <c r="N2376" t="s">
        <v>8283</v>
      </c>
      <c r="O2376">
        <f t="shared" si="192"/>
        <v>2</v>
      </c>
      <c r="P2376">
        <f t="shared" si="193"/>
        <v>66.33</v>
      </c>
      <c r="Q2376" s="13" t="s">
        <v>8313</v>
      </c>
      <c r="R2376" t="s">
        <v>8314</v>
      </c>
      <c r="S2376" s="10">
        <f t="shared" si="194"/>
        <v>42045.86336805555</v>
      </c>
      <c r="T2376" s="10">
        <f t="shared" si="195"/>
        <v>42090.821701388893</v>
      </c>
      <c r="U2376">
        <f t="shared" si="187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 s="9">
        <v>15</v>
      </c>
      <c r="M2377" t="b">
        <v>0</v>
      </c>
      <c r="N2377" t="s">
        <v>8271</v>
      </c>
      <c r="O2377">
        <f t="shared" si="192"/>
        <v>3</v>
      </c>
      <c r="P2377">
        <f t="shared" si="193"/>
        <v>66.069999999999993</v>
      </c>
      <c r="Q2377" s="13" t="s">
        <v>8308</v>
      </c>
      <c r="R2377" t="s">
        <v>8310</v>
      </c>
      <c r="S2377" s="10">
        <f t="shared" si="194"/>
        <v>42188.803622685184</v>
      </c>
      <c r="T2377" s="10">
        <f t="shared" si="195"/>
        <v>42218.803622685184</v>
      </c>
      <c r="U2377">
        <f t="shared" ref="U2377:U2378" si="196">YEAR(S2377)</f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 s="9">
        <v>25</v>
      </c>
      <c r="M2378" t="b">
        <v>1</v>
      </c>
      <c r="N2378" t="s">
        <v>8299</v>
      </c>
      <c r="O2378">
        <f t="shared" si="192"/>
        <v>106</v>
      </c>
      <c r="P2378">
        <f t="shared" si="193"/>
        <v>39.44</v>
      </c>
      <c r="Q2378" s="13" t="s">
        <v>8308</v>
      </c>
      <c r="R2378" t="s">
        <v>8315</v>
      </c>
      <c r="S2378" s="10">
        <f t="shared" si="194"/>
        <v>42612.656493055561</v>
      </c>
      <c r="T2378" s="10">
        <f t="shared" si="195"/>
        <v>42642.656493055561</v>
      </c>
      <c r="U2378">
        <f t="shared" si="196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 s="9">
        <v>17</v>
      </c>
      <c r="M2379" t="b">
        <v>0</v>
      </c>
      <c r="N2379" t="s">
        <v>8303</v>
      </c>
      <c r="O2379">
        <f t="shared" si="192"/>
        <v>13</v>
      </c>
      <c r="P2379">
        <f t="shared" si="193"/>
        <v>57.65</v>
      </c>
      <c r="Q2379" s="13" t="s">
        <v>8323</v>
      </c>
      <c r="R2379" t="s">
        <v>8335</v>
      </c>
      <c r="S2379" s="10">
        <f t="shared" si="194"/>
        <v>41815.815046296295</v>
      </c>
      <c r="T2379" s="10">
        <f t="shared" si="195"/>
        <v>41850.958333333336</v>
      </c>
      <c r="U2379">
        <f>YEAR(S2379)</f>
        <v>2014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 s="9">
        <v>13</v>
      </c>
      <c r="M2380" t="b">
        <v>1</v>
      </c>
      <c r="N2380" t="s">
        <v>8274</v>
      </c>
      <c r="O2380">
        <f t="shared" si="192"/>
        <v>109</v>
      </c>
      <c r="P2380">
        <f t="shared" si="193"/>
        <v>75.38</v>
      </c>
      <c r="Q2380" s="13" t="s">
        <v>8327</v>
      </c>
      <c r="R2380" t="s">
        <v>8331</v>
      </c>
      <c r="S2380" s="10">
        <f t="shared" si="194"/>
        <v>41382.096180555556</v>
      </c>
      <c r="T2380" s="10">
        <f t="shared" si="195"/>
        <v>41401.207638888889</v>
      </c>
      <c r="U2380">
        <f t="shared" ref="U2380:U2443" si="197">YEAR(S2380)</f>
        <v>2013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 s="9">
        <v>16</v>
      </c>
      <c r="M2381" t="b">
        <v>0</v>
      </c>
      <c r="N2381" t="s">
        <v>8282</v>
      </c>
      <c r="O2381">
        <f t="shared" si="192"/>
        <v>2</v>
      </c>
      <c r="P2381">
        <f t="shared" si="193"/>
        <v>61.19</v>
      </c>
      <c r="Q2381" s="13" t="s">
        <v>8319</v>
      </c>
      <c r="R2381" t="s">
        <v>8345</v>
      </c>
      <c r="S2381" s="10">
        <f t="shared" si="194"/>
        <v>41863.734895833331</v>
      </c>
      <c r="T2381" s="10">
        <f t="shared" si="195"/>
        <v>41894.734895833331</v>
      </c>
      <c r="U2381">
        <f t="shared" si="197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 s="9">
        <v>5</v>
      </c>
      <c r="M2382" t="b">
        <v>0</v>
      </c>
      <c r="N2382" t="s">
        <v>8271</v>
      </c>
      <c r="O2382">
        <f t="shared" si="192"/>
        <v>1</v>
      </c>
      <c r="P2382">
        <f t="shared" si="193"/>
        <v>195.4</v>
      </c>
      <c r="Q2382" s="13" t="s">
        <v>8308</v>
      </c>
      <c r="R2382" t="s">
        <v>8310</v>
      </c>
      <c r="S2382" s="10">
        <f t="shared" si="194"/>
        <v>42726.491643518515</v>
      </c>
      <c r="T2382" s="10">
        <f t="shared" si="195"/>
        <v>42756.491643518515</v>
      </c>
      <c r="U2382">
        <f t="shared" si="197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 s="9">
        <v>16</v>
      </c>
      <c r="M2383" t="b">
        <v>1</v>
      </c>
      <c r="N2383" t="s">
        <v>8269</v>
      </c>
      <c r="O2383">
        <f t="shared" si="192"/>
        <v>129</v>
      </c>
      <c r="P2383">
        <f t="shared" si="193"/>
        <v>60.69</v>
      </c>
      <c r="Q2383" s="13" t="s">
        <v>8323</v>
      </c>
      <c r="R2383" t="s">
        <v>8326</v>
      </c>
      <c r="S2383" s="10">
        <f t="shared" si="194"/>
        <v>41922.640590277777</v>
      </c>
      <c r="T2383" s="10">
        <f t="shared" si="195"/>
        <v>41932.249305555553</v>
      </c>
      <c r="U2383">
        <f t="shared" si="197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 s="9">
        <v>45</v>
      </c>
      <c r="M2384" t="b">
        <v>1</v>
      </c>
      <c r="N2384" t="s">
        <v>8299</v>
      </c>
      <c r="O2384">
        <f t="shared" si="192"/>
        <v>647</v>
      </c>
      <c r="P2384">
        <f t="shared" si="193"/>
        <v>21.56</v>
      </c>
      <c r="Q2384" s="13" t="s">
        <v>8308</v>
      </c>
      <c r="R2384" t="s">
        <v>8315</v>
      </c>
      <c r="S2384" s="10">
        <f t="shared" si="194"/>
        <v>42304.829409722224</v>
      </c>
      <c r="T2384" s="10">
        <f t="shared" si="195"/>
        <v>42334.871076388896</v>
      </c>
      <c r="U2384">
        <f t="shared" si="197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 s="9">
        <v>34</v>
      </c>
      <c r="M2385" t="b">
        <v>1</v>
      </c>
      <c r="N2385" t="s">
        <v>8269</v>
      </c>
      <c r="O2385">
        <f t="shared" si="192"/>
        <v>138</v>
      </c>
      <c r="P2385">
        <f t="shared" si="193"/>
        <v>28.41</v>
      </c>
      <c r="Q2385" s="13" t="s">
        <v>8323</v>
      </c>
      <c r="R2385" t="s">
        <v>8326</v>
      </c>
      <c r="S2385" s="10">
        <f t="shared" si="194"/>
        <v>42405.090300925927</v>
      </c>
      <c r="T2385" s="10">
        <f t="shared" si="195"/>
        <v>42414</v>
      </c>
      <c r="U2385">
        <f t="shared" si="197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 s="9">
        <v>8</v>
      </c>
      <c r="M2386" t="b">
        <v>0</v>
      </c>
      <c r="N2386" t="s">
        <v>8269</v>
      </c>
      <c r="O2386">
        <f t="shared" si="192"/>
        <v>38</v>
      </c>
      <c r="P2386">
        <f t="shared" si="193"/>
        <v>119.13</v>
      </c>
      <c r="Q2386" s="13" t="s">
        <v>8323</v>
      </c>
      <c r="R2386" t="s">
        <v>8326</v>
      </c>
      <c r="S2386" s="10">
        <f t="shared" si="194"/>
        <v>42002.817488425921</v>
      </c>
      <c r="T2386" s="10">
        <f t="shared" si="195"/>
        <v>42032.817488425921</v>
      </c>
      <c r="U2386">
        <f t="shared" si="197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 s="9">
        <v>19</v>
      </c>
      <c r="M2387" t="b">
        <v>1</v>
      </c>
      <c r="N2387" t="s">
        <v>8269</v>
      </c>
      <c r="O2387">
        <f t="shared" si="192"/>
        <v>190</v>
      </c>
      <c r="P2387">
        <f t="shared" si="193"/>
        <v>50</v>
      </c>
      <c r="Q2387" s="13" t="s">
        <v>8323</v>
      </c>
      <c r="R2387" t="s">
        <v>8326</v>
      </c>
      <c r="S2387" s="10">
        <f t="shared" si="194"/>
        <v>41852.527222222219</v>
      </c>
      <c r="T2387" s="10">
        <f t="shared" si="195"/>
        <v>41866.527222222219</v>
      </c>
      <c r="U2387">
        <f t="shared" si="197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 s="9">
        <v>12</v>
      </c>
      <c r="M2388" t="b">
        <v>0</v>
      </c>
      <c r="N2388" t="s">
        <v>8297</v>
      </c>
      <c r="O2388">
        <f t="shared" si="192"/>
        <v>19</v>
      </c>
      <c r="P2388">
        <f t="shared" si="193"/>
        <v>77.5</v>
      </c>
      <c r="Q2388" s="13" t="s">
        <v>8319</v>
      </c>
      <c r="R2388" t="s">
        <v>8357</v>
      </c>
      <c r="S2388" s="10">
        <f t="shared" si="194"/>
        <v>42027.839733796296</v>
      </c>
      <c r="T2388" s="10">
        <f t="shared" si="195"/>
        <v>42057.839733796296</v>
      </c>
      <c r="U2388">
        <f t="shared" si="197"/>
        <v>2015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 s="9">
        <v>14</v>
      </c>
      <c r="M2389" t="b">
        <v>0</v>
      </c>
      <c r="N2389" t="s">
        <v>8303</v>
      </c>
      <c r="O2389">
        <f t="shared" si="192"/>
        <v>31</v>
      </c>
      <c r="P2389">
        <f t="shared" si="193"/>
        <v>66.14</v>
      </c>
      <c r="Q2389" s="13" t="s">
        <v>8323</v>
      </c>
      <c r="R2389" t="s">
        <v>8335</v>
      </c>
      <c r="S2389" s="10">
        <f t="shared" si="194"/>
        <v>41975.700636574074</v>
      </c>
      <c r="T2389" s="10">
        <f t="shared" si="195"/>
        <v>42005.700636574074</v>
      </c>
      <c r="U2389">
        <f t="shared" si="197"/>
        <v>2014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 s="9">
        <v>21</v>
      </c>
      <c r="M2390" t="b">
        <v>1</v>
      </c>
      <c r="N2390" t="s">
        <v>8299</v>
      </c>
      <c r="O2390">
        <f t="shared" si="192"/>
        <v>110</v>
      </c>
      <c r="P2390">
        <f t="shared" si="193"/>
        <v>44.1</v>
      </c>
      <c r="Q2390" s="13" t="s">
        <v>8308</v>
      </c>
      <c r="R2390" t="s">
        <v>8315</v>
      </c>
      <c r="S2390" s="10">
        <f t="shared" si="194"/>
        <v>41953.966053240743</v>
      </c>
      <c r="T2390" s="10">
        <f t="shared" si="195"/>
        <v>41973.966053240743</v>
      </c>
      <c r="U2390">
        <f t="shared" si="197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 s="9">
        <v>21</v>
      </c>
      <c r="M2391" t="b">
        <v>1</v>
      </c>
      <c r="N2391" t="s">
        <v>8269</v>
      </c>
      <c r="O2391">
        <f t="shared" si="192"/>
        <v>116</v>
      </c>
      <c r="P2391">
        <f t="shared" si="193"/>
        <v>44</v>
      </c>
      <c r="Q2391" s="13" t="s">
        <v>8323</v>
      </c>
      <c r="R2391" t="s">
        <v>8326</v>
      </c>
      <c r="S2391" s="10">
        <f t="shared" si="194"/>
        <v>41795.528101851851</v>
      </c>
      <c r="T2391" s="10">
        <f t="shared" si="195"/>
        <v>41825.528101851851</v>
      </c>
      <c r="U2391">
        <f t="shared" si="197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 s="9">
        <v>27</v>
      </c>
      <c r="M2392" t="b">
        <v>1</v>
      </c>
      <c r="N2392" t="s">
        <v>8274</v>
      </c>
      <c r="O2392">
        <f t="shared" si="192"/>
        <v>108</v>
      </c>
      <c r="P2392">
        <f t="shared" si="193"/>
        <v>34.07</v>
      </c>
      <c r="Q2392" s="13" t="s">
        <v>8327</v>
      </c>
      <c r="R2392" t="s">
        <v>8331</v>
      </c>
      <c r="S2392" s="10">
        <f t="shared" si="194"/>
        <v>41151.708321759259</v>
      </c>
      <c r="T2392" s="10">
        <f t="shared" si="195"/>
        <v>41177.165972222225</v>
      </c>
      <c r="U2392">
        <f t="shared" si="197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 s="9">
        <v>38</v>
      </c>
      <c r="M2393" t="b">
        <v>1</v>
      </c>
      <c r="N2393" t="s">
        <v>8269</v>
      </c>
      <c r="O2393">
        <f t="shared" si="192"/>
        <v>184</v>
      </c>
      <c r="P2393">
        <f t="shared" si="193"/>
        <v>24.21</v>
      </c>
      <c r="Q2393" s="13" t="s">
        <v>8323</v>
      </c>
      <c r="R2393" t="s">
        <v>8326</v>
      </c>
      <c r="S2393" s="10">
        <f t="shared" si="194"/>
        <v>42140.712314814817</v>
      </c>
      <c r="T2393" s="10">
        <f t="shared" si="195"/>
        <v>42154.756944444445</v>
      </c>
      <c r="U2393">
        <f t="shared" si="197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 s="9">
        <v>17</v>
      </c>
      <c r="M2394" t="b">
        <v>1</v>
      </c>
      <c r="N2394" t="s">
        <v>8274</v>
      </c>
      <c r="O2394">
        <f t="shared" si="192"/>
        <v>122</v>
      </c>
      <c r="P2394">
        <f t="shared" si="193"/>
        <v>53.88</v>
      </c>
      <c r="Q2394" s="13" t="s">
        <v>8327</v>
      </c>
      <c r="R2394" t="s">
        <v>8331</v>
      </c>
      <c r="S2394" s="10">
        <f t="shared" si="194"/>
        <v>42752.144976851851</v>
      </c>
      <c r="T2394" s="10">
        <f t="shared" si="195"/>
        <v>42795.125</v>
      </c>
      <c r="U2394">
        <f t="shared" si="197"/>
        <v>2017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 s="9">
        <v>15</v>
      </c>
      <c r="M2395" t="b">
        <v>0</v>
      </c>
      <c r="N2395" t="s">
        <v>8282</v>
      </c>
      <c r="O2395">
        <f t="shared" si="192"/>
        <v>6</v>
      </c>
      <c r="P2395">
        <f t="shared" si="193"/>
        <v>60.73</v>
      </c>
      <c r="Q2395" s="13" t="s">
        <v>8319</v>
      </c>
      <c r="R2395" t="s">
        <v>8345</v>
      </c>
      <c r="S2395" s="10">
        <f t="shared" si="194"/>
        <v>42109.709629629629</v>
      </c>
      <c r="T2395" s="10">
        <f t="shared" si="195"/>
        <v>42139.709629629629</v>
      </c>
      <c r="U2395">
        <f t="shared" si="197"/>
        <v>2015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 s="9">
        <v>33</v>
      </c>
      <c r="M2396" t="b">
        <v>1</v>
      </c>
      <c r="N2396" t="s">
        <v>8274</v>
      </c>
      <c r="O2396">
        <f t="shared" si="192"/>
        <v>152</v>
      </c>
      <c r="P2396">
        <f t="shared" si="193"/>
        <v>27.61</v>
      </c>
      <c r="Q2396" s="13" t="s">
        <v>8327</v>
      </c>
      <c r="R2396" t="s">
        <v>8331</v>
      </c>
      <c r="S2396" s="10">
        <f t="shared" si="194"/>
        <v>41282.017962962964</v>
      </c>
      <c r="T2396" s="10">
        <f t="shared" si="195"/>
        <v>41334.581944444442</v>
      </c>
      <c r="U2396">
        <f t="shared" si="197"/>
        <v>2013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 s="9">
        <v>17</v>
      </c>
      <c r="M2397" t="b">
        <v>0</v>
      </c>
      <c r="N2397" t="s">
        <v>8301</v>
      </c>
      <c r="O2397">
        <f t="shared" si="192"/>
        <v>23</v>
      </c>
      <c r="P2397">
        <f t="shared" si="193"/>
        <v>53.53</v>
      </c>
      <c r="Q2397" s="13" t="s">
        <v>8323</v>
      </c>
      <c r="R2397" t="s">
        <v>8324</v>
      </c>
      <c r="S2397" s="10">
        <f t="shared" si="194"/>
        <v>41760.909039351849</v>
      </c>
      <c r="T2397" s="10">
        <f t="shared" si="195"/>
        <v>41791.165972222225</v>
      </c>
      <c r="U2397">
        <f t="shared" si="197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 s="9">
        <v>12</v>
      </c>
      <c r="M2398" t="b">
        <v>0</v>
      </c>
      <c r="N2398" t="s">
        <v>8271</v>
      </c>
      <c r="O2398">
        <f t="shared" si="192"/>
        <v>34</v>
      </c>
      <c r="P2398">
        <f t="shared" si="193"/>
        <v>75.75</v>
      </c>
      <c r="Q2398" s="13" t="s">
        <v>8308</v>
      </c>
      <c r="R2398" t="s">
        <v>8310</v>
      </c>
      <c r="S2398" s="10">
        <f t="shared" si="194"/>
        <v>42391.942094907412</v>
      </c>
      <c r="T2398" s="10">
        <f t="shared" si="195"/>
        <v>42421.942094907412</v>
      </c>
      <c r="U2398">
        <f t="shared" si="197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 s="9">
        <v>27</v>
      </c>
      <c r="M2399" t="b">
        <v>0</v>
      </c>
      <c r="N2399" t="s">
        <v>8269</v>
      </c>
      <c r="O2399">
        <f t="shared" si="192"/>
        <v>36</v>
      </c>
      <c r="P2399">
        <f t="shared" si="193"/>
        <v>33.67</v>
      </c>
      <c r="Q2399" s="13" t="s">
        <v>8323</v>
      </c>
      <c r="R2399" t="s">
        <v>8326</v>
      </c>
      <c r="S2399" s="10">
        <f t="shared" si="194"/>
        <v>42114.818935185183</v>
      </c>
      <c r="T2399" s="10">
        <f t="shared" si="195"/>
        <v>42134.957638888889</v>
      </c>
      <c r="U2399">
        <f t="shared" si="197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 s="9">
        <v>29</v>
      </c>
      <c r="M2400" t="b">
        <v>0</v>
      </c>
      <c r="N2400" t="s">
        <v>8283</v>
      </c>
      <c r="O2400">
        <f t="shared" si="192"/>
        <v>48</v>
      </c>
      <c r="P2400">
        <f t="shared" si="193"/>
        <v>31.21</v>
      </c>
      <c r="Q2400" s="13" t="s">
        <v>8313</v>
      </c>
      <c r="R2400" t="s">
        <v>8314</v>
      </c>
      <c r="S2400" s="10">
        <f t="shared" si="194"/>
        <v>41958.550659722227</v>
      </c>
      <c r="T2400" s="10">
        <f t="shared" si="195"/>
        <v>41988.550659722227</v>
      </c>
      <c r="U2400">
        <f t="shared" si="197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 s="9">
        <v>15</v>
      </c>
      <c r="M2401" t="b">
        <v>1</v>
      </c>
      <c r="N2401" t="s">
        <v>8269</v>
      </c>
      <c r="O2401">
        <f t="shared" si="192"/>
        <v>101</v>
      </c>
      <c r="P2401">
        <f t="shared" si="193"/>
        <v>60.33</v>
      </c>
      <c r="Q2401" s="13" t="s">
        <v>8323</v>
      </c>
      <c r="R2401" t="s">
        <v>8326</v>
      </c>
      <c r="S2401" s="10">
        <f t="shared" si="194"/>
        <v>41802.62090277778</v>
      </c>
      <c r="T2401" s="10">
        <f t="shared" si="195"/>
        <v>41822.62090277778</v>
      </c>
      <c r="U2401">
        <f t="shared" si="197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 s="9">
        <v>29</v>
      </c>
      <c r="M2402" t="b">
        <v>0</v>
      </c>
      <c r="N2402" t="s">
        <v>8271</v>
      </c>
      <c r="O2402">
        <f t="shared" si="192"/>
        <v>8</v>
      </c>
      <c r="P2402">
        <f t="shared" si="193"/>
        <v>31.17</v>
      </c>
      <c r="Q2402" s="13" t="s">
        <v>8308</v>
      </c>
      <c r="R2402" t="s">
        <v>8310</v>
      </c>
      <c r="S2402" s="10">
        <f t="shared" si="194"/>
        <v>42077.666377314818</v>
      </c>
      <c r="T2402" s="10">
        <f t="shared" si="195"/>
        <v>42107.666377314818</v>
      </c>
      <c r="U2402">
        <f t="shared" si="197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 s="9">
        <v>29</v>
      </c>
      <c r="M2403" t="b">
        <v>1</v>
      </c>
      <c r="N2403" t="s">
        <v>8274</v>
      </c>
      <c r="O2403">
        <f t="shared" si="192"/>
        <v>181</v>
      </c>
      <c r="P2403">
        <f t="shared" si="193"/>
        <v>31.14</v>
      </c>
      <c r="Q2403" s="13" t="s">
        <v>8327</v>
      </c>
      <c r="R2403" t="s">
        <v>8331</v>
      </c>
      <c r="S2403" s="10">
        <f t="shared" si="194"/>
        <v>41303.593923611108</v>
      </c>
      <c r="T2403" s="10">
        <f t="shared" si="195"/>
        <v>41333.593923611108</v>
      </c>
      <c r="U2403">
        <f t="shared" si="197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 s="9">
        <v>18</v>
      </c>
      <c r="M2404" t="b">
        <v>1</v>
      </c>
      <c r="N2404" t="s">
        <v>8264</v>
      </c>
      <c r="O2404">
        <f t="shared" si="192"/>
        <v>100</v>
      </c>
      <c r="P2404">
        <f t="shared" si="193"/>
        <v>50</v>
      </c>
      <c r="Q2404" s="13" t="s">
        <v>8321</v>
      </c>
      <c r="R2404" t="s">
        <v>8343</v>
      </c>
      <c r="S2404" s="10">
        <f t="shared" si="194"/>
        <v>40587.75675925926</v>
      </c>
      <c r="T2404" s="10">
        <f t="shared" si="195"/>
        <v>40666.165972222225</v>
      </c>
      <c r="U2404">
        <f t="shared" si="197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 s="9">
        <v>14</v>
      </c>
      <c r="M2405" t="b">
        <v>1</v>
      </c>
      <c r="N2405" t="s">
        <v>8269</v>
      </c>
      <c r="O2405">
        <f t="shared" si="192"/>
        <v>113</v>
      </c>
      <c r="P2405">
        <f t="shared" si="193"/>
        <v>64.290000000000006</v>
      </c>
      <c r="Q2405" s="13" t="s">
        <v>8323</v>
      </c>
      <c r="R2405" t="s">
        <v>8326</v>
      </c>
      <c r="S2405" s="10">
        <f t="shared" si="194"/>
        <v>42553.926527777774</v>
      </c>
      <c r="T2405" s="10">
        <f t="shared" si="195"/>
        <v>42585.172916666663</v>
      </c>
      <c r="U2405">
        <f t="shared" si="197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 s="9">
        <v>25</v>
      </c>
      <c r="M2406" t="b">
        <v>1</v>
      </c>
      <c r="N2406" t="s">
        <v>8295</v>
      </c>
      <c r="O2406">
        <f t="shared" si="192"/>
        <v>120</v>
      </c>
      <c r="P2406">
        <f t="shared" si="193"/>
        <v>35.92</v>
      </c>
      <c r="Q2406" s="13" t="s">
        <v>8316</v>
      </c>
      <c r="R2406" t="s">
        <v>8317</v>
      </c>
      <c r="S2406" s="10">
        <f t="shared" si="194"/>
        <v>42768.833645833336</v>
      </c>
      <c r="T2406" s="10">
        <f t="shared" si="195"/>
        <v>42780.833645833336</v>
      </c>
      <c r="U2406">
        <f t="shared" si="197"/>
        <v>2017</v>
      </c>
    </row>
    <row r="2407" spans="1:21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 s="9">
        <v>25</v>
      </c>
      <c r="M2407" t="b">
        <v>0</v>
      </c>
      <c r="N2407" t="s">
        <v>8283</v>
      </c>
      <c r="O2407">
        <f t="shared" si="192"/>
        <v>21</v>
      </c>
      <c r="P2407">
        <f t="shared" si="193"/>
        <v>35.799999999999997</v>
      </c>
      <c r="Q2407" s="13" t="s">
        <v>8313</v>
      </c>
      <c r="R2407" t="s">
        <v>8314</v>
      </c>
      <c r="S2407" s="10">
        <f t="shared" si="194"/>
        <v>41905.979629629634</v>
      </c>
      <c r="T2407" s="10">
        <f t="shared" si="195"/>
        <v>41935.979629629634</v>
      </c>
      <c r="U2407">
        <f t="shared" si="197"/>
        <v>2014</v>
      </c>
    </row>
    <row r="2408" spans="1:21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 s="9">
        <v>19</v>
      </c>
      <c r="M2408" t="b">
        <v>0</v>
      </c>
      <c r="N2408" t="s">
        <v>8273</v>
      </c>
      <c r="O2408">
        <f t="shared" si="192"/>
        <v>31</v>
      </c>
      <c r="P2408">
        <f t="shared" si="193"/>
        <v>47.11</v>
      </c>
      <c r="Q2408" s="13" t="s">
        <v>8311</v>
      </c>
      <c r="R2408" t="s">
        <v>8352</v>
      </c>
      <c r="S2408" s="10">
        <f t="shared" si="194"/>
        <v>41520.561041666668</v>
      </c>
      <c r="T2408" s="10">
        <f t="shared" si="195"/>
        <v>41549.561041666668</v>
      </c>
      <c r="U2408">
        <f t="shared" si="197"/>
        <v>2013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 s="9">
        <v>26</v>
      </c>
      <c r="M2409" t="b">
        <v>0</v>
      </c>
      <c r="N2409" t="s">
        <v>8271</v>
      </c>
      <c r="O2409">
        <f t="shared" si="192"/>
        <v>15</v>
      </c>
      <c r="P2409">
        <f t="shared" si="193"/>
        <v>34.270000000000003</v>
      </c>
      <c r="Q2409" s="13" t="s">
        <v>8308</v>
      </c>
      <c r="R2409" t="s">
        <v>8310</v>
      </c>
      <c r="S2409" s="10">
        <f t="shared" si="194"/>
        <v>41975.930601851855</v>
      </c>
      <c r="T2409" s="10">
        <f t="shared" si="195"/>
        <v>42005.290972222225</v>
      </c>
      <c r="U2409">
        <f t="shared" si="197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 s="9">
        <v>25</v>
      </c>
      <c r="M2410" t="b">
        <v>1</v>
      </c>
      <c r="N2410" t="s">
        <v>8298</v>
      </c>
      <c r="O2410">
        <f t="shared" si="192"/>
        <v>111</v>
      </c>
      <c r="P2410">
        <f t="shared" si="193"/>
        <v>35.6</v>
      </c>
      <c r="Q2410" s="13" t="s">
        <v>8327</v>
      </c>
      <c r="R2410" t="s">
        <v>8341</v>
      </c>
      <c r="S2410" s="10">
        <f t="shared" si="194"/>
        <v>40829.873657407406</v>
      </c>
      <c r="T2410" s="10">
        <f t="shared" si="195"/>
        <v>40862.817361111112</v>
      </c>
      <c r="U2410">
        <f t="shared" si="197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 s="9">
        <v>30</v>
      </c>
      <c r="M2411" t="b">
        <v>1</v>
      </c>
      <c r="N2411" t="s">
        <v>8269</v>
      </c>
      <c r="O2411">
        <f t="shared" si="192"/>
        <v>119</v>
      </c>
      <c r="P2411">
        <f t="shared" si="193"/>
        <v>29.67</v>
      </c>
      <c r="Q2411" s="13" t="s">
        <v>8323</v>
      </c>
      <c r="R2411" t="s">
        <v>8326</v>
      </c>
      <c r="S2411" s="10">
        <f t="shared" si="194"/>
        <v>42192.933958333335</v>
      </c>
      <c r="T2411" s="10">
        <f t="shared" si="195"/>
        <v>42217.933958333335</v>
      </c>
      <c r="U2411">
        <f t="shared" si="197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 s="9">
        <v>19</v>
      </c>
      <c r="M2412" t="b">
        <v>0</v>
      </c>
      <c r="N2412" t="s">
        <v>8282</v>
      </c>
      <c r="O2412">
        <f t="shared" si="192"/>
        <v>6</v>
      </c>
      <c r="P2412">
        <f t="shared" si="193"/>
        <v>46.63</v>
      </c>
      <c r="Q2412" s="13" t="s">
        <v>8319</v>
      </c>
      <c r="R2412" t="s">
        <v>8345</v>
      </c>
      <c r="S2412" s="10">
        <f t="shared" si="194"/>
        <v>42468.84174768519</v>
      </c>
      <c r="T2412" s="10">
        <f t="shared" si="195"/>
        <v>42498.84174768519</v>
      </c>
      <c r="U2412">
        <f t="shared" si="197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 s="9">
        <v>25</v>
      </c>
      <c r="M2413" t="b">
        <v>1</v>
      </c>
      <c r="N2413" t="s">
        <v>8286</v>
      </c>
      <c r="O2413">
        <f t="shared" si="192"/>
        <v>148</v>
      </c>
      <c r="P2413">
        <f t="shared" si="193"/>
        <v>35.44</v>
      </c>
      <c r="Q2413" s="13" t="s">
        <v>8311</v>
      </c>
      <c r="R2413" t="s">
        <v>8312</v>
      </c>
      <c r="S2413" s="10">
        <f t="shared" si="194"/>
        <v>41326.911319444444</v>
      </c>
      <c r="T2413" s="10">
        <f t="shared" si="195"/>
        <v>41371.869652777779</v>
      </c>
      <c r="U2413">
        <f t="shared" si="197"/>
        <v>2013</v>
      </c>
    </row>
    <row r="2414" spans="1:21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 s="9">
        <v>11</v>
      </c>
      <c r="M2414" t="b">
        <v>0</v>
      </c>
      <c r="N2414" t="s">
        <v>8299</v>
      </c>
      <c r="O2414">
        <f t="shared" si="192"/>
        <v>1</v>
      </c>
      <c r="P2414">
        <f t="shared" si="193"/>
        <v>80.45</v>
      </c>
      <c r="Q2414" s="13" t="s">
        <v>8308</v>
      </c>
      <c r="R2414" t="s">
        <v>8315</v>
      </c>
      <c r="S2414" s="10">
        <f t="shared" si="194"/>
        <v>41953.158854166672</v>
      </c>
      <c r="T2414" s="10">
        <f t="shared" si="195"/>
        <v>41983.158854166672</v>
      </c>
      <c r="U2414">
        <f t="shared" si="197"/>
        <v>2014</v>
      </c>
    </row>
    <row r="2415" spans="1:21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 s="9">
        <v>25</v>
      </c>
      <c r="M2415" t="b">
        <v>1</v>
      </c>
      <c r="N2415" t="s">
        <v>8283</v>
      </c>
      <c r="O2415">
        <f t="shared" si="192"/>
        <v>885</v>
      </c>
      <c r="P2415">
        <f t="shared" si="193"/>
        <v>35.4</v>
      </c>
      <c r="Q2415" s="13" t="s">
        <v>8313</v>
      </c>
      <c r="R2415" t="s">
        <v>8314</v>
      </c>
      <c r="S2415" s="10">
        <f t="shared" si="194"/>
        <v>42410.982002314813</v>
      </c>
      <c r="T2415" s="10">
        <f t="shared" si="195"/>
        <v>42440.982002314813</v>
      </c>
      <c r="U2415">
        <f t="shared" si="197"/>
        <v>2016</v>
      </c>
    </row>
    <row r="2416" spans="1:21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 s="9">
        <v>16</v>
      </c>
      <c r="M2416" t="b">
        <v>0</v>
      </c>
      <c r="N2416" t="s">
        <v>8303</v>
      </c>
      <c r="O2416">
        <f t="shared" si="192"/>
        <v>4</v>
      </c>
      <c r="P2416">
        <f t="shared" si="193"/>
        <v>55.06</v>
      </c>
      <c r="Q2416" s="13" t="s">
        <v>8323</v>
      </c>
      <c r="R2416" t="s">
        <v>8335</v>
      </c>
      <c r="S2416" s="10">
        <f t="shared" si="194"/>
        <v>41982.737071759257</v>
      </c>
      <c r="T2416" s="10">
        <f t="shared" si="195"/>
        <v>42015.207638888889</v>
      </c>
      <c r="U2416">
        <f t="shared" si="197"/>
        <v>2014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 s="9">
        <v>17</v>
      </c>
      <c r="M2417" t="b">
        <v>0</v>
      </c>
      <c r="N2417" t="s">
        <v>8271</v>
      </c>
      <c r="O2417">
        <f t="shared" si="192"/>
        <v>11</v>
      </c>
      <c r="P2417">
        <f t="shared" si="193"/>
        <v>51.82</v>
      </c>
      <c r="Q2417" s="13" t="s">
        <v>8308</v>
      </c>
      <c r="R2417" t="s">
        <v>8310</v>
      </c>
      <c r="S2417" s="10">
        <f t="shared" si="194"/>
        <v>42082.802812499998</v>
      </c>
      <c r="T2417" s="10">
        <f t="shared" si="195"/>
        <v>42104.207638888889</v>
      </c>
      <c r="U2417">
        <f t="shared" si="197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 s="9">
        <v>21</v>
      </c>
      <c r="M2418" t="b">
        <v>0</v>
      </c>
      <c r="N2418" t="s">
        <v>8269</v>
      </c>
      <c r="O2418">
        <f t="shared" si="192"/>
        <v>18</v>
      </c>
      <c r="P2418">
        <f t="shared" si="193"/>
        <v>41.95</v>
      </c>
      <c r="Q2418" s="13" t="s">
        <v>8323</v>
      </c>
      <c r="R2418" t="s">
        <v>8326</v>
      </c>
      <c r="S2418" s="10">
        <f t="shared" si="194"/>
        <v>41779.648506944446</v>
      </c>
      <c r="T2418" s="10">
        <f t="shared" si="195"/>
        <v>41809.648506944446</v>
      </c>
      <c r="U2418">
        <f t="shared" si="197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 s="9">
        <v>51</v>
      </c>
      <c r="M2419" t="b">
        <v>1</v>
      </c>
      <c r="N2419" t="s">
        <v>8269</v>
      </c>
      <c r="O2419">
        <f t="shared" si="192"/>
        <v>119</v>
      </c>
      <c r="P2419">
        <f t="shared" si="193"/>
        <v>17.25</v>
      </c>
      <c r="Q2419" s="13" t="s">
        <v>8323</v>
      </c>
      <c r="R2419" t="s">
        <v>8326</v>
      </c>
      <c r="S2419" s="10">
        <f t="shared" si="194"/>
        <v>42779.610289351855</v>
      </c>
      <c r="T2419" s="10">
        <f t="shared" si="195"/>
        <v>42794</v>
      </c>
      <c r="U2419">
        <f t="shared" si="197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 s="9">
        <v>29</v>
      </c>
      <c r="M2420" t="b">
        <v>0</v>
      </c>
      <c r="N2420" t="s">
        <v>8271</v>
      </c>
      <c r="O2420">
        <f t="shared" si="192"/>
        <v>1</v>
      </c>
      <c r="P2420">
        <f t="shared" si="193"/>
        <v>30.31</v>
      </c>
      <c r="Q2420" s="13" t="s">
        <v>8308</v>
      </c>
      <c r="R2420" t="s">
        <v>8310</v>
      </c>
      <c r="S2420" s="10">
        <f t="shared" si="194"/>
        <v>42208.628692129627</v>
      </c>
      <c r="T2420" s="10">
        <f t="shared" si="195"/>
        <v>42248.628692129627</v>
      </c>
      <c r="U2420">
        <f t="shared" si="197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 s="9">
        <v>9</v>
      </c>
      <c r="M2421" t="b">
        <v>0</v>
      </c>
      <c r="N2421" t="s">
        <v>8271</v>
      </c>
      <c r="O2421">
        <f t="shared" si="192"/>
        <v>15</v>
      </c>
      <c r="P2421">
        <f t="shared" si="193"/>
        <v>97.33</v>
      </c>
      <c r="Q2421" s="13" t="s">
        <v>8308</v>
      </c>
      <c r="R2421" t="s">
        <v>8310</v>
      </c>
      <c r="S2421" s="10">
        <f t="shared" si="194"/>
        <v>41816.812094907407</v>
      </c>
      <c r="T2421" s="10">
        <f t="shared" si="195"/>
        <v>41831.666666666664</v>
      </c>
      <c r="U2421">
        <f t="shared" si="197"/>
        <v>2014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 s="9">
        <v>19</v>
      </c>
      <c r="M2422" t="b">
        <v>1</v>
      </c>
      <c r="N2422" t="s">
        <v>8269</v>
      </c>
      <c r="O2422">
        <f t="shared" si="192"/>
        <v>109</v>
      </c>
      <c r="P2422">
        <f t="shared" si="193"/>
        <v>46.05</v>
      </c>
      <c r="Q2422" s="13" t="s">
        <v>8323</v>
      </c>
      <c r="R2422" t="s">
        <v>8326</v>
      </c>
      <c r="S2422" s="10">
        <f t="shared" si="194"/>
        <v>42523.248715277776</v>
      </c>
      <c r="T2422" s="10">
        <f t="shared" si="195"/>
        <v>42537.248715277776</v>
      </c>
      <c r="U2422">
        <f t="shared" si="197"/>
        <v>2016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 s="9">
        <v>14</v>
      </c>
      <c r="M2423" t="b">
        <v>1</v>
      </c>
      <c r="N2423" t="s">
        <v>8274</v>
      </c>
      <c r="O2423">
        <f t="shared" si="192"/>
        <v>219</v>
      </c>
      <c r="P2423">
        <f t="shared" si="193"/>
        <v>62.5</v>
      </c>
      <c r="Q2423" s="13" t="s">
        <v>8327</v>
      </c>
      <c r="R2423" t="s">
        <v>8331</v>
      </c>
      <c r="S2423" s="10">
        <f t="shared" si="194"/>
        <v>42184.646863425922</v>
      </c>
      <c r="T2423" s="10">
        <f t="shared" si="195"/>
        <v>42214.646863425922</v>
      </c>
      <c r="U2423">
        <f t="shared" si="197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 s="9">
        <v>34</v>
      </c>
      <c r="M2424" t="b">
        <v>0</v>
      </c>
      <c r="N2424" t="s">
        <v>8269</v>
      </c>
      <c r="O2424">
        <f t="shared" si="192"/>
        <v>9</v>
      </c>
      <c r="P2424">
        <f t="shared" si="193"/>
        <v>25.65</v>
      </c>
      <c r="Q2424" s="13" t="s">
        <v>8323</v>
      </c>
      <c r="R2424" t="s">
        <v>8326</v>
      </c>
      <c r="S2424" s="10">
        <f t="shared" si="194"/>
        <v>41780.785729166666</v>
      </c>
      <c r="T2424" s="10">
        <f t="shared" si="195"/>
        <v>41840.785729166666</v>
      </c>
      <c r="U2424">
        <f t="shared" si="197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 s="9">
        <v>20</v>
      </c>
      <c r="M2425" t="b">
        <v>1</v>
      </c>
      <c r="N2425" t="s">
        <v>8269</v>
      </c>
      <c r="O2425">
        <f t="shared" si="192"/>
        <v>289</v>
      </c>
      <c r="P2425">
        <f t="shared" si="193"/>
        <v>43.35</v>
      </c>
      <c r="Q2425" s="13" t="s">
        <v>8323</v>
      </c>
      <c r="R2425" t="s">
        <v>8326</v>
      </c>
      <c r="S2425" s="10">
        <f t="shared" si="194"/>
        <v>42521.291504629626</v>
      </c>
      <c r="T2425" s="10">
        <f t="shared" si="195"/>
        <v>42529.582638888889</v>
      </c>
      <c r="U2425">
        <f t="shared" si="197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 s="9">
        <v>23</v>
      </c>
      <c r="M2426" t="b">
        <v>0</v>
      </c>
      <c r="N2426" t="s">
        <v>8283</v>
      </c>
      <c r="O2426">
        <f t="shared" si="192"/>
        <v>13</v>
      </c>
      <c r="P2426">
        <f t="shared" si="193"/>
        <v>37.61</v>
      </c>
      <c r="Q2426" s="13" t="s">
        <v>8313</v>
      </c>
      <c r="R2426" t="s">
        <v>8314</v>
      </c>
      <c r="S2426" s="10">
        <f t="shared" si="194"/>
        <v>42524.318703703699</v>
      </c>
      <c r="T2426" s="10">
        <f t="shared" si="195"/>
        <v>42554.318703703699</v>
      </c>
      <c r="U2426">
        <f t="shared" si="197"/>
        <v>2016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 s="9">
        <v>17</v>
      </c>
      <c r="M2427" t="b">
        <v>0</v>
      </c>
      <c r="N2427" t="s">
        <v>8271</v>
      </c>
      <c r="O2427">
        <f t="shared" si="192"/>
        <v>2</v>
      </c>
      <c r="P2427">
        <f t="shared" si="193"/>
        <v>50.65</v>
      </c>
      <c r="Q2427" s="13" t="s">
        <v>8308</v>
      </c>
      <c r="R2427" t="s">
        <v>8310</v>
      </c>
      <c r="S2427" s="10">
        <f t="shared" si="194"/>
        <v>42060.913877314815</v>
      </c>
      <c r="T2427" s="10">
        <f t="shared" si="195"/>
        <v>42120.872210648144</v>
      </c>
      <c r="U2427">
        <f t="shared" si="197"/>
        <v>2015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 s="9">
        <v>14</v>
      </c>
      <c r="M2428" t="b">
        <v>0</v>
      </c>
      <c r="N2428" t="s">
        <v>8268</v>
      </c>
      <c r="O2428">
        <f t="shared" si="192"/>
        <v>3</v>
      </c>
      <c r="P2428">
        <f t="shared" si="193"/>
        <v>61.5</v>
      </c>
      <c r="Q2428" s="13" t="s">
        <v>8321</v>
      </c>
      <c r="R2428" t="s">
        <v>8339</v>
      </c>
      <c r="S2428" s="10">
        <f t="shared" si="194"/>
        <v>41869.698136574072</v>
      </c>
      <c r="T2428" s="10">
        <f t="shared" si="195"/>
        <v>41899.698136574072</v>
      </c>
      <c r="U2428">
        <f t="shared" si="197"/>
        <v>2014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 s="9">
        <v>33</v>
      </c>
      <c r="M2429" t="b">
        <v>1</v>
      </c>
      <c r="N2429" t="s">
        <v>8278</v>
      </c>
      <c r="O2429">
        <f t="shared" si="192"/>
        <v>156</v>
      </c>
      <c r="P2429">
        <f t="shared" si="193"/>
        <v>26.06</v>
      </c>
      <c r="Q2429" s="13" t="s">
        <v>8327</v>
      </c>
      <c r="R2429" t="s">
        <v>8329</v>
      </c>
      <c r="S2429" s="10">
        <f t="shared" si="194"/>
        <v>40958.717268518521</v>
      </c>
      <c r="T2429" s="10">
        <f t="shared" si="195"/>
        <v>40981.290972222225</v>
      </c>
      <c r="U2429">
        <f t="shared" si="197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 s="9">
        <v>19</v>
      </c>
      <c r="M2430" t="b">
        <v>0</v>
      </c>
      <c r="N2430" t="s">
        <v>8283</v>
      </c>
      <c r="O2430">
        <f t="shared" si="192"/>
        <v>16</v>
      </c>
      <c r="P2430">
        <f t="shared" si="193"/>
        <v>45.16</v>
      </c>
      <c r="Q2430" s="13" t="s">
        <v>8313</v>
      </c>
      <c r="R2430" t="s">
        <v>8314</v>
      </c>
      <c r="S2430" s="10">
        <f t="shared" si="194"/>
        <v>41766.718009259261</v>
      </c>
      <c r="T2430" s="10">
        <f t="shared" si="195"/>
        <v>41826.718009259261</v>
      </c>
      <c r="U2430">
        <f t="shared" si="197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 s="9">
        <v>7</v>
      </c>
      <c r="M2431" t="b">
        <v>0</v>
      </c>
      <c r="N2431" t="s">
        <v>8291</v>
      </c>
      <c r="O2431">
        <f t="shared" si="192"/>
        <v>68</v>
      </c>
      <c r="P2431">
        <f t="shared" si="193"/>
        <v>122.14</v>
      </c>
      <c r="Q2431" s="13" t="s">
        <v>8327</v>
      </c>
      <c r="R2431" t="s">
        <v>8330</v>
      </c>
      <c r="S2431" s="10">
        <f t="shared" si="194"/>
        <v>42268.625856481478</v>
      </c>
      <c r="T2431" s="10">
        <f t="shared" si="195"/>
        <v>42298.625856481478</v>
      </c>
      <c r="U2431">
        <f t="shared" si="197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 s="9">
        <v>27</v>
      </c>
      <c r="M2432" t="b">
        <v>0</v>
      </c>
      <c r="N2432" t="s">
        <v>8280</v>
      </c>
      <c r="O2432">
        <f t="shared" si="192"/>
        <v>1</v>
      </c>
      <c r="P2432">
        <f t="shared" si="193"/>
        <v>31.56</v>
      </c>
      <c r="Q2432" s="13" t="s">
        <v>8316</v>
      </c>
      <c r="R2432" t="s">
        <v>8334</v>
      </c>
      <c r="S2432" s="10">
        <f t="shared" si="194"/>
        <v>42191.023530092592</v>
      </c>
      <c r="T2432" s="10">
        <f t="shared" si="195"/>
        <v>42221.023530092592</v>
      </c>
      <c r="U2432">
        <f t="shared" si="197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 s="9">
        <v>24</v>
      </c>
      <c r="M2433" t="b">
        <v>0</v>
      </c>
      <c r="N2433" t="s">
        <v>8269</v>
      </c>
      <c r="O2433">
        <f t="shared" si="192"/>
        <v>34</v>
      </c>
      <c r="P2433">
        <f t="shared" si="193"/>
        <v>35.5</v>
      </c>
      <c r="Q2433" s="13" t="s">
        <v>8323</v>
      </c>
      <c r="R2433" t="s">
        <v>8326</v>
      </c>
      <c r="S2433" s="10">
        <f t="shared" si="194"/>
        <v>42172.439571759256</v>
      </c>
      <c r="T2433" s="10">
        <f t="shared" si="195"/>
        <v>42202.439571759256</v>
      </c>
      <c r="U2433">
        <f t="shared" si="197"/>
        <v>2015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 s="9">
        <v>15</v>
      </c>
      <c r="M2434" t="b">
        <v>0</v>
      </c>
      <c r="N2434" t="s">
        <v>8291</v>
      </c>
      <c r="O2434">
        <f t="shared" si="192"/>
        <v>21</v>
      </c>
      <c r="P2434">
        <f t="shared" si="193"/>
        <v>56.67</v>
      </c>
      <c r="Q2434" s="13" t="s">
        <v>8327</v>
      </c>
      <c r="R2434" t="s">
        <v>8330</v>
      </c>
      <c r="S2434" s="10">
        <f t="shared" si="194"/>
        <v>42175.948981481488</v>
      </c>
      <c r="T2434" s="10">
        <f t="shared" si="195"/>
        <v>42205.948981481488</v>
      </c>
      <c r="U2434">
        <f t="shared" si="197"/>
        <v>2015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 s="9">
        <v>7</v>
      </c>
      <c r="M2435" t="b">
        <v>0</v>
      </c>
      <c r="N2435" t="s">
        <v>8270</v>
      </c>
      <c r="O2435">
        <f t="shared" ref="O2435:O2498" si="198">ROUND(E2435/D2435*100,0)</f>
        <v>34</v>
      </c>
      <c r="P2435">
        <f t="shared" ref="P2435:P2498" si="199">IFERROR(ROUND(E2435/L2435,2),0)</f>
        <v>121.43</v>
      </c>
      <c r="Q2435" s="13" t="s">
        <v>8308</v>
      </c>
      <c r="R2435" t="s">
        <v>8342</v>
      </c>
      <c r="S2435" s="10">
        <f t="shared" ref="S2435:S2498" si="200">(((J2435/60)/60)/24)+DATE(1970,1,1)</f>
        <v>41948.00209490741</v>
      </c>
      <c r="T2435" s="10">
        <f t="shared" ref="T2435:T2498" si="201">(((I2435/60)/60)/24)+DATE(1970,1,1)</f>
        <v>41978.00209490741</v>
      </c>
      <c r="U2435">
        <f t="shared" si="197"/>
        <v>2014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 s="9">
        <v>21</v>
      </c>
      <c r="M2436" t="b">
        <v>0</v>
      </c>
      <c r="N2436" t="s">
        <v>8280</v>
      </c>
      <c r="O2436">
        <f t="shared" si="198"/>
        <v>39</v>
      </c>
      <c r="P2436">
        <f t="shared" si="199"/>
        <v>40.479999999999997</v>
      </c>
      <c r="Q2436" s="13" t="s">
        <v>8316</v>
      </c>
      <c r="R2436" t="s">
        <v>8334</v>
      </c>
      <c r="S2436" s="10">
        <f t="shared" si="200"/>
        <v>41572.229849537034</v>
      </c>
      <c r="T2436" s="10">
        <f t="shared" si="201"/>
        <v>41604.271516203706</v>
      </c>
      <c r="U2436">
        <f t="shared" si="197"/>
        <v>2013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 s="9">
        <v>21</v>
      </c>
      <c r="M2437" t="b">
        <v>1</v>
      </c>
      <c r="N2437" t="s">
        <v>8269</v>
      </c>
      <c r="O2437">
        <f t="shared" si="198"/>
        <v>100</v>
      </c>
      <c r="P2437">
        <f t="shared" si="199"/>
        <v>40.479999999999997</v>
      </c>
      <c r="Q2437" s="13" t="s">
        <v>8323</v>
      </c>
      <c r="R2437" t="s">
        <v>8326</v>
      </c>
      <c r="S2437" s="10">
        <f t="shared" si="200"/>
        <v>42307.908379629633</v>
      </c>
      <c r="T2437" s="10">
        <f t="shared" si="201"/>
        <v>42347.950046296297</v>
      </c>
      <c r="U2437">
        <f t="shared" si="197"/>
        <v>2015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 s="9">
        <v>25</v>
      </c>
      <c r="M2438" t="b">
        <v>1</v>
      </c>
      <c r="N2438" t="s">
        <v>8277</v>
      </c>
      <c r="O2438">
        <f t="shared" si="198"/>
        <v>113</v>
      </c>
      <c r="P2438">
        <f t="shared" si="199"/>
        <v>34</v>
      </c>
      <c r="Q2438" s="13" t="s">
        <v>8327</v>
      </c>
      <c r="R2438" t="s">
        <v>8328</v>
      </c>
      <c r="S2438" s="10">
        <f t="shared" si="200"/>
        <v>41034.72216435185</v>
      </c>
      <c r="T2438" s="10">
        <f t="shared" si="201"/>
        <v>41064.72216435185</v>
      </c>
      <c r="U2438">
        <f t="shared" si="197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 s="9">
        <v>12</v>
      </c>
      <c r="M2439" t="b">
        <v>0</v>
      </c>
      <c r="N2439" t="s">
        <v>8269</v>
      </c>
      <c r="O2439">
        <f t="shared" si="198"/>
        <v>2</v>
      </c>
      <c r="P2439">
        <f t="shared" si="199"/>
        <v>70.17</v>
      </c>
      <c r="Q2439" s="13" t="s">
        <v>8323</v>
      </c>
      <c r="R2439" t="s">
        <v>8326</v>
      </c>
      <c r="S2439" s="10">
        <f t="shared" si="200"/>
        <v>42248.627013888887</v>
      </c>
      <c r="T2439" s="10">
        <f t="shared" si="201"/>
        <v>42278.627013888887</v>
      </c>
      <c r="U2439">
        <f t="shared" si="197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 s="9">
        <v>47</v>
      </c>
      <c r="M2440" t="b">
        <v>1</v>
      </c>
      <c r="N2440" t="s">
        <v>8269</v>
      </c>
      <c r="O2440">
        <f t="shared" si="198"/>
        <v>105</v>
      </c>
      <c r="P2440">
        <f t="shared" si="199"/>
        <v>17.829999999999998</v>
      </c>
      <c r="Q2440" s="13" t="s">
        <v>8323</v>
      </c>
      <c r="R2440" t="s">
        <v>8326</v>
      </c>
      <c r="S2440" s="10">
        <f t="shared" si="200"/>
        <v>42379.74418981481</v>
      </c>
      <c r="T2440" s="10">
        <f t="shared" si="201"/>
        <v>42410.875</v>
      </c>
      <c r="U2440">
        <f t="shared" si="197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 s="9">
        <v>7</v>
      </c>
      <c r="M2441" t="b">
        <v>0</v>
      </c>
      <c r="N2441" t="s">
        <v>8271</v>
      </c>
      <c r="O2441">
        <f t="shared" si="198"/>
        <v>6</v>
      </c>
      <c r="P2441">
        <f t="shared" si="199"/>
        <v>119.57</v>
      </c>
      <c r="Q2441" s="13" t="s">
        <v>8308</v>
      </c>
      <c r="R2441" t="s">
        <v>8310</v>
      </c>
      <c r="S2441" s="10">
        <f t="shared" si="200"/>
        <v>42711.950798611113</v>
      </c>
      <c r="T2441" s="10">
        <f t="shared" si="201"/>
        <v>42766.98055555555</v>
      </c>
      <c r="U2441">
        <f t="shared" si="197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 s="9">
        <v>22</v>
      </c>
      <c r="M2442" t="b">
        <v>0</v>
      </c>
      <c r="N2442" t="s">
        <v>8302</v>
      </c>
      <c r="O2442">
        <f t="shared" si="198"/>
        <v>5</v>
      </c>
      <c r="P2442">
        <f t="shared" si="199"/>
        <v>37.950000000000003</v>
      </c>
      <c r="Q2442" s="13" t="s">
        <v>8311</v>
      </c>
      <c r="R2442" t="s">
        <v>8356</v>
      </c>
      <c r="S2442" s="10">
        <f t="shared" si="200"/>
        <v>40938.062476851854</v>
      </c>
      <c r="T2442" s="10">
        <f t="shared" si="201"/>
        <v>40968.062476851854</v>
      </c>
      <c r="U2442">
        <f t="shared" si="197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 s="9">
        <v>26</v>
      </c>
      <c r="M2443" t="b">
        <v>1</v>
      </c>
      <c r="N2443" t="s">
        <v>8299</v>
      </c>
      <c r="O2443">
        <f t="shared" si="198"/>
        <v>166</v>
      </c>
      <c r="P2443">
        <f t="shared" si="199"/>
        <v>31.96</v>
      </c>
      <c r="Q2443" s="13" t="s">
        <v>8308</v>
      </c>
      <c r="R2443" t="s">
        <v>8315</v>
      </c>
      <c r="S2443" s="10">
        <f t="shared" si="200"/>
        <v>42639.549479166672</v>
      </c>
      <c r="T2443" s="10">
        <f t="shared" si="201"/>
        <v>42655.549479166672</v>
      </c>
      <c r="U2443">
        <f t="shared" si="197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 s="9">
        <v>35</v>
      </c>
      <c r="M2444" t="b">
        <v>0</v>
      </c>
      <c r="N2444" t="s">
        <v>8301</v>
      </c>
      <c r="O2444">
        <f t="shared" si="198"/>
        <v>24</v>
      </c>
      <c r="P2444">
        <f t="shared" si="199"/>
        <v>23.63</v>
      </c>
      <c r="Q2444" s="13" t="s">
        <v>8323</v>
      </c>
      <c r="R2444" t="s">
        <v>8324</v>
      </c>
      <c r="S2444" s="10">
        <f t="shared" si="200"/>
        <v>42744.416030092587</v>
      </c>
      <c r="T2444" s="10">
        <f t="shared" si="201"/>
        <v>42774.416030092587</v>
      </c>
      <c r="U2444">
        <f t="shared" ref="U2444:U2507" si="202">YEAR(S2444)</f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 s="9">
        <v>19</v>
      </c>
      <c r="M2445" t="b">
        <v>1</v>
      </c>
      <c r="N2445" t="s">
        <v>8269</v>
      </c>
      <c r="O2445">
        <f t="shared" si="198"/>
        <v>330</v>
      </c>
      <c r="P2445">
        <f t="shared" si="199"/>
        <v>43.42</v>
      </c>
      <c r="Q2445" s="13" t="s">
        <v>8323</v>
      </c>
      <c r="R2445" t="s">
        <v>8326</v>
      </c>
      <c r="S2445" s="10">
        <f t="shared" si="200"/>
        <v>42487.62700231481</v>
      </c>
      <c r="T2445" s="10">
        <f t="shared" si="201"/>
        <v>42521.458333333328</v>
      </c>
      <c r="U2445">
        <f t="shared" si="202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 s="9">
        <v>22</v>
      </c>
      <c r="M2446" t="b">
        <v>1</v>
      </c>
      <c r="N2446" t="s">
        <v>8272</v>
      </c>
      <c r="O2446">
        <f t="shared" si="198"/>
        <v>118</v>
      </c>
      <c r="P2446">
        <f t="shared" si="199"/>
        <v>37.450000000000003</v>
      </c>
      <c r="Q2446" s="13" t="s">
        <v>8311</v>
      </c>
      <c r="R2446" t="s">
        <v>8333</v>
      </c>
      <c r="S2446" s="10">
        <f t="shared" si="200"/>
        <v>40590.766886574071</v>
      </c>
      <c r="T2446" s="10">
        <f t="shared" si="201"/>
        <v>40651.725219907406</v>
      </c>
      <c r="U2446">
        <f t="shared" si="202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 s="9">
        <v>49</v>
      </c>
      <c r="M2447" t="b">
        <v>0</v>
      </c>
      <c r="N2447" t="s">
        <v>8268</v>
      </c>
      <c r="O2447">
        <f t="shared" si="198"/>
        <v>8</v>
      </c>
      <c r="P2447">
        <f t="shared" si="199"/>
        <v>16.760000000000002</v>
      </c>
      <c r="Q2447" s="13" t="s">
        <v>8321</v>
      </c>
      <c r="R2447" t="s">
        <v>8339</v>
      </c>
      <c r="S2447" s="10">
        <f t="shared" si="200"/>
        <v>41378.69976851852</v>
      </c>
      <c r="T2447" s="10">
        <f t="shared" si="201"/>
        <v>41408.69976851852</v>
      </c>
      <c r="U2447">
        <f t="shared" si="202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 s="9">
        <v>12</v>
      </c>
      <c r="M2448" t="b">
        <v>0</v>
      </c>
      <c r="N2448" t="s">
        <v>8303</v>
      </c>
      <c r="O2448">
        <f t="shared" si="198"/>
        <v>16</v>
      </c>
      <c r="P2448">
        <f t="shared" si="199"/>
        <v>68.42</v>
      </c>
      <c r="Q2448" s="13" t="s">
        <v>8323</v>
      </c>
      <c r="R2448" t="s">
        <v>8335</v>
      </c>
      <c r="S2448" s="10">
        <f t="shared" si="200"/>
        <v>42409.241747685184</v>
      </c>
      <c r="T2448" s="10">
        <f t="shared" si="201"/>
        <v>42437.207638888889</v>
      </c>
      <c r="U2448">
        <f t="shared" si="202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 s="9">
        <v>27</v>
      </c>
      <c r="M2449" t="b">
        <v>1</v>
      </c>
      <c r="N2449" t="s">
        <v>8277</v>
      </c>
      <c r="O2449">
        <f t="shared" si="198"/>
        <v>137</v>
      </c>
      <c r="P2449">
        <f t="shared" si="199"/>
        <v>30.37</v>
      </c>
      <c r="Q2449" s="13" t="s">
        <v>8327</v>
      </c>
      <c r="R2449" t="s">
        <v>8328</v>
      </c>
      <c r="S2449" s="10">
        <f t="shared" si="200"/>
        <v>41074.834965277776</v>
      </c>
      <c r="T2449" s="10">
        <f t="shared" si="201"/>
        <v>41090.165972222225</v>
      </c>
      <c r="U2449">
        <f t="shared" si="202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 s="9">
        <v>14</v>
      </c>
      <c r="M2450" t="b">
        <v>1</v>
      </c>
      <c r="N2450" t="s">
        <v>8274</v>
      </c>
      <c r="O2450">
        <f t="shared" si="198"/>
        <v>102</v>
      </c>
      <c r="P2450">
        <f t="shared" si="199"/>
        <v>58.21</v>
      </c>
      <c r="Q2450" s="13" t="s">
        <v>8327</v>
      </c>
      <c r="R2450" t="s">
        <v>8331</v>
      </c>
      <c r="S2450" s="10">
        <f t="shared" si="200"/>
        <v>41177.060381944444</v>
      </c>
      <c r="T2450" s="10">
        <f t="shared" si="201"/>
        <v>41227.102048611108</v>
      </c>
      <c r="U2450">
        <f t="shared" si="202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 s="9">
        <v>16</v>
      </c>
      <c r="M2451" t="b">
        <v>0</v>
      </c>
      <c r="N2451" t="s">
        <v>8269</v>
      </c>
      <c r="O2451">
        <f t="shared" si="198"/>
        <v>33</v>
      </c>
      <c r="P2451">
        <f t="shared" si="199"/>
        <v>50.88</v>
      </c>
      <c r="Q2451" s="13" t="s">
        <v>8323</v>
      </c>
      <c r="R2451" t="s">
        <v>8326</v>
      </c>
      <c r="S2451" s="10">
        <f t="shared" si="200"/>
        <v>42193.482291666667</v>
      </c>
      <c r="T2451" s="10">
        <f t="shared" si="201"/>
        <v>42233.666666666672</v>
      </c>
      <c r="U2451">
        <f t="shared" si="202"/>
        <v>2015</v>
      </c>
    </row>
    <row r="2452" spans="1:21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 s="9">
        <v>15</v>
      </c>
      <c r="M2452" t="b">
        <v>1</v>
      </c>
      <c r="N2452" t="s">
        <v>8272</v>
      </c>
      <c r="O2452">
        <f t="shared" si="198"/>
        <v>148</v>
      </c>
      <c r="P2452">
        <f t="shared" si="199"/>
        <v>54.27</v>
      </c>
      <c r="Q2452" s="13" t="s">
        <v>8311</v>
      </c>
      <c r="R2452" t="s">
        <v>8333</v>
      </c>
      <c r="S2452" s="10">
        <f t="shared" si="200"/>
        <v>40990.709317129629</v>
      </c>
      <c r="T2452" s="10">
        <f t="shared" si="201"/>
        <v>41015.875</v>
      </c>
      <c r="U2452">
        <f t="shared" si="202"/>
        <v>2012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 s="9">
        <v>30</v>
      </c>
      <c r="M2453" t="b">
        <v>1</v>
      </c>
      <c r="N2453" t="s">
        <v>8295</v>
      </c>
      <c r="O2453">
        <f t="shared" si="198"/>
        <v>163</v>
      </c>
      <c r="P2453">
        <f t="shared" si="199"/>
        <v>27.1</v>
      </c>
      <c r="Q2453" s="13" t="s">
        <v>8316</v>
      </c>
      <c r="R2453" t="s">
        <v>8317</v>
      </c>
      <c r="S2453" s="10">
        <f t="shared" si="200"/>
        <v>40906.787581018521</v>
      </c>
      <c r="T2453" s="10">
        <f t="shared" si="201"/>
        <v>40936.787581018521</v>
      </c>
      <c r="U2453">
        <f t="shared" si="202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 s="9">
        <v>33</v>
      </c>
      <c r="M2454" t="b">
        <v>1</v>
      </c>
      <c r="N2454" t="s">
        <v>8274</v>
      </c>
      <c r="O2454">
        <f t="shared" si="198"/>
        <v>116</v>
      </c>
      <c r="P2454">
        <f t="shared" si="199"/>
        <v>24.58</v>
      </c>
      <c r="Q2454" s="13" t="s">
        <v>8327</v>
      </c>
      <c r="R2454" t="s">
        <v>8331</v>
      </c>
      <c r="S2454" s="10">
        <f t="shared" si="200"/>
        <v>41176.684907407405</v>
      </c>
      <c r="T2454" s="10">
        <f t="shared" si="201"/>
        <v>41206.684907407405</v>
      </c>
      <c r="U2454">
        <f t="shared" si="202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 s="9">
        <v>7</v>
      </c>
      <c r="M2455" t="b">
        <v>1</v>
      </c>
      <c r="N2455" t="s">
        <v>8274</v>
      </c>
      <c r="O2455">
        <f t="shared" si="198"/>
        <v>101</v>
      </c>
      <c r="P2455">
        <f t="shared" si="199"/>
        <v>115.71</v>
      </c>
      <c r="Q2455" s="13" t="s">
        <v>8327</v>
      </c>
      <c r="R2455" t="s">
        <v>8331</v>
      </c>
      <c r="S2455" s="10">
        <f t="shared" si="200"/>
        <v>41074.727037037039</v>
      </c>
      <c r="T2455" s="10">
        <f t="shared" si="201"/>
        <v>41088.727037037039</v>
      </c>
      <c r="U2455">
        <f t="shared" si="202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 s="9">
        <v>33</v>
      </c>
      <c r="M2456" t="b">
        <v>1</v>
      </c>
      <c r="N2456" t="s">
        <v>8269</v>
      </c>
      <c r="O2456">
        <f t="shared" si="198"/>
        <v>101</v>
      </c>
      <c r="P2456">
        <f t="shared" si="199"/>
        <v>24.55</v>
      </c>
      <c r="Q2456" s="13" t="s">
        <v>8323</v>
      </c>
      <c r="R2456" t="s">
        <v>8326</v>
      </c>
      <c r="S2456" s="10">
        <f t="shared" si="200"/>
        <v>42468.374606481477</v>
      </c>
      <c r="T2456" s="10">
        <f t="shared" si="201"/>
        <v>42498.374606481477</v>
      </c>
      <c r="U2456">
        <f t="shared" si="202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 s="9">
        <v>22</v>
      </c>
      <c r="M2457" t="b">
        <v>0</v>
      </c>
      <c r="N2457" t="s">
        <v>8285</v>
      </c>
      <c r="O2457">
        <f t="shared" si="198"/>
        <v>27</v>
      </c>
      <c r="P2457">
        <f t="shared" si="199"/>
        <v>36.68</v>
      </c>
      <c r="Q2457" s="13" t="s">
        <v>8311</v>
      </c>
      <c r="R2457" t="s">
        <v>8348</v>
      </c>
      <c r="S2457" s="10">
        <f t="shared" si="200"/>
        <v>41796.531701388885</v>
      </c>
      <c r="T2457" s="10">
        <f t="shared" si="201"/>
        <v>41833.207638888889</v>
      </c>
      <c r="U2457">
        <f t="shared" si="202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 s="9">
        <v>23</v>
      </c>
      <c r="M2458" t="b">
        <v>1</v>
      </c>
      <c r="N2458" t="s">
        <v>8293</v>
      </c>
      <c r="O2458">
        <f t="shared" si="198"/>
        <v>101</v>
      </c>
      <c r="P2458">
        <f t="shared" si="199"/>
        <v>35</v>
      </c>
      <c r="Q2458" s="13" t="s">
        <v>8308</v>
      </c>
      <c r="R2458" t="s">
        <v>8309</v>
      </c>
      <c r="S2458" s="10">
        <f t="shared" si="200"/>
        <v>40102.918055555558</v>
      </c>
      <c r="T2458" s="10">
        <f t="shared" si="201"/>
        <v>40140.249305555553</v>
      </c>
      <c r="U2458">
        <f t="shared" si="202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 s="9">
        <v>10</v>
      </c>
      <c r="M2459" t="b">
        <v>0</v>
      </c>
      <c r="N2459" t="s">
        <v>8285</v>
      </c>
      <c r="O2459">
        <f t="shared" si="198"/>
        <v>7</v>
      </c>
      <c r="P2459">
        <f t="shared" si="199"/>
        <v>80.5</v>
      </c>
      <c r="Q2459" s="13" t="s">
        <v>8311</v>
      </c>
      <c r="R2459" t="s">
        <v>8348</v>
      </c>
      <c r="S2459" s="10">
        <f t="shared" si="200"/>
        <v>42673.625868055555</v>
      </c>
      <c r="T2459" s="10">
        <f t="shared" si="201"/>
        <v>42714.458333333328</v>
      </c>
      <c r="U2459">
        <f t="shared" si="202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 s="9">
        <v>8</v>
      </c>
      <c r="M2460" t="b">
        <v>0</v>
      </c>
      <c r="N2460" t="s">
        <v>8269</v>
      </c>
      <c r="O2460">
        <f t="shared" si="198"/>
        <v>20</v>
      </c>
      <c r="P2460">
        <f t="shared" si="199"/>
        <v>100.63</v>
      </c>
      <c r="Q2460" s="13" t="s">
        <v>8323</v>
      </c>
      <c r="R2460" t="s">
        <v>8326</v>
      </c>
      <c r="S2460" s="10">
        <f t="shared" si="200"/>
        <v>42548.449861111112</v>
      </c>
      <c r="T2460" s="10">
        <f t="shared" si="201"/>
        <v>42568.449861111112</v>
      </c>
      <c r="U2460">
        <f t="shared" si="202"/>
        <v>2016</v>
      </c>
    </row>
    <row r="2461" spans="1:21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 s="9">
        <v>19</v>
      </c>
      <c r="M2461" t="b">
        <v>0</v>
      </c>
      <c r="N2461" t="s">
        <v>8302</v>
      </c>
      <c r="O2461">
        <f t="shared" si="198"/>
        <v>27</v>
      </c>
      <c r="P2461">
        <f t="shared" si="199"/>
        <v>42.16</v>
      </c>
      <c r="Q2461" s="13" t="s">
        <v>8311</v>
      </c>
      <c r="R2461" t="s">
        <v>8356</v>
      </c>
      <c r="S2461" s="10">
        <f t="shared" si="200"/>
        <v>41850.781377314815</v>
      </c>
      <c r="T2461" s="10">
        <f t="shared" si="201"/>
        <v>41880.781377314815</v>
      </c>
      <c r="U2461">
        <f t="shared" si="202"/>
        <v>2014</v>
      </c>
    </row>
    <row r="2462" spans="1:21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 s="9">
        <v>15</v>
      </c>
      <c r="M2462" t="b">
        <v>1</v>
      </c>
      <c r="N2462" t="s">
        <v>8296</v>
      </c>
      <c r="O2462">
        <f t="shared" si="198"/>
        <v>134</v>
      </c>
      <c r="P2462">
        <f t="shared" si="199"/>
        <v>53.4</v>
      </c>
      <c r="Q2462" s="13" t="s">
        <v>8319</v>
      </c>
      <c r="R2462" t="s">
        <v>8320</v>
      </c>
      <c r="S2462" s="10">
        <f t="shared" si="200"/>
        <v>42338.84375</v>
      </c>
      <c r="T2462" s="10">
        <f t="shared" si="201"/>
        <v>42367.958333333328</v>
      </c>
      <c r="U2462">
        <f t="shared" si="202"/>
        <v>2015</v>
      </c>
    </row>
    <row r="2463" spans="1:21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 s="9">
        <v>4</v>
      </c>
      <c r="M2463" t="b">
        <v>0</v>
      </c>
      <c r="N2463" t="s">
        <v>8282</v>
      </c>
      <c r="O2463">
        <f t="shared" si="198"/>
        <v>1</v>
      </c>
      <c r="P2463">
        <f t="shared" si="199"/>
        <v>200</v>
      </c>
      <c r="Q2463" s="13" t="s">
        <v>8319</v>
      </c>
      <c r="R2463" t="s">
        <v>8345</v>
      </c>
      <c r="S2463" s="10">
        <f t="shared" si="200"/>
        <v>41820.914641203701</v>
      </c>
      <c r="T2463" s="10">
        <f t="shared" si="201"/>
        <v>41860.914641203701</v>
      </c>
      <c r="U2463">
        <f t="shared" si="202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 s="9">
        <v>1</v>
      </c>
      <c r="M2464" t="b">
        <v>0</v>
      </c>
      <c r="N2464" t="s">
        <v>8269</v>
      </c>
      <c r="O2464">
        <f t="shared" si="198"/>
        <v>3</v>
      </c>
      <c r="P2464">
        <f t="shared" si="199"/>
        <v>800</v>
      </c>
      <c r="Q2464" s="13" t="s">
        <v>8323</v>
      </c>
      <c r="R2464" t="s">
        <v>8326</v>
      </c>
      <c r="S2464" s="10">
        <f t="shared" si="200"/>
        <v>42693.031828703708</v>
      </c>
      <c r="T2464" s="10">
        <f t="shared" si="201"/>
        <v>42723.031828703708</v>
      </c>
      <c r="U2464">
        <f t="shared" si="202"/>
        <v>2016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 s="9">
        <v>5</v>
      </c>
      <c r="M2465" t="b">
        <v>0</v>
      </c>
      <c r="N2465" t="s">
        <v>8266</v>
      </c>
      <c r="O2465">
        <f t="shared" si="198"/>
        <v>16</v>
      </c>
      <c r="P2465">
        <f t="shared" si="199"/>
        <v>160</v>
      </c>
      <c r="Q2465" s="13" t="s">
        <v>8321</v>
      </c>
      <c r="R2465" t="s">
        <v>8325</v>
      </c>
      <c r="S2465" s="10">
        <f t="shared" si="200"/>
        <v>42182.234456018516</v>
      </c>
      <c r="T2465" s="10">
        <f t="shared" si="201"/>
        <v>42206.290972222225</v>
      </c>
      <c r="U2465">
        <f t="shared" si="202"/>
        <v>2015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 s="9">
        <v>9</v>
      </c>
      <c r="M2466" t="b">
        <v>0</v>
      </c>
      <c r="N2466" t="s">
        <v>8285</v>
      </c>
      <c r="O2466">
        <f t="shared" si="198"/>
        <v>18</v>
      </c>
      <c r="P2466">
        <f t="shared" si="199"/>
        <v>88.89</v>
      </c>
      <c r="Q2466" s="13" t="s">
        <v>8311</v>
      </c>
      <c r="R2466" t="s">
        <v>8348</v>
      </c>
      <c r="S2466" s="10">
        <f t="shared" si="200"/>
        <v>42192.675821759258</v>
      </c>
      <c r="T2466" s="10">
        <f t="shared" si="201"/>
        <v>42232.675821759258</v>
      </c>
      <c r="U2466">
        <f t="shared" si="202"/>
        <v>2015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 s="9">
        <v>27</v>
      </c>
      <c r="M2467" t="b">
        <v>1</v>
      </c>
      <c r="N2467" t="s">
        <v>8269</v>
      </c>
      <c r="O2467">
        <f t="shared" si="198"/>
        <v>100</v>
      </c>
      <c r="P2467">
        <f t="shared" si="199"/>
        <v>29.63</v>
      </c>
      <c r="Q2467" s="13" t="s">
        <v>8323</v>
      </c>
      <c r="R2467" t="s">
        <v>8326</v>
      </c>
      <c r="S2467" s="10">
        <f t="shared" si="200"/>
        <v>42506.709375000006</v>
      </c>
      <c r="T2467" s="10">
        <f t="shared" si="201"/>
        <v>42538.583333333328</v>
      </c>
      <c r="U2467">
        <f t="shared" si="202"/>
        <v>2016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 s="9">
        <v>14</v>
      </c>
      <c r="M2468" t="b">
        <v>1</v>
      </c>
      <c r="N2468" t="s">
        <v>8263</v>
      </c>
      <c r="O2468">
        <f t="shared" si="198"/>
        <v>133</v>
      </c>
      <c r="P2468">
        <f t="shared" si="199"/>
        <v>57.14</v>
      </c>
      <c r="Q2468" s="13" t="s">
        <v>8321</v>
      </c>
      <c r="R2468" t="s">
        <v>8332</v>
      </c>
      <c r="S2468" s="10">
        <f t="shared" si="200"/>
        <v>42318.025011574078</v>
      </c>
      <c r="T2468" s="10">
        <f t="shared" si="201"/>
        <v>42378.025011574078</v>
      </c>
      <c r="U2468">
        <f t="shared" si="202"/>
        <v>2015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 s="9">
        <v>30</v>
      </c>
      <c r="M2469" t="b">
        <v>1</v>
      </c>
      <c r="N2469" t="s">
        <v>8277</v>
      </c>
      <c r="O2469">
        <f t="shared" si="198"/>
        <v>266</v>
      </c>
      <c r="P2469">
        <f t="shared" si="199"/>
        <v>26.57</v>
      </c>
      <c r="Q2469" s="13" t="s">
        <v>8327</v>
      </c>
      <c r="R2469" t="s">
        <v>8328</v>
      </c>
      <c r="S2469" s="10">
        <f t="shared" si="200"/>
        <v>40991.708055555559</v>
      </c>
      <c r="T2469" s="10">
        <f t="shared" si="201"/>
        <v>41021.708055555559</v>
      </c>
      <c r="U2469">
        <f t="shared" si="202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 s="9">
        <v>9</v>
      </c>
      <c r="M2470" t="b">
        <v>0</v>
      </c>
      <c r="N2470" t="s">
        <v>8301</v>
      </c>
      <c r="O2470">
        <f t="shared" si="198"/>
        <v>16</v>
      </c>
      <c r="P2470">
        <f t="shared" si="199"/>
        <v>88.44</v>
      </c>
      <c r="Q2470" s="13" t="s">
        <v>8323</v>
      </c>
      <c r="R2470" t="s">
        <v>8324</v>
      </c>
      <c r="S2470" s="10">
        <f t="shared" si="200"/>
        <v>42566.948414351849</v>
      </c>
      <c r="T2470" s="10">
        <f t="shared" si="201"/>
        <v>42596.948414351849</v>
      </c>
      <c r="U2470">
        <f t="shared" si="202"/>
        <v>2016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 s="9">
        <v>14</v>
      </c>
      <c r="M2471" t="b">
        <v>0</v>
      </c>
      <c r="N2471" t="s">
        <v>8301</v>
      </c>
      <c r="O2471">
        <f t="shared" si="198"/>
        <v>4</v>
      </c>
      <c r="P2471">
        <f t="shared" si="199"/>
        <v>56.79</v>
      </c>
      <c r="Q2471" s="13" t="s">
        <v>8323</v>
      </c>
      <c r="R2471" t="s">
        <v>8324</v>
      </c>
      <c r="S2471" s="10">
        <f t="shared" si="200"/>
        <v>42114.825532407413</v>
      </c>
      <c r="T2471" s="10">
        <f t="shared" si="201"/>
        <v>42144.825532407413</v>
      </c>
      <c r="U2471">
        <f t="shared" si="202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 s="9">
        <v>9</v>
      </c>
      <c r="M2472" t="b">
        <v>0</v>
      </c>
      <c r="N2472" t="s">
        <v>8269</v>
      </c>
      <c r="O2472">
        <f t="shared" si="198"/>
        <v>53</v>
      </c>
      <c r="P2472">
        <f t="shared" si="199"/>
        <v>88.33</v>
      </c>
      <c r="Q2472" s="13" t="s">
        <v>8323</v>
      </c>
      <c r="R2472" t="s">
        <v>8326</v>
      </c>
      <c r="S2472" s="10">
        <f t="shared" si="200"/>
        <v>42534.933321759265</v>
      </c>
      <c r="T2472" s="10">
        <f t="shared" si="201"/>
        <v>42554.832638888889</v>
      </c>
      <c r="U2472">
        <f t="shared" si="202"/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 s="9">
        <v>9</v>
      </c>
      <c r="M2473" t="b">
        <v>1</v>
      </c>
      <c r="N2473" t="s">
        <v>8303</v>
      </c>
      <c r="O2473">
        <f t="shared" si="198"/>
        <v>106</v>
      </c>
      <c r="P2473">
        <f t="shared" si="199"/>
        <v>88.33</v>
      </c>
      <c r="Q2473" s="13" t="s">
        <v>8323</v>
      </c>
      <c r="R2473" t="s">
        <v>8335</v>
      </c>
      <c r="S2473" s="10">
        <f t="shared" si="200"/>
        <v>41872.291238425925</v>
      </c>
      <c r="T2473" s="10">
        <f t="shared" si="201"/>
        <v>41897.255555555559</v>
      </c>
      <c r="U2473">
        <f t="shared" si="202"/>
        <v>2014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 s="9">
        <v>10</v>
      </c>
      <c r="M2474" t="b">
        <v>1</v>
      </c>
      <c r="N2474" t="s">
        <v>8269</v>
      </c>
      <c r="O2474">
        <f t="shared" si="198"/>
        <v>158</v>
      </c>
      <c r="P2474">
        <f t="shared" si="199"/>
        <v>79.099999999999994</v>
      </c>
      <c r="Q2474" s="13" t="s">
        <v>8323</v>
      </c>
      <c r="R2474" t="s">
        <v>8326</v>
      </c>
      <c r="S2474" s="10">
        <f t="shared" si="200"/>
        <v>42121.249814814815</v>
      </c>
      <c r="T2474" s="10">
        <f t="shared" si="201"/>
        <v>42142.249814814815</v>
      </c>
      <c r="U2474">
        <f t="shared" si="202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 s="9">
        <v>7</v>
      </c>
      <c r="M2475" t="b">
        <v>0</v>
      </c>
      <c r="N2475" t="s">
        <v>8270</v>
      </c>
      <c r="O2475">
        <f t="shared" si="198"/>
        <v>1</v>
      </c>
      <c r="P2475">
        <f t="shared" si="199"/>
        <v>112.57</v>
      </c>
      <c r="Q2475" s="13" t="s">
        <v>8308</v>
      </c>
      <c r="R2475" t="s">
        <v>8342</v>
      </c>
      <c r="S2475" s="10">
        <f t="shared" si="200"/>
        <v>42191.70175925926</v>
      </c>
      <c r="T2475" s="10">
        <f t="shared" si="201"/>
        <v>42221.70175925926</v>
      </c>
      <c r="U2475">
        <f t="shared" si="202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 s="9">
        <v>34</v>
      </c>
      <c r="M2476" t="b">
        <v>1</v>
      </c>
      <c r="N2476" t="s">
        <v>8298</v>
      </c>
      <c r="O2476">
        <f t="shared" si="198"/>
        <v>106</v>
      </c>
      <c r="P2476">
        <f t="shared" si="199"/>
        <v>23.12</v>
      </c>
      <c r="Q2476" s="13" t="s">
        <v>8327</v>
      </c>
      <c r="R2476" t="s">
        <v>8341</v>
      </c>
      <c r="S2476" s="10">
        <f t="shared" si="200"/>
        <v>41222.991400462961</v>
      </c>
      <c r="T2476" s="10">
        <f t="shared" si="201"/>
        <v>41267.991400462961</v>
      </c>
      <c r="U2476">
        <f t="shared" si="202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 s="9">
        <v>27</v>
      </c>
      <c r="M2477" t="b">
        <v>1</v>
      </c>
      <c r="N2477" t="s">
        <v>8269</v>
      </c>
      <c r="O2477">
        <f t="shared" si="198"/>
        <v>142</v>
      </c>
      <c r="P2477">
        <f t="shared" si="199"/>
        <v>29</v>
      </c>
      <c r="Q2477" s="13" t="s">
        <v>8323</v>
      </c>
      <c r="R2477" t="s">
        <v>8326</v>
      </c>
      <c r="S2477" s="10">
        <f t="shared" si="200"/>
        <v>41817.59542824074</v>
      </c>
      <c r="T2477" s="10">
        <f t="shared" si="201"/>
        <v>41847.59542824074</v>
      </c>
      <c r="U2477">
        <f t="shared" si="202"/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 s="9">
        <v>8</v>
      </c>
      <c r="M2478" t="b">
        <v>1</v>
      </c>
      <c r="N2478" t="s">
        <v>8269</v>
      </c>
      <c r="O2478">
        <f t="shared" si="198"/>
        <v>104</v>
      </c>
      <c r="P2478">
        <f t="shared" si="199"/>
        <v>97.5</v>
      </c>
      <c r="Q2478" s="13" t="s">
        <v>8323</v>
      </c>
      <c r="R2478" t="s">
        <v>8326</v>
      </c>
      <c r="S2478" s="10">
        <f t="shared" si="200"/>
        <v>41780.712893518517</v>
      </c>
      <c r="T2478" s="10">
        <f t="shared" si="201"/>
        <v>41806.712893518517</v>
      </c>
      <c r="U2478">
        <f t="shared" si="202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 s="9">
        <v>33</v>
      </c>
      <c r="M2479" t="b">
        <v>1</v>
      </c>
      <c r="N2479" t="s">
        <v>8269</v>
      </c>
      <c r="O2479">
        <f t="shared" si="198"/>
        <v>130</v>
      </c>
      <c r="P2479">
        <f t="shared" si="199"/>
        <v>23.64</v>
      </c>
      <c r="Q2479" s="13" t="s">
        <v>8323</v>
      </c>
      <c r="R2479" t="s">
        <v>8326</v>
      </c>
      <c r="S2479" s="10">
        <f t="shared" si="200"/>
        <v>42023.634976851856</v>
      </c>
      <c r="T2479" s="10">
        <f t="shared" si="201"/>
        <v>42063.634976851856</v>
      </c>
      <c r="U2479">
        <f t="shared" si="202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 s="9">
        <v>27</v>
      </c>
      <c r="M2480" t="b">
        <v>1</v>
      </c>
      <c r="N2480" t="s">
        <v>8269</v>
      </c>
      <c r="O2480">
        <f t="shared" si="198"/>
        <v>130</v>
      </c>
      <c r="P2480">
        <f t="shared" si="199"/>
        <v>28.89</v>
      </c>
      <c r="Q2480" s="13" t="s">
        <v>8323</v>
      </c>
      <c r="R2480" t="s">
        <v>8326</v>
      </c>
      <c r="S2480" s="10">
        <f t="shared" si="200"/>
        <v>42093.786840277782</v>
      </c>
      <c r="T2480" s="10">
        <f t="shared" si="201"/>
        <v>42120.26944444445</v>
      </c>
      <c r="U2480">
        <f t="shared" si="202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 s="9">
        <v>6</v>
      </c>
      <c r="M2481" t="b">
        <v>0</v>
      </c>
      <c r="N2481" t="s">
        <v>8269</v>
      </c>
      <c r="O2481">
        <f t="shared" si="198"/>
        <v>22</v>
      </c>
      <c r="P2481">
        <f t="shared" si="199"/>
        <v>129.16999999999999</v>
      </c>
      <c r="Q2481" s="13" t="s">
        <v>8323</v>
      </c>
      <c r="R2481" t="s">
        <v>8326</v>
      </c>
      <c r="S2481" s="10">
        <f t="shared" si="200"/>
        <v>42310.968518518523</v>
      </c>
      <c r="T2481" s="10">
        <f t="shared" si="201"/>
        <v>42333.958333333328</v>
      </c>
      <c r="U2481">
        <f t="shared" si="202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 s="9">
        <v>20</v>
      </c>
      <c r="M2482" t="b">
        <v>1</v>
      </c>
      <c r="N2482" t="s">
        <v>8269</v>
      </c>
      <c r="O2482">
        <f t="shared" si="198"/>
        <v>100</v>
      </c>
      <c r="P2482">
        <f t="shared" si="199"/>
        <v>38.65</v>
      </c>
      <c r="Q2482" s="13" t="s">
        <v>8323</v>
      </c>
      <c r="R2482" t="s">
        <v>8326</v>
      </c>
      <c r="S2482" s="10">
        <f t="shared" si="200"/>
        <v>41788.587083333332</v>
      </c>
      <c r="T2482" s="10">
        <f t="shared" si="201"/>
        <v>41818.587083333332</v>
      </c>
      <c r="U2482">
        <f t="shared" si="202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 s="9">
        <v>16</v>
      </c>
      <c r="M2483" t="b">
        <v>0</v>
      </c>
      <c r="N2483" t="s">
        <v>8268</v>
      </c>
      <c r="O2483">
        <f t="shared" si="198"/>
        <v>7</v>
      </c>
      <c r="P2483">
        <f t="shared" si="199"/>
        <v>47.88</v>
      </c>
      <c r="Q2483" s="13" t="s">
        <v>8321</v>
      </c>
      <c r="R2483" t="s">
        <v>8339</v>
      </c>
      <c r="S2483" s="10">
        <f t="shared" si="200"/>
        <v>42037.083564814813</v>
      </c>
      <c r="T2483" s="10">
        <f t="shared" si="201"/>
        <v>42067.083564814813</v>
      </c>
      <c r="U2483">
        <f t="shared" si="202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 s="9">
        <v>19</v>
      </c>
      <c r="M2484" t="b">
        <v>1</v>
      </c>
      <c r="N2484" t="s">
        <v>8272</v>
      </c>
      <c r="O2484">
        <f t="shared" si="198"/>
        <v>116</v>
      </c>
      <c r="P2484">
        <f t="shared" si="199"/>
        <v>40.21</v>
      </c>
      <c r="Q2484" s="13" t="s">
        <v>8311</v>
      </c>
      <c r="R2484" t="s">
        <v>8333</v>
      </c>
      <c r="S2484" s="10">
        <f t="shared" si="200"/>
        <v>40668.814699074072</v>
      </c>
      <c r="T2484" s="10">
        <f t="shared" si="201"/>
        <v>40730.814699074072</v>
      </c>
      <c r="U2484">
        <f t="shared" si="202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 s="9">
        <v>36</v>
      </c>
      <c r="M2485" t="b">
        <v>1</v>
      </c>
      <c r="N2485" t="s">
        <v>8264</v>
      </c>
      <c r="O2485">
        <f t="shared" si="198"/>
        <v>127</v>
      </c>
      <c r="P2485">
        <f t="shared" si="199"/>
        <v>21.19</v>
      </c>
      <c r="Q2485" s="13" t="s">
        <v>8321</v>
      </c>
      <c r="R2485" t="s">
        <v>8343</v>
      </c>
      <c r="S2485" s="10">
        <f t="shared" si="200"/>
        <v>41663.569340277776</v>
      </c>
      <c r="T2485" s="10">
        <f t="shared" si="201"/>
        <v>41693.569340277776</v>
      </c>
      <c r="U2485">
        <f t="shared" si="202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 s="9">
        <v>10</v>
      </c>
      <c r="M2486" t="b">
        <v>0</v>
      </c>
      <c r="N2486" t="s">
        <v>8291</v>
      </c>
      <c r="O2486">
        <f t="shared" si="198"/>
        <v>22</v>
      </c>
      <c r="P2486">
        <f t="shared" si="199"/>
        <v>76</v>
      </c>
      <c r="Q2486" s="13" t="s">
        <v>8327</v>
      </c>
      <c r="R2486" t="s">
        <v>8330</v>
      </c>
      <c r="S2486" s="10">
        <f t="shared" si="200"/>
        <v>42808.781689814816</v>
      </c>
      <c r="T2486" s="10">
        <f t="shared" si="201"/>
        <v>42832.781689814816</v>
      </c>
      <c r="U2486">
        <f t="shared" si="202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 s="9">
        <v>15</v>
      </c>
      <c r="M2487" t="b">
        <v>1</v>
      </c>
      <c r="N2487" t="s">
        <v>8269</v>
      </c>
      <c r="O2487">
        <f t="shared" si="198"/>
        <v>117</v>
      </c>
      <c r="P2487">
        <f t="shared" si="199"/>
        <v>50.67</v>
      </c>
      <c r="Q2487" s="13" t="s">
        <v>8323</v>
      </c>
      <c r="R2487" t="s">
        <v>8326</v>
      </c>
      <c r="S2487" s="10">
        <f t="shared" si="200"/>
        <v>42136.270787037036</v>
      </c>
      <c r="T2487" s="10">
        <f t="shared" si="201"/>
        <v>42168.071527777778</v>
      </c>
      <c r="U2487">
        <f t="shared" si="202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 s="9">
        <v>39</v>
      </c>
      <c r="M2488" t="b">
        <v>1</v>
      </c>
      <c r="N2488" t="s">
        <v>8269</v>
      </c>
      <c r="O2488">
        <f t="shared" si="198"/>
        <v>152</v>
      </c>
      <c r="P2488">
        <f t="shared" si="199"/>
        <v>19.489999999999998</v>
      </c>
      <c r="Q2488" s="13" t="s">
        <v>8323</v>
      </c>
      <c r="R2488" t="s">
        <v>8326</v>
      </c>
      <c r="S2488" s="10">
        <f t="shared" si="200"/>
        <v>42036.704525462963</v>
      </c>
      <c r="T2488" s="10">
        <f t="shared" si="201"/>
        <v>42096.662858796291</v>
      </c>
      <c r="U2488">
        <f t="shared" si="202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 s="9">
        <v>6</v>
      </c>
      <c r="M2489" t="b">
        <v>0</v>
      </c>
      <c r="N2489" t="s">
        <v>8269</v>
      </c>
      <c r="O2489">
        <f t="shared" si="198"/>
        <v>22</v>
      </c>
      <c r="P2489">
        <f t="shared" si="199"/>
        <v>126.5</v>
      </c>
      <c r="Q2489" s="13" t="s">
        <v>8323</v>
      </c>
      <c r="R2489" t="s">
        <v>8326</v>
      </c>
      <c r="S2489" s="10">
        <f t="shared" si="200"/>
        <v>42353.761759259258</v>
      </c>
      <c r="T2489" s="10">
        <f t="shared" si="201"/>
        <v>42383.761759259258</v>
      </c>
      <c r="U2489">
        <f t="shared" si="202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 s="9">
        <v>18</v>
      </c>
      <c r="M2490" t="b">
        <v>1</v>
      </c>
      <c r="N2490" t="s">
        <v>8274</v>
      </c>
      <c r="O2490">
        <f t="shared" si="198"/>
        <v>101</v>
      </c>
      <c r="P2490">
        <f t="shared" si="199"/>
        <v>42.11</v>
      </c>
      <c r="Q2490" s="13" t="s">
        <v>8327</v>
      </c>
      <c r="R2490" t="s">
        <v>8331</v>
      </c>
      <c r="S2490" s="10">
        <f t="shared" si="200"/>
        <v>41453.688530092593</v>
      </c>
      <c r="T2490" s="10">
        <f t="shared" si="201"/>
        <v>41513.688530092593</v>
      </c>
      <c r="U2490">
        <f t="shared" si="202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 s="9">
        <v>15</v>
      </c>
      <c r="M2491" t="b">
        <v>1</v>
      </c>
      <c r="N2491" t="s">
        <v>8278</v>
      </c>
      <c r="O2491">
        <f t="shared" si="198"/>
        <v>151</v>
      </c>
      <c r="P2491">
        <f t="shared" si="199"/>
        <v>50.27</v>
      </c>
      <c r="Q2491" s="13" t="s">
        <v>8327</v>
      </c>
      <c r="R2491" t="s">
        <v>8329</v>
      </c>
      <c r="S2491" s="10">
        <f t="shared" si="200"/>
        <v>41732.479675925926</v>
      </c>
      <c r="T2491" s="10">
        <f t="shared" si="201"/>
        <v>41743.958333333336</v>
      </c>
      <c r="U2491">
        <f t="shared" si="202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 s="9">
        <v>17</v>
      </c>
      <c r="M2492" t="b">
        <v>1</v>
      </c>
      <c r="N2492" t="s">
        <v>8269</v>
      </c>
      <c r="O2492">
        <f t="shared" si="198"/>
        <v>251</v>
      </c>
      <c r="P2492">
        <f t="shared" si="199"/>
        <v>44.24</v>
      </c>
      <c r="Q2492" s="13" t="s">
        <v>8323</v>
      </c>
      <c r="R2492" t="s">
        <v>8326</v>
      </c>
      <c r="S2492" s="10">
        <f t="shared" si="200"/>
        <v>42596.644699074073</v>
      </c>
      <c r="T2492" s="10">
        <f t="shared" si="201"/>
        <v>42607.165972222225</v>
      </c>
      <c r="U2492">
        <f t="shared" si="202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 s="9">
        <v>9</v>
      </c>
      <c r="M2493" t="b">
        <v>0</v>
      </c>
      <c r="N2493" t="s">
        <v>8269</v>
      </c>
      <c r="O2493">
        <f t="shared" si="198"/>
        <v>15</v>
      </c>
      <c r="P2493">
        <f t="shared" si="199"/>
        <v>83.33</v>
      </c>
      <c r="Q2493" s="13" t="s">
        <v>8323</v>
      </c>
      <c r="R2493" t="s">
        <v>8326</v>
      </c>
      <c r="S2493" s="10">
        <f t="shared" si="200"/>
        <v>41746.189409722225</v>
      </c>
      <c r="T2493" s="10">
        <f t="shared" si="201"/>
        <v>41776.189409722225</v>
      </c>
      <c r="U2493">
        <f t="shared" si="202"/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 s="9">
        <v>21</v>
      </c>
      <c r="M2494" t="b">
        <v>0</v>
      </c>
      <c r="N2494" t="s">
        <v>8277</v>
      </c>
      <c r="O2494">
        <f t="shared" si="198"/>
        <v>75</v>
      </c>
      <c r="P2494">
        <f t="shared" si="199"/>
        <v>35.71</v>
      </c>
      <c r="Q2494" s="13" t="s">
        <v>8327</v>
      </c>
      <c r="R2494" t="s">
        <v>8328</v>
      </c>
      <c r="S2494" s="10">
        <f t="shared" si="200"/>
        <v>42713.941099537042</v>
      </c>
      <c r="T2494" s="10">
        <f t="shared" si="201"/>
        <v>42734.941099537042</v>
      </c>
      <c r="U2494">
        <f t="shared" si="202"/>
        <v>2016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 s="9">
        <v>27</v>
      </c>
      <c r="M2495" t="b">
        <v>1</v>
      </c>
      <c r="N2495" t="s">
        <v>8277</v>
      </c>
      <c r="O2495">
        <f t="shared" si="198"/>
        <v>125</v>
      </c>
      <c r="P2495">
        <f t="shared" si="199"/>
        <v>27.78</v>
      </c>
      <c r="Q2495" s="13" t="s">
        <v>8327</v>
      </c>
      <c r="R2495" t="s">
        <v>8328</v>
      </c>
      <c r="S2495" s="10">
        <f t="shared" si="200"/>
        <v>41024.985972222225</v>
      </c>
      <c r="T2495" s="10">
        <f t="shared" si="201"/>
        <v>41076.415972222225</v>
      </c>
      <c r="U2495">
        <f t="shared" si="202"/>
        <v>2012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 s="9">
        <v>8</v>
      </c>
      <c r="M2496" t="b">
        <v>0</v>
      </c>
      <c r="N2496" t="s">
        <v>8266</v>
      </c>
      <c r="O2496">
        <f t="shared" si="198"/>
        <v>30</v>
      </c>
      <c r="P2496">
        <f t="shared" si="199"/>
        <v>93.25</v>
      </c>
      <c r="Q2496" s="13" t="s">
        <v>8321</v>
      </c>
      <c r="R2496" t="s">
        <v>8325</v>
      </c>
      <c r="S2496" s="10">
        <f t="shared" si="200"/>
        <v>41973.847962962958</v>
      </c>
      <c r="T2496" s="10">
        <f t="shared" si="201"/>
        <v>42033.847962962958</v>
      </c>
      <c r="U2496">
        <f t="shared" si="202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 s="9">
        <v>20</v>
      </c>
      <c r="M2497" t="b">
        <v>1</v>
      </c>
      <c r="N2497" t="s">
        <v>8301</v>
      </c>
      <c r="O2497">
        <f t="shared" si="198"/>
        <v>149</v>
      </c>
      <c r="P2497">
        <f t="shared" si="199"/>
        <v>37.25</v>
      </c>
      <c r="Q2497" s="13" t="s">
        <v>8323</v>
      </c>
      <c r="R2497" t="s">
        <v>8324</v>
      </c>
      <c r="S2497" s="10">
        <f t="shared" si="200"/>
        <v>42443.989050925928</v>
      </c>
      <c r="T2497" s="10">
        <f t="shared" si="201"/>
        <v>42487.552777777775</v>
      </c>
      <c r="U2497">
        <f t="shared" si="202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 s="9">
        <v>21</v>
      </c>
      <c r="M2498" t="b">
        <v>0</v>
      </c>
      <c r="N2498" t="s">
        <v>8269</v>
      </c>
      <c r="O2498">
        <f t="shared" si="198"/>
        <v>27</v>
      </c>
      <c r="P2498">
        <f t="shared" si="199"/>
        <v>35</v>
      </c>
      <c r="Q2498" s="13" t="s">
        <v>8323</v>
      </c>
      <c r="R2498" t="s">
        <v>8326</v>
      </c>
      <c r="S2498" s="10">
        <f t="shared" si="200"/>
        <v>42283.552951388891</v>
      </c>
      <c r="T2498" s="10">
        <f t="shared" si="201"/>
        <v>42313.594618055555</v>
      </c>
      <c r="U2498">
        <f t="shared" si="202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 s="9">
        <v>21</v>
      </c>
      <c r="M2499" t="b">
        <v>0</v>
      </c>
      <c r="N2499" t="s">
        <v>8280</v>
      </c>
      <c r="O2499">
        <f t="shared" ref="O2499:O2562" si="203">ROUND(E2499/D2499*100,0)</f>
        <v>3</v>
      </c>
      <c r="P2499">
        <f t="shared" ref="P2499:P2562" si="204">IFERROR(ROUND(E2499/L2499,2),0)</f>
        <v>34.880000000000003</v>
      </c>
      <c r="Q2499" s="13" t="s">
        <v>8316</v>
      </c>
      <c r="R2499" t="s">
        <v>8334</v>
      </c>
      <c r="S2499" s="10">
        <f t="shared" ref="S2499:S2562" si="205">(((J2499/60)/60)/24)+DATE(1970,1,1)</f>
        <v>40952.636979166666</v>
      </c>
      <c r="T2499" s="10">
        <f t="shared" ref="T2499:T2562" si="206">(((I2499/60)/60)/24)+DATE(1970,1,1)</f>
        <v>41012.595312500001</v>
      </c>
      <c r="U2499">
        <f t="shared" si="202"/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 s="9">
        <v>18</v>
      </c>
      <c r="M2500" t="b">
        <v>0</v>
      </c>
      <c r="N2500" t="s">
        <v>8302</v>
      </c>
      <c r="O2500">
        <f t="shared" si="203"/>
        <v>29</v>
      </c>
      <c r="P2500">
        <f t="shared" si="204"/>
        <v>40.61</v>
      </c>
      <c r="Q2500" s="13" t="s">
        <v>8311</v>
      </c>
      <c r="R2500" t="s">
        <v>8356</v>
      </c>
      <c r="S2500" s="10">
        <f t="shared" si="205"/>
        <v>41030.719756944447</v>
      </c>
      <c r="T2500" s="10">
        <f t="shared" si="206"/>
        <v>41044.719756944447</v>
      </c>
      <c r="U2500">
        <f t="shared" si="202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 s="9">
        <v>21</v>
      </c>
      <c r="M2501" t="b">
        <v>0</v>
      </c>
      <c r="N2501" t="s">
        <v>8276</v>
      </c>
      <c r="O2501">
        <f t="shared" si="203"/>
        <v>24</v>
      </c>
      <c r="P2501">
        <f t="shared" si="204"/>
        <v>34.76</v>
      </c>
      <c r="Q2501" s="13" t="s">
        <v>8327</v>
      </c>
      <c r="R2501" t="s">
        <v>8350</v>
      </c>
      <c r="S2501" s="10">
        <f t="shared" si="205"/>
        <v>41368.583726851852</v>
      </c>
      <c r="T2501" s="10">
        <f t="shared" si="206"/>
        <v>41398.583726851852</v>
      </c>
      <c r="U2501">
        <f t="shared" si="202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 s="9">
        <v>8</v>
      </c>
      <c r="M2502" t="b">
        <v>0</v>
      </c>
      <c r="N2502" t="s">
        <v>8269</v>
      </c>
      <c r="O2502">
        <f t="shared" si="203"/>
        <v>37</v>
      </c>
      <c r="P2502">
        <f t="shared" si="204"/>
        <v>91.25</v>
      </c>
      <c r="Q2502" s="13" t="s">
        <v>8323</v>
      </c>
      <c r="R2502" t="s">
        <v>8326</v>
      </c>
      <c r="S2502" s="10">
        <f t="shared" si="205"/>
        <v>41890.086805555555</v>
      </c>
      <c r="T2502" s="10">
        <f t="shared" si="206"/>
        <v>41934.207638888889</v>
      </c>
      <c r="U2502">
        <f t="shared" si="202"/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 s="9">
        <v>20</v>
      </c>
      <c r="M2503" t="b">
        <v>1</v>
      </c>
      <c r="N2503" t="s">
        <v>8269</v>
      </c>
      <c r="O2503">
        <f t="shared" si="203"/>
        <v>104</v>
      </c>
      <c r="P2503">
        <f t="shared" si="204"/>
        <v>36.5</v>
      </c>
      <c r="Q2503" s="13" t="s">
        <v>8323</v>
      </c>
      <c r="R2503" t="s">
        <v>8326</v>
      </c>
      <c r="S2503" s="10">
        <f t="shared" si="205"/>
        <v>41780.525937500002</v>
      </c>
      <c r="T2503" s="10">
        <f t="shared" si="206"/>
        <v>41796.958333333336</v>
      </c>
      <c r="U2503">
        <f t="shared" si="202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 s="9">
        <v>34</v>
      </c>
      <c r="M2504" t="b">
        <v>1</v>
      </c>
      <c r="N2504" t="s">
        <v>8274</v>
      </c>
      <c r="O2504">
        <f t="shared" si="203"/>
        <v>145</v>
      </c>
      <c r="P2504">
        <f t="shared" si="204"/>
        <v>21.38</v>
      </c>
      <c r="Q2504" s="13" t="s">
        <v>8327</v>
      </c>
      <c r="R2504" t="s">
        <v>8331</v>
      </c>
      <c r="S2504" s="10">
        <f t="shared" si="205"/>
        <v>42565.480983796297</v>
      </c>
      <c r="T2504" s="10">
        <f t="shared" si="206"/>
        <v>42595.480983796297</v>
      </c>
      <c r="U2504">
        <f t="shared" si="202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 s="9">
        <v>9</v>
      </c>
      <c r="M2505" t="b">
        <v>0</v>
      </c>
      <c r="N2505" t="s">
        <v>8271</v>
      </c>
      <c r="O2505">
        <f t="shared" si="203"/>
        <v>7</v>
      </c>
      <c r="P2505">
        <f t="shared" si="204"/>
        <v>80.67</v>
      </c>
      <c r="Q2505" s="13" t="s">
        <v>8308</v>
      </c>
      <c r="R2505" t="s">
        <v>8310</v>
      </c>
      <c r="S2505" s="10">
        <f t="shared" si="205"/>
        <v>41947.940740740742</v>
      </c>
      <c r="T2505" s="10">
        <f t="shared" si="206"/>
        <v>41972.666666666672</v>
      </c>
      <c r="U2505">
        <f t="shared" si="202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 s="9">
        <v>13</v>
      </c>
      <c r="M2506" t="b">
        <v>1</v>
      </c>
      <c r="N2506" t="s">
        <v>8298</v>
      </c>
      <c r="O2506">
        <f t="shared" si="203"/>
        <v>104</v>
      </c>
      <c r="P2506">
        <f t="shared" si="204"/>
        <v>55.77</v>
      </c>
      <c r="Q2506" s="13" t="s">
        <v>8327</v>
      </c>
      <c r="R2506" t="s">
        <v>8341</v>
      </c>
      <c r="S2506" s="10">
        <f t="shared" si="205"/>
        <v>41509.426585648151</v>
      </c>
      <c r="T2506" s="10">
        <f t="shared" si="206"/>
        <v>41548.165972222225</v>
      </c>
      <c r="U2506">
        <f t="shared" si="202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 s="9">
        <v>4</v>
      </c>
      <c r="M2507" t="b">
        <v>0</v>
      </c>
      <c r="N2507" t="s">
        <v>8266</v>
      </c>
      <c r="O2507">
        <f t="shared" si="203"/>
        <v>21</v>
      </c>
      <c r="P2507">
        <f t="shared" si="204"/>
        <v>180.5</v>
      </c>
      <c r="Q2507" s="13" t="s">
        <v>8321</v>
      </c>
      <c r="R2507" t="s">
        <v>8325</v>
      </c>
      <c r="S2507" s="10">
        <f t="shared" si="205"/>
        <v>42147.741840277777</v>
      </c>
      <c r="T2507" s="10">
        <f t="shared" si="206"/>
        <v>42177.741840277777</v>
      </c>
      <c r="U2507">
        <f t="shared" si="202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 s="9">
        <v>6</v>
      </c>
      <c r="M2508" t="b">
        <v>1</v>
      </c>
      <c r="N2508" t="s">
        <v>8301</v>
      </c>
      <c r="O2508">
        <f t="shared" si="203"/>
        <v>103</v>
      </c>
      <c r="P2508">
        <f t="shared" si="204"/>
        <v>120.17</v>
      </c>
      <c r="Q2508" s="13" t="s">
        <v>8323</v>
      </c>
      <c r="R2508" t="s">
        <v>8324</v>
      </c>
      <c r="S2508" s="10">
        <f t="shared" si="205"/>
        <v>42121.675763888896</v>
      </c>
      <c r="T2508" s="10">
        <f t="shared" si="206"/>
        <v>42166.675763888896</v>
      </c>
      <c r="U2508">
        <f t="shared" ref="U2508:U2515" si="207">YEAR(S2508)</f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 s="9">
        <v>27</v>
      </c>
      <c r="M2509" t="b">
        <v>1</v>
      </c>
      <c r="N2509" t="s">
        <v>8269</v>
      </c>
      <c r="O2509">
        <f t="shared" si="203"/>
        <v>103</v>
      </c>
      <c r="P2509">
        <f t="shared" si="204"/>
        <v>26.67</v>
      </c>
      <c r="Q2509" s="13" t="s">
        <v>8323</v>
      </c>
      <c r="R2509" t="s">
        <v>8326</v>
      </c>
      <c r="S2509" s="10">
        <f t="shared" si="205"/>
        <v>42609.442465277782</v>
      </c>
      <c r="T2509" s="10">
        <f t="shared" si="206"/>
        <v>42639.442465277782</v>
      </c>
      <c r="U2509">
        <f t="shared" si="207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 s="9">
        <v>13</v>
      </c>
      <c r="M2510" t="b">
        <v>1</v>
      </c>
      <c r="N2510" t="s">
        <v>8269</v>
      </c>
      <c r="O2510">
        <f t="shared" si="203"/>
        <v>120</v>
      </c>
      <c r="P2510">
        <f t="shared" si="204"/>
        <v>55.23</v>
      </c>
      <c r="Q2510" s="13" t="s">
        <v>8323</v>
      </c>
      <c r="R2510" t="s">
        <v>8326</v>
      </c>
      <c r="S2510" s="10">
        <f t="shared" si="205"/>
        <v>42600.756041666667</v>
      </c>
      <c r="T2510" s="10">
        <f t="shared" si="206"/>
        <v>42621.756041666667</v>
      </c>
      <c r="U2510">
        <f t="shared" si="207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 s="9">
        <v>16</v>
      </c>
      <c r="M2511" t="b">
        <v>0</v>
      </c>
      <c r="N2511" t="s">
        <v>8271</v>
      </c>
      <c r="O2511">
        <f t="shared" si="203"/>
        <v>10</v>
      </c>
      <c r="P2511">
        <f t="shared" si="204"/>
        <v>44.69</v>
      </c>
      <c r="Q2511" s="13" t="s">
        <v>8308</v>
      </c>
      <c r="R2511" t="s">
        <v>8310</v>
      </c>
      <c r="S2511" s="10">
        <f t="shared" si="205"/>
        <v>41940.658645833333</v>
      </c>
      <c r="T2511" s="10">
        <f t="shared" si="206"/>
        <v>41974</v>
      </c>
      <c r="U2511">
        <f t="shared" si="207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 s="9">
        <v>12</v>
      </c>
      <c r="M2512" t="b">
        <v>0</v>
      </c>
      <c r="N2512" t="s">
        <v>8269</v>
      </c>
      <c r="O2512">
        <f t="shared" si="203"/>
        <v>57</v>
      </c>
      <c r="P2512">
        <f t="shared" si="204"/>
        <v>59.58</v>
      </c>
      <c r="Q2512" s="13" t="s">
        <v>8323</v>
      </c>
      <c r="R2512" t="s">
        <v>8326</v>
      </c>
      <c r="S2512" s="10">
        <f t="shared" si="205"/>
        <v>42061.963263888887</v>
      </c>
      <c r="T2512" s="10">
        <f t="shared" si="206"/>
        <v>42091.921597222223</v>
      </c>
      <c r="U2512">
        <f t="shared" si="207"/>
        <v>2015</v>
      </c>
    </row>
    <row r="2513" spans="1:21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 s="9">
        <v>11</v>
      </c>
      <c r="M2513" t="b">
        <v>0</v>
      </c>
      <c r="N2513" t="s">
        <v>8301</v>
      </c>
      <c r="O2513">
        <f t="shared" si="203"/>
        <v>60</v>
      </c>
      <c r="P2513">
        <f t="shared" si="204"/>
        <v>65</v>
      </c>
      <c r="Q2513" s="13" t="s">
        <v>8323</v>
      </c>
      <c r="R2513" t="s">
        <v>8324</v>
      </c>
      <c r="S2513" s="10">
        <f t="shared" si="205"/>
        <v>42141.741307870368</v>
      </c>
      <c r="T2513" s="10">
        <f t="shared" si="206"/>
        <v>42171.741307870368</v>
      </c>
      <c r="U2513">
        <f t="shared" si="207"/>
        <v>2015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 s="9">
        <v>26</v>
      </c>
      <c r="M2514" t="b">
        <v>1</v>
      </c>
      <c r="N2514" t="s">
        <v>8269</v>
      </c>
      <c r="O2514">
        <f t="shared" si="203"/>
        <v>119</v>
      </c>
      <c r="P2514">
        <f t="shared" si="204"/>
        <v>27.5</v>
      </c>
      <c r="Q2514" s="13" t="s">
        <v>8323</v>
      </c>
      <c r="R2514" t="s">
        <v>8326</v>
      </c>
      <c r="S2514" s="10">
        <f t="shared" si="205"/>
        <v>42101.423541666663</v>
      </c>
      <c r="T2514" s="10">
        <f t="shared" si="206"/>
        <v>42131.423541666663</v>
      </c>
      <c r="U2514">
        <f t="shared" si="207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 s="9">
        <v>14</v>
      </c>
      <c r="M2515" t="b">
        <v>1</v>
      </c>
      <c r="N2515" t="s">
        <v>8269</v>
      </c>
      <c r="O2515">
        <f t="shared" si="203"/>
        <v>115</v>
      </c>
      <c r="P2515">
        <f t="shared" si="204"/>
        <v>51</v>
      </c>
      <c r="Q2515" s="13" t="s">
        <v>8323</v>
      </c>
      <c r="R2515" t="s">
        <v>8326</v>
      </c>
      <c r="S2515" s="10">
        <f t="shared" si="205"/>
        <v>42294.808124999996</v>
      </c>
      <c r="T2515" s="10">
        <f t="shared" si="206"/>
        <v>42305.829166666663</v>
      </c>
      <c r="U2515">
        <f t="shared" si="207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 s="9">
        <v>28</v>
      </c>
      <c r="M2516" t="b">
        <v>1</v>
      </c>
      <c r="N2516" t="s">
        <v>8303</v>
      </c>
      <c r="O2516">
        <f t="shared" si="203"/>
        <v>130</v>
      </c>
      <c r="P2516">
        <f t="shared" si="204"/>
        <v>25.46</v>
      </c>
      <c r="Q2516" s="13" t="s">
        <v>8323</v>
      </c>
      <c r="R2516" t="s">
        <v>8335</v>
      </c>
      <c r="S2516" s="10">
        <f t="shared" si="205"/>
        <v>42445.866979166662</v>
      </c>
      <c r="T2516" s="10">
        <f t="shared" si="206"/>
        <v>42475.866979166662</v>
      </c>
      <c r="U2516">
        <f>YEAR(S2516)</f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 s="9">
        <v>37</v>
      </c>
      <c r="M2517" t="b">
        <v>0</v>
      </c>
      <c r="N2517" t="s">
        <v>8271</v>
      </c>
      <c r="O2517">
        <f t="shared" si="203"/>
        <v>28</v>
      </c>
      <c r="P2517">
        <f t="shared" si="204"/>
        <v>19.239999999999998</v>
      </c>
      <c r="Q2517" s="13" t="s">
        <v>8308</v>
      </c>
      <c r="R2517" t="s">
        <v>8310</v>
      </c>
      <c r="S2517" s="10">
        <f t="shared" si="205"/>
        <v>42373.712418981479</v>
      </c>
      <c r="T2517" s="10">
        <f t="shared" si="206"/>
        <v>42411.712418981479</v>
      </c>
      <c r="U2517">
        <f t="shared" ref="U2517:U2580" si="208">YEAR(S2517)</f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 s="9">
        <v>24</v>
      </c>
      <c r="M2518" t="b">
        <v>1</v>
      </c>
      <c r="N2518" t="s">
        <v>8269</v>
      </c>
      <c r="O2518">
        <f t="shared" si="203"/>
        <v>118</v>
      </c>
      <c r="P2518">
        <f t="shared" si="204"/>
        <v>29.58</v>
      </c>
      <c r="Q2518" s="13" t="s">
        <v>8323</v>
      </c>
      <c r="R2518" t="s">
        <v>8326</v>
      </c>
      <c r="S2518" s="10">
        <f t="shared" si="205"/>
        <v>42141.541134259256</v>
      </c>
      <c r="T2518" s="10">
        <f t="shared" si="206"/>
        <v>42171.541134259256</v>
      </c>
      <c r="U2518">
        <f t="shared" si="208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 s="9">
        <v>21</v>
      </c>
      <c r="M2519" t="b">
        <v>1</v>
      </c>
      <c r="N2519" t="s">
        <v>8269</v>
      </c>
      <c r="O2519">
        <f t="shared" si="203"/>
        <v>101</v>
      </c>
      <c r="P2519">
        <f t="shared" si="204"/>
        <v>33.57</v>
      </c>
      <c r="Q2519" s="13" t="s">
        <v>8323</v>
      </c>
      <c r="R2519" t="s">
        <v>8326</v>
      </c>
      <c r="S2519" s="10">
        <f t="shared" si="205"/>
        <v>41821.698599537034</v>
      </c>
      <c r="T2519" s="10">
        <f t="shared" si="206"/>
        <v>41851.698599537034</v>
      </c>
      <c r="U2519">
        <f t="shared" si="208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 s="9">
        <v>15</v>
      </c>
      <c r="M2520" t="b">
        <v>0</v>
      </c>
      <c r="N2520" t="s">
        <v>8273</v>
      </c>
      <c r="O2520">
        <f t="shared" si="203"/>
        <v>25</v>
      </c>
      <c r="P2520">
        <f t="shared" si="204"/>
        <v>46.73</v>
      </c>
      <c r="Q2520" s="13" t="s">
        <v>8311</v>
      </c>
      <c r="R2520" t="s">
        <v>8352</v>
      </c>
      <c r="S2520" s="10">
        <f t="shared" si="205"/>
        <v>41365.904594907406</v>
      </c>
      <c r="T2520" s="10">
        <f t="shared" si="206"/>
        <v>41395.904594907406</v>
      </c>
      <c r="U2520">
        <f t="shared" si="208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 s="9">
        <v>7</v>
      </c>
      <c r="M2521" t="b">
        <v>0</v>
      </c>
      <c r="N2521" t="s">
        <v>8271</v>
      </c>
      <c r="O2521">
        <f t="shared" si="203"/>
        <v>0</v>
      </c>
      <c r="P2521">
        <f t="shared" si="204"/>
        <v>100</v>
      </c>
      <c r="Q2521" s="13" t="s">
        <v>8308</v>
      </c>
      <c r="R2521" t="s">
        <v>8310</v>
      </c>
      <c r="S2521" s="10">
        <f t="shared" si="205"/>
        <v>42173.843240740738</v>
      </c>
      <c r="T2521" s="10">
        <f t="shared" si="206"/>
        <v>42203.843240740738</v>
      </c>
      <c r="U2521">
        <f t="shared" si="208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 s="9">
        <v>14</v>
      </c>
      <c r="M2522" t="b">
        <v>1</v>
      </c>
      <c r="N2522" t="s">
        <v>8274</v>
      </c>
      <c r="O2522">
        <f t="shared" si="203"/>
        <v>100</v>
      </c>
      <c r="P2522">
        <f t="shared" si="204"/>
        <v>50</v>
      </c>
      <c r="Q2522" s="13" t="s">
        <v>8327</v>
      </c>
      <c r="R2522" t="s">
        <v>8331</v>
      </c>
      <c r="S2522" s="10">
        <f t="shared" si="205"/>
        <v>41116.758125</v>
      </c>
      <c r="T2522" s="10">
        <f t="shared" si="206"/>
        <v>41146.758125</v>
      </c>
      <c r="U2522">
        <f t="shared" si="208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 s="9">
        <v>12</v>
      </c>
      <c r="M2523" t="b">
        <v>1</v>
      </c>
      <c r="N2523" t="s">
        <v>8269</v>
      </c>
      <c r="O2523">
        <f t="shared" si="203"/>
        <v>139</v>
      </c>
      <c r="P2523">
        <f t="shared" si="204"/>
        <v>57.92</v>
      </c>
      <c r="Q2523" s="13" t="s">
        <v>8323</v>
      </c>
      <c r="R2523" t="s">
        <v>8326</v>
      </c>
      <c r="S2523" s="10">
        <f t="shared" si="205"/>
        <v>42643.632858796293</v>
      </c>
      <c r="T2523" s="10">
        <f t="shared" si="206"/>
        <v>42672.125</v>
      </c>
      <c r="U2523">
        <f t="shared" si="208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 s="9">
        <v>9</v>
      </c>
      <c r="M2524" t="b">
        <v>0</v>
      </c>
      <c r="N2524" t="s">
        <v>8270</v>
      </c>
      <c r="O2524">
        <f t="shared" si="203"/>
        <v>1</v>
      </c>
      <c r="P2524">
        <f t="shared" si="204"/>
        <v>76.67</v>
      </c>
      <c r="Q2524" s="13" t="s">
        <v>8308</v>
      </c>
      <c r="R2524" t="s">
        <v>8342</v>
      </c>
      <c r="S2524" s="10">
        <f t="shared" si="205"/>
        <v>42489.772326388891</v>
      </c>
      <c r="T2524" s="10">
        <f t="shared" si="206"/>
        <v>42518.772326388891</v>
      </c>
      <c r="U2524">
        <f t="shared" si="208"/>
        <v>2016</v>
      </c>
    </row>
    <row r="2525" spans="1:21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 s="9">
        <v>25</v>
      </c>
      <c r="M2525" t="b">
        <v>0</v>
      </c>
      <c r="N2525" t="s">
        <v>8271</v>
      </c>
      <c r="O2525">
        <f t="shared" si="203"/>
        <v>5</v>
      </c>
      <c r="P2525">
        <f t="shared" si="204"/>
        <v>27.36</v>
      </c>
      <c r="Q2525" s="13" t="s">
        <v>8308</v>
      </c>
      <c r="R2525" t="s">
        <v>8310</v>
      </c>
      <c r="S2525" s="10">
        <f t="shared" si="205"/>
        <v>42090.831273148149</v>
      </c>
      <c r="T2525" s="10">
        <f t="shared" si="206"/>
        <v>42135.831273148149</v>
      </c>
      <c r="U2525">
        <f t="shared" si="208"/>
        <v>2015</v>
      </c>
    </row>
    <row r="2526" spans="1:21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 s="9">
        <v>15</v>
      </c>
      <c r="M2526" t="b">
        <v>1</v>
      </c>
      <c r="N2526" t="s">
        <v>8267</v>
      </c>
      <c r="O2526">
        <f t="shared" si="203"/>
        <v>137</v>
      </c>
      <c r="P2526">
        <f t="shared" si="204"/>
        <v>45.6</v>
      </c>
      <c r="Q2526" s="13" t="s">
        <v>8321</v>
      </c>
      <c r="R2526" t="s">
        <v>8322</v>
      </c>
      <c r="S2526" s="10">
        <f t="shared" si="205"/>
        <v>42543.862777777773</v>
      </c>
      <c r="T2526" s="10">
        <f t="shared" si="206"/>
        <v>42573.862777777773</v>
      </c>
      <c r="U2526">
        <f t="shared" si="208"/>
        <v>2016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 s="9">
        <v>26</v>
      </c>
      <c r="M2527" t="b">
        <v>1</v>
      </c>
      <c r="N2527" t="s">
        <v>8277</v>
      </c>
      <c r="O2527">
        <f t="shared" si="203"/>
        <v>137</v>
      </c>
      <c r="P2527">
        <f t="shared" si="204"/>
        <v>26.27</v>
      </c>
      <c r="Q2527" s="13" t="s">
        <v>8327</v>
      </c>
      <c r="R2527" t="s">
        <v>8328</v>
      </c>
      <c r="S2527" s="10">
        <f t="shared" si="205"/>
        <v>40671.637511574074</v>
      </c>
      <c r="T2527" s="10">
        <f t="shared" si="206"/>
        <v>40701.637511574074</v>
      </c>
      <c r="U2527">
        <f t="shared" si="208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 s="9">
        <v>29</v>
      </c>
      <c r="M2528" t="b">
        <v>1</v>
      </c>
      <c r="N2528" t="s">
        <v>8277</v>
      </c>
      <c r="O2528">
        <f t="shared" si="203"/>
        <v>113</v>
      </c>
      <c r="P2528">
        <f t="shared" si="204"/>
        <v>23.45</v>
      </c>
      <c r="Q2528" s="13" t="s">
        <v>8327</v>
      </c>
      <c r="R2528" t="s">
        <v>8328</v>
      </c>
      <c r="S2528" s="10">
        <f t="shared" si="205"/>
        <v>41053.772858796299</v>
      </c>
      <c r="T2528" s="10">
        <f t="shared" si="206"/>
        <v>41083.772858796299</v>
      </c>
      <c r="U2528">
        <f t="shared" si="208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 s="9">
        <v>17</v>
      </c>
      <c r="M2529" t="b">
        <v>1</v>
      </c>
      <c r="N2529" t="s">
        <v>8274</v>
      </c>
      <c r="O2529">
        <f t="shared" si="203"/>
        <v>170</v>
      </c>
      <c r="P2529">
        <f t="shared" si="204"/>
        <v>39.97</v>
      </c>
      <c r="Q2529" s="13" t="s">
        <v>8327</v>
      </c>
      <c r="R2529" t="s">
        <v>8331</v>
      </c>
      <c r="S2529" s="10">
        <f t="shared" si="205"/>
        <v>40379.23096064815</v>
      </c>
      <c r="T2529" s="10">
        <f t="shared" si="206"/>
        <v>40393.082638888889</v>
      </c>
      <c r="U2529">
        <f t="shared" si="208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 s="9">
        <v>18</v>
      </c>
      <c r="M2530" t="b">
        <v>0</v>
      </c>
      <c r="N2530" t="s">
        <v>8280</v>
      </c>
      <c r="O2530">
        <f t="shared" si="203"/>
        <v>3</v>
      </c>
      <c r="P2530">
        <f t="shared" si="204"/>
        <v>37.67</v>
      </c>
      <c r="Q2530" s="13" t="s">
        <v>8316</v>
      </c>
      <c r="R2530" t="s">
        <v>8334</v>
      </c>
      <c r="S2530" s="10">
        <f t="shared" si="205"/>
        <v>42479.566388888896</v>
      </c>
      <c r="T2530" s="10">
        <f t="shared" si="206"/>
        <v>42504.566388888896</v>
      </c>
      <c r="U2530">
        <f t="shared" si="208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 s="9">
        <v>12</v>
      </c>
      <c r="M2531" t="b">
        <v>0</v>
      </c>
      <c r="N2531" t="s">
        <v>8287</v>
      </c>
      <c r="O2531">
        <f t="shared" si="203"/>
        <v>45</v>
      </c>
      <c r="P2531">
        <f t="shared" si="204"/>
        <v>56.42</v>
      </c>
      <c r="Q2531" s="13" t="s">
        <v>8313</v>
      </c>
      <c r="R2531" t="s">
        <v>8355</v>
      </c>
      <c r="S2531" s="10">
        <f t="shared" si="205"/>
        <v>42525.153055555551</v>
      </c>
      <c r="T2531" s="10">
        <f t="shared" si="206"/>
        <v>42555.153055555551</v>
      </c>
      <c r="U2531">
        <f t="shared" si="208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 s="9">
        <v>13</v>
      </c>
      <c r="M2532" t="b">
        <v>0</v>
      </c>
      <c r="N2532" t="s">
        <v>8268</v>
      </c>
      <c r="O2532">
        <f t="shared" si="203"/>
        <v>6</v>
      </c>
      <c r="P2532">
        <f t="shared" si="204"/>
        <v>52</v>
      </c>
      <c r="Q2532" s="13" t="s">
        <v>8321</v>
      </c>
      <c r="R2532" t="s">
        <v>8339</v>
      </c>
      <c r="S2532" s="10">
        <f t="shared" si="205"/>
        <v>41778.766724537039</v>
      </c>
      <c r="T2532" s="10">
        <f t="shared" si="206"/>
        <v>41806.916666666664</v>
      </c>
      <c r="U2532">
        <f t="shared" si="208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 s="9">
        <v>13</v>
      </c>
      <c r="M2533" t="b">
        <v>1</v>
      </c>
      <c r="N2533" t="s">
        <v>8283</v>
      </c>
      <c r="O2533">
        <f t="shared" si="203"/>
        <v>135</v>
      </c>
      <c r="P2533">
        <f t="shared" si="204"/>
        <v>51.92</v>
      </c>
      <c r="Q2533" s="13" t="s">
        <v>8313</v>
      </c>
      <c r="R2533" t="s">
        <v>8314</v>
      </c>
      <c r="S2533" s="10">
        <f t="shared" si="205"/>
        <v>41852.665798611109</v>
      </c>
      <c r="T2533" s="10">
        <f t="shared" si="206"/>
        <v>41882.665798611109</v>
      </c>
      <c r="U2533">
        <f t="shared" si="208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 s="9">
        <v>13</v>
      </c>
      <c r="M2534" t="b">
        <v>0</v>
      </c>
      <c r="N2534" t="s">
        <v>8269</v>
      </c>
      <c r="O2534">
        <f t="shared" si="203"/>
        <v>27</v>
      </c>
      <c r="P2534">
        <f t="shared" si="204"/>
        <v>51.62</v>
      </c>
      <c r="Q2534" s="13" t="s">
        <v>8323</v>
      </c>
      <c r="R2534" t="s">
        <v>8326</v>
      </c>
      <c r="S2534" s="10">
        <f t="shared" si="205"/>
        <v>42058.792476851857</v>
      </c>
      <c r="T2534" s="10">
        <f t="shared" si="206"/>
        <v>42088.750810185185</v>
      </c>
      <c r="U2534">
        <f t="shared" si="208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 s="9">
        <v>14</v>
      </c>
      <c r="M2535" t="b">
        <v>0</v>
      </c>
      <c r="N2535" t="s">
        <v>8270</v>
      </c>
      <c r="O2535">
        <f t="shared" si="203"/>
        <v>1</v>
      </c>
      <c r="P2535">
        <f t="shared" si="204"/>
        <v>47.86</v>
      </c>
      <c r="Q2535" s="13" t="s">
        <v>8308</v>
      </c>
      <c r="R2535" t="s">
        <v>8342</v>
      </c>
      <c r="S2535" s="10">
        <f t="shared" si="205"/>
        <v>42425.970092592594</v>
      </c>
      <c r="T2535" s="10">
        <f t="shared" si="206"/>
        <v>42485.928425925929</v>
      </c>
      <c r="U2535">
        <f t="shared" si="208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 s="9">
        <v>16</v>
      </c>
      <c r="M2536" t="b">
        <v>0</v>
      </c>
      <c r="N2536" t="s">
        <v>8271</v>
      </c>
      <c r="O2536">
        <f t="shared" si="203"/>
        <v>9</v>
      </c>
      <c r="P2536">
        <f t="shared" si="204"/>
        <v>41.75</v>
      </c>
      <c r="Q2536" s="13" t="s">
        <v>8308</v>
      </c>
      <c r="R2536" t="s">
        <v>8310</v>
      </c>
      <c r="S2536" s="10">
        <f t="shared" si="205"/>
        <v>42382.843287037031</v>
      </c>
      <c r="T2536" s="10">
        <f t="shared" si="206"/>
        <v>42418.843287037031</v>
      </c>
      <c r="U2536">
        <f t="shared" si="208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 s="9">
        <v>13</v>
      </c>
      <c r="M2537" t="b">
        <v>1</v>
      </c>
      <c r="N2537" t="s">
        <v>8269</v>
      </c>
      <c r="O2537">
        <f t="shared" si="203"/>
        <v>133</v>
      </c>
      <c r="P2537">
        <f t="shared" si="204"/>
        <v>51.23</v>
      </c>
      <c r="Q2537" s="13" t="s">
        <v>8323</v>
      </c>
      <c r="R2537" t="s">
        <v>8326</v>
      </c>
      <c r="S2537" s="10">
        <f t="shared" si="205"/>
        <v>41900.243159722224</v>
      </c>
      <c r="T2537" s="10">
        <f t="shared" si="206"/>
        <v>41922.458333333336</v>
      </c>
      <c r="U2537">
        <f t="shared" si="208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 s="9">
        <v>25</v>
      </c>
      <c r="M2538" t="b">
        <v>1</v>
      </c>
      <c r="N2538" t="s">
        <v>8269</v>
      </c>
      <c r="O2538">
        <f t="shared" si="203"/>
        <v>133</v>
      </c>
      <c r="P2538">
        <f t="shared" si="204"/>
        <v>26.61</v>
      </c>
      <c r="Q2538" s="13" t="s">
        <v>8323</v>
      </c>
      <c r="R2538" t="s">
        <v>8326</v>
      </c>
      <c r="S2538" s="10">
        <f t="shared" si="205"/>
        <v>42758.368078703701</v>
      </c>
      <c r="T2538" s="10">
        <f t="shared" si="206"/>
        <v>42786.368078703701</v>
      </c>
      <c r="U2538">
        <f t="shared" si="208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 s="9">
        <v>18</v>
      </c>
      <c r="M2539" t="b">
        <v>1</v>
      </c>
      <c r="N2539" t="s">
        <v>8269</v>
      </c>
      <c r="O2539">
        <f t="shared" si="203"/>
        <v>132</v>
      </c>
      <c r="P2539">
        <f t="shared" si="204"/>
        <v>36.67</v>
      </c>
      <c r="Q2539" s="13" t="s">
        <v>8323</v>
      </c>
      <c r="R2539" t="s">
        <v>8326</v>
      </c>
      <c r="S2539" s="10">
        <f t="shared" si="205"/>
        <v>42177.761782407411</v>
      </c>
      <c r="T2539" s="10">
        <f t="shared" si="206"/>
        <v>42198.041666666672</v>
      </c>
      <c r="U2539">
        <f t="shared" si="208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 s="9">
        <v>16</v>
      </c>
      <c r="M2540" t="b">
        <v>1</v>
      </c>
      <c r="N2540" t="s">
        <v>8269</v>
      </c>
      <c r="O2540">
        <f t="shared" si="203"/>
        <v>101</v>
      </c>
      <c r="P2540">
        <f t="shared" si="204"/>
        <v>41.13</v>
      </c>
      <c r="Q2540" s="13" t="s">
        <v>8323</v>
      </c>
      <c r="R2540" t="s">
        <v>8326</v>
      </c>
      <c r="S2540" s="10">
        <f t="shared" si="205"/>
        <v>42088.723692129628</v>
      </c>
      <c r="T2540" s="10">
        <f t="shared" si="206"/>
        <v>42115.723692129628</v>
      </c>
      <c r="U2540">
        <f t="shared" si="208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 s="9">
        <v>14</v>
      </c>
      <c r="M2541" t="b">
        <v>0</v>
      </c>
      <c r="N2541" t="s">
        <v>8269</v>
      </c>
      <c r="O2541">
        <f t="shared" si="203"/>
        <v>37</v>
      </c>
      <c r="P2541">
        <f t="shared" si="204"/>
        <v>46.93</v>
      </c>
      <c r="Q2541" s="13" t="s">
        <v>8323</v>
      </c>
      <c r="R2541" t="s">
        <v>8326</v>
      </c>
      <c r="S2541" s="10">
        <f t="shared" si="205"/>
        <v>42142.768819444449</v>
      </c>
      <c r="T2541" s="10">
        <f t="shared" si="206"/>
        <v>42182.768819444449</v>
      </c>
      <c r="U2541">
        <f t="shared" si="208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 s="9">
        <v>3</v>
      </c>
      <c r="M2542" t="b">
        <v>0</v>
      </c>
      <c r="N2542" t="s">
        <v>8294</v>
      </c>
      <c r="O2542">
        <f t="shared" si="203"/>
        <v>26</v>
      </c>
      <c r="P2542">
        <f t="shared" si="204"/>
        <v>218.33</v>
      </c>
      <c r="Q2542" s="13" t="s">
        <v>8313</v>
      </c>
      <c r="R2542" t="s">
        <v>8353</v>
      </c>
      <c r="S2542" s="10">
        <f t="shared" si="205"/>
        <v>41807.118495370371</v>
      </c>
      <c r="T2542" s="10">
        <f t="shared" si="206"/>
        <v>41852.118495370371</v>
      </c>
      <c r="U2542">
        <f t="shared" si="208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 s="9">
        <v>7</v>
      </c>
      <c r="M2543" t="b">
        <v>0</v>
      </c>
      <c r="N2543" t="s">
        <v>8269</v>
      </c>
      <c r="O2543">
        <f t="shared" si="203"/>
        <v>13</v>
      </c>
      <c r="P2543">
        <f t="shared" si="204"/>
        <v>93</v>
      </c>
      <c r="Q2543" s="13" t="s">
        <v>8323</v>
      </c>
      <c r="R2543" t="s">
        <v>8326</v>
      </c>
      <c r="S2543" s="10">
        <f t="shared" si="205"/>
        <v>42265.683182870373</v>
      </c>
      <c r="T2543" s="10">
        <f t="shared" si="206"/>
        <v>42293.207638888889</v>
      </c>
      <c r="U2543">
        <f t="shared" si="208"/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 s="9">
        <v>10</v>
      </c>
      <c r="M2544" t="b">
        <v>0</v>
      </c>
      <c r="N2544" t="s">
        <v>8283</v>
      </c>
      <c r="O2544">
        <f t="shared" si="203"/>
        <v>14</v>
      </c>
      <c r="P2544">
        <f t="shared" si="204"/>
        <v>65.099999999999994</v>
      </c>
      <c r="Q2544" s="13" t="s">
        <v>8313</v>
      </c>
      <c r="R2544" t="s">
        <v>8314</v>
      </c>
      <c r="S2544" s="10">
        <f t="shared" si="205"/>
        <v>42025.357094907406</v>
      </c>
      <c r="T2544" s="10">
        <f t="shared" si="206"/>
        <v>42055.357094907406</v>
      </c>
      <c r="U2544">
        <f t="shared" si="208"/>
        <v>2015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 s="9">
        <v>3</v>
      </c>
      <c r="M2545" t="b">
        <v>0</v>
      </c>
      <c r="N2545" t="s">
        <v>8291</v>
      </c>
      <c r="O2545">
        <f t="shared" si="203"/>
        <v>7</v>
      </c>
      <c r="P2545">
        <f t="shared" si="204"/>
        <v>216.67</v>
      </c>
      <c r="Q2545" s="13" t="s">
        <v>8327</v>
      </c>
      <c r="R2545" t="s">
        <v>8330</v>
      </c>
      <c r="S2545" s="10">
        <f t="shared" si="205"/>
        <v>42129.82540509259</v>
      </c>
      <c r="T2545" s="10">
        <f t="shared" si="206"/>
        <v>42186.25</v>
      </c>
      <c r="U2545">
        <f t="shared" si="208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 s="9">
        <v>6</v>
      </c>
      <c r="M2546" t="b">
        <v>0</v>
      </c>
      <c r="N2546" t="s">
        <v>8269</v>
      </c>
      <c r="O2546">
        <f t="shared" si="203"/>
        <v>11</v>
      </c>
      <c r="P2546">
        <f t="shared" si="204"/>
        <v>108.33</v>
      </c>
      <c r="Q2546" s="13" t="s">
        <v>8323</v>
      </c>
      <c r="R2546" t="s">
        <v>8326</v>
      </c>
      <c r="S2546" s="10">
        <f t="shared" si="205"/>
        <v>42672.955138888887</v>
      </c>
      <c r="T2546" s="10">
        <f t="shared" si="206"/>
        <v>42704.708333333328</v>
      </c>
      <c r="U2546">
        <f t="shared" si="208"/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 s="9">
        <v>10</v>
      </c>
      <c r="M2547" t="b">
        <v>0</v>
      </c>
      <c r="N2547" t="s">
        <v>8288</v>
      </c>
      <c r="O2547">
        <f t="shared" si="203"/>
        <v>13</v>
      </c>
      <c r="P2547">
        <f t="shared" si="204"/>
        <v>65</v>
      </c>
      <c r="Q2547" s="13" t="s">
        <v>8311</v>
      </c>
      <c r="R2547" t="s">
        <v>8349</v>
      </c>
      <c r="S2547" s="10">
        <f t="shared" si="205"/>
        <v>42140.879259259258</v>
      </c>
      <c r="T2547" s="10">
        <f t="shared" si="206"/>
        <v>42185.879259259258</v>
      </c>
      <c r="U2547">
        <f t="shared" si="208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 s="9">
        <v>14</v>
      </c>
      <c r="M2548" t="b">
        <v>0</v>
      </c>
      <c r="N2548" t="s">
        <v>8269</v>
      </c>
      <c r="O2548">
        <f t="shared" si="203"/>
        <v>27</v>
      </c>
      <c r="P2548">
        <f t="shared" si="204"/>
        <v>46.43</v>
      </c>
      <c r="Q2548" s="13" t="s">
        <v>8323</v>
      </c>
      <c r="R2548" t="s">
        <v>8326</v>
      </c>
      <c r="S2548" s="10">
        <f t="shared" si="205"/>
        <v>41841.651597222226</v>
      </c>
      <c r="T2548" s="10">
        <f t="shared" si="206"/>
        <v>41881.229166666664</v>
      </c>
      <c r="U2548">
        <f t="shared" si="208"/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 s="9">
        <v>13</v>
      </c>
      <c r="M2549" t="b">
        <v>1</v>
      </c>
      <c r="N2549" t="s">
        <v>8269</v>
      </c>
      <c r="O2549">
        <f t="shared" si="203"/>
        <v>130</v>
      </c>
      <c r="P2549">
        <f t="shared" si="204"/>
        <v>50</v>
      </c>
      <c r="Q2549" s="13" t="s">
        <v>8323</v>
      </c>
      <c r="R2549" t="s">
        <v>8326</v>
      </c>
      <c r="S2549" s="10">
        <f t="shared" si="205"/>
        <v>42053.106111111112</v>
      </c>
      <c r="T2549" s="10">
        <f t="shared" si="206"/>
        <v>42112.025694444441</v>
      </c>
      <c r="U2549">
        <f t="shared" si="208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 s="9">
        <v>14</v>
      </c>
      <c r="M2550" t="b">
        <v>1</v>
      </c>
      <c r="N2550" t="s">
        <v>8269</v>
      </c>
      <c r="O2550">
        <f t="shared" si="203"/>
        <v>130</v>
      </c>
      <c r="P2550">
        <f t="shared" si="204"/>
        <v>46.43</v>
      </c>
      <c r="Q2550" s="13" t="s">
        <v>8323</v>
      </c>
      <c r="R2550" t="s">
        <v>8326</v>
      </c>
      <c r="S2550" s="10">
        <f t="shared" si="205"/>
        <v>42053.733078703706</v>
      </c>
      <c r="T2550" s="10">
        <f t="shared" si="206"/>
        <v>42063.207638888889</v>
      </c>
      <c r="U2550">
        <f t="shared" si="208"/>
        <v>2015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 s="9">
        <v>7</v>
      </c>
      <c r="M2551" t="b">
        <v>0</v>
      </c>
      <c r="N2551" t="s">
        <v>8301</v>
      </c>
      <c r="O2551">
        <f t="shared" si="203"/>
        <v>0</v>
      </c>
      <c r="P2551">
        <f t="shared" si="204"/>
        <v>92.14</v>
      </c>
      <c r="Q2551" s="13" t="s">
        <v>8323</v>
      </c>
      <c r="R2551" t="s">
        <v>8324</v>
      </c>
      <c r="S2551" s="10">
        <f t="shared" si="205"/>
        <v>42111.684027777781</v>
      </c>
      <c r="T2551" s="10">
        <f t="shared" si="206"/>
        <v>42169.804861111115</v>
      </c>
      <c r="U2551">
        <f t="shared" si="208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 s="9">
        <v>12</v>
      </c>
      <c r="M2552" t="b">
        <v>0</v>
      </c>
      <c r="N2552" t="s">
        <v>8269</v>
      </c>
      <c r="O2552">
        <f t="shared" si="203"/>
        <v>16</v>
      </c>
      <c r="P2552">
        <f t="shared" si="204"/>
        <v>53.75</v>
      </c>
      <c r="Q2552" s="13" t="s">
        <v>8323</v>
      </c>
      <c r="R2552" t="s">
        <v>8326</v>
      </c>
      <c r="S2552" s="10">
        <f t="shared" si="205"/>
        <v>42803.579224537039</v>
      </c>
      <c r="T2552" s="10">
        <f t="shared" si="206"/>
        <v>42833.537557870368</v>
      </c>
      <c r="U2552">
        <f t="shared" si="208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 s="9">
        <v>30</v>
      </c>
      <c r="M2553" t="b">
        <v>0</v>
      </c>
      <c r="N2553" t="s">
        <v>8276</v>
      </c>
      <c r="O2553">
        <f t="shared" si="203"/>
        <v>31</v>
      </c>
      <c r="P2553">
        <f t="shared" si="204"/>
        <v>21.47</v>
      </c>
      <c r="Q2553" s="13" t="s">
        <v>8327</v>
      </c>
      <c r="R2553" t="s">
        <v>8350</v>
      </c>
      <c r="S2553" s="10">
        <f t="shared" si="205"/>
        <v>41037.829918981479</v>
      </c>
      <c r="T2553" s="10">
        <f t="shared" si="206"/>
        <v>41058.829918981479</v>
      </c>
      <c r="U2553">
        <f t="shared" si="208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 s="9">
        <v>14</v>
      </c>
      <c r="M2554" t="b">
        <v>0</v>
      </c>
      <c r="N2554" t="s">
        <v>8269</v>
      </c>
      <c r="O2554">
        <f t="shared" si="203"/>
        <v>21</v>
      </c>
      <c r="P2554">
        <f t="shared" si="204"/>
        <v>45.79</v>
      </c>
      <c r="Q2554" s="13" t="s">
        <v>8323</v>
      </c>
      <c r="R2554" t="s">
        <v>8326</v>
      </c>
      <c r="S2554" s="10">
        <f t="shared" si="205"/>
        <v>42640.278171296297</v>
      </c>
      <c r="T2554" s="10">
        <f t="shared" si="206"/>
        <v>42670.278171296297</v>
      </c>
      <c r="U2554">
        <f t="shared" si="208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 s="9">
        <v>16</v>
      </c>
      <c r="M2555" t="b">
        <v>0</v>
      </c>
      <c r="N2555" t="s">
        <v>8269</v>
      </c>
      <c r="O2555">
        <f t="shared" si="203"/>
        <v>32</v>
      </c>
      <c r="P2555">
        <f t="shared" si="204"/>
        <v>40.06</v>
      </c>
      <c r="Q2555" s="13" t="s">
        <v>8323</v>
      </c>
      <c r="R2555" t="s">
        <v>8326</v>
      </c>
      <c r="S2555" s="10">
        <f t="shared" si="205"/>
        <v>41816.950370370374</v>
      </c>
      <c r="T2555" s="10">
        <f t="shared" si="206"/>
        <v>41853.583333333336</v>
      </c>
      <c r="U2555">
        <f t="shared" si="208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 s="9">
        <v>19</v>
      </c>
      <c r="M2556" t="b">
        <v>0</v>
      </c>
      <c r="N2556" t="s">
        <v>8269</v>
      </c>
      <c r="O2556">
        <f t="shared" si="203"/>
        <v>32</v>
      </c>
      <c r="P2556">
        <f t="shared" si="204"/>
        <v>33.74</v>
      </c>
      <c r="Q2556" s="13" t="s">
        <v>8323</v>
      </c>
      <c r="R2556" t="s">
        <v>8326</v>
      </c>
      <c r="S2556" s="10">
        <f t="shared" si="205"/>
        <v>42399.707407407404</v>
      </c>
      <c r="T2556" s="10">
        <f t="shared" si="206"/>
        <v>42420.878472222219</v>
      </c>
      <c r="U2556">
        <f t="shared" si="208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 s="9">
        <v>30</v>
      </c>
      <c r="M2557" t="b">
        <v>1</v>
      </c>
      <c r="N2557" t="s">
        <v>8278</v>
      </c>
      <c r="O2557">
        <f t="shared" si="203"/>
        <v>128</v>
      </c>
      <c r="P2557">
        <f t="shared" si="204"/>
        <v>21.37</v>
      </c>
      <c r="Q2557" s="13" t="s">
        <v>8327</v>
      </c>
      <c r="R2557" t="s">
        <v>8329</v>
      </c>
      <c r="S2557" s="10">
        <f t="shared" si="205"/>
        <v>42692.109328703707</v>
      </c>
      <c r="T2557" s="10">
        <f t="shared" si="206"/>
        <v>42717.332638888889</v>
      </c>
      <c r="U2557">
        <f t="shared" si="208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 s="9">
        <v>7</v>
      </c>
      <c r="M2558" t="b">
        <v>0</v>
      </c>
      <c r="N2558" t="s">
        <v>8266</v>
      </c>
      <c r="O2558">
        <f t="shared" si="203"/>
        <v>1</v>
      </c>
      <c r="P2558">
        <f t="shared" si="204"/>
        <v>91.43</v>
      </c>
      <c r="Q2558" s="13" t="s">
        <v>8321</v>
      </c>
      <c r="R2558" t="s">
        <v>8325</v>
      </c>
      <c r="S2558" s="10">
        <f t="shared" si="205"/>
        <v>41841.762743055559</v>
      </c>
      <c r="T2558" s="10">
        <f t="shared" si="206"/>
        <v>41901.762743055559</v>
      </c>
      <c r="U2558">
        <f t="shared" si="208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 s="9">
        <v>10</v>
      </c>
      <c r="M2559" t="b">
        <v>0</v>
      </c>
      <c r="N2559" t="s">
        <v>8268</v>
      </c>
      <c r="O2559">
        <f t="shared" si="203"/>
        <v>3</v>
      </c>
      <c r="P2559">
        <f t="shared" si="204"/>
        <v>64</v>
      </c>
      <c r="Q2559" s="13" t="s">
        <v>8321</v>
      </c>
      <c r="R2559" t="s">
        <v>8339</v>
      </c>
      <c r="S2559" s="10">
        <f t="shared" si="205"/>
        <v>41156.958993055552</v>
      </c>
      <c r="T2559" s="10">
        <f t="shared" si="206"/>
        <v>41201.958993055552</v>
      </c>
      <c r="U2559">
        <f t="shared" si="208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 s="9">
        <v>11</v>
      </c>
      <c r="M2560" t="b">
        <v>0</v>
      </c>
      <c r="N2560" t="s">
        <v>8276</v>
      </c>
      <c r="O2560">
        <f t="shared" si="203"/>
        <v>18</v>
      </c>
      <c r="P2560">
        <f t="shared" si="204"/>
        <v>58.18</v>
      </c>
      <c r="Q2560" s="13" t="s">
        <v>8327</v>
      </c>
      <c r="R2560" t="s">
        <v>8350</v>
      </c>
      <c r="S2560" s="10">
        <f t="shared" si="205"/>
        <v>42025.637939814813</v>
      </c>
      <c r="T2560" s="10">
        <f t="shared" si="206"/>
        <v>42063.631944444445</v>
      </c>
      <c r="U2560">
        <f t="shared" si="208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 s="9">
        <v>17</v>
      </c>
      <c r="M2561" t="b">
        <v>1</v>
      </c>
      <c r="N2561" t="s">
        <v>8277</v>
      </c>
      <c r="O2561">
        <f t="shared" si="203"/>
        <v>128</v>
      </c>
      <c r="P2561">
        <f t="shared" si="204"/>
        <v>37.65</v>
      </c>
      <c r="Q2561" s="13" t="s">
        <v>8327</v>
      </c>
      <c r="R2561" t="s">
        <v>8328</v>
      </c>
      <c r="S2561" s="10">
        <f t="shared" si="205"/>
        <v>40893.992962962962</v>
      </c>
      <c r="T2561" s="10">
        <f t="shared" si="206"/>
        <v>40933.992962962962</v>
      </c>
      <c r="U2561">
        <f t="shared" si="208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 s="9">
        <v>22</v>
      </c>
      <c r="M2562" t="b">
        <v>0</v>
      </c>
      <c r="N2562" t="s">
        <v>8269</v>
      </c>
      <c r="O2562">
        <f t="shared" si="203"/>
        <v>128</v>
      </c>
      <c r="P2562">
        <f t="shared" si="204"/>
        <v>29.05</v>
      </c>
      <c r="Q2562" s="13" t="s">
        <v>8323</v>
      </c>
      <c r="R2562" t="s">
        <v>8326</v>
      </c>
      <c r="S2562" s="10">
        <f t="shared" si="205"/>
        <v>42789.462430555555</v>
      </c>
      <c r="T2562" s="10">
        <f t="shared" si="206"/>
        <v>42825.957638888889</v>
      </c>
      <c r="U2562">
        <f t="shared" si="208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 s="9">
        <v>26</v>
      </c>
      <c r="M2563" t="b">
        <v>0</v>
      </c>
      <c r="N2563" t="s">
        <v>8292</v>
      </c>
      <c r="O2563">
        <f t="shared" ref="O2563:O2626" si="209">ROUND(E2563/D2563*100,0)</f>
        <v>1</v>
      </c>
      <c r="P2563">
        <f t="shared" ref="P2563:P2626" si="210">IFERROR(ROUND(E2563/L2563,2),0)</f>
        <v>24.5</v>
      </c>
      <c r="Q2563" s="13" t="s">
        <v>8308</v>
      </c>
      <c r="R2563" t="s">
        <v>8318</v>
      </c>
      <c r="S2563" s="10">
        <f t="shared" ref="S2563:S2626" si="211">(((J2563/60)/60)/24)+DATE(1970,1,1)</f>
        <v>41890.511319444442</v>
      </c>
      <c r="T2563" s="10">
        <f t="shared" ref="T2563:T2626" si="212">(((I2563/60)/60)/24)+DATE(1970,1,1)</f>
        <v>41920.511319444442</v>
      </c>
      <c r="U2563">
        <f t="shared" si="208"/>
        <v>2014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 s="9">
        <v>7</v>
      </c>
      <c r="M2564" t="b">
        <v>0</v>
      </c>
      <c r="N2564" t="s">
        <v>8271</v>
      </c>
      <c r="O2564">
        <f t="shared" si="209"/>
        <v>1</v>
      </c>
      <c r="P2564">
        <f t="shared" si="210"/>
        <v>90.86</v>
      </c>
      <c r="Q2564" s="13" t="s">
        <v>8308</v>
      </c>
      <c r="R2564" t="s">
        <v>8310</v>
      </c>
      <c r="S2564" s="10">
        <f t="shared" si="211"/>
        <v>41913.521064814813</v>
      </c>
      <c r="T2564" s="10">
        <f t="shared" si="212"/>
        <v>41943.521064814813</v>
      </c>
      <c r="U2564">
        <f t="shared" si="208"/>
        <v>2014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 s="9">
        <v>9</v>
      </c>
      <c r="M2565" t="b">
        <v>1</v>
      </c>
      <c r="N2565" t="s">
        <v>8301</v>
      </c>
      <c r="O2565">
        <f t="shared" si="209"/>
        <v>106</v>
      </c>
      <c r="P2565">
        <f t="shared" si="210"/>
        <v>70.67</v>
      </c>
      <c r="Q2565" s="13" t="s">
        <v>8323</v>
      </c>
      <c r="R2565" t="s">
        <v>8324</v>
      </c>
      <c r="S2565" s="10">
        <f t="shared" si="211"/>
        <v>42465.16851851852</v>
      </c>
      <c r="T2565" s="10">
        <f t="shared" si="212"/>
        <v>42495.16851851852</v>
      </c>
      <c r="U2565">
        <f t="shared" si="208"/>
        <v>2016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 s="9">
        <v>17</v>
      </c>
      <c r="M2566" t="b">
        <v>1</v>
      </c>
      <c r="N2566" t="s">
        <v>8264</v>
      </c>
      <c r="O2566">
        <f t="shared" si="209"/>
        <v>127</v>
      </c>
      <c r="P2566">
        <f t="shared" si="210"/>
        <v>37.409999999999997</v>
      </c>
      <c r="Q2566" s="13" t="s">
        <v>8321</v>
      </c>
      <c r="R2566" t="s">
        <v>8343</v>
      </c>
      <c r="S2566" s="10">
        <f t="shared" si="211"/>
        <v>40730.896354166667</v>
      </c>
      <c r="T2566" s="10">
        <f t="shared" si="212"/>
        <v>40790.896354166667</v>
      </c>
      <c r="U2566">
        <f t="shared" si="208"/>
        <v>2011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 s="9">
        <v>11</v>
      </c>
      <c r="M2567" t="b">
        <v>0</v>
      </c>
      <c r="N2567" t="s">
        <v>8291</v>
      </c>
      <c r="O2567">
        <f t="shared" si="209"/>
        <v>25</v>
      </c>
      <c r="P2567">
        <f t="shared" si="210"/>
        <v>57.73</v>
      </c>
      <c r="Q2567" s="13" t="s">
        <v>8327</v>
      </c>
      <c r="R2567" t="s">
        <v>8330</v>
      </c>
      <c r="S2567" s="10">
        <f t="shared" si="211"/>
        <v>42801.43104166667</v>
      </c>
      <c r="T2567" s="10">
        <f t="shared" si="212"/>
        <v>42831.389374999999</v>
      </c>
      <c r="U2567">
        <f t="shared" si="208"/>
        <v>2017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 s="9">
        <v>28</v>
      </c>
      <c r="M2568" t="b">
        <v>1</v>
      </c>
      <c r="N2568" t="s">
        <v>8269</v>
      </c>
      <c r="O2568">
        <f t="shared" si="209"/>
        <v>127</v>
      </c>
      <c r="P2568">
        <f t="shared" si="210"/>
        <v>22.61</v>
      </c>
      <c r="Q2568" s="13" t="s">
        <v>8323</v>
      </c>
      <c r="R2568" t="s">
        <v>8326</v>
      </c>
      <c r="S2568" s="10">
        <f t="shared" si="211"/>
        <v>42503.539976851855</v>
      </c>
      <c r="T2568" s="10">
        <f t="shared" si="212"/>
        <v>42548.791666666672</v>
      </c>
      <c r="U2568">
        <f t="shared" si="208"/>
        <v>2016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 s="9">
        <v>19</v>
      </c>
      <c r="M2569" t="b">
        <v>1</v>
      </c>
      <c r="N2569" t="s">
        <v>8274</v>
      </c>
      <c r="O2569">
        <f t="shared" si="209"/>
        <v>181</v>
      </c>
      <c r="P2569">
        <f t="shared" si="210"/>
        <v>33.32</v>
      </c>
      <c r="Q2569" s="13" t="s">
        <v>8327</v>
      </c>
      <c r="R2569" t="s">
        <v>8331</v>
      </c>
      <c r="S2569" s="10">
        <f t="shared" si="211"/>
        <v>42198.750254629631</v>
      </c>
      <c r="T2569" s="10">
        <f t="shared" si="212"/>
        <v>42238.750254629631</v>
      </c>
      <c r="U2569">
        <f t="shared" si="208"/>
        <v>2015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 s="9">
        <v>22</v>
      </c>
      <c r="M2570" t="b">
        <v>1</v>
      </c>
      <c r="N2570" t="s">
        <v>8264</v>
      </c>
      <c r="O2570">
        <f t="shared" si="209"/>
        <v>140</v>
      </c>
      <c r="P2570">
        <f t="shared" si="210"/>
        <v>28.73</v>
      </c>
      <c r="Q2570" s="13" t="s">
        <v>8321</v>
      </c>
      <c r="R2570" t="s">
        <v>8343</v>
      </c>
      <c r="S2570" s="10">
        <f t="shared" si="211"/>
        <v>40918.738935185182</v>
      </c>
      <c r="T2570" s="10">
        <f t="shared" si="212"/>
        <v>40943.738935185182</v>
      </c>
      <c r="U2570">
        <f t="shared" si="208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 s="9">
        <v>36</v>
      </c>
      <c r="M2571" t="b">
        <v>1</v>
      </c>
      <c r="N2571" t="s">
        <v>8269</v>
      </c>
      <c r="O2571">
        <f t="shared" si="209"/>
        <v>126</v>
      </c>
      <c r="P2571">
        <f t="shared" si="210"/>
        <v>17.53</v>
      </c>
      <c r="Q2571" s="13" t="s">
        <v>8323</v>
      </c>
      <c r="R2571" t="s">
        <v>8326</v>
      </c>
      <c r="S2571" s="10">
        <f t="shared" si="211"/>
        <v>42480.479861111111</v>
      </c>
      <c r="T2571" s="10">
        <f t="shared" si="212"/>
        <v>42510.479861111111</v>
      </c>
      <c r="U2571">
        <f t="shared" si="208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 s="9">
        <v>8</v>
      </c>
      <c r="M2572" t="b">
        <v>1</v>
      </c>
      <c r="N2572" t="s">
        <v>8269</v>
      </c>
      <c r="O2572">
        <f t="shared" si="209"/>
        <v>126</v>
      </c>
      <c r="P2572">
        <f t="shared" si="210"/>
        <v>78.88</v>
      </c>
      <c r="Q2572" s="13" t="s">
        <v>8323</v>
      </c>
      <c r="R2572" t="s">
        <v>8326</v>
      </c>
      <c r="S2572" s="10">
        <f t="shared" si="211"/>
        <v>42289.761192129634</v>
      </c>
      <c r="T2572" s="10">
        <f t="shared" si="212"/>
        <v>42319.802858796291</v>
      </c>
      <c r="U2572">
        <f t="shared" si="208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 s="9">
        <v>20</v>
      </c>
      <c r="M2573" t="b">
        <v>1</v>
      </c>
      <c r="N2573" t="s">
        <v>8263</v>
      </c>
      <c r="O2573">
        <f t="shared" si="209"/>
        <v>126</v>
      </c>
      <c r="P2573">
        <f t="shared" si="210"/>
        <v>31.5</v>
      </c>
      <c r="Q2573" s="13" t="s">
        <v>8321</v>
      </c>
      <c r="R2573" t="s">
        <v>8332</v>
      </c>
      <c r="S2573" s="10">
        <f t="shared" si="211"/>
        <v>42447.103518518517</v>
      </c>
      <c r="T2573" s="10">
        <f t="shared" si="212"/>
        <v>42477.103518518517</v>
      </c>
      <c r="U2573">
        <f t="shared" si="208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 s="9">
        <v>10</v>
      </c>
      <c r="M2574" t="b">
        <v>1</v>
      </c>
      <c r="N2574" t="s">
        <v>8293</v>
      </c>
      <c r="O2574">
        <f t="shared" si="209"/>
        <v>127</v>
      </c>
      <c r="P2574">
        <f t="shared" si="210"/>
        <v>62.8</v>
      </c>
      <c r="Q2574" s="13" t="s">
        <v>8308</v>
      </c>
      <c r="R2574" t="s">
        <v>8309</v>
      </c>
      <c r="S2574" s="10">
        <f t="shared" si="211"/>
        <v>42115.853888888887</v>
      </c>
      <c r="T2574" s="10">
        <f t="shared" si="212"/>
        <v>42148.853888888887</v>
      </c>
      <c r="U2574">
        <f t="shared" si="208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 s="9">
        <v>25</v>
      </c>
      <c r="M2575" t="b">
        <v>0</v>
      </c>
      <c r="N2575" t="s">
        <v>8294</v>
      </c>
      <c r="O2575">
        <f t="shared" si="209"/>
        <v>13</v>
      </c>
      <c r="P2575">
        <f t="shared" si="210"/>
        <v>25</v>
      </c>
      <c r="Q2575" s="13" t="s">
        <v>8313</v>
      </c>
      <c r="R2575" t="s">
        <v>8353</v>
      </c>
      <c r="S2575" s="10">
        <f t="shared" si="211"/>
        <v>42345.951539351852</v>
      </c>
      <c r="T2575" s="10">
        <f t="shared" si="212"/>
        <v>42375.951539351852</v>
      </c>
      <c r="U2575">
        <f t="shared" si="208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 s="9">
        <v>12</v>
      </c>
      <c r="M2576" t="b">
        <v>0</v>
      </c>
      <c r="N2576" t="s">
        <v>8269</v>
      </c>
      <c r="O2576">
        <f t="shared" si="209"/>
        <v>21</v>
      </c>
      <c r="P2576">
        <f t="shared" si="210"/>
        <v>52.08</v>
      </c>
      <c r="Q2576" s="13" t="s">
        <v>8323</v>
      </c>
      <c r="R2576" t="s">
        <v>8326</v>
      </c>
      <c r="S2576" s="10">
        <f t="shared" si="211"/>
        <v>42701.908807870372</v>
      </c>
      <c r="T2576" s="10">
        <f t="shared" si="212"/>
        <v>42716.25</v>
      </c>
      <c r="U2576">
        <f t="shared" si="208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 s="9">
        <v>17</v>
      </c>
      <c r="M2577" t="b">
        <v>0</v>
      </c>
      <c r="N2577" t="s">
        <v>8269</v>
      </c>
      <c r="O2577">
        <f t="shared" si="209"/>
        <v>18</v>
      </c>
      <c r="P2577">
        <f t="shared" si="210"/>
        <v>36.590000000000003</v>
      </c>
      <c r="Q2577" s="13" t="s">
        <v>8323</v>
      </c>
      <c r="R2577" t="s">
        <v>8326</v>
      </c>
      <c r="S2577" s="10">
        <f t="shared" si="211"/>
        <v>42606.056863425925</v>
      </c>
      <c r="T2577" s="10">
        <f t="shared" si="212"/>
        <v>42620.056863425925</v>
      </c>
      <c r="U2577">
        <f t="shared" si="208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 s="9">
        <v>7</v>
      </c>
      <c r="M2578" t="b">
        <v>0</v>
      </c>
      <c r="N2578" t="s">
        <v>8271</v>
      </c>
      <c r="O2578">
        <f t="shared" si="209"/>
        <v>3</v>
      </c>
      <c r="P2578">
        <f t="shared" si="210"/>
        <v>88.71</v>
      </c>
      <c r="Q2578" s="13" t="s">
        <v>8308</v>
      </c>
      <c r="R2578" t="s">
        <v>8310</v>
      </c>
      <c r="S2578" s="10">
        <f t="shared" si="211"/>
        <v>42535.492280092592</v>
      </c>
      <c r="T2578" s="10">
        <f t="shared" si="212"/>
        <v>42565.492280092592</v>
      </c>
      <c r="U2578">
        <f t="shared" si="208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 s="9">
        <v>12</v>
      </c>
      <c r="M2579" t="b">
        <v>0</v>
      </c>
      <c r="N2579" t="s">
        <v>8269</v>
      </c>
      <c r="O2579">
        <f t="shared" si="209"/>
        <v>11</v>
      </c>
      <c r="P2579">
        <f t="shared" si="210"/>
        <v>51.67</v>
      </c>
      <c r="Q2579" s="13" t="s">
        <v>8323</v>
      </c>
      <c r="R2579" t="s">
        <v>8326</v>
      </c>
      <c r="S2579" s="10">
        <f t="shared" si="211"/>
        <v>41983.752847222218</v>
      </c>
      <c r="T2579" s="10">
        <f t="shared" si="212"/>
        <v>42014.140972222223</v>
      </c>
      <c r="U2579">
        <f t="shared" si="208"/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 s="9">
        <v>10</v>
      </c>
      <c r="M2580" t="b">
        <v>0</v>
      </c>
      <c r="N2580" t="s">
        <v>8269</v>
      </c>
      <c r="O2580">
        <f t="shared" si="209"/>
        <v>48</v>
      </c>
      <c r="P2580">
        <f t="shared" si="210"/>
        <v>62</v>
      </c>
      <c r="Q2580" s="13" t="s">
        <v>8323</v>
      </c>
      <c r="R2580" t="s">
        <v>8326</v>
      </c>
      <c r="S2580" s="10">
        <f t="shared" si="211"/>
        <v>41830.858344907407</v>
      </c>
      <c r="T2580" s="10">
        <f t="shared" si="212"/>
        <v>41852.291666666664</v>
      </c>
      <c r="U2580">
        <f t="shared" si="208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 s="9">
        <v>11</v>
      </c>
      <c r="M2581" t="b">
        <v>1</v>
      </c>
      <c r="N2581" t="s">
        <v>8277</v>
      </c>
      <c r="O2581">
        <f t="shared" si="209"/>
        <v>103</v>
      </c>
      <c r="P2581">
        <f t="shared" si="210"/>
        <v>56.36</v>
      </c>
      <c r="Q2581" s="13" t="s">
        <v>8327</v>
      </c>
      <c r="R2581" t="s">
        <v>8328</v>
      </c>
      <c r="S2581" s="10">
        <f t="shared" si="211"/>
        <v>40960.861562500002</v>
      </c>
      <c r="T2581" s="10">
        <f t="shared" si="212"/>
        <v>40976.207638888889</v>
      </c>
      <c r="U2581">
        <f t="shared" ref="U2581:U2608" si="213">YEAR(S2581)</f>
        <v>2012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 s="9">
        <v>16</v>
      </c>
      <c r="M2582" t="b">
        <v>1</v>
      </c>
      <c r="N2582" t="s">
        <v>8274</v>
      </c>
      <c r="O2582">
        <f t="shared" si="209"/>
        <v>124</v>
      </c>
      <c r="P2582">
        <f t="shared" si="210"/>
        <v>38.75</v>
      </c>
      <c r="Q2582" s="13" t="s">
        <v>8327</v>
      </c>
      <c r="R2582" t="s">
        <v>8331</v>
      </c>
      <c r="S2582" s="10">
        <f t="shared" si="211"/>
        <v>41072.739953703705</v>
      </c>
      <c r="T2582" s="10">
        <f t="shared" si="212"/>
        <v>41102.739953703705</v>
      </c>
      <c r="U2582">
        <f t="shared" si="213"/>
        <v>2012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 s="9">
        <v>21</v>
      </c>
      <c r="M2583" t="b">
        <v>1</v>
      </c>
      <c r="N2583" t="s">
        <v>8269</v>
      </c>
      <c r="O2583">
        <f t="shared" si="209"/>
        <v>124</v>
      </c>
      <c r="P2583">
        <f t="shared" si="210"/>
        <v>29.43</v>
      </c>
      <c r="Q2583" s="13" t="s">
        <v>8323</v>
      </c>
      <c r="R2583" t="s">
        <v>8326</v>
      </c>
      <c r="S2583" s="10">
        <f t="shared" si="211"/>
        <v>42544.814328703709</v>
      </c>
      <c r="T2583" s="10">
        <f t="shared" si="212"/>
        <v>42582.873611111107</v>
      </c>
      <c r="U2583">
        <f t="shared" si="213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 s="9">
        <v>3</v>
      </c>
      <c r="M2584" t="b">
        <v>1</v>
      </c>
      <c r="N2584" t="s">
        <v>8293</v>
      </c>
      <c r="O2584">
        <f t="shared" si="209"/>
        <v>103</v>
      </c>
      <c r="P2584">
        <f t="shared" si="210"/>
        <v>205</v>
      </c>
      <c r="Q2584" s="13" t="s">
        <v>8308</v>
      </c>
      <c r="R2584" t="s">
        <v>8309</v>
      </c>
      <c r="S2584" s="10">
        <f t="shared" si="211"/>
        <v>42466.826180555552</v>
      </c>
      <c r="T2584" s="10">
        <f t="shared" si="212"/>
        <v>42496.826180555552</v>
      </c>
      <c r="U2584">
        <f t="shared" si="213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 s="9">
        <v>3</v>
      </c>
      <c r="M2585" t="b">
        <v>0</v>
      </c>
      <c r="N2585" t="s">
        <v>8269</v>
      </c>
      <c r="O2585">
        <f t="shared" si="209"/>
        <v>61</v>
      </c>
      <c r="P2585">
        <f t="shared" si="210"/>
        <v>203.67</v>
      </c>
      <c r="Q2585" s="13" t="s">
        <v>8323</v>
      </c>
      <c r="R2585" t="s">
        <v>8326</v>
      </c>
      <c r="S2585" s="10">
        <f t="shared" si="211"/>
        <v>42415.398032407407</v>
      </c>
      <c r="T2585" s="10">
        <f t="shared" si="212"/>
        <v>42445.356365740736</v>
      </c>
      <c r="U2585">
        <f t="shared" si="213"/>
        <v>2016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 s="9">
        <v>9</v>
      </c>
      <c r="M2586" t="b">
        <v>0</v>
      </c>
      <c r="N2586" t="s">
        <v>8301</v>
      </c>
      <c r="O2586">
        <f t="shared" si="209"/>
        <v>2</v>
      </c>
      <c r="P2586">
        <f t="shared" si="210"/>
        <v>67.78</v>
      </c>
      <c r="Q2586" s="13" t="s">
        <v>8323</v>
      </c>
      <c r="R2586" t="s">
        <v>8324</v>
      </c>
      <c r="S2586" s="10">
        <f t="shared" si="211"/>
        <v>42246.883784722217</v>
      </c>
      <c r="T2586" s="10">
        <f t="shared" si="212"/>
        <v>42276.883784722217</v>
      </c>
      <c r="U2586">
        <f t="shared" si="213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 s="9">
        <v>14</v>
      </c>
      <c r="M2587" t="b">
        <v>1</v>
      </c>
      <c r="N2587" t="s">
        <v>8277</v>
      </c>
      <c r="O2587">
        <f t="shared" si="209"/>
        <v>102</v>
      </c>
      <c r="P2587">
        <f t="shared" si="210"/>
        <v>43.57</v>
      </c>
      <c r="Q2587" s="13" t="s">
        <v>8327</v>
      </c>
      <c r="R2587" t="s">
        <v>8328</v>
      </c>
      <c r="S2587" s="10">
        <f t="shared" si="211"/>
        <v>41192.758506944447</v>
      </c>
      <c r="T2587" s="10">
        <f t="shared" si="212"/>
        <v>41208.165972222225</v>
      </c>
      <c r="U2587">
        <f t="shared" si="213"/>
        <v>2012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 s="9">
        <v>22</v>
      </c>
      <c r="M2588" t="b">
        <v>1</v>
      </c>
      <c r="N2588" t="s">
        <v>8269</v>
      </c>
      <c r="O2588">
        <f t="shared" si="209"/>
        <v>122</v>
      </c>
      <c r="P2588">
        <f t="shared" si="210"/>
        <v>27.73</v>
      </c>
      <c r="Q2588" s="13" t="s">
        <v>8323</v>
      </c>
      <c r="R2588" t="s">
        <v>8326</v>
      </c>
      <c r="S2588" s="10">
        <f t="shared" si="211"/>
        <v>42278.453668981485</v>
      </c>
      <c r="T2588" s="10">
        <f t="shared" si="212"/>
        <v>42296.458333333328</v>
      </c>
      <c r="U2588">
        <f t="shared" si="213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 s="9">
        <v>3</v>
      </c>
      <c r="M2589" t="b">
        <v>1</v>
      </c>
      <c r="N2589" t="s">
        <v>8269</v>
      </c>
      <c r="O2589">
        <f t="shared" si="209"/>
        <v>122</v>
      </c>
      <c r="P2589">
        <f t="shared" si="210"/>
        <v>203.33</v>
      </c>
      <c r="Q2589" s="13" t="s">
        <v>8323</v>
      </c>
      <c r="R2589" t="s">
        <v>8326</v>
      </c>
      <c r="S2589" s="10">
        <f t="shared" si="211"/>
        <v>42152.503495370373</v>
      </c>
      <c r="T2589" s="10">
        <f t="shared" si="212"/>
        <v>42172.503495370373</v>
      </c>
      <c r="U2589">
        <f t="shared" si="213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 s="9">
        <v>24</v>
      </c>
      <c r="M2590" t="b">
        <v>0</v>
      </c>
      <c r="N2590" t="s">
        <v>8280</v>
      </c>
      <c r="O2590">
        <f t="shared" si="209"/>
        <v>2</v>
      </c>
      <c r="P2590">
        <f t="shared" si="210"/>
        <v>25.29</v>
      </c>
      <c r="Q2590" s="13" t="s">
        <v>8316</v>
      </c>
      <c r="R2590" t="s">
        <v>8334</v>
      </c>
      <c r="S2590" s="10">
        <f t="shared" si="211"/>
        <v>41499.546759259261</v>
      </c>
      <c r="T2590" s="10">
        <f t="shared" si="212"/>
        <v>41531.546759259261</v>
      </c>
      <c r="U2590">
        <f t="shared" si="213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 s="9">
        <v>16</v>
      </c>
      <c r="M2591" t="b">
        <v>1</v>
      </c>
      <c r="N2591" t="s">
        <v>8277</v>
      </c>
      <c r="O2591">
        <f t="shared" si="209"/>
        <v>121</v>
      </c>
      <c r="P2591">
        <f t="shared" si="210"/>
        <v>37.94</v>
      </c>
      <c r="Q2591" s="13" t="s">
        <v>8327</v>
      </c>
      <c r="R2591" t="s">
        <v>8328</v>
      </c>
      <c r="S2591" s="10">
        <f t="shared" si="211"/>
        <v>41023.227731481478</v>
      </c>
      <c r="T2591" s="10">
        <f t="shared" si="212"/>
        <v>41083.227731481478</v>
      </c>
      <c r="U2591">
        <f t="shared" si="213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 s="9">
        <v>18</v>
      </c>
      <c r="M2592" t="b">
        <v>1</v>
      </c>
      <c r="N2592" t="s">
        <v>8269</v>
      </c>
      <c r="O2592">
        <f t="shared" si="209"/>
        <v>121</v>
      </c>
      <c r="P2592">
        <f t="shared" si="210"/>
        <v>33.67</v>
      </c>
      <c r="Q2592" s="13" t="s">
        <v>8323</v>
      </c>
      <c r="R2592" t="s">
        <v>8326</v>
      </c>
      <c r="S2592" s="10">
        <f t="shared" si="211"/>
        <v>41882.585648148146</v>
      </c>
      <c r="T2592" s="10">
        <f t="shared" si="212"/>
        <v>41912.666666666664</v>
      </c>
      <c r="U2592">
        <f t="shared" si="213"/>
        <v>2014</v>
      </c>
    </row>
    <row r="2593" spans="1:21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 s="9">
        <v>3</v>
      </c>
      <c r="M2593" t="b">
        <v>0</v>
      </c>
      <c r="N2593" t="s">
        <v>8301</v>
      </c>
      <c r="O2593">
        <f t="shared" si="209"/>
        <v>0</v>
      </c>
      <c r="P2593">
        <f t="shared" si="210"/>
        <v>201.67</v>
      </c>
      <c r="Q2593" s="13" t="s">
        <v>8323</v>
      </c>
      <c r="R2593" t="s">
        <v>8324</v>
      </c>
      <c r="S2593" s="10">
        <f t="shared" si="211"/>
        <v>42255.791909722218</v>
      </c>
      <c r="T2593" s="10">
        <f t="shared" si="212"/>
        <v>42285.791909722218</v>
      </c>
      <c r="U2593">
        <f t="shared" si="213"/>
        <v>2015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 s="9">
        <v>25</v>
      </c>
      <c r="M2594" t="b">
        <v>1</v>
      </c>
      <c r="N2594" t="s">
        <v>8269</v>
      </c>
      <c r="O2594">
        <f t="shared" si="209"/>
        <v>242</v>
      </c>
      <c r="P2594">
        <f t="shared" si="210"/>
        <v>24.2</v>
      </c>
      <c r="Q2594" s="13" t="s">
        <v>8323</v>
      </c>
      <c r="R2594" t="s">
        <v>8326</v>
      </c>
      <c r="S2594" s="10">
        <f t="shared" si="211"/>
        <v>42107.621018518519</v>
      </c>
      <c r="T2594" s="10">
        <f t="shared" si="212"/>
        <v>42167.621018518519</v>
      </c>
      <c r="U2594">
        <f t="shared" si="213"/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 s="9">
        <v>14</v>
      </c>
      <c r="M2595" t="b">
        <v>1</v>
      </c>
      <c r="N2595" t="s">
        <v>8269</v>
      </c>
      <c r="O2595">
        <f t="shared" si="209"/>
        <v>242</v>
      </c>
      <c r="P2595">
        <f t="shared" si="210"/>
        <v>43.21</v>
      </c>
      <c r="Q2595" s="13" t="s">
        <v>8323</v>
      </c>
      <c r="R2595" t="s">
        <v>8326</v>
      </c>
      <c r="S2595" s="10">
        <f t="shared" si="211"/>
        <v>42559.776724537034</v>
      </c>
      <c r="T2595" s="10">
        <f t="shared" si="212"/>
        <v>42589.776724537034</v>
      </c>
      <c r="U2595">
        <f t="shared" si="213"/>
        <v>2016</v>
      </c>
    </row>
    <row r="2596" spans="1:21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 s="9">
        <v>12</v>
      </c>
      <c r="M2596" t="b">
        <v>0</v>
      </c>
      <c r="N2596" t="s">
        <v>8280</v>
      </c>
      <c r="O2596">
        <f t="shared" si="209"/>
        <v>6</v>
      </c>
      <c r="P2596">
        <f t="shared" si="210"/>
        <v>50.08</v>
      </c>
      <c r="Q2596" s="13" t="s">
        <v>8316</v>
      </c>
      <c r="R2596" t="s">
        <v>8334</v>
      </c>
      <c r="S2596" s="10">
        <f t="shared" si="211"/>
        <v>42340.701504629629</v>
      </c>
      <c r="T2596" s="10">
        <f t="shared" si="212"/>
        <v>42368.701504629629</v>
      </c>
      <c r="U2596">
        <f t="shared" si="213"/>
        <v>2015</v>
      </c>
    </row>
    <row r="2597" spans="1:21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 s="9">
        <v>13</v>
      </c>
      <c r="M2597" t="b">
        <v>1</v>
      </c>
      <c r="N2597" t="s">
        <v>8267</v>
      </c>
      <c r="O2597">
        <f t="shared" si="209"/>
        <v>100</v>
      </c>
      <c r="P2597">
        <f t="shared" si="210"/>
        <v>46.23</v>
      </c>
      <c r="Q2597" s="13" t="s">
        <v>8321</v>
      </c>
      <c r="R2597" t="s">
        <v>8322</v>
      </c>
      <c r="S2597" s="10">
        <f t="shared" si="211"/>
        <v>42211.951284722221</v>
      </c>
      <c r="T2597" s="10">
        <f t="shared" si="212"/>
        <v>42226.951284722221</v>
      </c>
      <c r="U2597">
        <f t="shared" si="213"/>
        <v>2015</v>
      </c>
    </row>
    <row r="2598" spans="1:21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 s="9">
        <v>8</v>
      </c>
      <c r="M2598" t="b">
        <v>0</v>
      </c>
      <c r="N2598" t="s">
        <v>8285</v>
      </c>
      <c r="O2598">
        <f t="shared" si="209"/>
        <v>3</v>
      </c>
      <c r="P2598">
        <f t="shared" si="210"/>
        <v>75</v>
      </c>
      <c r="Q2598" s="13" t="s">
        <v>8311</v>
      </c>
      <c r="R2598" t="s">
        <v>8348</v>
      </c>
      <c r="S2598" s="10">
        <f t="shared" si="211"/>
        <v>42457.871516203704</v>
      </c>
      <c r="T2598" s="10">
        <f t="shared" si="212"/>
        <v>42487.579861111109</v>
      </c>
      <c r="U2598">
        <f t="shared" si="213"/>
        <v>2016</v>
      </c>
    </row>
    <row r="2599" spans="1:21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 s="9">
        <v>22</v>
      </c>
      <c r="M2599" t="b">
        <v>1</v>
      </c>
      <c r="N2599" t="s">
        <v>8263</v>
      </c>
      <c r="O2599">
        <f t="shared" si="209"/>
        <v>100</v>
      </c>
      <c r="P2599">
        <f t="shared" si="210"/>
        <v>27.27</v>
      </c>
      <c r="Q2599" s="13" t="s">
        <v>8321</v>
      </c>
      <c r="R2599" t="s">
        <v>8332</v>
      </c>
      <c r="S2599" s="10">
        <f t="shared" si="211"/>
        <v>41995.752986111111</v>
      </c>
      <c r="T2599" s="10">
        <f t="shared" si="212"/>
        <v>42034.708333333328</v>
      </c>
      <c r="U2599">
        <f t="shared" si="213"/>
        <v>2014</v>
      </c>
    </row>
    <row r="2600" spans="1:21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 s="9">
        <v>10</v>
      </c>
      <c r="M2600" t="b">
        <v>1</v>
      </c>
      <c r="N2600" t="s">
        <v>8264</v>
      </c>
      <c r="O2600">
        <f t="shared" si="209"/>
        <v>120</v>
      </c>
      <c r="P2600">
        <f t="shared" si="210"/>
        <v>60</v>
      </c>
      <c r="Q2600" s="13" t="s">
        <v>8321</v>
      </c>
      <c r="R2600" t="s">
        <v>8343</v>
      </c>
      <c r="S2600" s="10">
        <f t="shared" si="211"/>
        <v>40612.695208333331</v>
      </c>
      <c r="T2600" s="10">
        <f t="shared" si="212"/>
        <v>40636.041666666664</v>
      </c>
      <c r="U2600">
        <f t="shared" si="213"/>
        <v>2011</v>
      </c>
    </row>
    <row r="2601" spans="1:21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 s="9">
        <v>14</v>
      </c>
      <c r="M2601" t="b">
        <v>1</v>
      </c>
      <c r="N2601" t="s">
        <v>8267</v>
      </c>
      <c r="O2601">
        <f t="shared" si="209"/>
        <v>120</v>
      </c>
      <c r="P2601">
        <f t="shared" si="210"/>
        <v>42.86</v>
      </c>
      <c r="Q2601" s="13" t="s">
        <v>8321</v>
      </c>
      <c r="R2601" t="s">
        <v>8322</v>
      </c>
      <c r="S2601" s="10">
        <f t="shared" si="211"/>
        <v>41657.985081018516</v>
      </c>
      <c r="T2601" s="10">
        <f t="shared" si="212"/>
        <v>41699.720833333333</v>
      </c>
      <c r="U2601">
        <f t="shared" si="213"/>
        <v>2014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 s="9">
        <v>17</v>
      </c>
      <c r="M2602" t="b">
        <v>1</v>
      </c>
      <c r="N2602" t="s">
        <v>8295</v>
      </c>
      <c r="O2602">
        <f t="shared" si="209"/>
        <v>299</v>
      </c>
      <c r="P2602">
        <f t="shared" si="210"/>
        <v>35.119999999999997</v>
      </c>
      <c r="Q2602" s="13" t="s">
        <v>8316</v>
      </c>
      <c r="R2602" t="s">
        <v>8317</v>
      </c>
      <c r="S2602" s="10">
        <f t="shared" si="211"/>
        <v>42689.853090277778</v>
      </c>
      <c r="T2602" s="10">
        <f t="shared" si="212"/>
        <v>42696.853090277778</v>
      </c>
      <c r="U2602">
        <f t="shared" si="213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 s="9">
        <v>18</v>
      </c>
      <c r="M2603" t="b">
        <v>1</v>
      </c>
      <c r="N2603" t="s">
        <v>8272</v>
      </c>
      <c r="O2603">
        <f t="shared" si="209"/>
        <v>238</v>
      </c>
      <c r="P2603">
        <f t="shared" si="210"/>
        <v>33.06</v>
      </c>
      <c r="Q2603" s="13" t="s">
        <v>8311</v>
      </c>
      <c r="R2603" t="s">
        <v>8333</v>
      </c>
      <c r="S2603" s="10">
        <f t="shared" si="211"/>
        <v>41235.054560185185</v>
      </c>
      <c r="T2603" s="10">
        <f t="shared" si="212"/>
        <v>41249.054560185185</v>
      </c>
      <c r="U2603">
        <f t="shared" si="213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 s="9">
        <v>13</v>
      </c>
      <c r="M2604" t="b">
        <v>1</v>
      </c>
      <c r="N2604" t="s">
        <v>8269</v>
      </c>
      <c r="O2604">
        <f t="shared" si="209"/>
        <v>169</v>
      </c>
      <c r="P2604">
        <f t="shared" si="210"/>
        <v>45.62</v>
      </c>
      <c r="Q2604" s="13" t="s">
        <v>8323</v>
      </c>
      <c r="R2604" t="s">
        <v>8326</v>
      </c>
      <c r="S2604" s="10">
        <f t="shared" si="211"/>
        <v>41881.361342592594</v>
      </c>
      <c r="T2604" s="10">
        <f t="shared" si="212"/>
        <v>41911.361342592594</v>
      </c>
      <c r="U2604">
        <f t="shared" si="213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 s="9">
        <v>21</v>
      </c>
      <c r="M2605" t="b">
        <v>1</v>
      </c>
      <c r="N2605" t="s">
        <v>8269</v>
      </c>
      <c r="O2605">
        <f t="shared" si="209"/>
        <v>108</v>
      </c>
      <c r="P2605">
        <f t="shared" si="210"/>
        <v>28.19</v>
      </c>
      <c r="Q2605" s="13" t="s">
        <v>8323</v>
      </c>
      <c r="R2605" t="s">
        <v>8326</v>
      </c>
      <c r="S2605" s="10">
        <f t="shared" si="211"/>
        <v>41858.355393518519</v>
      </c>
      <c r="T2605" s="10">
        <f t="shared" si="212"/>
        <v>41882.547222222223</v>
      </c>
      <c r="U2605">
        <f t="shared" si="213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 s="9">
        <v>8</v>
      </c>
      <c r="M2606" t="b">
        <v>0</v>
      </c>
      <c r="N2606" t="s">
        <v>8283</v>
      </c>
      <c r="O2606">
        <f t="shared" si="209"/>
        <v>3</v>
      </c>
      <c r="P2606">
        <f t="shared" si="210"/>
        <v>73.88</v>
      </c>
      <c r="Q2606" s="13" t="s">
        <v>8313</v>
      </c>
      <c r="R2606" t="s">
        <v>8314</v>
      </c>
      <c r="S2606" s="10">
        <f t="shared" si="211"/>
        <v>41877.638298611113</v>
      </c>
      <c r="T2606" s="10">
        <f t="shared" si="212"/>
        <v>41912.638298611113</v>
      </c>
      <c r="U2606">
        <f t="shared" si="213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 s="9">
        <v>13</v>
      </c>
      <c r="M2607" t="b">
        <v>0</v>
      </c>
      <c r="N2607" t="s">
        <v>8270</v>
      </c>
      <c r="O2607">
        <f t="shared" si="209"/>
        <v>4</v>
      </c>
      <c r="P2607">
        <f t="shared" si="210"/>
        <v>45.39</v>
      </c>
      <c r="Q2607" s="13" t="s">
        <v>8308</v>
      </c>
      <c r="R2607" t="s">
        <v>8342</v>
      </c>
      <c r="S2607" s="10">
        <f t="shared" si="211"/>
        <v>41835.639155092591</v>
      </c>
      <c r="T2607" s="10">
        <f t="shared" si="212"/>
        <v>41865.639155092591</v>
      </c>
      <c r="U2607">
        <f t="shared" si="213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 s="9">
        <v>7</v>
      </c>
      <c r="M2608" t="b">
        <v>0</v>
      </c>
      <c r="N2608" t="s">
        <v>8271</v>
      </c>
      <c r="O2608">
        <f t="shared" si="209"/>
        <v>0</v>
      </c>
      <c r="P2608">
        <f t="shared" si="210"/>
        <v>84.29</v>
      </c>
      <c r="Q2608" s="13" t="s">
        <v>8308</v>
      </c>
      <c r="R2608" t="s">
        <v>8310</v>
      </c>
      <c r="S2608" s="10">
        <f t="shared" si="211"/>
        <v>42737.663877314815</v>
      </c>
      <c r="T2608" s="10">
        <f t="shared" si="212"/>
        <v>42767.663877314815</v>
      </c>
      <c r="U2608">
        <f t="shared" si="213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 s="9">
        <v>24</v>
      </c>
      <c r="M2609" t="b">
        <v>0</v>
      </c>
      <c r="N2609" t="s">
        <v>8303</v>
      </c>
      <c r="O2609">
        <f t="shared" si="209"/>
        <v>12</v>
      </c>
      <c r="P2609">
        <f t="shared" si="210"/>
        <v>24.46</v>
      </c>
      <c r="Q2609" s="13" t="s">
        <v>8323</v>
      </c>
      <c r="R2609" t="s">
        <v>8335</v>
      </c>
      <c r="S2609" s="10">
        <f t="shared" si="211"/>
        <v>42010.968240740738</v>
      </c>
      <c r="T2609" s="10">
        <f t="shared" si="212"/>
        <v>42055.968240740738</v>
      </c>
      <c r="U2609">
        <f>YEAR(S2609)</f>
        <v>2015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 s="9">
        <v>23</v>
      </c>
      <c r="M2610" t="b">
        <v>0</v>
      </c>
      <c r="N2610" t="s">
        <v>8301</v>
      </c>
      <c r="O2610">
        <f t="shared" si="209"/>
        <v>20</v>
      </c>
      <c r="P2610">
        <f t="shared" si="210"/>
        <v>25.52</v>
      </c>
      <c r="Q2610" s="13" t="s">
        <v>8323</v>
      </c>
      <c r="R2610" t="s">
        <v>8324</v>
      </c>
      <c r="S2610" s="10">
        <f t="shared" si="211"/>
        <v>42630.922893518517</v>
      </c>
      <c r="T2610" s="10">
        <f t="shared" si="212"/>
        <v>42665.922893518517</v>
      </c>
      <c r="U2610">
        <f t="shared" ref="U2610:U2621" si="214">YEAR(S2610)</f>
        <v>2016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 s="9">
        <v>34</v>
      </c>
      <c r="M2611" t="b">
        <v>1</v>
      </c>
      <c r="N2611" t="s">
        <v>8274</v>
      </c>
      <c r="O2611">
        <f t="shared" si="209"/>
        <v>167</v>
      </c>
      <c r="P2611">
        <f t="shared" si="210"/>
        <v>17.239999999999998</v>
      </c>
      <c r="Q2611" s="13" t="s">
        <v>8327</v>
      </c>
      <c r="R2611" t="s">
        <v>8331</v>
      </c>
      <c r="S2611" s="10">
        <f t="shared" si="211"/>
        <v>42498.341122685189</v>
      </c>
      <c r="T2611" s="10">
        <f t="shared" si="212"/>
        <v>42533.229166666672</v>
      </c>
      <c r="U2611">
        <f t="shared" si="21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 s="9">
        <v>23</v>
      </c>
      <c r="M2612" t="b">
        <v>0</v>
      </c>
      <c r="N2612" t="s">
        <v>8281</v>
      </c>
      <c r="O2612">
        <f t="shared" si="209"/>
        <v>2</v>
      </c>
      <c r="P2612">
        <f t="shared" si="210"/>
        <v>25.43</v>
      </c>
      <c r="Q2612" s="13" t="s">
        <v>8316</v>
      </c>
      <c r="R2612" t="s">
        <v>8344</v>
      </c>
      <c r="S2612" s="10">
        <f t="shared" si="211"/>
        <v>41926.854166666664</v>
      </c>
      <c r="T2612" s="10">
        <f t="shared" si="212"/>
        <v>41957.895833333328</v>
      </c>
      <c r="U2612">
        <f t="shared" si="21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 s="9">
        <v>9</v>
      </c>
      <c r="M2613" t="b">
        <v>0</v>
      </c>
      <c r="N2613" t="s">
        <v>8282</v>
      </c>
      <c r="O2613">
        <f t="shared" si="209"/>
        <v>3</v>
      </c>
      <c r="P2613">
        <f t="shared" si="210"/>
        <v>65</v>
      </c>
      <c r="Q2613" s="13" t="s">
        <v>8319</v>
      </c>
      <c r="R2613" t="s">
        <v>8345</v>
      </c>
      <c r="S2613" s="10">
        <f t="shared" si="211"/>
        <v>42170.728460648148</v>
      </c>
      <c r="T2613" s="10">
        <f t="shared" si="212"/>
        <v>42200.728460648148</v>
      </c>
      <c r="U2613">
        <f t="shared" si="21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 s="9">
        <v>20</v>
      </c>
      <c r="M2614" t="b">
        <v>1</v>
      </c>
      <c r="N2614" t="s">
        <v>8269</v>
      </c>
      <c r="O2614">
        <f t="shared" si="209"/>
        <v>105</v>
      </c>
      <c r="P2614">
        <f t="shared" si="210"/>
        <v>29</v>
      </c>
      <c r="Q2614" s="13" t="s">
        <v>8323</v>
      </c>
      <c r="R2614" t="s">
        <v>8326</v>
      </c>
      <c r="S2614" s="10">
        <f t="shared" si="211"/>
        <v>42338.963912037041</v>
      </c>
      <c r="T2614" s="10">
        <f t="shared" si="212"/>
        <v>42353</v>
      </c>
      <c r="U2614">
        <f t="shared" si="21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 s="9">
        <v>13</v>
      </c>
      <c r="M2615" t="b">
        <v>0</v>
      </c>
      <c r="N2615" t="s">
        <v>8269</v>
      </c>
      <c r="O2615">
        <f t="shared" si="209"/>
        <v>29</v>
      </c>
      <c r="P2615">
        <f t="shared" si="210"/>
        <v>44.31</v>
      </c>
      <c r="Q2615" s="13" t="s">
        <v>8323</v>
      </c>
      <c r="R2615" t="s">
        <v>8326</v>
      </c>
      <c r="S2615" s="10">
        <f t="shared" si="211"/>
        <v>41779.045937499999</v>
      </c>
      <c r="T2615" s="10">
        <f t="shared" si="212"/>
        <v>41820.727777777778</v>
      </c>
      <c r="U2615">
        <f t="shared" si="21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 s="9">
        <v>8</v>
      </c>
      <c r="M2616" t="b">
        <v>0</v>
      </c>
      <c r="N2616" t="s">
        <v>8268</v>
      </c>
      <c r="O2616">
        <f t="shared" si="209"/>
        <v>10</v>
      </c>
      <c r="P2616">
        <f t="shared" si="210"/>
        <v>71.25</v>
      </c>
      <c r="Q2616" s="13" t="s">
        <v>8321</v>
      </c>
      <c r="R2616" t="s">
        <v>8339</v>
      </c>
      <c r="S2616" s="10">
        <f t="shared" si="211"/>
        <v>42238.726631944446</v>
      </c>
      <c r="T2616" s="10">
        <f t="shared" si="212"/>
        <v>42298.726631944446</v>
      </c>
      <c r="U2616">
        <f t="shared" si="21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 s="9">
        <v>13</v>
      </c>
      <c r="M2617" t="b">
        <v>0</v>
      </c>
      <c r="N2617" t="s">
        <v>8302</v>
      </c>
      <c r="O2617">
        <f t="shared" si="209"/>
        <v>14</v>
      </c>
      <c r="P2617">
        <f t="shared" si="210"/>
        <v>43.85</v>
      </c>
      <c r="Q2617" s="13" t="s">
        <v>8311</v>
      </c>
      <c r="R2617" t="s">
        <v>8356</v>
      </c>
      <c r="S2617" s="10">
        <f t="shared" si="211"/>
        <v>41311.126481481479</v>
      </c>
      <c r="T2617" s="10">
        <f t="shared" si="212"/>
        <v>41341.126481481479</v>
      </c>
      <c r="U2617">
        <f t="shared" si="21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 s="9">
        <v>14</v>
      </c>
      <c r="M2618" t="b">
        <v>1</v>
      </c>
      <c r="N2618" t="s">
        <v>8269</v>
      </c>
      <c r="O2618">
        <f t="shared" si="209"/>
        <v>114</v>
      </c>
      <c r="P2618">
        <f t="shared" si="210"/>
        <v>40.71</v>
      </c>
      <c r="Q2618" s="13" t="s">
        <v>8323</v>
      </c>
      <c r="R2618" t="s">
        <v>8326</v>
      </c>
      <c r="S2618" s="10">
        <f t="shared" si="211"/>
        <v>42232.702546296292</v>
      </c>
      <c r="T2618" s="10">
        <f t="shared" si="212"/>
        <v>42264.165972222225</v>
      </c>
      <c r="U2618">
        <f t="shared" si="21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 s="9">
        <v>21</v>
      </c>
      <c r="M2619" t="b">
        <v>1</v>
      </c>
      <c r="N2619" t="s">
        <v>8269</v>
      </c>
      <c r="O2619">
        <f t="shared" si="209"/>
        <v>114</v>
      </c>
      <c r="P2619">
        <f t="shared" si="210"/>
        <v>27.14</v>
      </c>
      <c r="Q2619" s="13" t="s">
        <v>8323</v>
      </c>
      <c r="R2619" t="s">
        <v>8326</v>
      </c>
      <c r="S2619" s="10">
        <f t="shared" si="211"/>
        <v>41779.724224537036</v>
      </c>
      <c r="T2619" s="10">
        <f t="shared" si="212"/>
        <v>41805.666666666664</v>
      </c>
      <c r="U2619">
        <f t="shared" si="21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 s="9">
        <v>10</v>
      </c>
      <c r="M2620" t="b">
        <v>1</v>
      </c>
      <c r="N2620" t="s">
        <v>8269</v>
      </c>
      <c r="O2620">
        <f t="shared" si="209"/>
        <v>228</v>
      </c>
      <c r="P2620">
        <f t="shared" si="210"/>
        <v>57</v>
      </c>
      <c r="Q2620" s="13" t="s">
        <v>8323</v>
      </c>
      <c r="R2620" t="s">
        <v>8326</v>
      </c>
      <c r="S2620" s="10">
        <f t="shared" si="211"/>
        <v>42045.84238425926</v>
      </c>
      <c r="T2620" s="10">
        <f t="shared" si="212"/>
        <v>42075.800717592589</v>
      </c>
      <c r="U2620">
        <f t="shared" si="21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 s="9">
        <v>7</v>
      </c>
      <c r="M2621" t="b">
        <v>0</v>
      </c>
      <c r="N2621" t="s">
        <v>8269</v>
      </c>
      <c r="O2621">
        <f t="shared" si="209"/>
        <v>9</v>
      </c>
      <c r="P2621">
        <f t="shared" si="210"/>
        <v>80.709999999999994</v>
      </c>
      <c r="Q2621" s="13" t="s">
        <v>8323</v>
      </c>
      <c r="R2621" t="s">
        <v>8326</v>
      </c>
      <c r="S2621" s="10">
        <f t="shared" si="211"/>
        <v>42199.648912037039</v>
      </c>
      <c r="T2621" s="10">
        <f t="shared" si="212"/>
        <v>42217.041666666672</v>
      </c>
      <c r="U2621">
        <f t="shared" si="21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 s="9">
        <v>15</v>
      </c>
      <c r="M2622" t="b">
        <v>1</v>
      </c>
      <c r="N2622" t="s">
        <v>8303</v>
      </c>
      <c r="O2622">
        <f t="shared" si="209"/>
        <v>113</v>
      </c>
      <c r="P2622">
        <f t="shared" si="210"/>
        <v>37.67</v>
      </c>
      <c r="Q2622" s="13" t="s">
        <v>8323</v>
      </c>
      <c r="R2622" t="s">
        <v>8335</v>
      </c>
      <c r="S2622" s="10">
        <f t="shared" si="211"/>
        <v>42619.802488425921</v>
      </c>
      <c r="T2622" s="10">
        <f t="shared" si="212"/>
        <v>42659.875</v>
      </c>
      <c r="U2622">
        <f>YEAR(S2622)</f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 s="9">
        <v>29</v>
      </c>
      <c r="M2623" t="b">
        <v>1</v>
      </c>
      <c r="N2623" t="s">
        <v>8264</v>
      </c>
      <c r="O2623">
        <f t="shared" si="209"/>
        <v>113</v>
      </c>
      <c r="P2623">
        <f t="shared" si="210"/>
        <v>19.47</v>
      </c>
      <c r="Q2623" s="13" t="s">
        <v>8321</v>
      </c>
      <c r="R2623" t="s">
        <v>8343</v>
      </c>
      <c r="S2623" s="10">
        <f t="shared" si="211"/>
        <v>42360.487210648149</v>
      </c>
      <c r="T2623" s="10">
        <f t="shared" si="212"/>
        <v>42390.487210648149</v>
      </c>
      <c r="U2623">
        <f t="shared" ref="U2623:U2679" si="215">YEAR(S2623)</f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 s="9">
        <v>45</v>
      </c>
      <c r="M2624" t="b">
        <v>1</v>
      </c>
      <c r="N2624" t="s">
        <v>8290</v>
      </c>
      <c r="O2624">
        <f t="shared" si="209"/>
        <v>113</v>
      </c>
      <c r="P2624">
        <f t="shared" si="210"/>
        <v>12.53</v>
      </c>
      <c r="Q2624" s="13" t="s">
        <v>8327</v>
      </c>
      <c r="R2624" t="s">
        <v>8338</v>
      </c>
      <c r="S2624" s="10">
        <f t="shared" si="211"/>
        <v>41596.913437499999</v>
      </c>
      <c r="T2624" s="10">
        <f t="shared" si="212"/>
        <v>41625.5</v>
      </c>
      <c r="U2624">
        <f t="shared" si="215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 s="9">
        <v>11</v>
      </c>
      <c r="M2625" t="b">
        <v>0</v>
      </c>
      <c r="N2625" t="s">
        <v>8269</v>
      </c>
      <c r="O2625">
        <f t="shared" si="209"/>
        <v>28</v>
      </c>
      <c r="P2625">
        <f t="shared" si="210"/>
        <v>51</v>
      </c>
      <c r="Q2625" s="13" t="s">
        <v>8323</v>
      </c>
      <c r="R2625" t="s">
        <v>8326</v>
      </c>
      <c r="S2625" s="10">
        <f t="shared" si="211"/>
        <v>41765.938657407409</v>
      </c>
      <c r="T2625" s="10">
        <f t="shared" si="212"/>
        <v>41795.938657407409</v>
      </c>
      <c r="U2625">
        <f t="shared" si="215"/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 s="9">
        <v>11</v>
      </c>
      <c r="M2626" t="b">
        <v>0</v>
      </c>
      <c r="N2626" t="s">
        <v>8280</v>
      </c>
      <c r="O2626">
        <f t="shared" si="209"/>
        <v>0</v>
      </c>
      <c r="P2626">
        <f t="shared" si="210"/>
        <v>50.91</v>
      </c>
      <c r="Q2626" s="13" t="s">
        <v>8316</v>
      </c>
      <c r="R2626" t="s">
        <v>8334</v>
      </c>
      <c r="S2626" s="10">
        <f t="shared" si="211"/>
        <v>41255.833611111113</v>
      </c>
      <c r="T2626" s="10">
        <f t="shared" si="212"/>
        <v>41285.833611111113</v>
      </c>
      <c r="U2626">
        <f t="shared" si="215"/>
        <v>2012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 s="9">
        <v>9</v>
      </c>
      <c r="M2627" t="b">
        <v>0</v>
      </c>
      <c r="N2627" t="s">
        <v>8291</v>
      </c>
      <c r="O2627">
        <f t="shared" ref="O2627:O2690" si="216">ROUND(E2627/D2627*100,0)</f>
        <v>10</v>
      </c>
      <c r="P2627">
        <f t="shared" ref="P2627:P2690" si="217">IFERROR(ROUND(E2627/L2627,2),0)</f>
        <v>62.22</v>
      </c>
      <c r="Q2627" s="13" t="s">
        <v>8327</v>
      </c>
      <c r="R2627" t="s">
        <v>8330</v>
      </c>
      <c r="S2627" s="10">
        <f t="shared" ref="S2627:S2690" si="218">(((J2627/60)/60)/24)+DATE(1970,1,1)</f>
        <v>41845.968159722222</v>
      </c>
      <c r="T2627" s="10">
        <f t="shared" ref="T2627:T2690" si="219">(((I2627/60)/60)/24)+DATE(1970,1,1)</f>
        <v>41875.968159722222</v>
      </c>
      <c r="U2627">
        <f t="shared" si="215"/>
        <v>2014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 s="9">
        <v>10</v>
      </c>
      <c r="M2628" t="b">
        <v>0</v>
      </c>
      <c r="N2628" t="s">
        <v>8266</v>
      </c>
      <c r="O2628">
        <f t="shared" si="216"/>
        <v>22</v>
      </c>
      <c r="P2628">
        <f t="shared" si="217"/>
        <v>56</v>
      </c>
      <c r="Q2628" s="13" t="s">
        <v>8321</v>
      </c>
      <c r="R2628" t="s">
        <v>8325</v>
      </c>
      <c r="S2628" s="10">
        <f t="shared" si="218"/>
        <v>41900.505312499998</v>
      </c>
      <c r="T2628" s="10">
        <f t="shared" si="219"/>
        <v>41930.505312499998</v>
      </c>
      <c r="U2628">
        <f t="shared" si="215"/>
        <v>2014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 s="9">
        <v>13</v>
      </c>
      <c r="M2629" t="b">
        <v>1</v>
      </c>
      <c r="N2629" t="s">
        <v>8277</v>
      </c>
      <c r="O2629">
        <f t="shared" si="216"/>
        <v>124</v>
      </c>
      <c r="P2629">
        <f t="shared" si="217"/>
        <v>43</v>
      </c>
      <c r="Q2629" s="13" t="s">
        <v>8327</v>
      </c>
      <c r="R2629" t="s">
        <v>8328</v>
      </c>
      <c r="S2629" s="10">
        <f t="shared" si="218"/>
        <v>40981.710243055553</v>
      </c>
      <c r="T2629" s="10">
        <f t="shared" si="219"/>
        <v>41011.710243055553</v>
      </c>
      <c r="U2629">
        <f t="shared" si="215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 s="9">
        <v>31</v>
      </c>
      <c r="M2630" t="b">
        <v>1</v>
      </c>
      <c r="N2630" t="s">
        <v>8269</v>
      </c>
      <c r="O2630">
        <f t="shared" si="216"/>
        <v>159</v>
      </c>
      <c r="P2630">
        <f t="shared" si="217"/>
        <v>18</v>
      </c>
      <c r="Q2630" s="13" t="s">
        <v>8323</v>
      </c>
      <c r="R2630" t="s">
        <v>8326</v>
      </c>
      <c r="S2630" s="10">
        <f t="shared" si="218"/>
        <v>42628.650208333333</v>
      </c>
      <c r="T2630" s="10">
        <f t="shared" si="219"/>
        <v>42659.650208333333</v>
      </c>
      <c r="U2630">
        <f t="shared" si="215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 s="9">
        <v>11</v>
      </c>
      <c r="M2631" t="b">
        <v>1</v>
      </c>
      <c r="N2631" t="s">
        <v>8274</v>
      </c>
      <c r="O2631">
        <f t="shared" si="216"/>
        <v>185</v>
      </c>
      <c r="P2631">
        <f t="shared" si="217"/>
        <v>50.45</v>
      </c>
      <c r="Q2631" s="13" t="s">
        <v>8327</v>
      </c>
      <c r="R2631" t="s">
        <v>8331</v>
      </c>
      <c r="S2631" s="10">
        <f t="shared" si="218"/>
        <v>40687.285844907405</v>
      </c>
      <c r="T2631" s="10">
        <f t="shared" si="219"/>
        <v>40749.284722222219</v>
      </c>
      <c r="U2631">
        <f t="shared" si="215"/>
        <v>2011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 s="9">
        <v>8</v>
      </c>
      <c r="M2632" t="b">
        <v>0</v>
      </c>
      <c r="N2632" t="s">
        <v>8283</v>
      </c>
      <c r="O2632">
        <f t="shared" si="216"/>
        <v>11</v>
      </c>
      <c r="P2632">
        <f t="shared" si="217"/>
        <v>69.13</v>
      </c>
      <c r="Q2632" s="13" t="s">
        <v>8313</v>
      </c>
      <c r="R2632" t="s">
        <v>8314</v>
      </c>
      <c r="S2632" s="10">
        <f t="shared" si="218"/>
        <v>41880.068437499998</v>
      </c>
      <c r="T2632" s="10">
        <f t="shared" si="219"/>
        <v>41910.068437499998</v>
      </c>
      <c r="U2632">
        <f t="shared" si="215"/>
        <v>2014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 s="9">
        <v>10</v>
      </c>
      <c r="M2633" t="b">
        <v>0</v>
      </c>
      <c r="N2633" t="s">
        <v>8271</v>
      </c>
      <c r="O2633">
        <f t="shared" si="216"/>
        <v>28</v>
      </c>
      <c r="P2633">
        <f t="shared" si="217"/>
        <v>55.3</v>
      </c>
      <c r="Q2633" s="13" t="s">
        <v>8308</v>
      </c>
      <c r="R2633" t="s">
        <v>8310</v>
      </c>
      <c r="S2633" s="10">
        <f t="shared" si="218"/>
        <v>41971.866574074069</v>
      </c>
      <c r="T2633" s="10">
        <f t="shared" si="219"/>
        <v>42016.866574074069</v>
      </c>
      <c r="U2633">
        <f t="shared" si="215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 s="9">
        <v>13</v>
      </c>
      <c r="M2634" t="b">
        <v>1</v>
      </c>
      <c r="N2634" t="s">
        <v>8274</v>
      </c>
      <c r="O2634">
        <f t="shared" si="216"/>
        <v>110</v>
      </c>
      <c r="P2634">
        <f t="shared" si="217"/>
        <v>42.38</v>
      </c>
      <c r="Q2634" s="13" t="s">
        <v>8327</v>
      </c>
      <c r="R2634" t="s">
        <v>8331</v>
      </c>
      <c r="S2634" s="10">
        <f t="shared" si="218"/>
        <v>42193.650671296295</v>
      </c>
      <c r="T2634" s="10">
        <f t="shared" si="219"/>
        <v>42238.207638888889</v>
      </c>
      <c r="U2634">
        <f t="shared" si="215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 s="9">
        <v>3</v>
      </c>
      <c r="M2635" t="b">
        <v>0</v>
      </c>
      <c r="N2635" t="s">
        <v>8269</v>
      </c>
      <c r="O2635">
        <f t="shared" si="216"/>
        <v>5</v>
      </c>
      <c r="P2635">
        <f t="shared" si="217"/>
        <v>183.33</v>
      </c>
      <c r="Q2635" s="13" t="s">
        <v>8323</v>
      </c>
      <c r="R2635" t="s">
        <v>8326</v>
      </c>
      <c r="S2635" s="10">
        <f t="shared" si="218"/>
        <v>42258.646504629629</v>
      </c>
      <c r="T2635" s="10">
        <f t="shared" si="219"/>
        <v>42288.645196759258</v>
      </c>
      <c r="U2635">
        <f t="shared" si="215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 s="9">
        <v>12</v>
      </c>
      <c r="M2636" t="b">
        <v>0</v>
      </c>
      <c r="N2636" t="s">
        <v>8269</v>
      </c>
      <c r="O2636">
        <f t="shared" si="216"/>
        <v>11</v>
      </c>
      <c r="P2636">
        <f t="shared" si="217"/>
        <v>45.83</v>
      </c>
      <c r="Q2636" s="13" t="s">
        <v>8323</v>
      </c>
      <c r="R2636" t="s">
        <v>8326</v>
      </c>
      <c r="S2636" s="10">
        <f t="shared" si="218"/>
        <v>42233.671747685185</v>
      </c>
      <c r="T2636" s="10">
        <f t="shared" si="219"/>
        <v>42278.541666666672</v>
      </c>
      <c r="U2636">
        <f t="shared" si="215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 s="9">
        <v>14</v>
      </c>
      <c r="M2637" t="b">
        <v>0</v>
      </c>
      <c r="N2637" t="s">
        <v>8302</v>
      </c>
      <c r="O2637">
        <f t="shared" si="216"/>
        <v>11</v>
      </c>
      <c r="P2637">
        <f t="shared" si="217"/>
        <v>39.29</v>
      </c>
      <c r="Q2637" s="13" t="s">
        <v>8311</v>
      </c>
      <c r="R2637" t="s">
        <v>8356</v>
      </c>
      <c r="S2637" s="10">
        <f t="shared" si="218"/>
        <v>40855.765092592592</v>
      </c>
      <c r="T2637" s="10">
        <f t="shared" si="219"/>
        <v>40895.765092592592</v>
      </c>
      <c r="U2637">
        <f t="shared" si="215"/>
        <v>2011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 s="9">
        <v>11</v>
      </c>
      <c r="M2638" t="b">
        <v>1</v>
      </c>
      <c r="N2638" t="s">
        <v>8274</v>
      </c>
      <c r="O2638">
        <f t="shared" si="216"/>
        <v>110</v>
      </c>
      <c r="P2638">
        <f t="shared" si="217"/>
        <v>50</v>
      </c>
      <c r="Q2638" s="13" t="s">
        <v>8327</v>
      </c>
      <c r="R2638" t="s">
        <v>8331</v>
      </c>
      <c r="S2638" s="10">
        <f t="shared" si="218"/>
        <v>41246.874814814815</v>
      </c>
      <c r="T2638" s="10">
        <f t="shared" si="219"/>
        <v>41276.874814814815</v>
      </c>
      <c r="U2638">
        <f t="shared" si="215"/>
        <v>2012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 s="9">
        <v>10</v>
      </c>
      <c r="M2639" t="b">
        <v>1</v>
      </c>
      <c r="N2639" t="s">
        <v>8269</v>
      </c>
      <c r="O2639">
        <f t="shared" si="216"/>
        <v>110</v>
      </c>
      <c r="P2639">
        <f t="shared" si="217"/>
        <v>55</v>
      </c>
      <c r="Q2639" s="13" t="s">
        <v>8323</v>
      </c>
      <c r="R2639" t="s">
        <v>8326</v>
      </c>
      <c r="S2639" s="10">
        <f t="shared" si="218"/>
        <v>42020.846666666665</v>
      </c>
      <c r="T2639" s="10">
        <f t="shared" si="219"/>
        <v>42037.207638888889</v>
      </c>
      <c r="U2639">
        <f t="shared" si="215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 s="9">
        <v>16</v>
      </c>
      <c r="M2640" t="b">
        <v>1</v>
      </c>
      <c r="N2640" t="s">
        <v>8296</v>
      </c>
      <c r="O2640">
        <f t="shared" si="216"/>
        <v>182</v>
      </c>
      <c r="P2640">
        <f t="shared" si="217"/>
        <v>34.130000000000003</v>
      </c>
      <c r="Q2640" s="13" t="s">
        <v>8319</v>
      </c>
      <c r="R2640" t="s">
        <v>8320</v>
      </c>
      <c r="S2640" s="10">
        <f t="shared" si="218"/>
        <v>42452.781828703708</v>
      </c>
      <c r="T2640" s="10">
        <f t="shared" si="219"/>
        <v>42480.781828703708</v>
      </c>
      <c r="U2640">
        <f t="shared" si="215"/>
        <v>2016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 s="9">
        <v>15</v>
      </c>
      <c r="M2641" t="b">
        <v>1</v>
      </c>
      <c r="N2641" t="s">
        <v>8269</v>
      </c>
      <c r="O2641">
        <f t="shared" si="216"/>
        <v>109</v>
      </c>
      <c r="P2641">
        <f t="shared" si="217"/>
        <v>36.33</v>
      </c>
      <c r="Q2641" s="13" t="s">
        <v>8323</v>
      </c>
      <c r="R2641" t="s">
        <v>8326</v>
      </c>
      <c r="S2641" s="10">
        <f t="shared" si="218"/>
        <v>41779.310034722221</v>
      </c>
      <c r="T2641" s="10">
        <f t="shared" si="219"/>
        <v>41805.666666666664</v>
      </c>
      <c r="U2641">
        <f t="shared" si="215"/>
        <v>2014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 s="9">
        <v>19</v>
      </c>
      <c r="M2642" t="b">
        <v>1</v>
      </c>
      <c r="N2642" t="s">
        <v>8274</v>
      </c>
      <c r="O2642">
        <f t="shared" si="216"/>
        <v>156</v>
      </c>
      <c r="P2642">
        <f t="shared" si="217"/>
        <v>28.68</v>
      </c>
      <c r="Q2642" s="13" t="s">
        <v>8327</v>
      </c>
      <c r="R2642" t="s">
        <v>8331</v>
      </c>
      <c r="S2642" s="10">
        <f t="shared" si="218"/>
        <v>41120.882881944446</v>
      </c>
      <c r="T2642" s="10">
        <f t="shared" si="219"/>
        <v>41128.709027777775</v>
      </c>
      <c r="U2642">
        <f t="shared" si="215"/>
        <v>2012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 s="9">
        <v>28</v>
      </c>
      <c r="M2643" t="b">
        <v>1</v>
      </c>
      <c r="N2643" t="s">
        <v>8275</v>
      </c>
      <c r="O2643">
        <f t="shared" si="216"/>
        <v>218</v>
      </c>
      <c r="P2643">
        <f t="shared" si="217"/>
        <v>19.46</v>
      </c>
      <c r="Q2643" s="13" t="s">
        <v>8327</v>
      </c>
      <c r="R2643" t="s">
        <v>8336</v>
      </c>
      <c r="S2643" s="10">
        <f t="shared" si="218"/>
        <v>42609.311990740738</v>
      </c>
      <c r="T2643" s="10">
        <f t="shared" si="219"/>
        <v>42668.791666666672</v>
      </c>
      <c r="U2643">
        <f t="shared" si="215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 s="9">
        <v>14</v>
      </c>
      <c r="M2644" t="b">
        <v>0</v>
      </c>
      <c r="N2644" t="s">
        <v>8269</v>
      </c>
      <c r="O2644">
        <f t="shared" si="216"/>
        <v>27</v>
      </c>
      <c r="P2644">
        <f t="shared" si="217"/>
        <v>38.71</v>
      </c>
      <c r="Q2644" s="13" t="s">
        <v>8323</v>
      </c>
      <c r="R2644" t="s">
        <v>8326</v>
      </c>
      <c r="S2644" s="10">
        <f t="shared" si="218"/>
        <v>42762.545810185184</v>
      </c>
      <c r="T2644" s="10">
        <f t="shared" si="219"/>
        <v>42792.545810185184</v>
      </c>
      <c r="U2644">
        <f t="shared" si="215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 s="9">
        <v>9</v>
      </c>
      <c r="M2645" t="b">
        <v>0</v>
      </c>
      <c r="N2645" t="s">
        <v>8269</v>
      </c>
      <c r="O2645">
        <f t="shared" si="216"/>
        <v>5</v>
      </c>
      <c r="P2645">
        <f t="shared" si="217"/>
        <v>60.11</v>
      </c>
      <c r="Q2645" s="13" t="s">
        <v>8323</v>
      </c>
      <c r="R2645" t="s">
        <v>8326</v>
      </c>
      <c r="S2645" s="10">
        <f t="shared" si="218"/>
        <v>42289.94049768518</v>
      </c>
      <c r="T2645" s="10">
        <f t="shared" si="219"/>
        <v>42349.982164351852</v>
      </c>
      <c r="U2645">
        <f t="shared" si="215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 s="9">
        <v>16</v>
      </c>
      <c r="M2646" t="b">
        <v>0</v>
      </c>
      <c r="N2646" t="s">
        <v>8269</v>
      </c>
      <c r="O2646">
        <f t="shared" si="216"/>
        <v>108</v>
      </c>
      <c r="P2646">
        <f t="shared" si="217"/>
        <v>33.75</v>
      </c>
      <c r="Q2646" s="13" t="s">
        <v>8323</v>
      </c>
      <c r="R2646" t="s">
        <v>8326</v>
      </c>
      <c r="S2646" s="10">
        <f t="shared" si="218"/>
        <v>42788.565208333333</v>
      </c>
      <c r="T2646" s="10">
        <f t="shared" si="219"/>
        <v>42818.523541666669</v>
      </c>
      <c r="U2646">
        <f t="shared" si="215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 s="9">
        <v>16</v>
      </c>
      <c r="M2647" t="b">
        <v>1</v>
      </c>
      <c r="N2647" t="s">
        <v>8269</v>
      </c>
      <c r="O2647">
        <f t="shared" si="216"/>
        <v>108</v>
      </c>
      <c r="P2647">
        <f t="shared" si="217"/>
        <v>33.75</v>
      </c>
      <c r="Q2647" s="13" t="s">
        <v>8323</v>
      </c>
      <c r="R2647" t="s">
        <v>8326</v>
      </c>
      <c r="S2647" s="10">
        <f t="shared" si="218"/>
        <v>41990.585486111115</v>
      </c>
      <c r="T2647" s="10">
        <f t="shared" si="219"/>
        <v>42035.585486111115</v>
      </c>
      <c r="U2647">
        <f t="shared" si="215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 s="9">
        <v>15</v>
      </c>
      <c r="M2648" t="b">
        <v>1</v>
      </c>
      <c r="N2648" t="s">
        <v>8269</v>
      </c>
      <c r="O2648">
        <f t="shared" si="216"/>
        <v>107</v>
      </c>
      <c r="P2648">
        <f t="shared" si="217"/>
        <v>35.799999999999997</v>
      </c>
      <c r="Q2648" s="13" t="s">
        <v>8323</v>
      </c>
      <c r="R2648" t="s">
        <v>8326</v>
      </c>
      <c r="S2648" s="10">
        <f t="shared" si="218"/>
        <v>41914.100289351853</v>
      </c>
      <c r="T2648" s="10">
        <f t="shared" si="219"/>
        <v>41928.165972222225</v>
      </c>
      <c r="U2648">
        <f t="shared" si="215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 s="9">
        <v>9</v>
      </c>
      <c r="M2649" t="b">
        <v>1</v>
      </c>
      <c r="N2649" t="s">
        <v>8269</v>
      </c>
      <c r="O2649">
        <f t="shared" si="216"/>
        <v>106</v>
      </c>
      <c r="P2649">
        <f t="shared" si="217"/>
        <v>58.9</v>
      </c>
      <c r="Q2649" s="13" t="s">
        <v>8323</v>
      </c>
      <c r="R2649" t="s">
        <v>8326</v>
      </c>
      <c r="S2649" s="10">
        <f t="shared" si="218"/>
        <v>41927.848900462966</v>
      </c>
      <c r="T2649" s="10">
        <f t="shared" si="219"/>
        <v>41948.890567129631</v>
      </c>
      <c r="U2649">
        <f t="shared" si="215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 s="9">
        <v>12</v>
      </c>
      <c r="M2650" t="b">
        <v>0</v>
      </c>
      <c r="N2650" t="s">
        <v>8282</v>
      </c>
      <c r="O2650">
        <f t="shared" si="216"/>
        <v>9</v>
      </c>
      <c r="P2650">
        <f t="shared" si="217"/>
        <v>44.17</v>
      </c>
      <c r="Q2650" s="13" t="s">
        <v>8319</v>
      </c>
      <c r="R2650" t="s">
        <v>8345</v>
      </c>
      <c r="S2650" s="10">
        <f t="shared" si="218"/>
        <v>41723.9533912037</v>
      </c>
      <c r="T2650" s="10">
        <f t="shared" si="219"/>
        <v>41761.9533912037</v>
      </c>
      <c r="U2650">
        <f t="shared" si="215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 s="9">
        <v>11</v>
      </c>
      <c r="M2651" t="b">
        <v>0</v>
      </c>
      <c r="N2651" t="s">
        <v>8282</v>
      </c>
      <c r="O2651">
        <f t="shared" si="216"/>
        <v>11</v>
      </c>
      <c r="P2651">
        <f t="shared" si="217"/>
        <v>48.18</v>
      </c>
      <c r="Q2651" s="13" t="s">
        <v>8319</v>
      </c>
      <c r="R2651" t="s">
        <v>8345</v>
      </c>
      <c r="S2651" s="10">
        <f t="shared" si="218"/>
        <v>42294.628449074073</v>
      </c>
      <c r="T2651" s="10">
        <f t="shared" si="219"/>
        <v>42324.670115740737</v>
      </c>
      <c r="U2651">
        <f t="shared" si="215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 s="9">
        <v>7</v>
      </c>
      <c r="M2652" t="b">
        <v>1</v>
      </c>
      <c r="N2652" t="s">
        <v>8269</v>
      </c>
      <c r="O2652">
        <f t="shared" si="216"/>
        <v>106</v>
      </c>
      <c r="P2652">
        <f t="shared" si="217"/>
        <v>75.709999999999994</v>
      </c>
      <c r="Q2652" s="13" t="s">
        <v>8323</v>
      </c>
      <c r="R2652" t="s">
        <v>8326</v>
      </c>
      <c r="S2652" s="10">
        <f t="shared" si="218"/>
        <v>42214.6956712963</v>
      </c>
      <c r="T2652" s="10">
        <f t="shared" si="219"/>
        <v>42225.666666666672</v>
      </c>
      <c r="U2652">
        <f t="shared" si="215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 s="9">
        <v>25</v>
      </c>
      <c r="M2653" t="b">
        <v>1</v>
      </c>
      <c r="N2653" t="s">
        <v>8269</v>
      </c>
      <c r="O2653">
        <f t="shared" si="216"/>
        <v>105</v>
      </c>
      <c r="P2653">
        <f t="shared" si="217"/>
        <v>21.1</v>
      </c>
      <c r="Q2653" s="13" t="s">
        <v>8323</v>
      </c>
      <c r="R2653" t="s">
        <v>8326</v>
      </c>
      <c r="S2653" s="10">
        <f t="shared" si="218"/>
        <v>42555.671944444446</v>
      </c>
      <c r="T2653" s="10">
        <f t="shared" si="219"/>
        <v>42583.791666666672</v>
      </c>
      <c r="U2653">
        <f t="shared" si="215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 s="9">
        <v>11</v>
      </c>
      <c r="M2654" t="b">
        <v>0</v>
      </c>
      <c r="N2654" t="s">
        <v>8269</v>
      </c>
      <c r="O2654">
        <f t="shared" si="216"/>
        <v>11</v>
      </c>
      <c r="P2654">
        <f t="shared" si="217"/>
        <v>47.91</v>
      </c>
      <c r="Q2654" s="13" t="s">
        <v>8323</v>
      </c>
      <c r="R2654" t="s">
        <v>8326</v>
      </c>
      <c r="S2654" s="10">
        <f t="shared" si="218"/>
        <v>42452.815659722226</v>
      </c>
      <c r="T2654" s="10">
        <f t="shared" si="219"/>
        <v>42512.815659722226</v>
      </c>
      <c r="U2654">
        <f t="shared" si="215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 s="9">
        <v>35</v>
      </c>
      <c r="M2655" t="b">
        <v>1</v>
      </c>
      <c r="N2655" t="s">
        <v>8263</v>
      </c>
      <c r="O2655">
        <f t="shared" si="216"/>
        <v>105</v>
      </c>
      <c r="P2655">
        <f t="shared" si="217"/>
        <v>15</v>
      </c>
      <c r="Q2655" s="13" t="s">
        <v>8321</v>
      </c>
      <c r="R2655" t="s">
        <v>8332</v>
      </c>
      <c r="S2655" s="10">
        <f t="shared" si="218"/>
        <v>42405.702349537038</v>
      </c>
      <c r="T2655" s="10">
        <f t="shared" si="219"/>
        <v>42415.702349537038</v>
      </c>
      <c r="U2655">
        <f t="shared" si="215"/>
        <v>2016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 s="9">
        <v>7</v>
      </c>
      <c r="M2656" t="b">
        <v>1</v>
      </c>
      <c r="N2656" t="s">
        <v>8303</v>
      </c>
      <c r="O2656">
        <f t="shared" si="216"/>
        <v>105</v>
      </c>
      <c r="P2656">
        <f t="shared" si="217"/>
        <v>75</v>
      </c>
      <c r="Q2656" s="13" t="s">
        <v>8323</v>
      </c>
      <c r="R2656" t="s">
        <v>8335</v>
      </c>
      <c r="S2656" s="10">
        <f t="shared" si="218"/>
        <v>42458.127175925925</v>
      </c>
      <c r="T2656" s="10">
        <f t="shared" si="219"/>
        <v>42489.165972222225</v>
      </c>
      <c r="U2656">
        <f t="shared" si="215"/>
        <v>2016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 s="9">
        <v>18</v>
      </c>
      <c r="M2657" t="b">
        <v>1</v>
      </c>
      <c r="N2657" t="s">
        <v>8269</v>
      </c>
      <c r="O2657">
        <f t="shared" si="216"/>
        <v>175</v>
      </c>
      <c r="P2657">
        <f t="shared" si="217"/>
        <v>29.17</v>
      </c>
      <c r="Q2657" s="13" t="s">
        <v>8323</v>
      </c>
      <c r="R2657" t="s">
        <v>8326</v>
      </c>
      <c r="S2657" s="10">
        <f t="shared" si="218"/>
        <v>41889.768229166664</v>
      </c>
      <c r="T2657" s="10">
        <f t="shared" si="219"/>
        <v>41919.768229166664</v>
      </c>
      <c r="U2657">
        <f t="shared" si="215"/>
        <v>2014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 s="9">
        <v>9</v>
      </c>
      <c r="M2658" t="b">
        <v>0</v>
      </c>
      <c r="N2658" t="s">
        <v>8301</v>
      </c>
      <c r="O2658">
        <f t="shared" si="216"/>
        <v>5</v>
      </c>
      <c r="P2658">
        <f t="shared" si="217"/>
        <v>57.89</v>
      </c>
      <c r="Q2658" s="13" t="s">
        <v>8323</v>
      </c>
      <c r="R2658" t="s">
        <v>8324</v>
      </c>
      <c r="S2658" s="10">
        <f t="shared" si="218"/>
        <v>42615.121921296297</v>
      </c>
      <c r="T2658" s="10">
        <f t="shared" si="219"/>
        <v>42675.121921296297</v>
      </c>
      <c r="U2658">
        <f t="shared" si="215"/>
        <v>2016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 s="9">
        <v>8</v>
      </c>
      <c r="M2659" t="b">
        <v>0</v>
      </c>
      <c r="N2659" t="s">
        <v>8276</v>
      </c>
      <c r="O2659">
        <f t="shared" si="216"/>
        <v>3</v>
      </c>
      <c r="P2659">
        <f t="shared" si="217"/>
        <v>65</v>
      </c>
      <c r="Q2659" s="13" t="s">
        <v>8327</v>
      </c>
      <c r="R2659" t="s">
        <v>8350</v>
      </c>
      <c r="S2659" s="10">
        <f t="shared" si="218"/>
        <v>41081.69027777778</v>
      </c>
      <c r="T2659" s="10">
        <f t="shared" si="219"/>
        <v>41113.166666666664</v>
      </c>
      <c r="U2659">
        <f t="shared" si="215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 s="9">
        <v>11</v>
      </c>
      <c r="M2660" t="b">
        <v>0</v>
      </c>
      <c r="N2660" t="s">
        <v>8269</v>
      </c>
      <c r="O2660">
        <f t="shared" si="216"/>
        <v>3</v>
      </c>
      <c r="P2660">
        <f t="shared" si="217"/>
        <v>47.27</v>
      </c>
      <c r="Q2660" s="13" t="s">
        <v>8323</v>
      </c>
      <c r="R2660" t="s">
        <v>8326</v>
      </c>
      <c r="S2660" s="10">
        <f t="shared" si="218"/>
        <v>42679.958472222221</v>
      </c>
      <c r="T2660" s="10">
        <f t="shared" si="219"/>
        <v>42710.207638888889</v>
      </c>
      <c r="U2660">
        <f t="shared" si="215"/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 s="9">
        <v>16</v>
      </c>
      <c r="M2661" t="b">
        <v>1</v>
      </c>
      <c r="N2661" t="s">
        <v>8274</v>
      </c>
      <c r="O2661">
        <f t="shared" si="216"/>
        <v>104</v>
      </c>
      <c r="P2661">
        <f t="shared" si="217"/>
        <v>32.5</v>
      </c>
      <c r="Q2661" s="13" t="s">
        <v>8327</v>
      </c>
      <c r="R2661" t="s">
        <v>8331</v>
      </c>
      <c r="S2661" s="10">
        <f t="shared" si="218"/>
        <v>42504.801388888889</v>
      </c>
      <c r="T2661" s="10">
        <f t="shared" si="219"/>
        <v>42564.801388888889</v>
      </c>
      <c r="U2661">
        <f t="shared" si="215"/>
        <v>2016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 s="9">
        <v>11</v>
      </c>
      <c r="M2662" t="b">
        <v>1</v>
      </c>
      <c r="N2662" t="s">
        <v>8274</v>
      </c>
      <c r="O2662">
        <f t="shared" si="216"/>
        <v>104</v>
      </c>
      <c r="P2662">
        <f t="shared" si="217"/>
        <v>47.27</v>
      </c>
      <c r="Q2662" s="13" t="s">
        <v>8327</v>
      </c>
      <c r="R2662" t="s">
        <v>8331</v>
      </c>
      <c r="S2662" s="10">
        <f t="shared" si="218"/>
        <v>42430.702210648145</v>
      </c>
      <c r="T2662" s="10">
        <f t="shared" si="219"/>
        <v>42460.660543981481</v>
      </c>
      <c r="U2662">
        <f t="shared" si="215"/>
        <v>2016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 s="9">
        <v>9</v>
      </c>
      <c r="M2663" t="b">
        <v>1</v>
      </c>
      <c r="N2663" t="s">
        <v>8269</v>
      </c>
      <c r="O2663">
        <f t="shared" si="216"/>
        <v>104</v>
      </c>
      <c r="P2663">
        <f t="shared" si="217"/>
        <v>57.78</v>
      </c>
      <c r="Q2663" s="13" t="s">
        <v>8323</v>
      </c>
      <c r="R2663" t="s">
        <v>8326</v>
      </c>
      <c r="S2663" s="10">
        <f t="shared" si="218"/>
        <v>41828.646319444444</v>
      </c>
      <c r="T2663" s="10">
        <f t="shared" si="219"/>
        <v>41861.665972222225</v>
      </c>
      <c r="U2663">
        <f t="shared" si="215"/>
        <v>2014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 s="9">
        <v>15</v>
      </c>
      <c r="M2664" t="b">
        <v>1</v>
      </c>
      <c r="N2664" t="s">
        <v>8274</v>
      </c>
      <c r="O2664">
        <f t="shared" si="216"/>
        <v>104</v>
      </c>
      <c r="P2664">
        <f t="shared" si="217"/>
        <v>34.6</v>
      </c>
      <c r="Q2664" s="13" t="s">
        <v>8327</v>
      </c>
      <c r="R2664" t="s">
        <v>8331</v>
      </c>
      <c r="S2664" s="10">
        <f t="shared" si="218"/>
        <v>40122.751620370371</v>
      </c>
      <c r="T2664" s="10">
        <f t="shared" si="219"/>
        <v>40178.98541666667</v>
      </c>
      <c r="U2664">
        <f t="shared" si="215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 s="9">
        <v>10</v>
      </c>
      <c r="M2665" t="b">
        <v>1</v>
      </c>
      <c r="N2665" t="s">
        <v>8277</v>
      </c>
      <c r="O2665">
        <f t="shared" si="216"/>
        <v>103</v>
      </c>
      <c r="P2665">
        <f t="shared" si="217"/>
        <v>51.6</v>
      </c>
      <c r="Q2665" s="13" t="s">
        <v>8327</v>
      </c>
      <c r="R2665" t="s">
        <v>8328</v>
      </c>
      <c r="S2665" s="10">
        <f t="shared" si="218"/>
        <v>40542.839282407411</v>
      </c>
      <c r="T2665" s="10">
        <f t="shared" si="219"/>
        <v>40559.07708333333</v>
      </c>
      <c r="U2665">
        <f t="shared" si="215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 s="9">
        <v>6</v>
      </c>
      <c r="M2666" t="b">
        <v>0</v>
      </c>
      <c r="N2666" t="s">
        <v>8283</v>
      </c>
      <c r="O2666">
        <f t="shared" si="216"/>
        <v>2</v>
      </c>
      <c r="P2666">
        <f t="shared" si="217"/>
        <v>84.83</v>
      </c>
      <c r="Q2666" s="13" t="s">
        <v>8313</v>
      </c>
      <c r="R2666" t="s">
        <v>8314</v>
      </c>
      <c r="S2666" s="10">
        <f t="shared" si="218"/>
        <v>42548.876192129625</v>
      </c>
      <c r="T2666" s="10">
        <f t="shared" si="219"/>
        <v>42576.791666666672</v>
      </c>
      <c r="U2666">
        <f t="shared" si="215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 s="9">
        <v>5</v>
      </c>
      <c r="M2667" t="b">
        <v>0</v>
      </c>
      <c r="N2667" t="s">
        <v>8294</v>
      </c>
      <c r="O2667">
        <f t="shared" si="216"/>
        <v>17</v>
      </c>
      <c r="P2667">
        <f t="shared" si="217"/>
        <v>101.8</v>
      </c>
      <c r="Q2667" s="13" t="s">
        <v>8313</v>
      </c>
      <c r="R2667" t="s">
        <v>8353</v>
      </c>
      <c r="S2667" s="10">
        <f t="shared" si="218"/>
        <v>42398.195972222224</v>
      </c>
      <c r="T2667" s="10">
        <f t="shared" si="219"/>
        <v>42413.195972222224</v>
      </c>
      <c r="U2667">
        <f t="shared" si="215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 s="9">
        <v>6</v>
      </c>
      <c r="M2668" t="b">
        <v>0</v>
      </c>
      <c r="N2668" t="s">
        <v>8288</v>
      </c>
      <c r="O2668">
        <f t="shared" si="216"/>
        <v>5</v>
      </c>
      <c r="P2668">
        <f t="shared" si="217"/>
        <v>84.33</v>
      </c>
      <c r="Q2668" s="13" t="s">
        <v>8311</v>
      </c>
      <c r="R2668" t="s">
        <v>8349</v>
      </c>
      <c r="S2668" s="10">
        <f t="shared" si="218"/>
        <v>42017.927418981482</v>
      </c>
      <c r="T2668" s="10">
        <f t="shared" si="219"/>
        <v>42052.927418981482</v>
      </c>
      <c r="U2668">
        <f t="shared" si="215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 s="9">
        <v>17</v>
      </c>
      <c r="M2669" t="b">
        <v>1</v>
      </c>
      <c r="N2669" t="s">
        <v>8269</v>
      </c>
      <c r="O2669">
        <f t="shared" si="216"/>
        <v>202</v>
      </c>
      <c r="P2669">
        <f t="shared" si="217"/>
        <v>29.71</v>
      </c>
      <c r="Q2669" s="13" t="s">
        <v>8323</v>
      </c>
      <c r="R2669" t="s">
        <v>8326</v>
      </c>
      <c r="S2669" s="10">
        <f t="shared" si="218"/>
        <v>42179.898472222223</v>
      </c>
      <c r="T2669" s="10">
        <f t="shared" si="219"/>
        <v>42195.75</v>
      </c>
      <c r="U2669">
        <f t="shared" si="215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 s="9">
        <v>10</v>
      </c>
      <c r="M2670" t="b">
        <v>0</v>
      </c>
      <c r="N2670" t="s">
        <v>8269</v>
      </c>
      <c r="O2670">
        <f t="shared" si="216"/>
        <v>20</v>
      </c>
      <c r="P2670">
        <f t="shared" si="217"/>
        <v>50.4</v>
      </c>
      <c r="Q2670" s="13" t="s">
        <v>8323</v>
      </c>
      <c r="R2670" t="s">
        <v>8326</v>
      </c>
      <c r="S2670" s="10">
        <f t="shared" si="218"/>
        <v>42531.195277777777</v>
      </c>
      <c r="T2670" s="10">
        <f t="shared" si="219"/>
        <v>42555.166666666672</v>
      </c>
      <c r="U2670">
        <f t="shared" si="215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 s="9">
        <v>22</v>
      </c>
      <c r="M2671" t="b">
        <v>1</v>
      </c>
      <c r="N2671" t="s">
        <v>8269</v>
      </c>
      <c r="O2671">
        <f t="shared" si="216"/>
        <v>144</v>
      </c>
      <c r="P2671">
        <f t="shared" si="217"/>
        <v>22.91</v>
      </c>
      <c r="Q2671" s="13" t="s">
        <v>8323</v>
      </c>
      <c r="R2671" t="s">
        <v>8326</v>
      </c>
      <c r="S2671" s="10">
        <f t="shared" si="218"/>
        <v>42139.816840277781</v>
      </c>
      <c r="T2671" s="10">
        <f t="shared" si="219"/>
        <v>42181.875</v>
      </c>
      <c r="U2671">
        <f t="shared" si="215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 s="9">
        <v>20</v>
      </c>
      <c r="M2672" t="b">
        <v>1</v>
      </c>
      <c r="N2672" t="s">
        <v>8269</v>
      </c>
      <c r="O2672">
        <f t="shared" si="216"/>
        <v>101</v>
      </c>
      <c r="P2672">
        <f t="shared" si="217"/>
        <v>25.16</v>
      </c>
      <c r="Q2672" s="13" t="s">
        <v>8323</v>
      </c>
      <c r="R2672" t="s">
        <v>8326</v>
      </c>
      <c r="S2672" s="10">
        <f t="shared" si="218"/>
        <v>42535.049849537041</v>
      </c>
      <c r="T2672" s="10">
        <f t="shared" si="219"/>
        <v>42556.049849537041</v>
      </c>
      <c r="U2672">
        <f t="shared" si="215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 s="9">
        <v>3</v>
      </c>
      <c r="M2673" t="b">
        <v>0</v>
      </c>
      <c r="N2673" t="s">
        <v>8271</v>
      </c>
      <c r="O2673">
        <f t="shared" si="216"/>
        <v>1</v>
      </c>
      <c r="P2673">
        <f t="shared" si="217"/>
        <v>167.67</v>
      </c>
      <c r="Q2673" s="13" t="s">
        <v>8308</v>
      </c>
      <c r="R2673" t="s">
        <v>8310</v>
      </c>
      <c r="S2673" s="10">
        <f t="shared" si="218"/>
        <v>42705.690347222218</v>
      </c>
      <c r="T2673" s="10">
        <f t="shared" si="219"/>
        <v>42734.958333333328</v>
      </c>
      <c r="U2673">
        <f t="shared" si="215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 s="9">
        <v>16</v>
      </c>
      <c r="M2674" t="b">
        <v>1</v>
      </c>
      <c r="N2674" t="s">
        <v>8264</v>
      </c>
      <c r="O2674">
        <f t="shared" si="216"/>
        <v>100</v>
      </c>
      <c r="P2674">
        <f t="shared" si="217"/>
        <v>31.38</v>
      </c>
      <c r="Q2674" s="13" t="s">
        <v>8321</v>
      </c>
      <c r="R2674" t="s">
        <v>8343</v>
      </c>
      <c r="S2674" s="10">
        <f t="shared" si="218"/>
        <v>40706.297442129631</v>
      </c>
      <c r="T2674" s="10">
        <f t="shared" si="219"/>
        <v>40736.297442129631</v>
      </c>
      <c r="U2674">
        <f t="shared" si="215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 s="9">
        <v>8</v>
      </c>
      <c r="M2675" t="b">
        <v>1</v>
      </c>
      <c r="N2675" t="s">
        <v>8269</v>
      </c>
      <c r="O2675">
        <f t="shared" si="216"/>
        <v>100</v>
      </c>
      <c r="P2675">
        <f t="shared" si="217"/>
        <v>62.63</v>
      </c>
      <c r="Q2675" s="13" t="s">
        <v>8323</v>
      </c>
      <c r="R2675" t="s">
        <v>8326</v>
      </c>
      <c r="S2675" s="10">
        <f t="shared" si="218"/>
        <v>42593.865405092598</v>
      </c>
      <c r="T2675" s="10">
        <f t="shared" si="219"/>
        <v>42613.865405092598</v>
      </c>
      <c r="U2675">
        <f t="shared" si="215"/>
        <v>2016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 s="9">
        <v>1</v>
      </c>
      <c r="M2676" t="b">
        <v>0</v>
      </c>
      <c r="N2676" t="s">
        <v>8303</v>
      </c>
      <c r="O2676">
        <f t="shared" si="216"/>
        <v>1</v>
      </c>
      <c r="P2676">
        <f t="shared" si="217"/>
        <v>500</v>
      </c>
      <c r="Q2676" s="13" t="s">
        <v>8323</v>
      </c>
      <c r="R2676" t="s">
        <v>8335</v>
      </c>
      <c r="S2676" s="10">
        <f t="shared" si="218"/>
        <v>42333.695821759262</v>
      </c>
      <c r="T2676" s="10">
        <f t="shared" si="219"/>
        <v>42361.679166666669</v>
      </c>
      <c r="U2676">
        <f t="shared" si="215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 s="9">
        <v>17</v>
      </c>
      <c r="M2677" t="b">
        <v>0</v>
      </c>
      <c r="N2677" t="s">
        <v>8269</v>
      </c>
      <c r="O2677">
        <f t="shared" si="216"/>
        <v>9</v>
      </c>
      <c r="P2677">
        <f t="shared" si="217"/>
        <v>29.41</v>
      </c>
      <c r="Q2677" s="13" t="s">
        <v>8323</v>
      </c>
      <c r="R2677" t="s">
        <v>8326</v>
      </c>
      <c r="S2677" s="10">
        <f t="shared" si="218"/>
        <v>41869.714166666665</v>
      </c>
      <c r="T2677" s="10">
        <f t="shared" si="219"/>
        <v>41876.875</v>
      </c>
      <c r="U2677">
        <f t="shared" si="215"/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 s="9">
        <v>7</v>
      </c>
      <c r="M2678" t="b">
        <v>1</v>
      </c>
      <c r="N2678" t="s">
        <v>8264</v>
      </c>
      <c r="O2678">
        <f t="shared" si="216"/>
        <v>100</v>
      </c>
      <c r="P2678">
        <f t="shared" si="217"/>
        <v>71.430000000000007</v>
      </c>
      <c r="Q2678" s="13" t="s">
        <v>8321</v>
      </c>
      <c r="R2678" t="s">
        <v>8343</v>
      </c>
      <c r="S2678" s="10">
        <f t="shared" si="218"/>
        <v>40648.757939814815</v>
      </c>
      <c r="T2678" s="10">
        <f t="shared" si="219"/>
        <v>40678.757939814815</v>
      </c>
      <c r="U2678">
        <f t="shared" si="215"/>
        <v>2011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 s="9">
        <v>1</v>
      </c>
      <c r="M2679" t="b">
        <v>0</v>
      </c>
      <c r="N2679" t="s">
        <v>8265</v>
      </c>
      <c r="O2679">
        <f t="shared" si="216"/>
        <v>100</v>
      </c>
      <c r="P2679">
        <f t="shared" si="217"/>
        <v>500</v>
      </c>
      <c r="Q2679" s="13" t="s">
        <v>8321</v>
      </c>
      <c r="R2679" t="s">
        <v>8337</v>
      </c>
      <c r="S2679" s="10">
        <f t="shared" si="218"/>
        <v>42187.920972222222</v>
      </c>
      <c r="T2679" s="10">
        <f t="shared" si="219"/>
        <v>42197.920972222222</v>
      </c>
      <c r="U2679">
        <f t="shared" si="215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 s="9">
        <v>6</v>
      </c>
      <c r="M2680" t="b">
        <v>1</v>
      </c>
      <c r="N2680" t="s">
        <v>8303</v>
      </c>
      <c r="O2680">
        <f t="shared" si="216"/>
        <v>100</v>
      </c>
      <c r="P2680">
        <f t="shared" si="217"/>
        <v>83.33</v>
      </c>
      <c r="Q2680" s="13" t="s">
        <v>8323</v>
      </c>
      <c r="R2680" t="s">
        <v>8335</v>
      </c>
      <c r="S2680" s="10">
        <f t="shared" si="218"/>
        <v>42097.874155092592</v>
      </c>
      <c r="T2680" s="10">
        <f t="shared" si="219"/>
        <v>42142.874155092592</v>
      </c>
      <c r="U2680">
        <f>YEAR(S2680)</f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 s="9">
        <v>8</v>
      </c>
      <c r="M2681" t="b">
        <v>1</v>
      </c>
      <c r="N2681" t="s">
        <v>8301</v>
      </c>
      <c r="O2681">
        <f t="shared" si="216"/>
        <v>100</v>
      </c>
      <c r="P2681">
        <f t="shared" si="217"/>
        <v>62.5</v>
      </c>
      <c r="Q2681" s="13" t="s">
        <v>8323</v>
      </c>
      <c r="R2681" t="s">
        <v>8324</v>
      </c>
      <c r="S2681" s="10">
        <f t="shared" si="218"/>
        <v>42752.827199074076</v>
      </c>
      <c r="T2681" s="10">
        <f t="shared" si="219"/>
        <v>42766.75</v>
      </c>
      <c r="U2681">
        <f t="shared" ref="U2681:U2685" si="220">YEAR(S2681)</f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 s="9">
        <v>12</v>
      </c>
      <c r="M2682" t="b">
        <v>1</v>
      </c>
      <c r="N2682" t="s">
        <v>8269</v>
      </c>
      <c r="O2682">
        <f t="shared" si="216"/>
        <v>100</v>
      </c>
      <c r="P2682">
        <f t="shared" si="217"/>
        <v>41.67</v>
      </c>
      <c r="Q2682" s="13" t="s">
        <v>8323</v>
      </c>
      <c r="R2682" t="s">
        <v>8326</v>
      </c>
      <c r="S2682" s="10">
        <f t="shared" si="218"/>
        <v>42446.845543981486</v>
      </c>
      <c r="T2682" s="10">
        <f t="shared" si="219"/>
        <v>42496.845543981486</v>
      </c>
      <c r="U2682">
        <f t="shared" si="220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 s="9">
        <v>9</v>
      </c>
      <c r="M2683" t="b">
        <v>1</v>
      </c>
      <c r="N2683" t="s">
        <v>8269</v>
      </c>
      <c r="O2683">
        <f t="shared" si="216"/>
        <v>100</v>
      </c>
      <c r="P2683">
        <f t="shared" si="217"/>
        <v>55.56</v>
      </c>
      <c r="Q2683" s="13" t="s">
        <v>8323</v>
      </c>
      <c r="R2683" t="s">
        <v>8326</v>
      </c>
      <c r="S2683" s="10">
        <f t="shared" si="218"/>
        <v>42146.570393518516</v>
      </c>
      <c r="T2683" s="10">
        <f t="shared" si="219"/>
        <v>42176.570393518516</v>
      </c>
      <c r="U2683">
        <f t="shared" si="220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 s="9">
        <v>14</v>
      </c>
      <c r="M2684" t="b">
        <v>1</v>
      </c>
      <c r="N2684" t="s">
        <v>8269</v>
      </c>
      <c r="O2684">
        <f t="shared" si="216"/>
        <v>100</v>
      </c>
      <c r="P2684">
        <f t="shared" si="217"/>
        <v>35.71</v>
      </c>
      <c r="Q2684" s="13" t="s">
        <v>8323</v>
      </c>
      <c r="R2684" t="s">
        <v>8326</v>
      </c>
      <c r="S2684" s="10">
        <f t="shared" si="218"/>
        <v>42430.762222222227</v>
      </c>
      <c r="T2684" s="10">
        <f t="shared" si="219"/>
        <v>42460.720555555556</v>
      </c>
      <c r="U2684">
        <f t="shared" si="220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 s="9">
        <v>17</v>
      </c>
      <c r="M2685" t="b">
        <v>1</v>
      </c>
      <c r="N2685" t="s">
        <v>8269</v>
      </c>
      <c r="O2685">
        <f t="shared" si="216"/>
        <v>100</v>
      </c>
      <c r="P2685">
        <f t="shared" si="217"/>
        <v>29.41</v>
      </c>
      <c r="Q2685" s="13" t="s">
        <v>8323</v>
      </c>
      <c r="R2685" t="s">
        <v>8326</v>
      </c>
      <c r="S2685" s="10">
        <f t="shared" si="218"/>
        <v>42381.478981481487</v>
      </c>
      <c r="T2685" s="10">
        <f t="shared" si="219"/>
        <v>42402.478981481487</v>
      </c>
      <c r="U2685">
        <f t="shared" si="220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 s="9">
        <v>3</v>
      </c>
      <c r="M2686" t="b">
        <v>1</v>
      </c>
      <c r="N2686" t="s">
        <v>8303</v>
      </c>
      <c r="O2686">
        <f t="shared" si="216"/>
        <v>100</v>
      </c>
      <c r="P2686">
        <f t="shared" si="217"/>
        <v>166.67</v>
      </c>
      <c r="Q2686" s="13" t="s">
        <v>8323</v>
      </c>
      <c r="R2686" t="s">
        <v>8335</v>
      </c>
      <c r="S2686" s="10">
        <f t="shared" si="218"/>
        <v>42173.466863425929</v>
      </c>
      <c r="T2686" s="10">
        <f t="shared" si="219"/>
        <v>42226.958333333328</v>
      </c>
      <c r="U2686">
        <f>YEAR(S2686)</f>
        <v>2015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 s="9">
        <v>20</v>
      </c>
      <c r="M2687" t="b">
        <v>1</v>
      </c>
      <c r="N2687" t="s">
        <v>8274</v>
      </c>
      <c r="O2687">
        <f t="shared" si="216"/>
        <v>143</v>
      </c>
      <c r="P2687">
        <f t="shared" si="217"/>
        <v>25</v>
      </c>
      <c r="Q2687" s="13" t="s">
        <v>8327</v>
      </c>
      <c r="R2687" t="s">
        <v>8331</v>
      </c>
      <c r="S2687" s="10">
        <f t="shared" si="218"/>
        <v>40576.539664351854</v>
      </c>
      <c r="T2687" s="10">
        <f t="shared" si="219"/>
        <v>40606.539664351854</v>
      </c>
      <c r="U2687">
        <f t="shared" ref="U2687:U2750" si="221">YEAR(S2687)</f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 s="9">
        <v>17</v>
      </c>
      <c r="M2688" t="b">
        <v>0</v>
      </c>
      <c r="N2688" t="s">
        <v>8269</v>
      </c>
      <c r="O2688">
        <f t="shared" si="216"/>
        <v>17</v>
      </c>
      <c r="P2688">
        <f t="shared" si="217"/>
        <v>29.24</v>
      </c>
      <c r="Q2688" s="13" t="s">
        <v>8323</v>
      </c>
      <c r="R2688" t="s">
        <v>8326</v>
      </c>
      <c r="S2688" s="10">
        <f t="shared" si="218"/>
        <v>41950.26694444444</v>
      </c>
      <c r="T2688" s="10">
        <f t="shared" si="219"/>
        <v>41963.669444444444</v>
      </c>
      <c r="U2688">
        <f t="shared" si="221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 s="9">
        <v>49</v>
      </c>
      <c r="M2689" t="b">
        <v>1</v>
      </c>
      <c r="N2689" t="s">
        <v>8299</v>
      </c>
      <c r="O2689">
        <f t="shared" si="216"/>
        <v>164</v>
      </c>
      <c r="P2689">
        <f t="shared" si="217"/>
        <v>10.039999999999999</v>
      </c>
      <c r="Q2689" s="13" t="s">
        <v>8308</v>
      </c>
      <c r="R2689" t="s">
        <v>8315</v>
      </c>
      <c r="S2689" s="10">
        <f t="shared" si="218"/>
        <v>42024.86513888889</v>
      </c>
      <c r="T2689" s="10">
        <f t="shared" si="219"/>
        <v>42054.86513888889</v>
      </c>
      <c r="U2689">
        <f t="shared" si="221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 s="9">
        <v>3</v>
      </c>
      <c r="M2690" t="b">
        <v>0</v>
      </c>
      <c r="N2690" t="s">
        <v>8269</v>
      </c>
      <c r="O2690">
        <f t="shared" si="216"/>
        <v>2</v>
      </c>
      <c r="P2690">
        <f t="shared" si="217"/>
        <v>163.33000000000001</v>
      </c>
      <c r="Q2690" s="13" t="s">
        <v>8323</v>
      </c>
      <c r="R2690" t="s">
        <v>8326</v>
      </c>
      <c r="S2690" s="10">
        <f t="shared" si="218"/>
        <v>42523.739212962959</v>
      </c>
      <c r="T2690" s="10">
        <f t="shared" si="219"/>
        <v>42553.739212962959</v>
      </c>
      <c r="U2690">
        <f t="shared" si="221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 s="9">
        <v>13</v>
      </c>
      <c r="M2691" t="b">
        <v>0</v>
      </c>
      <c r="N2691" t="s">
        <v>8269</v>
      </c>
      <c r="O2691">
        <f t="shared" ref="O2691:O2754" si="222">ROUND(E2691/D2691*100,0)</f>
        <v>10</v>
      </c>
      <c r="P2691">
        <f t="shared" ref="P2691:P2754" si="223">IFERROR(ROUND(E2691/L2691,2),0)</f>
        <v>37.54</v>
      </c>
      <c r="Q2691" s="13" t="s">
        <v>8323</v>
      </c>
      <c r="R2691" t="s">
        <v>8326</v>
      </c>
      <c r="S2691" s="10">
        <f t="shared" ref="S2691:S2754" si="224">(((J2691/60)/60)/24)+DATE(1970,1,1)</f>
        <v>42467.548541666663</v>
      </c>
      <c r="T2691" s="10">
        <f t="shared" ref="T2691:T2754" si="225">(((I2691/60)/60)/24)+DATE(1970,1,1)</f>
        <v>42496.544444444444</v>
      </c>
      <c r="U2691">
        <f t="shared" si="221"/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 s="9">
        <v>9</v>
      </c>
      <c r="M2692" t="b">
        <v>0</v>
      </c>
      <c r="N2692" t="s">
        <v>8291</v>
      </c>
      <c r="O2692">
        <f t="shared" si="222"/>
        <v>10</v>
      </c>
      <c r="P2692">
        <f t="shared" si="223"/>
        <v>54.11</v>
      </c>
      <c r="Q2692" s="13" t="s">
        <v>8327</v>
      </c>
      <c r="R2692" t="s">
        <v>8330</v>
      </c>
      <c r="S2692" s="10">
        <f t="shared" si="224"/>
        <v>42427.721006944441</v>
      </c>
      <c r="T2692" s="10">
        <f t="shared" si="225"/>
        <v>42457.679340277777</v>
      </c>
      <c r="U2692">
        <f t="shared" si="221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 s="9">
        <v>8</v>
      </c>
      <c r="M2693" t="b">
        <v>0</v>
      </c>
      <c r="N2693" t="s">
        <v>8271</v>
      </c>
      <c r="O2693">
        <f t="shared" si="222"/>
        <v>2</v>
      </c>
      <c r="P2693">
        <f t="shared" si="223"/>
        <v>60.75</v>
      </c>
      <c r="Q2693" s="13" t="s">
        <v>8308</v>
      </c>
      <c r="R2693" t="s">
        <v>8310</v>
      </c>
      <c r="S2693" s="10">
        <f t="shared" si="224"/>
        <v>42704.086053240739</v>
      </c>
      <c r="T2693" s="10">
        <f t="shared" si="225"/>
        <v>42734.086053240739</v>
      </c>
      <c r="U2693">
        <f t="shared" si="221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 s="9">
        <v>11</v>
      </c>
      <c r="M2694" t="b">
        <v>1</v>
      </c>
      <c r="N2694" t="s">
        <v>8269</v>
      </c>
      <c r="O2694">
        <f t="shared" si="222"/>
        <v>108</v>
      </c>
      <c r="P2694">
        <f t="shared" si="223"/>
        <v>44.09</v>
      </c>
      <c r="Q2694" s="13" t="s">
        <v>8323</v>
      </c>
      <c r="R2694" t="s">
        <v>8326</v>
      </c>
      <c r="S2694" s="10">
        <f t="shared" si="224"/>
        <v>42746.261782407411</v>
      </c>
      <c r="T2694" s="10">
        <f t="shared" si="225"/>
        <v>42784.207638888889</v>
      </c>
      <c r="U2694">
        <f t="shared" si="221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 s="9">
        <v>17</v>
      </c>
      <c r="M2695" t="b">
        <v>1</v>
      </c>
      <c r="N2695" t="s">
        <v>8269</v>
      </c>
      <c r="O2695">
        <f t="shared" si="222"/>
        <v>138</v>
      </c>
      <c r="P2695">
        <f t="shared" si="223"/>
        <v>28.32</v>
      </c>
      <c r="Q2695" s="13" t="s">
        <v>8323</v>
      </c>
      <c r="R2695" t="s">
        <v>8326</v>
      </c>
      <c r="S2695" s="10">
        <f t="shared" si="224"/>
        <v>42410.017199074078</v>
      </c>
      <c r="T2695" s="10">
        <f t="shared" si="225"/>
        <v>42430.999305555553</v>
      </c>
      <c r="U2695">
        <f t="shared" si="221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 s="9">
        <v>4</v>
      </c>
      <c r="M2696" t="b">
        <v>0</v>
      </c>
      <c r="N2696" t="s">
        <v>8271</v>
      </c>
      <c r="O2696">
        <f t="shared" si="222"/>
        <v>1</v>
      </c>
      <c r="P2696">
        <f t="shared" si="223"/>
        <v>120.25</v>
      </c>
      <c r="Q2696" s="13" t="s">
        <v>8308</v>
      </c>
      <c r="R2696" t="s">
        <v>8310</v>
      </c>
      <c r="S2696" s="10">
        <f t="shared" si="224"/>
        <v>42726.192916666667</v>
      </c>
      <c r="T2696" s="10">
        <f t="shared" si="225"/>
        <v>42786.192916666667</v>
      </c>
      <c r="U2696">
        <f t="shared" si="221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 s="9">
        <v>8</v>
      </c>
      <c r="M2697" t="b">
        <v>0</v>
      </c>
      <c r="N2697" t="s">
        <v>8303</v>
      </c>
      <c r="O2697">
        <f t="shared" si="222"/>
        <v>5</v>
      </c>
      <c r="P2697">
        <f t="shared" si="223"/>
        <v>60.13</v>
      </c>
      <c r="Q2697" s="13" t="s">
        <v>8323</v>
      </c>
      <c r="R2697" t="s">
        <v>8335</v>
      </c>
      <c r="S2697" s="10">
        <f t="shared" si="224"/>
        <v>42140.421319444446</v>
      </c>
      <c r="T2697" s="10">
        <f t="shared" si="225"/>
        <v>42171.979166666672</v>
      </c>
      <c r="U2697">
        <f t="shared" si="221"/>
        <v>2015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 s="9">
        <v>8</v>
      </c>
      <c r="M2698" t="b">
        <v>0</v>
      </c>
      <c r="N2698" t="s">
        <v>8271</v>
      </c>
      <c r="O2698">
        <f t="shared" si="222"/>
        <v>12</v>
      </c>
      <c r="P2698">
        <f t="shared" si="223"/>
        <v>60</v>
      </c>
      <c r="Q2698" s="13" t="s">
        <v>8308</v>
      </c>
      <c r="R2698" t="s">
        <v>8310</v>
      </c>
      <c r="S2698" s="10">
        <f t="shared" si="224"/>
        <v>42411.828287037039</v>
      </c>
      <c r="T2698" s="10">
        <f t="shared" si="225"/>
        <v>42441.828287037039</v>
      </c>
      <c r="U2698">
        <f t="shared" si="221"/>
        <v>2016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 s="9">
        <v>12</v>
      </c>
      <c r="M2699" t="b">
        <v>0</v>
      </c>
      <c r="N2699" t="s">
        <v>8268</v>
      </c>
      <c r="O2699">
        <f t="shared" si="222"/>
        <v>64</v>
      </c>
      <c r="P2699">
        <f t="shared" si="223"/>
        <v>40</v>
      </c>
      <c r="Q2699" s="13" t="s">
        <v>8321</v>
      </c>
      <c r="R2699" t="s">
        <v>8339</v>
      </c>
      <c r="S2699" s="10">
        <f t="shared" si="224"/>
        <v>42107.703877314809</v>
      </c>
      <c r="T2699" s="10">
        <f t="shared" si="225"/>
        <v>42137.703877314809</v>
      </c>
      <c r="U2699">
        <f t="shared" si="221"/>
        <v>2015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 s="9">
        <v>22</v>
      </c>
      <c r="M2700" t="b">
        <v>0</v>
      </c>
      <c r="N2700" t="s">
        <v>8280</v>
      </c>
      <c r="O2700">
        <f t="shared" si="222"/>
        <v>10</v>
      </c>
      <c r="P2700">
        <f t="shared" si="223"/>
        <v>21.73</v>
      </c>
      <c r="Q2700" s="13" t="s">
        <v>8316</v>
      </c>
      <c r="R2700" t="s">
        <v>8334</v>
      </c>
      <c r="S2700" s="10">
        <f t="shared" si="224"/>
        <v>41156.963344907403</v>
      </c>
      <c r="T2700" s="10">
        <f t="shared" si="225"/>
        <v>41186.963344907403</v>
      </c>
      <c r="U2700">
        <f t="shared" si="221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 s="9">
        <v>6</v>
      </c>
      <c r="M2701" t="b">
        <v>0</v>
      </c>
      <c r="N2701" t="s">
        <v>8301</v>
      </c>
      <c r="O2701">
        <f t="shared" si="222"/>
        <v>12</v>
      </c>
      <c r="P2701">
        <f t="shared" si="223"/>
        <v>78.33</v>
      </c>
      <c r="Q2701" s="13" t="s">
        <v>8323</v>
      </c>
      <c r="R2701" t="s">
        <v>8324</v>
      </c>
      <c r="S2701" s="10">
        <f t="shared" si="224"/>
        <v>42100.723738425921</v>
      </c>
      <c r="T2701" s="10">
        <f t="shared" si="225"/>
        <v>42129.783333333333</v>
      </c>
      <c r="U2701">
        <f t="shared" si="221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 s="9">
        <v>31</v>
      </c>
      <c r="M2702" t="b">
        <v>1</v>
      </c>
      <c r="N2702" t="s">
        <v>8269</v>
      </c>
      <c r="O2702">
        <f t="shared" si="222"/>
        <v>149</v>
      </c>
      <c r="P2702">
        <f t="shared" si="223"/>
        <v>15.13</v>
      </c>
      <c r="Q2702" s="13" t="s">
        <v>8323</v>
      </c>
      <c r="R2702" t="s">
        <v>8326</v>
      </c>
      <c r="S2702" s="10">
        <f t="shared" si="224"/>
        <v>42433.761886574073</v>
      </c>
      <c r="T2702" s="10">
        <f t="shared" si="225"/>
        <v>42442.916666666672</v>
      </c>
      <c r="U2702">
        <f t="shared" si="221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 s="9">
        <v>4</v>
      </c>
      <c r="M2703" t="b">
        <v>0</v>
      </c>
      <c r="N2703" t="s">
        <v>8271</v>
      </c>
      <c r="O2703">
        <f t="shared" si="222"/>
        <v>0</v>
      </c>
      <c r="P2703">
        <f t="shared" si="223"/>
        <v>116.75</v>
      </c>
      <c r="Q2703" s="13" t="s">
        <v>8308</v>
      </c>
      <c r="R2703" t="s">
        <v>8310</v>
      </c>
      <c r="S2703" s="10">
        <f t="shared" si="224"/>
        <v>42437.924988425926</v>
      </c>
      <c r="T2703" s="10">
        <f t="shared" si="225"/>
        <v>42497.883321759262</v>
      </c>
      <c r="U2703">
        <f t="shared" si="221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 s="9">
        <v>13</v>
      </c>
      <c r="M2704" t="b">
        <v>0</v>
      </c>
      <c r="N2704" t="s">
        <v>8269</v>
      </c>
      <c r="O2704">
        <f t="shared" si="222"/>
        <v>5</v>
      </c>
      <c r="P2704">
        <f t="shared" si="223"/>
        <v>35.92</v>
      </c>
      <c r="Q2704" s="13" t="s">
        <v>8323</v>
      </c>
      <c r="R2704" t="s">
        <v>8326</v>
      </c>
      <c r="S2704" s="10">
        <f t="shared" si="224"/>
        <v>41974.738576388889</v>
      </c>
      <c r="T2704" s="10">
        <f t="shared" si="225"/>
        <v>41994.738576388889</v>
      </c>
      <c r="U2704">
        <f t="shared" si="221"/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 s="9">
        <v>8</v>
      </c>
      <c r="M2705" t="b">
        <v>0</v>
      </c>
      <c r="N2705" t="s">
        <v>8270</v>
      </c>
      <c r="O2705">
        <f t="shared" si="222"/>
        <v>1</v>
      </c>
      <c r="P2705">
        <f t="shared" si="223"/>
        <v>57.88</v>
      </c>
      <c r="Q2705" s="13" t="s">
        <v>8308</v>
      </c>
      <c r="R2705" t="s">
        <v>8342</v>
      </c>
      <c r="S2705" s="10">
        <f t="shared" si="224"/>
        <v>41989.853692129633</v>
      </c>
      <c r="T2705" s="10">
        <f t="shared" si="225"/>
        <v>42019.811805555553</v>
      </c>
      <c r="U2705">
        <f t="shared" si="221"/>
        <v>2014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 s="9">
        <v>13</v>
      </c>
      <c r="M2706" t="b">
        <v>1</v>
      </c>
      <c r="N2706" t="s">
        <v>8274</v>
      </c>
      <c r="O2706">
        <f t="shared" si="222"/>
        <v>116</v>
      </c>
      <c r="P2706">
        <f t="shared" si="223"/>
        <v>35.619999999999997</v>
      </c>
      <c r="Q2706" s="13" t="s">
        <v>8327</v>
      </c>
      <c r="R2706" t="s">
        <v>8331</v>
      </c>
      <c r="S2706" s="10">
        <f t="shared" si="224"/>
        <v>42240.852534722217</v>
      </c>
      <c r="T2706" s="10">
        <f t="shared" si="225"/>
        <v>42270.852534722217</v>
      </c>
      <c r="U2706">
        <f t="shared" si="221"/>
        <v>2015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 s="9">
        <v>6</v>
      </c>
      <c r="M2707" t="b">
        <v>0</v>
      </c>
      <c r="N2707" t="s">
        <v>8282</v>
      </c>
      <c r="O2707">
        <f t="shared" si="222"/>
        <v>2</v>
      </c>
      <c r="P2707">
        <f t="shared" si="223"/>
        <v>76.67</v>
      </c>
      <c r="Q2707" s="13" t="s">
        <v>8319</v>
      </c>
      <c r="R2707" t="s">
        <v>8345</v>
      </c>
      <c r="S2707" s="10">
        <f t="shared" si="224"/>
        <v>42204.875868055555</v>
      </c>
      <c r="T2707" s="10">
        <f t="shared" si="225"/>
        <v>42234.875868055555</v>
      </c>
      <c r="U2707">
        <f t="shared" si="221"/>
        <v>2015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 s="9">
        <v>13</v>
      </c>
      <c r="M2708" t="b">
        <v>0</v>
      </c>
      <c r="N2708" t="s">
        <v>8282</v>
      </c>
      <c r="O2708">
        <f t="shared" si="222"/>
        <v>3</v>
      </c>
      <c r="P2708">
        <f t="shared" si="223"/>
        <v>35.380000000000003</v>
      </c>
      <c r="Q2708" s="13" t="s">
        <v>8319</v>
      </c>
      <c r="R2708" t="s">
        <v>8345</v>
      </c>
      <c r="S2708" s="10">
        <f t="shared" si="224"/>
        <v>42198.695138888885</v>
      </c>
      <c r="T2708" s="10">
        <f t="shared" si="225"/>
        <v>42238.165972222225</v>
      </c>
      <c r="U2708">
        <f t="shared" si="221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 s="9">
        <v>12</v>
      </c>
      <c r="M2709" t="b">
        <v>0</v>
      </c>
      <c r="N2709" t="s">
        <v>8269</v>
      </c>
      <c r="O2709">
        <f t="shared" si="222"/>
        <v>8</v>
      </c>
      <c r="P2709">
        <f t="shared" si="223"/>
        <v>38.33</v>
      </c>
      <c r="Q2709" s="13" t="s">
        <v>8323</v>
      </c>
      <c r="R2709" t="s">
        <v>8326</v>
      </c>
      <c r="S2709" s="10">
        <f t="shared" si="224"/>
        <v>41904.650578703702</v>
      </c>
      <c r="T2709" s="10">
        <f t="shared" si="225"/>
        <v>41934.650578703702</v>
      </c>
      <c r="U2709">
        <f t="shared" si="221"/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 s="9">
        <v>21</v>
      </c>
      <c r="M2710" t="b">
        <v>1</v>
      </c>
      <c r="N2710" t="s">
        <v>8264</v>
      </c>
      <c r="O2710">
        <f t="shared" si="222"/>
        <v>131</v>
      </c>
      <c r="P2710">
        <f t="shared" si="223"/>
        <v>21.9</v>
      </c>
      <c r="Q2710" s="13" t="s">
        <v>8321</v>
      </c>
      <c r="R2710" t="s">
        <v>8343</v>
      </c>
      <c r="S2710" s="10">
        <f t="shared" si="224"/>
        <v>40935.005104166667</v>
      </c>
      <c r="T2710" s="10">
        <f t="shared" si="225"/>
        <v>40965.005104166667</v>
      </c>
      <c r="U2710">
        <f t="shared" si="221"/>
        <v>2012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 s="9">
        <v>15</v>
      </c>
      <c r="M2711" t="b">
        <v>1</v>
      </c>
      <c r="N2711" t="s">
        <v>8264</v>
      </c>
      <c r="O2711">
        <f t="shared" si="222"/>
        <v>153</v>
      </c>
      <c r="P2711">
        <f t="shared" si="223"/>
        <v>30.67</v>
      </c>
      <c r="Q2711" s="13" t="s">
        <v>8321</v>
      </c>
      <c r="R2711" t="s">
        <v>8343</v>
      </c>
      <c r="S2711" s="10">
        <f t="shared" si="224"/>
        <v>40844.691643518519</v>
      </c>
      <c r="T2711" s="10">
        <f t="shared" si="225"/>
        <v>40904.733310185184</v>
      </c>
      <c r="U2711">
        <f t="shared" si="221"/>
        <v>2011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 s="9">
        <v>15</v>
      </c>
      <c r="M2712" t="b">
        <v>1</v>
      </c>
      <c r="N2712" t="s">
        <v>8269</v>
      </c>
      <c r="O2712">
        <f t="shared" si="222"/>
        <v>184</v>
      </c>
      <c r="P2712">
        <f t="shared" si="223"/>
        <v>30.67</v>
      </c>
      <c r="Q2712" s="13" t="s">
        <v>8323</v>
      </c>
      <c r="R2712" t="s">
        <v>8326</v>
      </c>
      <c r="S2712" s="10">
        <f t="shared" si="224"/>
        <v>42383.793124999997</v>
      </c>
      <c r="T2712" s="10">
        <f t="shared" si="225"/>
        <v>42413.793124999997</v>
      </c>
      <c r="U2712">
        <f t="shared" si="221"/>
        <v>2016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 s="9">
        <v>9</v>
      </c>
      <c r="M2713" t="b">
        <v>0</v>
      </c>
      <c r="N2713" t="s">
        <v>8303</v>
      </c>
      <c r="O2713">
        <f t="shared" si="222"/>
        <v>30</v>
      </c>
      <c r="P2713">
        <f t="shared" si="223"/>
        <v>50.56</v>
      </c>
      <c r="Q2713" s="13" t="s">
        <v>8323</v>
      </c>
      <c r="R2713" t="s">
        <v>8335</v>
      </c>
      <c r="S2713" s="10">
        <f t="shared" si="224"/>
        <v>42090.909016203703</v>
      </c>
      <c r="T2713" s="10">
        <f t="shared" si="225"/>
        <v>42097.909016203703</v>
      </c>
      <c r="U2713">
        <f t="shared" si="221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 s="9">
        <v>14</v>
      </c>
      <c r="M2714" t="b">
        <v>0</v>
      </c>
      <c r="N2714" t="s">
        <v>8269</v>
      </c>
      <c r="O2714">
        <f t="shared" si="222"/>
        <v>2</v>
      </c>
      <c r="P2714">
        <f t="shared" si="223"/>
        <v>32.36</v>
      </c>
      <c r="Q2714" s="13" t="s">
        <v>8323</v>
      </c>
      <c r="R2714" t="s">
        <v>8326</v>
      </c>
      <c r="S2714" s="10">
        <f t="shared" si="224"/>
        <v>42601.827141203699</v>
      </c>
      <c r="T2714" s="10">
        <f t="shared" si="225"/>
        <v>42631.827141203699</v>
      </c>
      <c r="U2714">
        <f t="shared" si="221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 s="9">
        <v>14</v>
      </c>
      <c r="M2715" t="b">
        <v>0</v>
      </c>
      <c r="N2715" t="s">
        <v>8269</v>
      </c>
      <c r="O2715">
        <f t="shared" si="222"/>
        <v>38</v>
      </c>
      <c r="P2715">
        <f t="shared" si="223"/>
        <v>32.36</v>
      </c>
      <c r="Q2715" s="13" t="s">
        <v>8323</v>
      </c>
      <c r="R2715" t="s">
        <v>8326</v>
      </c>
      <c r="S2715" s="10">
        <f t="shared" si="224"/>
        <v>42775.964212962965</v>
      </c>
      <c r="T2715" s="10">
        <f t="shared" si="225"/>
        <v>42795.791666666672</v>
      </c>
      <c r="U2715">
        <f t="shared" si="221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 s="9">
        <v>15</v>
      </c>
      <c r="M2716" t="b">
        <v>0</v>
      </c>
      <c r="N2716" t="s">
        <v>8303</v>
      </c>
      <c r="O2716">
        <f t="shared" si="222"/>
        <v>3</v>
      </c>
      <c r="P2716">
        <f t="shared" si="223"/>
        <v>30.13</v>
      </c>
      <c r="Q2716" s="13" t="s">
        <v>8323</v>
      </c>
      <c r="R2716" t="s">
        <v>8335</v>
      </c>
      <c r="S2716" s="10">
        <f t="shared" si="224"/>
        <v>42047.724444444444</v>
      </c>
      <c r="T2716" s="10">
        <f t="shared" si="225"/>
        <v>42077.132638888885</v>
      </c>
      <c r="U2716">
        <f t="shared" si="221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 s="9">
        <v>11</v>
      </c>
      <c r="M2717" t="b">
        <v>0</v>
      </c>
      <c r="N2717" t="s">
        <v>8301</v>
      </c>
      <c r="O2717">
        <f t="shared" si="222"/>
        <v>3</v>
      </c>
      <c r="P2717">
        <f t="shared" si="223"/>
        <v>41</v>
      </c>
      <c r="Q2717" s="13" t="s">
        <v>8323</v>
      </c>
      <c r="R2717" t="s">
        <v>8324</v>
      </c>
      <c r="S2717" s="10">
        <f t="shared" si="224"/>
        <v>41829.935717592591</v>
      </c>
      <c r="T2717" s="10">
        <f t="shared" si="225"/>
        <v>41859.935717592591</v>
      </c>
      <c r="U2717">
        <f t="shared" si="221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 s="9">
        <v>7</v>
      </c>
      <c r="M2718" t="b">
        <v>0</v>
      </c>
      <c r="N2718" t="s">
        <v>8269</v>
      </c>
      <c r="O2718">
        <f t="shared" si="222"/>
        <v>18</v>
      </c>
      <c r="P2718">
        <f t="shared" si="223"/>
        <v>64.290000000000006</v>
      </c>
      <c r="Q2718" s="13" t="s">
        <v>8323</v>
      </c>
      <c r="R2718" t="s">
        <v>8326</v>
      </c>
      <c r="S2718" s="10">
        <f t="shared" si="224"/>
        <v>41795.598923611113</v>
      </c>
      <c r="T2718" s="10">
        <f t="shared" si="225"/>
        <v>41825.598923611113</v>
      </c>
      <c r="U2718">
        <f t="shared" si="221"/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 s="9">
        <v>15</v>
      </c>
      <c r="M2719" t="b">
        <v>1</v>
      </c>
      <c r="N2719" t="s">
        <v>8269</v>
      </c>
      <c r="O2719">
        <f t="shared" si="222"/>
        <v>113</v>
      </c>
      <c r="P2719">
        <f t="shared" si="223"/>
        <v>30</v>
      </c>
      <c r="Q2719" s="13" t="s">
        <v>8323</v>
      </c>
      <c r="R2719" t="s">
        <v>8326</v>
      </c>
      <c r="S2719" s="10">
        <f t="shared" si="224"/>
        <v>42064.785613425927</v>
      </c>
      <c r="T2719" s="10">
        <f t="shared" si="225"/>
        <v>42099.743946759263</v>
      </c>
      <c r="U2719">
        <f t="shared" si="221"/>
        <v>2015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 s="9">
        <v>10</v>
      </c>
      <c r="M2720" t="b">
        <v>0</v>
      </c>
      <c r="N2720" t="s">
        <v>8285</v>
      </c>
      <c r="O2720">
        <f t="shared" si="222"/>
        <v>7</v>
      </c>
      <c r="P2720">
        <f t="shared" si="223"/>
        <v>44.5</v>
      </c>
      <c r="Q2720" s="13" t="s">
        <v>8311</v>
      </c>
      <c r="R2720" t="s">
        <v>8348</v>
      </c>
      <c r="S2720" s="10">
        <f t="shared" si="224"/>
        <v>42622.456238425926</v>
      </c>
      <c r="T2720" s="10">
        <f t="shared" si="225"/>
        <v>42652.456238425926</v>
      </c>
      <c r="U2720">
        <f t="shared" si="221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 s="9">
        <v>11</v>
      </c>
      <c r="M2721" t="b">
        <v>0</v>
      </c>
      <c r="N2721" t="s">
        <v>8273</v>
      </c>
      <c r="O2721">
        <f t="shared" si="222"/>
        <v>9</v>
      </c>
      <c r="P2721">
        <f t="shared" si="223"/>
        <v>40.450000000000003</v>
      </c>
      <c r="Q2721" s="13" t="s">
        <v>8311</v>
      </c>
      <c r="R2721" t="s">
        <v>8352</v>
      </c>
      <c r="S2721" s="10">
        <f t="shared" si="224"/>
        <v>42067.722372685181</v>
      </c>
      <c r="T2721" s="10">
        <f t="shared" si="225"/>
        <v>42097.651388888888</v>
      </c>
      <c r="U2721">
        <f t="shared" si="221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 s="9">
        <v>10</v>
      </c>
      <c r="M2722" t="b">
        <v>0</v>
      </c>
      <c r="N2722" t="s">
        <v>8269</v>
      </c>
      <c r="O2722">
        <f t="shared" si="222"/>
        <v>18</v>
      </c>
      <c r="P2722">
        <f t="shared" si="223"/>
        <v>44</v>
      </c>
      <c r="Q2722" s="13" t="s">
        <v>8323</v>
      </c>
      <c r="R2722" t="s">
        <v>8326</v>
      </c>
      <c r="S2722" s="10">
        <f t="shared" si="224"/>
        <v>41982.87364583333</v>
      </c>
      <c r="T2722" s="10">
        <f t="shared" si="225"/>
        <v>42012.87364583333</v>
      </c>
      <c r="U2722">
        <f t="shared" si="221"/>
        <v>2014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 s="9">
        <v>18</v>
      </c>
      <c r="M2723" t="b">
        <v>1</v>
      </c>
      <c r="N2723" t="s">
        <v>8269</v>
      </c>
      <c r="O2723">
        <f t="shared" si="222"/>
        <v>110</v>
      </c>
      <c r="P2723">
        <f t="shared" si="223"/>
        <v>24.44</v>
      </c>
      <c r="Q2723" s="13" t="s">
        <v>8323</v>
      </c>
      <c r="R2723" t="s">
        <v>8326</v>
      </c>
      <c r="S2723" s="10">
        <f t="shared" si="224"/>
        <v>42213.505474537036</v>
      </c>
      <c r="T2723" s="10">
        <f t="shared" si="225"/>
        <v>42238.505474537036</v>
      </c>
      <c r="U2723">
        <f t="shared" si="221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 s="9">
        <v>9</v>
      </c>
      <c r="M2724" t="b">
        <v>0</v>
      </c>
      <c r="N2724" t="s">
        <v>8269</v>
      </c>
      <c r="O2724">
        <f t="shared" si="222"/>
        <v>22</v>
      </c>
      <c r="P2724">
        <f t="shared" si="223"/>
        <v>48.56</v>
      </c>
      <c r="Q2724" s="13" t="s">
        <v>8323</v>
      </c>
      <c r="R2724" t="s">
        <v>8326</v>
      </c>
      <c r="S2724" s="10">
        <f t="shared" si="224"/>
        <v>42245.234340277777</v>
      </c>
      <c r="T2724" s="10">
        <f t="shared" si="225"/>
        <v>42263.234340277777</v>
      </c>
      <c r="U2724">
        <f t="shared" si="221"/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 s="9">
        <v>3</v>
      </c>
      <c r="M2725" t="b">
        <v>0</v>
      </c>
      <c r="N2725" t="s">
        <v>8270</v>
      </c>
      <c r="O2725">
        <f t="shared" si="222"/>
        <v>4</v>
      </c>
      <c r="P2725">
        <f t="shared" si="223"/>
        <v>145</v>
      </c>
      <c r="Q2725" s="13" t="s">
        <v>8308</v>
      </c>
      <c r="R2725" t="s">
        <v>8342</v>
      </c>
      <c r="S2725" s="10">
        <f t="shared" si="224"/>
        <v>42027.056793981479</v>
      </c>
      <c r="T2725" s="10">
        <f t="shared" si="225"/>
        <v>42057.056793981479</v>
      </c>
      <c r="U2725">
        <f t="shared" si="221"/>
        <v>2015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 s="9">
        <v>10</v>
      </c>
      <c r="M2726" t="b">
        <v>0</v>
      </c>
      <c r="N2726" t="s">
        <v>8266</v>
      </c>
      <c r="O2726">
        <f t="shared" si="222"/>
        <v>16</v>
      </c>
      <c r="P2726">
        <f t="shared" si="223"/>
        <v>43.5</v>
      </c>
      <c r="Q2726" s="13" t="s">
        <v>8321</v>
      </c>
      <c r="R2726" t="s">
        <v>8325</v>
      </c>
      <c r="S2726" s="10">
        <f t="shared" si="224"/>
        <v>41835.126805555556</v>
      </c>
      <c r="T2726" s="10">
        <f t="shared" si="225"/>
        <v>41867.987500000003</v>
      </c>
      <c r="U2726">
        <f t="shared" si="221"/>
        <v>2014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 s="9">
        <v>14</v>
      </c>
      <c r="M2727" t="b">
        <v>1</v>
      </c>
      <c r="N2727" t="s">
        <v>8274</v>
      </c>
      <c r="O2727">
        <f t="shared" si="222"/>
        <v>109</v>
      </c>
      <c r="P2727">
        <f t="shared" si="223"/>
        <v>31.07</v>
      </c>
      <c r="Q2727" s="13" t="s">
        <v>8327</v>
      </c>
      <c r="R2727" t="s">
        <v>8331</v>
      </c>
      <c r="S2727" s="10">
        <f t="shared" si="224"/>
        <v>41619.998310185183</v>
      </c>
      <c r="T2727" s="10">
        <f t="shared" si="225"/>
        <v>41629.197222222225</v>
      </c>
      <c r="U2727">
        <f t="shared" si="221"/>
        <v>2013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 s="9">
        <v>4</v>
      </c>
      <c r="M2728" t="b">
        <v>0</v>
      </c>
      <c r="N2728" t="s">
        <v>8292</v>
      </c>
      <c r="O2728">
        <f t="shared" si="222"/>
        <v>2</v>
      </c>
      <c r="P2728">
        <f t="shared" si="223"/>
        <v>108.25</v>
      </c>
      <c r="Q2728" s="13" t="s">
        <v>8308</v>
      </c>
      <c r="R2728" t="s">
        <v>8318</v>
      </c>
      <c r="S2728" s="10">
        <f t="shared" si="224"/>
        <v>42703.917824074073</v>
      </c>
      <c r="T2728" s="10">
        <f t="shared" si="225"/>
        <v>42733.917824074073</v>
      </c>
      <c r="U2728">
        <f t="shared" si="221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 s="9">
        <v>12</v>
      </c>
      <c r="M2729" t="b">
        <v>0</v>
      </c>
      <c r="N2729" t="s">
        <v>8268</v>
      </c>
      <c r="O2729">
        <f t="shared" si="222"/>
        <v>1</v>
      </c>
      <c r="P2729">
        <f t="shared" si="223"/>
        <v>35.83</v>
      </c>
      <c r="Q2729" s="13" t="s">
        <v>8321</v>
      </c>
      <c r="R2729" t="s">
        <v>8339</v>
      </c>
      <c r="S2729" s="10">
        <f t="shared" si="224"/>
        <v>41863.260381944441</v>
      </c>
      <c r="T2729" s="10">
        <f t="shared" si="225"/>
        <v>41893.260381944441</v>
      </c>
      <c r="U2729">
        <f t="shared" si="221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 s="9">
        <v>13</v>
      </c>
      <c r="M2730" t="b">
        <v>0</v>
      </c>
      <c r="N2730" t="s">
        <v>8269</v>
      </c>
      <c r="O2730">
        <f t="shared" si="222"/>
        <v>34</v>
      </c>
      <c r="P2730">
        <f t="shared" si="223"/>
        <v>33.08</v>
      </c>
      <c r="Q2730" s="13" t="s">
        <v>8323</v>
      </c>
      <c r="R2730" t="s">
        <v>8326</v>
      </c>
      <c r="S2730" s="10">
        <f t="shared" si="224"/>
        <v>42022.661527777775</v>
      </c>
      <c r="T2730" s="10">
        <f t="shared" si="225"/>
        <v>42063.5</v>
      </c>
      <c r="U2730">
        <f t="shared" si="221"/>
        <v>2015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 s="9">
        <v>10</v>
      </c>
      <c r="M2731" t="b">
        <v>0</v>
      </c>
      <c r="N2731" t="s">
        <v>8301</v>
      </c>
      <c r="O2731">
        <f t="shared" si="222"/>
        <v>57</v>
      </c>
      <c r="P2731">
        <f t="shared" si="223"/>
        <v>43</v>
      </c>
      <c r="Q2731" s="13" t="s">
        <v>8323</v>
      </c>
      <c r="R2731" t="s">
        <v>8324</v>
      </c>
      <c r="S2731" s="10">
        <f t="shared" si="224"/>
        <v>42081.515335648146</v>
      </c>
      <c r="T2731" s="10">
        <f t="shared" si="225"/>
        <v>42095.515335648146</v>
      </c>
      <c r="U2731">
        <f t="shared" si="221"/>
        <v>2015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 s="9">
        <v>9</v>
      </c>
      <c r="M2732" t="b">
        <v>1</v>
      </c>
      <c r="N2732" t="s">
        <v>8296</v>
      </c>
      <c r="O2732">
        <f t="shared" si="222"/>
        <v>108</v>
      </c>
      <c r="P2732">
        <f t="shared" si="223"/>
        <v>47.78</v>
      </c>
      <c r="Q2732" s="13" t="s">
        <v>8319</v>
      </c>
      <c r="R2732" t="s">
        <v>8320</v>
      </c>
      <c r="S2732" s="10">
        <f t="shared" si="224"/>
        <v>42607.316122685181</v>
      </c>
      <c r="T2732" s="10">
        <f t="shared" si="225"/>
        <v>42613.233333333337</v>
      </c>
      <c r="U2732">
        <f t="shared" si="221"/>
        <v>2016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 s="9">
        <v>14</v>
      </c>
      <c r="M2733" t="b">
        <v>1</v>
      </c>
      <c r="N2733" t="s">
        <v>8269</v>
      </c>
      <c r="O2733">
        <f t="shared" si="222"/>
        <v>129</v>
      </c>
      <c r="P2733">
        <f t="shared" si="223"/>
        <v>30.71</v>
      </c>
      <c r="Q2733" s="13" t="s">
        <v>8323</v>
      </c>
      <c r="R2733" t="s">
        <v>8326</v>
      </c>
      <c r="S2733" s="10">
        <f t="shared" si="224"/>
        <v>42309.191307870366</v>
      </c>
      <c r="T2733" s="10">
        <f t="shared" si="225"/>
        <v>42338.9375</v>
      </c>
      <c r="U2733">
        <f t="shared" si="221"/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 s="9">
        <v>20</v>
      </c>
      <c r="M2734" t="b">
        <v>1</v>
      </c>
      <c r="N2734" t="s">
        <v>8269</v>
      </c>
      <c r="O2734">
        <f t="shared" si="222"/>
        <v>143</v>
      </c>
      <c r="P2734">
        <f t="shared" si="223"/>
        <v>21.5</v>
      </c>
      <c r="Q2734" s="13" t="s">
        <v>8323</v>
      </c>
      <c r="R2734" t="s">
        <v>8326</v>
      </c>
      <c r="S2734" s="10">
        <f t="shared" si="224"/>
        <v>42160.651817129634</v>
      </c>
      <c r="T2734" s="10">
        <f t="shared" si="225"/>
        <v>42190.651817129634</v>
      </c>
      <c r="U2734">
        <f t="shared" si="221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 s="9">
        <v>7</v>
      </c>
      <c r="M2735" t="b">
        <v>0</v>
      </c>
      <c r="N2735" t="s">
        <v>8269</v>
      </c>
      <c r="O2735">
        <f t="shared" si="222"/>
        <v>28</v>
      </c>
      <c r="P2735">
        <f t="shared" si="223"/>
        <v>61</v>
      </c>
      <c r="Q2735" s="13" t="s">
        <v>8323</v>
      </c>
      <c r="R2735" t="s">
        <v>8326</v>
      </c>
      <c r="S2735" s="10">
        <f t="shared" si="224"/>
        <v>42089.901574074072</v>
      </c>
      <c r="T2735" s="10">
        <f t="shared" si="225"/>
        <v>42149.901574074072</v>
      </c>
      <c r="U2735">
        <f t="shared" si="221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 s="9">
        <v>8</v>
      </c>
      <c r="M2736" t="b">
        <v>0</v>
      </c>
      <c r="N2736" t="s">
        <v>8270</v>
      </c>
      <c r="O2736">
        <f t="shared" si="222"/>
        <v>0</v>
      </c>
      <c r="P2736">
        <f t="shared" si="223"/>
        <v>53.25</v>
      </c>
      <c r="Q2736" s="13" t="s">
        <v>8308</v>
      </c>
      <c r="R2736" t="s">
        <v>8342</v>
      </c>
      <c r="S2736" s="10">
        <f t="shared" si="224"/>
        <v>42083.069884259254</v>
      </c>
      <c r="T2736" s="10">
        <f t="shared" si="225"/>
        <v>42128.069884259254</v>
      </c>
      <c r="U2736">
        <f t="shared" si="221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 s="9">
        <v>9</v>
      </c>
      <c r="M2737" t="b">
        <v>0</v>
      </c>
      <c r="N2737" t="s">
        <v>8303</v>
      </c>
      <c r="O2737">
        <f t="shared" si="222"/>
        <v>9</v>
      </c>
      <c r="P2737">
        <f t="shared" si="223"/>
        <v>47.33</v>
      </c>
      <c r="Q2737" s="13" t="s">
        <v>8323</v>
      </c>
      <c r="R2737" t="s">
        <v>8335</v>
      </c>
      <c r="S2737" s="10">
        <f t="shared" si="224"/>
        <v>41975.676111111112</v>
      </c>
      <c r="T2737" s="10">
        <f t="shared" si="225"/>
        <v>42006.676111111112</v>
      </c>
      <c r="U2737">
        <f t="shared" si="221"/>
        <v>2014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 s="9">
        <v>7</v>
      </c>
      <c r="M2738" t="b">
        <v>0</v>
      </c>
      <c r="N2738" t="s">
        <v>8281</v>
      </c>
      <c r="O2738">
        <f t="shared" si="222"/>
        <v>0</v>
      </c>
      <c r="P2738">
        <f t="shared" si="223"/>
        <v>60.71</v>
      </c>
      <c r="Q2738" s="13" t="s">
        <v>8316</v>
      </c>
      <c r="R2738" t="s">
        <v>8344</v>
      </c>
      <c r="S2738" s="10">
        <f t="shared" si="224"/>
        <v>42094.667256944449</v>
      </c>
      <c r="T2738" s="10">
        <f t="shared" si="225"/>
        <v>42124.667256944449</v>
      </c>
      <c r="U2738">
        <f t="shared" si="221"/>
        <v>2015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 s="9">
        <v>24</v>
      </c>
      <c r="M2739" t="b">
        <v>0</v>
      </c>
      <c r="N2739" t="s">
        <v>8280</v>
      </c>
      <c r="O2739">
        <f t="shared" si="222"/>
        <v>5</v>
      </c>
      <c r="P2739">
        <f t="shared" si="223"/>
        <v>17.71</v>
      </c>
      <c r="Q2739" s="13" t="s">
        <v>8316</v>
      </c>
      <c r="R2739" t="s">
        <v>8334</v>
      </c>
      <c r="S2739" s="10">
        <f t="shared" si="224"/>
        <v>41577.045428240745</v>
      </c>
      <c r="T2739" s="10">
        <f t="shared" si="225"/>
        <v>41617.249305555553</v>
      </c>
      <c r="U2739">
        <f t="shared" si="221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 s="9">
        <v>8</v>
      </c>
      <c r="M2740" t="b">
        <v>0</v>
      </c>
      <c r="N2740" t="s">
        <v>8269</v>
      </c>
      <c r="O2740">
        <f t="shared" si="222"/>
        <v>24</v>
      </c>
      <c r="P2740">
        <f t="shared" si="223"/>
        <v>53.13</v>
      </c>
      <c r="Q2740" s="13" t="s">
        <v>8323</v>
      </c>
      <c r="R2740" t="s">
        <v>8326</v>
      </c>
      <c r="S2740" s="10">
        <f t="shared" si="224"/>
        <v>42306.848854166667</v>
      </c>
      <c r="T2740" s="10">
        <f t="shared" si="225"/>
        <v>42336.890520833331</v>
      </c>
      <c r="U2740">
        <f t="shared" si="221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 s="9">
        <v>9</v>
      </c>
      <c r="M2741" t="b">
        <v>1</v>
      </c>
      <c r="N2741" t="s">
        <v>8278</v>
      </c>
      <c r="O2741">
        <f t="shared" si="222"/>
        <v>101</v>
      </c>
      <c r="P2741">
        <f t="shared" si="223"/>
        <v>47.22</v>
      </c>
      <c r="Q2741" s="13" t="s">
        <v>8327</v>
      </c>
      <c r="R2741" t="s">
        <v>8329</v>
      </c>
      <c r="S2741" s="10">
        <f t="shared" si="224"/>
        <v>42299.776770833334</v>
      </c>
      <c r="T2741" s="10">
        <f t="shared" si="225"/>
        <v>42310.333333333328</v>
      </c>
      <c r="U2741">
        <f t="shared" si="221"/>
        <v>2015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 s="9">
        <v>8</v>
      </c>
      <c r="M2742" t="b">
        <v>1</v>
      </c>
      <c r="N2742" t="s">
        <v>8264</v>
      </c>
      <c r="O2742">
        <f t="shared" si="222"/>
        <v>106</v>
      </c>
      <c r="P2742">
        <f t="shared" si="223"/>
        <v>53.13</v>
      </c>
      <c r="Q2742" s="13" t="s">
        <v>8321</v>
      </c>
      <c r="R2742" t="s">
        <v>8343</v>
      </c>
      <c r="S2742" s="10">
        <f t="shared" si="224"/>
        <v>40706.135208333333</v>
      </c>
      <c r="T2742" s="10">
        <f t="shared" si="225"/>
        <v>40736.135208333333</v>
      </c>
      <c r="U2742">
        <f t="shared" si="221"/>
        <v>2011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 s="9">
        <v>28</v>
      </c>
      <c r="M2743" t="b">
        <v>1</v>
      </c>
      <c r="N2743" t="s">
        <v>8278</v>
      </c>
      <c r="O2743">
        <f t="shared" si="222"/>
        <v>383</v>
      </c>
      <c r="P2743">
        <f t="shared" si="223"/>
        <v>15.04</v>
      </c>
      <c r="Q2743" s="13" t="s">
        <v>8327</v>
      </c>
      <c r="R2743" t="s">
        <v>8329</v>
      </c>
      <c r="S2743" s="10">
        <f t="shared" si="224"/>
        <v>41276.846817129634</v>
      </c>
      <c r="T2743" s="10">
        <f t="shared" si="225"/>
        <v>41290.846817129634</v>
      </c>
      <c r="U2743">
        <f t="shared" si="221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 s="9">
        <v>4</v>
      </c>
      <c r="M2744" t="b">
        <v>1</v>
      </c>
      <c r="N2744" t="s">
        <v>8269</v>
      </c>
      <c r="O2744">
        <f t="shared" si="222"/>
        <v>210</v>
      </c>
      <c r="P2744">
        <f t="shared" si="223"/>
        <v>105</v>
      </c>
      <c r="Q2744" s="13" t="s">
        <v>8323</v>
      </c>
      <c r="R2744" t="s">
        <v>8326</v>
      </c>
      <c r="S2744" s="10">
        <f t="shared" si="224"/>
        <v>42147.729930555557</v>
      </c>
      <c r="T2744" s="10">
        <f t="shared" si="225"/>
        <v>42177.729930555557</v>
      </c>
      <c r="U2744">
        <f t="shared" si="221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 s="9">
        <v>4</v>
      </c>
      <c r="M2745" t="b">
        <v>0</v>
      </c>
      <c r="N2745" t="s">
        <v>8285</v>
      </c>
      <c r="O2745">
        <f t="shared" si="222"/>
        <v>8</v>
      </c>
      <c r="P2745">
        <f t="shared" si="223"/>
        <v>104.75</v>
      </c>
      <c r="Q2745" s="13" t="s">
        <v>8311</v>
      </c>
      <c r="R2745" t="s">
        <v>8348</v>
      </c>
      <c r="S2745" s="10">
        <f t="shared" si="224"/>
        <v>42601.851678240739</v>
      </c>
      <c r="T2745" s="10">
        <f t="shared" si="225"/>
        <v>42631.851678240739</v>
      </c>
      <c r="U2745">
        <f t="shared" si="221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 s="9">
        <v>14</v>
      </c>
      <c r="M2746" t="b">
        <v>0</v>
      </c>
      <c r="N2746" t="s">
        <v>8269</v>
      </c>
      <c r="O2746">
        <f t="shared" si="222"/>
        <v>42</v>
      </c>
      <c r="P2746">
        <f t="shared" si="223"/>
        <v>29.79</v>
      </c>
      <c r="Q2746" s="13" t="s">
        <v>8323</v>
      </c>
      <c r="R2746" t="s">
        <v>8326</v>
      </c>
      <c r="S2746" s="10">
        <f t="shared" si="224"/>
        <v>42111.71665509259</v>
      </c>
      <c r="T2746" s="10">
        <f t="shared" si="225"/>
        <v>42131.71665509259</v>
      </c>
      <c r="U2746">
        <f t="shared" si="221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 s="9">
        <v>22</v>
      </c>
      <c r="M2747" t="b">
        <v>1</v>
      </c>
      <c r="N2747" t="s">
        <v>8277</v>
      </c>
      <c r="O2747">
        <f t="shared" si="222"/>
        <v>104</v>
      </c>
      <c r="P2747">
        <f t="shared" si="223"/>
        <v>18.91</v>
      </c>
      <c r="Q2747" s="13" t="s">
        <v>8327</v>
      </c>
      <c r="R2747" t="s">
        <v>8328</v>
      </c>
      <c r="S2747" s="10">
        <f t="shared" si="224"/>
        <v>40192.542233796295</v>
      </c>
      <c r="T2747" s="10">
        <f t="shared" si="225"/>
        <v>40224.208333333336</v>
      </c>
      <c r="U2747">
        <f t="shared" si="221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 s="9">
        <v>8</v>
      </c>
      <c r="M2748" t="b">
        <v>0</v>
      </c>
      <c r="N2748" t="s">
        <v>8268</v>
      </c>
      <c r="O2748">
        <f t="shared" si="222"/>
        <v>14</v>
      </c>
      <c r="P2748">
        <f t="shared" si="223"/>
        <v>51.88</v>
      </c>
      <c r="Q2748" s="13" t="s">
        <v>8321</v>
      </c>
      <c r="R2748" t="s">
        <v>8339</v>
      </c>
      <c r="S2748" s="10">
        <f t="shared" si="224"/>
        <v>42526.871331018512</v>
      </c>
      <c r="T2748" s="10">
        <f t="shared" si="225"/>
        <v>42556.871331018512</v>
      </c>
      <c r="U2748">
        <f t="shared" si="221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 s="9">
        <v>7</v>
      </c>
      <c r="M2749" t="b">
        <v>0</v>
      </c>
      <c r="N2749" t="s">
        <v>8269</v>
      </c>
      <c r="O2749">
        <f t="shared" si="222"/>
        <v>7</v>
      </c>
      <c r="P2749">
        <f t="shared" si="223"/>
        <v>59</v>
      </c>
      <c r="Q2749" s="13" t="s">
        <v>8323</v>
      </c>
      <c r="R2749" t="s">
        <v>8326</v>
      </c>
      <c r="S2749" s="10">
        <f t="shared" si="224"/>
        <v>42293.809212962966</v>
      </c>
      <c r="T2749" s="10">
        <f t="shared" si="225"/>
        <v>42353.85087962963</v>
      </c>
      <c r="U2749">
        <f t="shared" si="221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 s="9">
        <v>8</v>
      </c>
      <c r="M2750" t="b">
        <v>0</v>
      </c>
      <c r="N2750" t="s">
        <v>8271</v>
      </c>
      <c r="O2750">
        <f t="shared" si="222"/>
        <v>2</v>
      </c>
      <c r="P2750">
        <f t="shared" si="223"/>
        <v>51.38</v>
      </c>
      <c r="Q2750" s="13" t="s">
        <v>8308</v>
      </c>
      <c r="R2750" t="s">
        <v>8310</v>
      </c>
      <c r="S2750" s="10">
        <f t="shared" si="224"/>
        <v>42257.014965277776</v>
      </c>
      <c r="T2750" s="10">
        <f t="shared" si="225"/>
        <v>42317.056631944448</v>
      </c>
      <c r="U2750">
        <f t="shared" si="221"/>
        <v>2015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 s="9">
        <v>1</v>
      </c>
      <c r="M2751" t="b">
        <v>0</v>
      </c>
      <c r="N2751" t="s">
        <v>8280</v>
      </c>
      <c r="O2751">
        <f t="shared" si="222"/>
        <v>1</v>
      </c>
      <c r="P2751">
        <f t="shared" si="223"/>
        <v>410</v>
      </c>
      <c r="Q2751" s="13" t="s">
        <v>8316</v>
      </c>
      <c r="R2751" t="s">
        <v>8334</v>
      </c>
      <c r="S2751" s="10">
        <f t="shared" si="224"/>
        <v>41793.659525462965</v>
      </c>
      <c r="T2751" s="10">
        <f t="shared" si="225"/>
        <v>41853.659525462965</v>
      </c>
      <c r="U2751">
        <f t="shared" ref="U2751:U2814" si="226">YEAR(S2751)</f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 s="9">
        <v>10</v>
      </c>
      <c r="M2752" t="b">
        <v>0</v>
      </c>
      <c r="N2752" t="s">
        <v>8269</v>
      </c>
      <c r="O2752">
        <f t="shared" si="222"/>
        <v>24</v>
      </c>
      <c r="P2752">
        <f t="shared" si="223"/>
        <v>41</v>
      </c>
      <c r="Q2752" s="13" t="s">
        <v>8323</v>
      </c>
      <c r="R2752" t="s">
        <v>8326</v>
      </c>
      <c r="S2752" s="10">
        <f t="shared" si="224"/>
        <v>42770.290590277778</v>
      </c>
      <c r="T2752" s="10">
        <f t="shared" si="225"/>
        <v>42800.290590277778</v>
      </c>
      <c r="U2752">
        <f t="shared" si="226"/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 s="9">
        <v>8</v>
      </c>
      <c r="M2753" t="b">
        <v>1</v>
      </c>
      <c r="N2753" t="s">
        <v>8263</v>
      </c>
      <c r="O2753">
        <f t="shared" si="222"/>
        <v>117</v>
      </c>
      <c r="P2753">
        <f t="shared" si="223"/>
        <v>51.25</v>
      </c>
      <c r="Q2753" s="13" t="s">
        <v>8321</v>
      </c>
      <c r="R2753" t="s">
        <v>8332</v>
      </c>
      <c r="S2753" s="10">
        <f t="shared" si="224"/>
        <v>41989.91134259259</v>
      </c>
      <c r="T2753" s="10">
        <f t="shared" si="225"/>
        <v>42005.332638888889</v>
      </c>
      <c r="U2753">
        <f t="shared" si="226"/>
        <v>2014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 s="9">
        <v>27</v>
      </c>
      <c r="M2754" t="b">
        <v>1</v>
      </c>
      <c r="N2754" t="s">
        <v>8269</v>
      </c>
      <c r="O2754">
        <f t="shared" si="222"/>
        <v>136</v>
      </c>
      <c r="P2754">
        <f t="shared" si="223"/>
        <v>15.15</v>
      </c>
      <c r="Q2754" s="13" t="s">
        <v>8323</v>
      </c>
      <c r="R2754" t="s">
        <v>8326</v>
      </c>
      <c r="S2754" s="10">
        <f t="shared" si="224"/>
        <v>42461.689745370371</v>
      </c>
      <c r="T2754" s="10">
        <f t="shared" si="225"/>
        <v>42521.689745370371</v>
      </c>
      <c r="U2754">
        <f t="shared" si="226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 s="9">
        <v>9</v>
      </c>
      <c r="M2755" t="b">
        <v>0</v>
      </c>
      <c r="N2755" t="s">
        <v>8271</v>
      </c>
      <c r="O2755">
        <f t="shared" ref="O2755:O2818" si="227">ROUND(E2755/D2755*100,0)</f>
        <v>1</v>
      </c>
      <c r="P2755">
        <f t="shared" ref="P2755:P2818" si="228">IFERROR(ROUND(E2755/L2755,2),0)</f>
        <v>45.33</v>
      </c>
      <c r="Q2755" s="13" t="s">
        <v>8308</v>
      </c>
      <c r="R2755" t="s">
        <v>8310</v>
      </c>
      <c r="S2755" s="10">
        <f t="shared" ref="S2755:S2818" si="229">(((J2755/60)/60)/24)+DATE(1970,1,1)</f>
        <v>41935.221585648149</v>
      </c>
      <c r="T2755" s="10">
        <f t="shared" ref="T2755:T2818" si="230">(((I2755/60)/60)/24)+DATE(1970,1,1)</f>
        <v>41975.263252314813</v>
      </c>
      <c r="U2755">
        <f t="shared" si="226"/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 s="9">
        <v>4</v>
      </c>
      <c r="M2756" t="b">
        <v>0</v>
      </c>
      <c r="N2756" t="s">
        <v>8280</v>
      </c>
      <c r="O2756">
        <f t="shared" si="227"/>
        <v>1</v>
      </c>
      <c r="P2756">
        <f t="shared" si="228"/>
        <v>101.25</v>
      </c>
      <c r="Q2756" s="13" t="s">
        <v>8316</v>
      </c>
      <c r="R2756" t="s">
        <v>8334</v>
      </c>
      <c r="S2756" s="10">
        <f t="shared" si="229"/>
        <v>42534.284710648149</v>
      </c>
      <c r="T2756" s="10">
        <f t="shared" si="230"/>
        <v>42564.284710648149</v>
      </c>
      <c r="U2756">
        <f t="shared" si="226"/>
        <v>2016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 s="9">
        <v>31</v>
      </c>
      <c r="M2757" t="b">
        <v>0</v>
      </c>
      <c r="N2757" t="s">
        <v>8271</v>
      </c>
      <c r="O2757">
        <f t="shared" si="227"/>
        <v>3</v>
      </c>
      <c r="P2757">
        <f t="shared" si="228"/>
        <v>13</v>
      </c>
      <c r="Q2757" s="13" t="s">
        <v>8308</v>
      </c>
      <c r="R2757" t="s">
        <v>8310</v>
      </c>
      <c r="S2757" s="10">
        <f t="shared" si="229"/>
        <v>42715.688437500001</v>
      </c>
      <c r="T2757" s="10">
        <f t="shared" si="230"/>
        <v>42745.688437500001</v>
      </c>
      <c r="U2757">
        <f t="shared" si="226"/>
        <v>2016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 s="9">
        <v>5</v>
      </c>
      <c r="M2758" t="b">
        <v>0</v>
      </c>
      <c r="N2758" t="s">
        <v>8285</v>
      </c>
      <c r="O2758">
        <f t="shared" si="227"/>
        <v>8</v>
      </c>
      <c r="P2758">
        <f t="shared" si="228"/>
        <v>80.599999999999994</v>
      </c>
      <c r="Q2758" s="13" t="s">
        <v>8311</v>
      </c>
      <c r="R2758" t="s">
        <v>8348</v>
      </c>
      <c r="S2758" s="10">
        <f t="shared" si="229"/>
        <v>41961.813518518517</v>
      </c>
      <c r="T2758" s="10">
        <f t="shared" si="230"/>
        <v>41992.813518518517</v>
      </c>
      <c r="U2758">
        <f t="shared" si="226"/>
        <v>2014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 s="9">
        <v>5</v>
      </c>
      <c r="M2759" t="b">
        <v>0</v>
      </c>
      <c r="N2759" t="s">
        <v>8265</v>
      </c>
      <c r="O2759">
        <f t="shared" si="227"/>
        <v>13</v>
      </c>
      <c r="P2759">
        <f t="shared" si="228"/>
        <v>80.599999999999994</v>
      </c>
      <c r="Q2759" s="13" t="s">
        <v>8321</v>
      </c>
      <c r="R2759" t="s">
        <v>8337</v>
      </c>
      <c r="S2759" s="10">
        <f t="shared" si="229"/>
        <v>41788.381909722222</v>
      </c>
      <c r="T2759" s="10">
        <f t="shared" si="230"/>
        <v>41821.791666666664</v>
      </c>
      <c r="U2759">
        <f t="shared" si="226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 s="9">
        <v>4</v>
      </c>
      <c r="M2760" t="b">
        <v>0</v>
      </c>
      <c r="N2760" t="s">
        <v>8303</v>
      </c>
      <c r="O2760">
        <f t="shared" si="227"/>
        <v>4</v>
      </c>
      <c r="P2760">
        <f t="shared" si="228"/>
        <v>100.5</v>
      </c>
      <c r="Q2760" s="13" t="s">
        <v>8323</v>
      </c>
      <c r="R2760" t="s">
        <v>8335</v>
      </c>
      <c r="S2760" s="10">
        <f t="shared" si="229"/>
        <v>42410.93105324074</v>
      </c>
      <c r="T2760" s="10">
        <f t="shared" si="230"/>
        <v>42440.93105324074</v>
      </c>
      <c r="U2760">
        <f t="shared" si="226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 s="9">
        <v>13</v>
      </c>
      <c r="M2761" t="b">
        <v>0</v>
      </c>
      <c r="N2761" t="s">
        <v>8266</v>
      </c>
      <c r="O2761">
        <f t="shared" si="227"/>
        <v>33</v>
      </c>
      <c r="P2761">
        <f t="shared" si="228"/>
        <v>30.85</v>
      </c>
      <c r="Q2761" s="13" t="s">
        <v>8321</v>
      </c>
      <c r="R2761" t="s">
        <v>8325</v>
      </c>
      <c r="S2761" s="10">
        <f t="shared" si="229"/>
        <v>42067.991238425922</v>
      </c>
      <c r="T2761" s="10">
        <f t="shared" si="230"/>
        <v>42107.791666666672</v>
      </c>
      <c r="U2761">
        <f t="shared" si="226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 s="9">
        <v>5</v>
      </c>
      <c r="M2762" t="b">
        <v>0</v>
      </c>
      <c r="N2762" t="s">
        <v>8266</v>
      </c>
      <c r="O2762">
        <f t="shared" si="227"/>
        <v>40</v>
      </c>
      <c r="P2762">
        <f t="shared" si="228"/>
        <v>80.2</v>
      </c>
      <c r="Q2762" s="13" t="s">
        <v>8321</v>
      </c>
      <c r="R2762" t="s">
        <v>8325</v>
      </c>
      <c r="S2762" s="10">
        <f t="shared" si="229"/>
        <v>42136.035405092596</v>
      </c>
      <c r="T2762" s="10">
        <f t="shared" si="230"/>
        <v>42176.035405092596</v>
      </c>
      <c r="U2762">
        <f t="shared" si="226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 s="9">
        <v>16</v>
      </c>
      <c r="M2763" t="b">
        <v>1</v>
      </c>
      <c r="N2763" t="s">
        <v>8277</v>
      </c>
      <c r="O2763">
        <f t="shared" si="227"/>
        <v>133</v>
      </c>
      <c r="P2763">
        <f t="shared" si="228"/>
        <v>25.02</v>
      </c>
      <c r="Q2763" s="13" t="s">
        <v>8327</v>
      </c>
      <c r="R2763" t="s">
        <v>8328</v>
      </c>
      <c r="S2763" s="10">
        <f t="shared" si="229"/>
        <v>41107.726782407408</v>
      </c>
      <c r="T2763" s="10">
        <f t="shared" si="230"/>
        <v>41118.083333333336</v>
      </c>
      <c r="U2763">
        <f t="shared" si="226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 s="9">
        <v>3</v>
      </c>
      <c r="M2764" t="b">
        <v>0</v>
      </c>
      <c r="N2764" t="s">
        <v>8268</v>
      </c>
      <c r="O2764">
        <f t="shared" si="227"/>
        <v>1</v>
      </c>
      <c r="P2764">
        <f t="shared" si="228"/>
        <v>133.33000000000001</v>
      </c>
      <c r="Q2764" s="13" t="s">
        <v>8321</v>
      </c>
      <c r="R2764" t="s">
        <v>8339</v>
      </c>
      <c r="S2764" s="10">
        <f t="shared" si="229"/>
        <v>40995.024317129632</v>
      </c>
      <c r="T2764" s="10">
        <f t="shared" si="230"/>
        <v>41054.593055555553</v>
      </c>
      <c r="U2764">
        <f t="shared" si="226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 s="9">
        <v>6</v>
      </c>
      <c r="M2765" t="b">
        <v>0</v>
      </c>
      <c r="N2765" t="s">
        <v>8273</v>
      </c>
      <c r="O2765">
        <f t="shared" si="227"/>
        <v>3</v>
      </c>
      <c r="P2765">
        <f t="shared" si="228"/>
        <v>66.67</v>
      </c>
      <c r="Q2765" s="13" t="s">
        <v>8311</v>
      </c>
      <c r="R2765" t="s">
        <v>8352</v>
      </c>
      <c r="S2765" s="10">
        <f t="shared" si="229"/>
        <v>40436.68408564815</v>
      </c>
      <c r="T2765" s="10">
        <f t="shared" si="230"/>
        <v>40466.166666666664</v>
      </c>
      <c r="U2765">
        <f t="shared" si="226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 s="9">
        <v>5</v>
      </c>
      <c r="M2766" t="b">
        <v>0</v>
      </c>
      <c r="N2766" t="s">
        <v>8269</v>
      </c>
      <c r="O2766">
        <f t="shared" si="227"/>
        <v>11</v>
      </c>
      <c r="P2766">
        <f t="shared" si="228"/>
        <v>80</v>
      </c>
      <c r="Q2766" s="13" t="s">
        <v>8323</v>
      </c>
      <c r="R2766" t="s">
        <v>8326</v>
      </c>
      <c r="S2766" s="10">
        <f t="shared" si="229"/>
        <v>42750.530312499999</v>
      </c>
      <c r="T2766" s="10">
        <f t="shared" si="230"/>
        <v>42794.368749999994</v>
      </c>
      <c r="U2766">
        <f t="shared" si="226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 s="9">
        <v>6</v>
      </c>
      <c r="M2767" t="b">
        <v>0</v>
      </c>
      <c r="N2767" t="s">
        <v>8269</v>
      </c>
      <c r="O2767">
        <f t="shared" si="227"/>
        <v>16</v>
      </c>
      <c r="P2767">
        <f t="shared" si="228"/>
        <v>66.67</v>
      </c>
      <c r="Q2767" s="13" t="s">
        <v>8323</v>
      </c>
      <c r="R2767" t="s">
        <v>8326</v>
      </c>
      <c r="S2767" s="10">
        <f t="shared" si="229"/>
        <v>42374.655081018514</v>
      </c>
      <c r="T2767" s="10">
        <f t="shared" si="230"/>
        <v>42403.784027777772</v>
      </c>
      <c r="U2767">
        <f t="shared" si="226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 s="9">
        <v>13</v>
      </c>
      <c r="M2768" t="b">
        <v>1</v>
      </c>
      <c r="N2768" t="s">
        <v>8269</v>
      </c>
      <c r="O2768">
        <f t="shared" si="227"/>
        <v>100</v>
      </c>
      <c r="P2768">
        <f t="shared" si="228"/>
        <v>30.77</v>
      </c>
      <c r="Q2768" s="13" t="s">
        <v>8323</v>
      </c>
      <c r="R2768" t="s">
        <v>8326</v>
      </c>
      <c r="S2768" s="10">
        <f t="shared" si="229"/>
        <v>42689.214988425927</v>
      </c>
      <c r="T2768" s="10">
        <f t="shared" si="230"/>
        <v>42700.25</v>
      </c>
      <c r="U2768">
        <f t="shared" si="226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 s="9">
        <v>5</v>
      </c>
      <c r="M2769" t="b">
        <v>0</v>
      </c>
      <c r="N2769" t="s">
        <v>8269</v>
      </c>
      <c r="O2769">
        <f t="shared" si="227"/>
        <v>12</v>
      </c>
      <c r="P2769">
        <f t="shared" si="228"/>
        <v>79.400000000000006</v>
      </c>
      <c r="Q2769" s="13" t="s">
        <v>8323</v>
      </c>
      <c r="R2769" t="s">
        <v>8326</v>
      </c>
      <c r="S2769" s="10">
        <f t="shared" si="229"/>
        <v>42151.905717592599</v>
      </c>
      <c r="T2769" s="10">
        <f t="shared" si="230"/>
        <v>42182.905717592599</v>
      </c>
      <c r="U2769">
        <f t="shared" si="226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 s="9">
        <v>7</v>
      </c>
      <c r="M2770" t="b">
        <v>0</v>
      </c>
      <c r="N2770" t="s">
        <v>8268</v>
      </c>
      <c r="O2770">
        <f t="shared" si="227"/>
        <v>1</v>
      </c>
      <c r="P2770">
        <f t="shared" si="228"/>
        <v>56.57</v>
      </c>
      <c r="Q2770" s="13" t="s">
        <v>8321</v>
      </c>
      <c r="R2770" t="s">
        <v>8339</v>
      </c>
      <c r="S2770" s="10">
        <f t="shared" si="229"/>
        <v>41654.946759259255</v>
      </c>
      <c r="T2770" s="10">
        <f t="shared" si="230"/>
        <v>41684.946759259255</v>
      </c>
      <c r="U2770">
        <f t="shared" si="226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 s="9">
        <v>13</v>
      </c>
      <c r="M2771" t="b">
        <v>1</v>
      </c>
      <c r="N2771" t="s">
        <v>8298</v>
      </c>
      <c r="O2771">
        <f t="shared" si="227"/>
        <v>156</v>
      </c>
      <c r="P2771">
        <f t="shared" si="228"/>
        <v>30.08</v>
      </c>
      <c r="Q2771" s="13" t="s">
        <v>8327</v>
      </c>
      <c r="R2771" t="s">
        <v>8341</v>
      </c>
      <c r="S2771" s="10">
        <f t="shared" si="229"/>
        <v>40514.107615740737</v>
      </c>
      <c r="T2771" s="10">
        <f t="shared" si="230"/>
        <v>40545.125</v>
      </c>
      <c r="U2771">
        <f t="shared" si="226"/>
        <v>2010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 s="9">
        <v>6</v>
      </c>
      <c r="M2772" t="b">
        <v>0</v>
      </c>
      <c r="N2772" t="s">
        <v>8269</v>
      </c>
      <c r="O2772">
        <f t="shared" si="227"/>
        <v>19</v>
      </c>
      <c r="P2772">
        <f t="shared" si="228"/>
        <v>64.17</v>
      </c>
      <c r="Q2772" s="13" t="s">
        <v>8323</v>
      </c>
      <c r="R2772" t="s">
        <v>8326</v>
      </c>
      <c r="S2772" s="10">
        <f t="shared" si="229"/>
        <v>42093.588263888887</v>
      </c>
      <c r="T2772" s="10">
        <f t="shared" si="230"/>
        <v>42123.588263888887</v>
      </c>
      <c r="U2772">
        <f t="shared" si="226"/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 s="9">
        <v>14</v>
      </c>
      <c r="M2773" t="b">
        <v>1</v>
      </c>
      <c r="N2773" t="s">
        <v>8269</v>
      </c>
      <c r="O2773">
        <f t="shared" si="227"/>
        <v>128</v>
      </c>
      <c r="P2773">
        <f t="shared" si="228"/>
        <v>27.5</v>
      </c>
      <c r="Q2773" s="13" t="s">
        <v>8323</v>
      </c>
      <c r="R2773" t="s">
        <v>8326</v>
      </c>
      <c r="S2773" s="10">
        <f t="shared" si="229"/>
        <v>42535.97865740741</v>
      </c>
      <c r="T2773" s="10">
        <f t="shared" si="230"/>
        <v>42595.97865740741</v>
      </c>
      <c r="U2773">
        <f t="shared" si="226"/>
        <v>2016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 s="9">
        <v>12</v>
      </c>
      <c r="M2774" t="b">
        <v>0</v>
      </c>
      <c r="N2774" t="s">
        <v>8294</v>
      </c>
      <c r="O2774">
        <f t="shared" si="227"/>
        <v>5</v>
      </c>
      <c r="P2774">
        <f t="shared" si="228"/>
        <v>31.75</v>
      </c>
      <c r="Q2774" s="13" t="s">
        <v>8313</v>
      </c>
      <c r="R2774" t="s">
        <v>8353</v>
      </c>
      <c r="S2774" s="10">
        <f t="shared" si="229"/>
        <v>41799.725289351853</v>
      </c>
      <c r="T2774" s="10">
        <f t="shared" si="230"/>
        <v>41829.725289351853</v>
      </c>
      <c r="U2774">
        <f t="shared" si="226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 s="9">
        <v>15</v>
      </c>
      <c r="M2775" t="b">
        <v>1</v>
      </c>
      <c r="N2775" t="s">
        <v>8269</v>
      </c>
      <c r="O2775">
        <f t="shared" si="227"/>
        <v>127</v>
      </c>
      <c r="P2775">
        <f t="shared" si="228"/>
        <v>25.4</v>
      </c>
      <c r="Q2775" s="13" t="s">
        <v>8323</v>
      </c>
      <c r="R2775" t="s">
        <v>8326</v>
      </c>
      <c r="S2775" s="10">
        <f t="shared" si="229"/>
        <v>42401.945219907408</v>
      </c>
      <c r="T2775" s="10">
        <f t="shared" si="230"/>
        <v>42418.895833333328</v>
      </c>
      <c r="U2775">
        <f t="shared" si="226"/>
        <v>2016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 s="9">
        <v>9</v>
      </c>
      <c r="M2776" t="b">
        <v>0</v>
      </c>
      <c r="N2776" t="s">
        <v>8283</v>
      </c>
      <c r="O2776">
        <f t="shared" si="227"/>
        <v>11</v>
      </c>
      <c r="P2776">
        <f t="shared" si="228"/>
        <v>42.22</v>
      </c>
      <c r="Q2776" s="13" t="s">
        <v>8313</v>
      </c>
      <c r="R2776" t="s">
        <v>8314</v>
      </c>
      <c r="S2776" s="10">
        <f t="shared" si="229"/>
        <v>42029.907858796301</v>
      </c>
      <c r="T2776" s="10">
        <f t="shared" si="230"/>
        <v>42064.907858796301</v>
      </c>
      <c r="U2776">
        <f t="shared" si="226"/>
        <v>2015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 s="9">
        <v>8</v>
      </c>
      <c r="M2777" t="b">
        <v>0</v>
      </c>
      <c r="N2777" t="s">
        <v>8302</v>
      </c>
      <c r="O2777">
        <f t="shared" si="227"/>
        <v>19</v>
      </c>
      <c r="P2777">
        <f t="shared" si="228"/>
        <v>47.5</v>
      </c>
      <c r="Q2777" s="13" t="s">
        <v>8311</v>
      </c>
      <c r="R2777" t="s">
        <v>8356</v>
      </c>
      <c r="S2777" s="10">
        <f t="shared" si="229"/>
        <v>41117.900729166664</v>
      </c>
      <c r="T2777" s="10">
        <f t="shared" si="230"/>
        <v>41147.900729166664</v>
      </c>
      <c r="U2777">
        <f t="shared" si="226"/>
        <v>2012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 s="9">
        <v>7</v>
      </c>
      <c r="M2778" t="b">
        <v>0</v>
      </c>
      <c r="N2778" t="s">
        <v>8266</v>
      </c>
      <c r="O2778">
        <f t="shared" si="227"/>
        <v>58</v>
      </c>
      <c r="P2778">
        <f t="shared" si="228"/>
        <v>54.29</v>
      </c>
      <c r="Q2778" s="13" t="s">
        <v>8321</v>
      </c>
      <c r="R2778" t="s">
        <v>8325</v>
      </c>
      <c r="S2778" s="10">
        <f t="shared" si="229"/>
        <v>42023.818622685183</v>
      </c>
      <c r="T2778" s="10">
        <f t="shared" si="230"/>
        <v>42043.818622685183</v>
      </c>
      <c r="U2778">
        <f t="shared" si="226"/>
        <v>2015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 s="9">
        <v>9</v>
      </c>
      <c r="M2779" t="b">
        <v>0</v>
      </c>
      <c r="N2779" t="s">
        <v>8271</v>
      </c>
      <c r="O2779">
        <f t="shared" si="227"/>
        <v>1</v>
      </c>
      <c r="P2779">
        <f t="shared" si="228"/>
        <v>41.89</v>
      </c>
      <c r="Q2779" s="13" t="s">
        <v>8308</v>
      </c>
      <c r="R2779" t="s">
        <v>8310</v>
      </c>
      <c r="S2779" s="10">
        <f t="shared" si="229"/>
        <v>42625.635636574079</v>
      </c>
      <c r="T2779" s="10">
        <f t="shared" si="230"/>
        <v>42660.635636574079</v>
      </c>
      <c r="U2779">
        <f t="shared" si="226"/>
        <v>2016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 s="9">
        <v>7</v>
      </c>
      <c r="M2780" t="b">
        <v>0</v>
      </c>
      <c r="N2780" t="s">
        <v>8301</v>
      </c>
      <c r="O2780">
        <f t="shared" si="227"/>
        <v>0</v>
      </c>
      <c r="P2780">
        <f t="shared" si="228"/>
        <v>53.71</v>
      </c>
      <c r="Q2780" s="13" t="s">
        <v>8323</v>
      </c>
      <c r="R2780" t="s">
        <v>8324</v>
      </c>
      <c r="S2780" s="10">
        <f t="shared" si="229"/>
        <v>41940.028287037036</v>
      </c>
      <c r="T2780" s="10">
        <f t="shared" si="230"/>
        <v>42000.0699537037</v>
      </c>
      <c r="U2780">
        <f t="shared" si="226"/>
        <v>2014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 s="9">
        <v>9</v>
      </c>
      <c r="M2781" t="b">
        <v>1</v>
      </c>
      <c r="N2781" t="s">
        <v>8267</v>
      </c>
      <c r="O2781">
        <f t="shared" si="227"/>
        <v>125</v>
      </c>
      <c r="P2781">
        <f t="shared" si="228"/>
        <v>41.78</v>
      </c>
      <c r="Q2781" s="13" t="s">
        <v>8321</v>
      </c>
      <c r="R2781" t="s">
        <v>8322</v>
      </c>
      <c r="S2781" s="10">
        <f t="shared" si="229"/>
        <v>42425.576898148152</v>
      </c>
      <c r="T2781" s="10">
        <f t="shared" si="230"/>
        <v>42465.666666666672</v>
      </c>
      <c r="U2781">
        <f t="shared" si="226"/>
        <v>2016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 s="9">
        <v>4</v>
      </c>
      <c r="M2782" t="b">
        <v>0</v>
      </c>
      <c r="N2782" t="s">
        <v>8269</v>
      </c>
      <c r="O2782">
        <f t="shared" si="227"/>
        <v>4</v>
      </c>
      <c r="P2782">
        <f t="shared" si="228"/>
        <v>93.75</v>
      </c>
      <c r="Q2782" s="13" t="s">
        <v>8323</v>
      </c>
      <c r="R2782" t="s">
        <v>8326</v>
      </c>
      <c r="S2782" s="10">
        <f t="shared" si="229"/>
        <v>42808.640231481477</v>
      </c>
      <c r="T2782" s="10">
        <f t="shared" si="230"/>
        <v>42839.207638888889</v>
      </c>
      <c r="U2782">
        <f t="shared" si="226"/>
        <v>2017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 s="9">
        <v>9</v>
      </c>
      <c r="M2783" t="b">
        <v>0</v>
      </c>
      <c r="N2783" t="s">
        <v>8276</v>
      </c>
      <c r="O2783">
        <f t="shared" si="227"/>
        <v>6</v>
      </c>
      <c r="P2783">
        <f t="shared" si="228"/>
        <v>41.67</v>
      </c>
      <c r="Q2783" s="13" t="s">
        <v>8327</v>
      </c>
      <c r="R2783" t="s">
        <v>8350</v>
      </c>
      <c r="S2783" s="10">
        <f t="shared" si="229"/>
        <v>40937.679560185185</v>
      </c>
      <c r="T2783" s="10">
        <f t="shared" si="230"/>
        <v>40969.207638888889</v>
      </c>
      <c r="U2783">
        <f t="shared" si="226"/>
        <v>2012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 s="9">
        <v>7</v>
      </c>
      <c r="M2784" t="b">
        <v>1</v>
      </c>
      <c r="N2784" t="s">
        <v>8272</v>
      </c>
      <c r="O2784">
        <f t="shared" si="227"/>
        <v>125</v>
      </c>
      <c r="P2784">
        <f t="shared" si="228"/>
        <v>53.57</v>
      </c>
      <c r="Q2784" s="13" t="s">
        <v>8311</v>
      </c>
      <c r="R2784" t="s">
        <v>8333</v>
      </c>
      <c r="S2784" s="10">
        <f t="shared" si="229"/>
        <v>41799.814340277779</v>
      </c>
      <c r="T2784" s="10">
        <f t="shared" si="230"/>
        <v>41834.814340277779</v>
      </c>
      <c r="U2784">
        <f t="shared" si="226"/>
        <v>2014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 s="9">
        <v>9</v>
      </c>
      <c r="M2785" t="b">
        <v>1</v>
      </c>
      <c r="N2785" t="s">
        <v>8269</v>
      </c>
      <c r="O2785">
        <f t="shared" si="227"/>
        <v>150</v>
      </c>
      <c r="P2785">
        <f t="shared" si="228"/>
        <v>41.67</v>
      </c>
      <c r="Q2785" s="13" t="s">
        <v>8323</v>
      </c>
      <c r="R2785" t="s">
        <v>8326</v>
      </c>
      <c r="S2785" s="10">
        <f t="shared" si="229"/>
        <v>42529.022013888884</v>
      </c>
      <c r="T2785" s="10">
        <f t="shared" si="230"/>
        <v>42566.901388888888</v>
      </c>
      <c r="U2785">
        <f t="shared" si="226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 s="9">
        <v>25</v>
      </c>
      <c r="M2786" t="b">
        <v>1</v>
      </c>
      <c r="N2786" t="s">
        <v>8301</v>
      </c>
      <c r="O2786">
        <f t="shared" si="227"/>
        <v>124</v>
      </c>
      <c r="P2786">
        <f t="shared" si="228"/>
        <v>14.84</v>
      </c>
      <c r="Q2786" s="13" t="s">
        <v>8323</v>
      </c>
      <c r="R2786" t="s">
        <v>8324</v>
      </c>
      <c r="S2786" s="10">
        <f t="shared" si="229"/>
        <v>42334.468935185185</v>
      </c>
      <c r="T2786" s="10">
        <f t="shared" si="230"/>
        <v>42361.957638888889</v>
      </c>
      <c r="U2786">
        <f t="shared" si="226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 s="9">
        <v>8</v>
      </c>
      <c r="M2787" t="b">
        <v>1</v>
      </c>
      <c r="N2787" t="s">
        <v>8269</v>
      </c>
      <c r="O2787">
        <f t="shared" si="227"/>
        <v>123</v>
      </c>
      <c r="P2787">
        <f t="shared" si="228"/>
        <v>46.13</v>
      </c>
      <c r="Q2787" s="13" t="s">
        <v>8323</v>
      </c>
      <c r="R2787" t="s">
        <v>8326</v>
      </c>
      <c r="S2787" s="10">
        <f t="shared" si="229"/>
        <v>42517.003368055557</v>
      </c>
      <c r="T2787" s="10">
        <f t="shared" si="230"/>
        <v>42547.003368055557</v>
      </c>
      <c r="U2787">
        <f t="shared" si="226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 s="9">
        <v>9</v>
      </c>
      <c r="M2788" t="b">
        <v>0</v>
      </c>
      <c r="N2788" t="s">
        <v>8289</v>
      </c>
      <c r="O2788">
        <f t="shared" si="227"/>
        <v>7</v>
      </c>
      <c r="P2788">
        <f t="shared" si="228"/>
        <v>40.78</v>
      </c>
      <c r="Q2788" s="13" t="s">
        <v>8313</v>
      </c>
      <c r="R2788" t="s">
        <v>8351</v>
      </c>
      <c r="S2788" s="10">
        <f t="shared" si="229"/>
        <v>41791.057314814818</v>
      </c>
      <c r="T2788" s="10">
        <f t="shared" si="230"/>
        <v>41835.21597222222</v>
      </c>
      <c r="U2788">
        <f t="shared" si="226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 s="9">
        <v>5</v>
      </c>
      <c r="M2789" t="b">
        <v>0</v>
      </c>
      <c r="N2789" t="s">
        <v>8269</v>
      </c>
      <c r="O2789">
        <f t="shared" si="227"/>
        <v>7</v>
      </c>
      <c r="P2789">
        <f t="shared" si="228"/>
        <v>72.400000000000006</v>
      </c>
      <c r="Q2789" s="13" t="s">
        <v>8323</v>
      </c>
      <c r="R2789" t="s">
        <v>8326</v>
      </c>
      <c r="S2789" s="10">
        <f t="shared" si="229"/>
        <v>42041.205000000002</v>
      </c>
      <c r="T2789" s="10">
        <f t="shared" si="230"/>
        <v>42086.16333333333</v>
      </c>
      <c r="U2789">
        <f t="shared" si="226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 s="9">
        <v>11</v>
      </c>
      <c r="M2790" t="b">
        <v>0</v>
      </c>
      <c r="N2790" t="s">
        <v>8281</v>
      </c>
      <c r="O2790">
        <f t="shared" si="227"/>
        <v>10</v>
      </c>
      <c r="P2790">
        <f t="shared" si="228"/>
        <v>32.82</v>
      </c>
      <c r="Q2790" s="13" t="s">
        <v>8316</v>
      </c>
      <c r="R2790" t="s">
        <v>8344</v>
      </c>
      <c r="S2790" s="10">
        <f t="shared" si="229"/>
        <v>42371.355729166666</v>
      </c>
      <c r="T2790" s="10">
        <f t="shared" si="230"/>
        <v>42400.178472222222</v>
      </c>
      <c r="U2790">
        <f t="shared" si="226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 s="9">
        <v>3</v>
      </c>
      <c r="M2791" t="b">
        <v>0</v>
      </c>
      <c r="N2791" t="s">
        <v>8266</v>
      </c>
      <c r="O2791">
        <f t="shared" si="227"/>
        <v>1</v>
      </c>
      <c r="P2791">
        <f t="shared" si="228"/>
        <v>120</v>
      </c>
      <c r="Q2791" s="13" t="s">
        <v>8321</v>
      </c>
      <c r="R2791" t="s">
        <v>8325</v>
      </c>
      <c r="S2791" s="10">
        <f t="shared" si="229"/>
        <v>42195.643865740742</v>
      </c>
      <c r="T2791" s="10">
        <f t="shared" si="230"/>
        <v>42236.837499999994</v>
      </c>
      <c r="U2791">
        <f t="shared" si="226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 s="9">
        <v>6</v>
      </c>
      <c r="M2792" t="b">
        <v>0</v>
      </c>
      <c r="N2792" t="s">
        <v>8273</v>
      </c>
      <c r="O2792">
        <f t="shared" si="227"/>
        <v>2</v>
      </c>
      <c r="P2792">
        <f t="shared" si="228"/>
        <v>60</v>
      </c>
      <c r="Q2792" s="13" t="s">
        <v>8311</v>
      </c>
      <c r="R2792" t="s">
        <v>8352</v>
      </c>
      <c r="S2792" s="10">
        <f t="shared" si="229"/>
        <v>41614.563194444447</v>
      </c>
      <c r="T2792" s="10">
        <f t="shared" si="230"/>
        <v>41644.563194444447</v>
      </c>
      <c r="U2792">
        <f t="shared" si="226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 s="9">
        <v>15</v>
      </c>
      <c r="M2793" t="b">
        <v>0</v>
      </c>
      <c r="N2793" t="s">
        <v>8291</v>
      </c>
      <c r="O2793">
        <f t="shared" si="227"/>
        <v>103</v>
      </c>
      <c r="P2793">
        <f t="shared" si="228"/>
        <v>24</v>
      </c>
      <c r="Q2793" s="13" t="s">
        <v>8327</v>
      </c>
      <c r="R2793" t="s">
        <v>8330</v>
      </c>
      <c r="S2793" s="10">
        <f t="shared" si="229"/>
        <v>42788.2502662037</v>
      </c>
      <c r="T2793" s="10">
        <f t="shared" si="230"/>
        <v>42818.208599537036</v>
      </c>
      <c r="U2793">
        <f t="shared" si="226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 s="9">
        <v>10</v>
      </c>
      <c r="M2794" t="b">
        <v>0</v>
      </c>
      <c r="N2794" t="s">
        <v>8265</v>
      </c>
      <c r="O2794">
        <f t="shared" si="227"/>
        <v>1</v>
      </c>
      <c r="P2794">
        <f t="shared" si="228"/>
        <v>35.9</v>
      </c>
      <c r="Q2794" s="13" t="s">
        <v>8321</v>
      </c>
      <c r="R2794" t="s">
        <v>8337</v>
      </c>
      <c r="S2794" s="10">
        <f t="shared" si="229"/>
        <v>41933.586157407408</v>
      </c>
      <c r="T2794" s="10">
        <f t="shared" si="230"/>
        <v>41975.627824074079</v>
      </c>
      <c r="U2794">
        <f t="shared" si="226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 s="9">
        <v>5</v>
      </c>
      <c r="M2795" t="b">
        <v>0</v>
      </c>
      <c r="N2795" t="s">
        <v>8299</v>
      </c>
      <c r="O2795">
        <f t="shared" si="227"/>
        <v>1</v>
      </c>
      <c r="P2795">
        <f t="shared" si="228"/>
        <v>71.599999999999994</v>
      </c>
      <c r="Q2795" s="13" t="s">
        <v>8308</v>
      </c>
      <c r="R2795" t="s">
        <v>8315</v>
      </c>
      <c r="S2795" s="10">
        <f t="shared" si="229"/>
        <v>42695.624340277776</v>
      </c>
      <c r="T2795" s="10">
        <f t="shared" si="230"/>
        <v>42725.624340277776</v>
      </c>
      <c r="U2795">
        <f t="shared" si="226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 s="9">
        <v>14</v>
      </c>
      <c r="M2796" t="b">
        <v>0</v>
      </c>
      <c r="N2796" t="s">
        <v>8269</v>
      </c>
      <c r="O2796">
        <f t="shared" si="227"/>
        <v>18</v>
      </c>
      <c r="P2796">
        <f t="shared" si="228"/>
        <v>25.57</v>
      </c>
      <c r="Q2796" s="13" t="s">
        <v>8323</v>
      </c>
      <c r="R2796" t="s">
        <v>8326</v>
      </c>
      <c r="S2796" s="10">
        <f t="shared" si="229"/>
        <v>41833.089756944442</v>
      </c>
      <c r="T2796" s="10">
        <f t="shared" si="230"/>
        <v>41863.079143518517</v>
      </c>
      <c r="U2796">
        <f t="shared" si="226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 s="9">
        <v>6</v>
      </c>
      <c r="M2797" t="b">
        <v>1</v>
      </c>
      <c r="N2797" t="s">
        <v>8269</v>
      </c>
      <c r="O2797">
        <f t="shared" si="227"/>
        <v>101</v>
      </c>
      <c r="P2797">
        <f t="shared" si="228"/>
        <v>59.17</v>
      </c>
      <c r="Q2797" s="13" t="s">
        <v>8323</v>
      </c>
      <c r="R2797" t="s">
        <v>8326</v>
      </c>
      <c r="S2797" s="10">
        <f t="shared" si="229"/>
        <v>42230.662731481483</v>
      </c>
      <c r="T2797" s="10">
        <f t="shared" si="230"/>
        <v>42245.165972222225</v>
      </c>
      <c r="U2797">
        <f t="shared" si="226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 s="9">
        <v>14</v>
      </c>
      <c r="M2798" t="b">
        <v>1</v>
      </c>
      <c r="N2798" t="s">
        <v>8299</v>
      </c>
      <c r="O2798">
        <f t="shared" si="227"/>
        <v>102</v>
      </c>
      <c r="P2798">
        <f t="shared" si="228"/>
        <v>25.21</v>
      </c>
      <c r="Q2798" s="13" t="s">
        <v>8308</v>
      </c>
      <c r="R2798" t="s">
        <v>8315</v>
      </c>
      <c r="S2798" s="10">
        <f t="shared" si="229"/>
        <v>41989.913136574076</v>
      </c>
      <c r="T2798" s="10">
        <f t="shared" si="230"/>
        <v>42019.913136574076</v>
      </c>
      <c r="U2798">
        <f t="shared" si="226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 s="9">
        <v>9</v>
      </c>
      <c r="M2799" t="b">
        <v>0</v>
      </c>
      <c r="N2799" t="s">
        <v>8273</v>
      </c>
      <c r="O2799">
        <f t="shared" si="227"/>
        <v>70</v>
      </c>
      <c r="P2799">
        <f t="shared" si="228"/>
        <v>39</v>
      </c>
      <c r="Q2799" s="13" t="s">
        <v>8311</v>
      </c>
      <c r="R2799" t="s">
        <v>8352</v>
      </c>
      <c r="S2799" s="10">
        <f t="shared" si="229"/>
        <v>41663.780300925922</v>
      </c>
      <c r="T2799" s="10">
        <f t="shared" si="230"/>
        <v>41693.780300925922</v>
      </c>
      <c r="U2799">
        <f t="shared" si="226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 s="9">
        <v>10</v>
      </c>
      <c r="M2800" t="b">
        <v>1</v>
      </c>
      <c r="N2800" t="s">
        <v>8303</v>
      </c>
      <c r="O2800">
        <f t="shared" si="227"/>
        <v>100</v>
      </c>
      <c r="P2800">
        <f t="shared" si="228"/>
        <v>35.1</v>
      </c>
      <c r="Q2800" s="13" t="s">
        <v>8323</v>
      </c>
      <c r="R2800" t="s">
        <v>8335</v>
      </c>
      <c r="S2800" s="10">
        <f t="shared" si="229"/>
        <v>42167.534791666665</v>
      </c>
      <c r="T2800" s="10">
        <f t="shared" si="230"/>
        <v>42196.165972222225</v>
      </c>
      <c r="U2800">
        <f t="shared" si="226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 s="9">
        <v>3</v>
      </c>
      <c r="M2801" t="b">
        <v>0</v>
      </c>
      <c r="N2801" t="s">
        <v>8270</v>
      </c>
      <c r="O2801">
        <f t="shared" si="227"/>
        <v>0</v>
      </c>
      <c r="P2801">
        <f t="shared" si="228"/>
        <v>116.67</v>
      </c>
      <c r="Q2801" s="13" t="s">
        <v>8308</v>
      </c>
      <c r="R2801" t="s">
        <v>8342</v>
      </c>
      <c r="S2801" s="10">
        <f t="shared" si="229"/>
        <v>42474.637824074074</v>
      </c>
      <c r="T2801" s="10">
        <f t="shared" si="230"/>
        <v>42504.637824074074</v>
      </c>
      <c r="U2801">
        <f t="shared" si="226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 s="9">
        <v>13</v>
      </c>
      <c r="M2802" t="b">
        <v>0</v>
      </c>
      <c r="N2802" t="s">
        <v>8288</v>
      </c>
      <c r="O2802">
        <f t="shared" si="227"/>
        <v>4</v>
      </c>
      <c r="P2802">
        <f t="shared" si="228"/>
        <v>26.92</v>
      </c>
      <c r="Q2802" s="13" t="s">
        <v>8311</v>
      </c>
      <c r="R2802" t="s">
        <v>8349</v>
      </c>
      <c r="S2802" s="10">
        <f t="shared" si="229"/>
        <v>41671.936863425923</v>
      </c>
      <c r="T2802" s="10">
        <f t="shared" si="230"/>
        <v>41687</v>
      </c>
      <c r="U2802">
        <f t="shared" si="226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 s="9">
        <v>12</v>
      </c>
      <c r="M2803" t="b">
        <v>0</v>
      </c>
      <c r="N2803" t="s">
        <v>8269</v>
      </c>
      <c r="O2803">
        <f t="shared" si="227"/>
        <v>16</v>
      </c>
      <c r="P2803">
        <f t="shared" si="228"/>
        <v>29.17</v>
      </c>
      <c r="Q2803" s="13" t="s">
        <v>8323</v>
      </c>
      <c r="R2803" t="s">
        <v>8326</v>
      </c>
      <c r="S2803" s="10">
        <f t="shared" si="229"/>
        <v>42041.581307870365</v>
      </c>
      <c r="T2803" s="10">
        <f t="shared" si="230"/>
        <v>42071.539641203708</v>
      </c>
      <c r="U2803">
        <f t="shared" si="226"/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 s="9">
        <v>10</v>
      </c>
      <c r="M2804" t="b">
        <v>1</v>
      </c>
      <c r="N2804" t="s">
        <v>8269</v>
      </c>
      <c r="O2804">
        <f t="shared" si="227"/>
        <v>140</v>
      </c>
      <c r="P2804">
        <f t="shared" si="228"/>
        <v>35</v>
      </c>
      <c r="Q2804" s="13" t="s">
        <v>8323</v>
      </c>
      <c r="R2804" t="s">
        <v>8326</v>
      </c>
      <c r="S2804" s="10">
        <f t="shared" si="229"/>
        <v>42088.911354166667</v>
      </c>
      <c r="T2804" s="10">
        <f t="shared" si="230"/>
        <v>42118.911354166667</v>
      </c>
      <c r="U2804">
        <f t="shared" si="226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 s="9">
        <v>9</v>
      </c>
      <c r="M2805" t="b">
        <v>0</v>
      </c>
      <c r="N2805" t="s">
        <v>8270</v>
      </c>
      <c r="O2805">
        <f t="shared" si="227"/>
        <v>0</v>
      </c>
      <c r="P2805">
        <f t="shared" si="228"/>
        <v>38.44</v>
      </c>
      <c r="Q2805" s="13" t="s">
        <v>8308</v>
      </c>
      <c r="R2805" t="s">
        <v>8342</v>
      </c>
      <c r="S2805" s="10">
        <f t="shared" si="229"/>
        <v>41963.050127314811</v>
      </c>
      <c r="T2805" s="10">
        <f t="shared" si="230"/>
        <v>42022.05</v>
      </c>
      <c r="U2805">
        <f t="shared" si="226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 s="9">
        <v>5</v>
      </c>
      <c r="M2806" t="b">
        <v>0</v>
      </c>
      <c r="N2806" t="s">
        <v>8266</v>
      </c>
      <c r="O2806">
        <f t="shared" si="227"/>
        <v>0</v>
      </c>
      <c r="P2806">
        <f t="shared" si="228"/>
        <v>69</v>
      </c>
      <c r="Q2806" s="13" t="s">
        <v>8321</v>
      </c>
      <c r="R2806" t="s">
        <v>8325</v>
      </c>
      <c r="S2806" s="10">
        <f t="shared" si="229"/>
        <v>42556.690706018519</v>
      </c>
      <c r="T2806" s="10">
        <f t="shared" si="230"/>
        <v>42616.690706018519</v>
      </c>
      <c r="U2806">
        <f t="shared" si="226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 s="9">
        <v>5</v>
      </c>
      <c r="M2807" t="b">
        <v>0</v>
      </c>
      <c r="N2807" t="s">
        <v>8276</v>
      </c>
      <c r="O2807">
        <f t="shared" si="227"/>
        <v>38</v>
      </c>
      <c r="P2807">
        <f t="shared" si="228"/>
        <v>69</v>
      </c>
      <c r="Q2807" s="13" t="s">
        <v>8327</v>
      </c>
      <c r="R2807" t="s">
        <v>8350</v>
      </c>
      <c r="S2807" s="10">
        <f t="shared" si="229"/>
        <v>40312.915578703702</v>
      </c>
      <c r="T2807" s="10">
        <f t="shared" si="230"/>
        <v>40354.897222222222</v>
      </c>
      <c r="U2807">
        <f t="shared" si="226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 s="9">
        <v>9</v>
      </c>
      <c r="M2808" t="b">
        <v>0</v>
      </c>
      <c r="N2808" t="s">
        <v>8270</v>
      </c>
      <c r="O2808">
        <f t="shared" si="227"/>
        <v>6</v>
      </c>
      <c r="P2808">
        <f t="shared" si="228"/>
        <v>37.89</v>
      </c>
      <c r="Q2808" s="13" t="s">
        <v>8308</v>
      </c>
      <c r="R2808" t="s">
        <v>8342</v>
      </c>
      <c r="S2808" s="10">
        <f t="shared" si="229"/>
        <v>42532.774745370371</v>
      </c>
      <c r="T2808" s="10">
        <f t="shared" si="230"/>
        <v>42552.774745370371</v>
      </c>
      <c r="U2808">
        <f t="shared" si="226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 s="9">
        <v>17</v>
      </c>
      <c r="M2809" t="b">
        <v>1</v>
      </c>
      <c r="N2809" t="s">
        <v>8269</v>
      </c>
      <c r="O2809">
        <f t="shared" si="227"/>
        <v>113</v>
      </c>
      <c r="P2809">
        <f t="shared" si="228"/>
        <v>20</v>
      </c>
      <c r="Q2809" s="13" t="s">
        <v>8323</v>
      </c>
      <c r="R2809" t="s">
        <v>8326</v>
      </c>
      <c r="S2809" s="10">
        <f t="shared" si="229"/>
        <v>41918.880833333329</v>
      </c>
      <c r="T2809" s="10">
        <f t="shared" si="230"/>
        <v>41946</v>
      </c>
      <c r="U2809">
        <f t="shared" si="226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 s="9">
        <v>9</v>
      </c>
      <c r="M2810" t="b">
        <v>0</v>
      </c>
      <c r="N2810" t="s">
        <v>8265</v>
      </c>
      <c r="O2810">
        <f t="shared" si="227"/>
        <v>8</v>
      </c>
      <c r="P2810">
        <f t="shared" si="228"/>
        <v>37.56</v>
      </c>
      <c r="Q2810" s="13" t="s">
        <v>8321</v>
      </c>
      <c r="R2810" t="s">
        <v>8337</v>
      </c>
      <c r="S2810" s="10">
        <f t="shared" si="229"/>
        <v>42200.542268518519</v>
      </c>
      <c r="T2810" s="10">
        <f t="shared" si="230"/>
        <v>42227.542268518519</v>
      </c>
      <c r="U2810">
        <f t="shared" si="226"/>
        <v>2015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 s="9">
        <v>6</v>
      </c>
      <c r="M2811" t="b">
        <v>0</v>
      </c>
      <c r="N2811" t="s">
        <v>8301</v>
      </c>
      <c r="O2811">
        <f t="shared" si="227"/>
        <v>0</v>
      </c>
      <c r="P2811">
        <f t="shared" si="228"/>
        <v>55.83</v>
      </c>
      <c r="Q2811" s="13" t="s">
        <v>8323</v>
      </c>
      <c r="R2811" t="s">
        <v>8324</v>
      </c>
      <c r="S2811" s="10">
        <f t="shared" si="229"/>
        <v>42245.274699074071</v>
      </c>
      <c r="T2811" s="10">
        <f t="shared" si="230"/>
        <v>42275.274699074071</v>
      </c>
      <c r="U2811">
        <f t="shared" si="226"/>
        <v>2015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 s="9">
        <v>6</v>
      </c>
      <c r="M2812" t="b">
        <v>0</v>
      </c>
      <c r="N2812" t="s">
        <v>8282</v>
      </c>
      <c r="O2812">
        <f t="shared" si="227"/>
        <v>1</v>
      </c>
      <c r="P2812">
        <f t="shared" si="228"/>
        <v>55.83</v>
      </c>
      <c r="Q2812" s="13" t="s">
        <v>8319</v>
      </c>
      <c r="R2812" t="s">
        <v>8345</v>
      </c>
      <c r="S2812" s="10">
        <f t="shared" si="229"/>
        <v>42536.862800925926</v>
      </c>
      <c r="T2812" s="10">
        <f t="shared" si="230"/>
        <v>42566.862800925926</v>
      </c>
      <c r="U2812">
        <f t="shared" si="226"/>
        <v>2016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 s="9">
        <v>5</v>
      </c>
      <c r="M2813" t="b">
        <v>0</v>
      </c>
      <c r="N2813" t="s">
        <v>8268</v>
      </c>
      <c r="O2813">
        <f t="shared" si="227"/>
        <v>1</v>
      </c>
      <c r="P2813">
        <f t="shared" si="228"/>
        <v>67</v>
      </c>
      <c r="Q2813" s="13" t="s">
        <v>8321</v>
      </c>
      <c r="R2813" t="s">
        <v>8339</v>
      </c>
      <c r="S2813" s="10">
        <f t="shared" si="229"/>
        <v>40949.98364583333</v>
      </c>
      <c r="T2813" s="10">
        <f t="shared" si="230"/>
        <v>41009.941979166666</v>
      </c>
      <c r="U2813">
        <f t="shared" si="226"/>
        <v>2012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 s="9">
        <v>4</v>
      </c>
      <c r="M2814" t="b">
        <v>0</v>
      </c>
      <c r="N2814" t="s">
        <v>8283</v>
      </c>
      <c r="O2814">
        <f t="shared" si="227"/>
        <v>7</v>
      </c>
      <c r="P2814">
        <f t="shared" si="228"/>
        <v>83.75</v>
      </c>
      <c r="Q2814" s="13" t="s">
        <v>8313</v>
      </c>
      <c r="R2814" t="s">
        <v>8314</v>
      </c>
      <c r="S2814" s="10">
        <f t="shared" si="229"/>
        <v>41905.95684027778</v>
      </c>
      <c r="T2814" s="10">
        <f t="shared" si="230"/>
        <v>41941.95684027778</v>
      </c>
      <c r="U2814">
        <f t="shared" si="226"/>
        <v>2014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 s="9">
        <v>16</v>
      </c>
      <c r="M2815" t="b">
        <v>0</v>
      </c>
      <c r="N2815" t="s">
        <v>8301</v>
      </c>
      <c r="O2815">
        <f t="shared" si="227"/>
        <v>3</v>
      </c>
      <c r="P2815">
        <f t="shared" si="228"/>
        <v>20.88</v>
      </c>
      <c r="Q2815" s="13" t="s">
        <v>8323</v>
      </c>
      <c r="R2815" t="s">
        <v>8324</v>
      </c>
      <c r="S2815" s="10">
        <f t="shared" si="229"/>
        <v>42690.733437499999</v>
      </c>
      <c r="T2815" s="10">
        <f t="shared" si="230"/>
        <v>42711.733437499999</v>
      </c>
      <c r="U2815">
        <f t="shared" ref="U2815:U2878" si="231">YEAR(S2815)</f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 s="9">
        <v>6</v>
      </c>
      <c r="M2816" t="b">
        <v>0</v>
      </c>
      <c r="N2816" t="s">
        <v>8276</v>
      </c>
      <c r="O2816">
        <f t="shared" si="227"/>
        <v>2</v>
      </c>
      <c r="P2816">
        <f t="shared" si="228"/>
        <v>55</v>
      </c>
      <c r="Q2816" s="13" t="s">
        <v>8327</v>
      </c>
      <c r="R2816" t="s">
        <v>8350</v>
      </c>
      <c r="S2816" s="10">
        <f t="shared" si="229"/>
        <v>41934.959756944445</v>
      </c>
      <c r="T2816" s="10">
        <f t="shared" si="230"/>
        <v>41965.001423611116</v>
      </c>
      <c r="U2816">
        <f t="shared" si="231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 s="9">
        <v>15</v>
      </c>
      <c r="M2817" t="b">
        <v>0</v>
      </c>
      <c r="N2817" t="s">
        <v>8276</v>
      </c>
      <c r="O2817">
        <f t="shared" si="227"/>
        <v>11</v>
      </c>
      <c r="P2817">
        <f t="shared" si="228"/>
        <v>21.8</v>
      </c>
      <c r="Q2817" s="13" t="s">
        <v>8327</v>
      </c>
      <c r="R2817" t="s">
        <v>8350</v>
      </c>
      <c r="S2817" s="10">
        <f t="shared" si="229"/>
        <v>41288.942928240744</v>
      </c>
      <c r="T2817" s="10">
        <f t="shared" si="230"/>
        <v>41318.942928240744</v>
      </c>
      <c r="U2817">
        <f t="shared" si="231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 s="9">
        <v>4</v>
      </c>
      <c r="M2818" t="b">
        <v>0</v>
      </c>
      <c r="N2818" t="s">
        <v>8270</v>
      </c>
      <c r="O2818">
        <f t="shared" si="227"/>
        <v>11</v>
      </c>
      <c r="P2818">
        <f t="shared" si="228"/>
        <v>81.58</v>
      </c>
      <c r="Q2818" s="13" t="s">
        <v>8308</v>
      </c>
      <c r="R2818" t="s">
        <v>8342</v>
      </c>
      <c r="S2818" s="10">
        <f t="shared" si="229"/>
        <v>42318.925532407404</v>
      </c>
      <c r="T2818" s="10">
        <f t="shared" si="230"/>
        <v>42348.925532407404</v>
      </c>
      <c r="U2818">
        <f t="shared" si="231"/>
        <v>2015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 s="9">
        <v>10</v>
      </c>
      <c r="M2819" t="b">
        <v>0</v>
      </c>
      <c r="N2819" t="s">
        <v>8266</v>
      </c>
      <c r="O2819">
        <f t="shared" ref="O2819:O2882" si="232">ROUND(E2819/D2819*100,0)</f>
        <v>3</v>
      </c>
      <c r="P2819">
        <f t="shared" ref="P2819:P2882" si="233">IFERROR(ROUND(E2819/L2819,2),0)</f>
        <v>32.5</v>
      </c>
      <c r="Q2819" s="13" t="s">
        <v>8321</v>
      </c>
      <c r="R2819" t="s">
        <v>8325</v>
      </c>
      <c r="S2819" s="10">
        <f t="shared" ref="S2819:S2882" si="234">(((J2819/60)/60)/24)+DATE(1970,1,1)</f>
        <v>42216.977812500001</v>
      </c>
      <c r="T2819" s="10">
        <f t="shared" ref="T2819:T2882" si="235">(((I2819/60)/60)/24)+DATE(1970,1,1)</f>
        <v>42246.227777777778</v>
      </c>
      <c r="U2819">
        <f t="shared" si="231"/>
        <v>2015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 s="9">
        <v>3</v>
      </c>
      <c r="M2820" t="b">
        <v>0</v>
      </c>
      <c r="N2820" t="s">
        <v>8266</v>
      </c>
      <c r="O2820">
        <f t="shared" si="232"/>
        <v>4</v>
      </c>
      <c r="P2820">
        <f t="shared" si="233"/>
        <v>108.33</v>
      </c>
      <c r="Q2820" s="13" t="s">
        <v>8321</v>
      </c>
      <c r="R2820" t="s">
        <v>8325</v>
      </c>
      <c r="S2820" s="10">
        <f t="shared" si="234"/>
        <v>42052.83530092593</v>
      </c>
      <c r="T2820" s="10">
        <f t="shared" si="235"/>
        <v>42082.793634259258</v>
      </c>
      <c r="U2820">
        <f t="shared" si="231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 s="9">
        <v>12</v>
      </c>
      <c r="M2821" t="b">
        <v>0</v>
      </c>
      <c r="N2821" t="s">
        <v>8276</v>
      </c>
      <c r="O2821">
        <f t="shared" si="232"/>
        <v>5</v>
      </c>
      <c r="P2821">
        <f t="shared" si="233"/>
        <v>27.08</v>
      </c>
      <c r="Q2821" s="13" t="s">
        <v>8327</v>
      </c>
      <c r="R2821" t="s">
        <v>8350</v>
      </c>
      <c r="S2821" s="10">
        <f t="shared" si="234"/>
        <v>41577.561284722222</v>
      </c>
      <c r="T2821" s="10">
        <f t="shared" si="235"/>
        <v>41607.602951388886</v>
      </c>
      <c r="U2821">
        <f t="shared" si="231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 s="9">
        <v>3</v>
      </c>
      <c r="M2822" t="b">
        <v>0</v>
      </c>
      <c r="N2822" t="s">
        <v>8282</v>
      </c>
      <c r="O2822">
        <f t="shared" si="232"/>
        <v>7</v>
      </c>
      <c r="P2822">
        <f t="shared" si="233"/>
        <v>108.33</v>
      </c>
      <c r="Q2822" s="13" t="s">
        <v>8319</v>
      </c>
      <c r="R2822" t="s">
        <v>8345</v>
      </c>
      <c r="S2822" s="10">
        <f t="shared" si="234"/>
        <v>42223.108865740738</v>
      </c>
      <c r="T2822" s="10">
        <f t="shared" si="235"/>
        <v>42253.108865740738</v>
      </c>
      <c r="U2822">
        <f t="shared" si="231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 s="9">
        <v>13</v>
      </c>
      <c r="M2823" t="b">
        <v>0</v>
      </c>
      <c r="N2823" t="s">
        <v>8285</v>
      </c>
      <c r="O2823">
        <f t="shared" si="232"/>
        <v>5</v>
      </c>
      <c r="P2823">
        <f t="shared" si="233"/>
        <v>24.62</v>
      </c>
      <c r="Q2823" s="13" t="s">
        <v>8311</v>
      </c>
      <c r="R2823" t="s">
        <v>8348</v>
      </c>
      <c r="S2823" s="10">
        <f t="shared" si="234"/>
        <v>41947.063645833332</v>
      </c>
      <c r="T2823" s="10">
        <f t="shared" si="235"/>
        <v>41977.063645833332</v>
      </c>
      <c r="U2823">
        <f t="shared" si="231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 s="9">
        <v>11</v>
      </c>
      <c r="M2824" t="b">
        <v>0</v>
      </c>
      <c r="N2824" t="s">
        <v>8269</v>
      </c>
      <c r="O2824">
        <f t="shared" si="232"/>
        <v>32</v>
      </c>
      <c r="P2824">
        <f t="shared" si="233"/>
        <v>29.09</v>
      </c>
      <c r="Q2824" s="13" t="s">
        <v>8323</v>
      </c>
      <c r="R2824" t="s">
        <v>8326</v>
      </c>
      <c r="S2824" s="10">
        <f t="shared" si="234"/>
        <v>42493.546851851846</v>
      </c>
      <c r="T2824" s="10">
        <f t="shared" si="235"/>
        <v>42523.546851851846</v>
      </c>
      <c r="U2824">
        <f t="shared" si="231"/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 s="9">
        <v>8</v>
      </c>
      <c r="M2825" t="b">
        <v>1</v>
      </c>
      <c r="N2825" t="s">
        <v>8269</v>
      </c>
      <c r="O2825">
        <f t="shared" si="232"/>
        <v>160</v>
      </c>
      <c r="P2825">
        <f t="shared" si="233"/>
        <v>40</v>
      </c>
      <c r="Q2825" s="13" t="s">
        <v>8323</v>
      </c>
      <c r="R2825" t="s">
        <v>8326</v>
      </c>
      <c r="S2825" s="10">
        <f t="shared" si="234"/>
        <v>42460.94222222222</v>
      </c>
      <c r="T2825" s="10">
        <f t="shared" si="235"/>
        <v>42481.94222222222</v>
      </c>
      <c r="U2825">
        <f t="shared" si="231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 s="9">
        <v>14</v>
      </c>
      <c r="M2826" t="b">
        <v>1</v>
      </c>
      <c r="N2826" t="s">
        <v>8278</v>
      </c>
      <c r="O2826">
        <f t="shared" si="232"/>
        <v>106</v>
      </c>
      <c r="P2826">
        <f t="shared" si="233"/>
        <v>22.64</v>
      </c>
      <c r="Q2826" s="13" t="s">
        <v>8327</v>
      </c>
      <c r="R2826" t="s">
        <v>8329</v>
      </c>
      <c r="S2826" s="10">
        <f t="shared" si="234"/>
        <v>42194.751678240747</v>
      </c>
      <c r="T2826" s="10">
        <f t="shared" si="235"/>
        <v>42208.751678240747</v>
      </c>
      <c r="U2826">
        <f t="shared" si="231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 s="9">
        <v>12</v>
      </c>
      <c r="M2827" t="b">
        <v>0</v>
      </c>
      <c r="N2827" t="s">
        <v>8269</v>
      </c>
      <c r="O2827">
        <f t="shared" si="232"/>
        <v>4</v>
      </c>
      <c r="P2827">
        <f t="shared" si="233"/>
        <v>26.33</v>
      </c>
      <c r="Q2827" s="13" t="s">
        <v>8323</v>
      </c>
      <c r="R2827" t="s">
        <v>8326</v>
      </c>
      <c r="S2827" s="10">
        <f t="shared" si="234"/>
        <v>42278.664965277778</v>
      </c>
      <c r="T2827" s="10">
        <f t="shared" si="235"/>
        <v>42308.664965277778</v>
      </c>
      <c r="U2827">
        <f t="shared" si="231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 s="9">
        <v>6</v>
      </c>
      <c r="M2828" t="b">
        <v>1</v>
      </c>
      <c r="N2828" t="s">
        <v>8269</v>
      </c>
      <c r="O2828">
        <f t="shared" si="232"/>
        <v>104</v>
      </c>
      <c r="P2828">
        <f t="shared" si="233"/>
        <v>52</v>
      </c>
      <c r="Q2828" s="13" t="s">
        <v>8323</v>
      </c>
      <c r="R2828" t="s">
        <v>8326</v>
      </c>
      <c r="S2828" s="10">
        <f t="shared" si="234"/>
        <v>41921.279976851853</v>
      </c>
      <c r="T2828" s="10">
        <f t="shared" si="235"/>
        <v>41939.125</v>
      </c>
      <c r="U2828">
        <f t="shared" si="231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 s="9">
        <v>13</v>
      </c>
      <c r="M2829" t="b">
        <v>0</v>
      </c>
      <c r="N2829" t="s">
        <v>8269</v>
      </c>
      <c r="O2829">
        <f t="shared" si="232"/>
        <v>4</v>
      </c>
      <c r="P2829">
        <f t="shared" si="233"/>
        <v>23.92</v>
      </c>
      <c r="Q2829" s="13" t="s">
        <v>8323</v>
      </c>
      <c r="R2829" t="s">
        <v>8326</v>
      </c>
      <c r="S2829" s="10">
        <f t="shared" si="234"/>
        <v>41858.007071759261</v>
      </c>
      <c r="T2829" s="10">
        <f t="shared" si="235"/>
        <v>41888.007071759261</v>
      </c>
      <c r="U2829">
        <f t="shared" si="231"/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 s="9">
        <v>3</v>
      </c>
      <c r="M2830" t="b">
        <v>0</v>
      </c>
      <c r="N2830" t="s">
        <v>8280</v>
      </c>
      <c r="O2830">
        <f t="shared" si="232"/>
        <v>0</v>
      </c>
      <c r="P2830">
        <f t="shared" si="233"/>
        <v>103.33</v>
      </c>
      <c r="Q2830" s="13" t="s">
        <v>8316</v>
      </c>
      <c r="R2830" t="s">
        <v>8334</v>
      </c>
      <c r="S2830" s="10">
        <f t="shared" si="234"/>
        <v>42712.300567129627</v>
      </c>
      <c r="T2830" s="10">
        <f t="shared" si="235"/>
        <v>42742.300567129627</v>
      </c>
      <c r="U2830">
        <f t="shared" si="231"/>
        <v>2016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 s="9">
        <v>9</v>
      </c>
      <c r="M2831" t="b">
        <v>0</v>
      </c>
      <c r="N2831" t="s">
        <v>8282</v>
      </c>
      <c r="O2831">
        <f t="shared" si="232"/>
        <v>1</v>
      </c>
      <c r="P2831">
        <f t="shared" si="233"/>
        <v>34.44</v>
      </c>
      <c r="Q2831" s="13" t="s">
        <v>8319</v>
      </c>
      <c r="R2831" t="s">
        <v>8345</v>
      </c>
      <c r="S2831" s="10">
        <f t="shared" si="234"/>
        <v>41909.892453703702</v>
      </c>
      <c r="T2831" s="10">
        <f t="shared" si="235"/>
        <v>41939.892453703702</v>
      </c>
      <c r="U2831">
        <f t="shared" si="231"/>
        <v>2014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 s="9">
        <v>11</v>
      </c>
      <c r="M2832" t="b">
        <v>1</v>
      </c>
      <c r="N2832" t="s">
        <v>8274</v>
      </c>
      <c r="O2832">
        <f t="shared" si="232"/>
        <v>103</v>
      </c>
      <c r="P2832">
        <f t="shared" si="233"/>
        <v>28.18</v>
      </c>
      <c r="Q2832" s="13" t="s">
        <v>8327</v>
      </c>
      <c r="R2832" t="s">
        <v>8331</v>
      </c>
      <c r="S2832" s="10">
        <f t="shared" si="234"/>
        <v>40927.473460648151</v>
      </c>
      <c r="T2832" s="10">
        <f t="shared" si="235"/>
        <v>40953.825694444444</v>
      </c>
      <c r="U2832">
        <f t="shared" si="231"/>
        <v>2012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 s="9">
        <v>17</v>
      </c>
      <c r="M2833" t="b">
        <v>1</v>
      </c>
      <c r="N2833" t="s">
        <v>8293</v>
      </c>
      <c r="O2833">
        <f t="shared" si="232"/>
        <v>103</v>
      </c>
      <c r="P2833">
        <f t="shared" si="233"/>
        <v>18.239999999999998</v>
      </c>
      <c r="Q2833" s="13" t="s">
        <v>8308</v>
      </c>
      <c r="R2833" t="s">
        <v>8309</v>
      </c>
      <c r="S2833" s="10">
        <f t="shared" si="234"/>
        <v>42045.031851851847</v>
      </c>
      <c r="T2833" s="10">
        <f t="shared" si="235"/>
        <v>42074.99018518519</v>
      </c>
      <c r="U2833">
        <f t="shared" si="231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 s="9">
        <v>4</v>
      </c>
      <c r="M2834" t="b">
        <v>0</v>
      </c>
      <c r="N2834" t="s">
        <v>8271</v>
      </c>
      <c r="O2834">
        <f t="shared" si="232"/>
        <v>0</v>
      </c>
      <c r="P2834">
        <f t="shared" si="233"/>
        <v>76.25</v>
      </c>
      <c r="Q2834" s="13" t="s">
        <v>8308</v>
      </c>
      <c r="R2834" t="s">
        <v>8310</v>
      </c>
      <c r="S2834" s="10">
        <f t="shared" si="234"/>
        <v>41857.854189814818</v>
      </c>
      <c r="T2834" s="10">
        <f t="shared" si="235"/>
        <v>41887.854189814818</v>
      </c>
      <c r="U2834">
        <f t="shared" si="231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 s="9">
        <v>14</v>
      </c>
      <c r="M2835" t="b">
        <v>0</v>
      </c>
      <c r="N2835" t="s">
        <v>8277</v>
      </c>
      <c r="O2835">
        <f t="shared" si="232"/>
        <v>20</v>
      </c>
      <c r="P2835">
        <f t="shared" si="233"/>
        <v>21.57</v>
      </c>
      <c r="Q2835" s="13" t="s">
        <v>8327</v>
      </c>
      <c r="R2835" t="s">
        <v>8328</v>
      </c>
      <c r="S2835" s="10">
        <f t="shared" si="234"/>
        <v>40759.860532407409</v>
      </c>
      <c r="T2835" s="10">
        <f t="shared" si="235"/>
        <v>40792.860532407409</v>
      </c>
      <c r="U2835">
        <f t="shared" si="231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 s="9">
        <v>6</v>
      </c>
      <c r="M2836" t="b">
        <v>0</v>
      </c>
      <c r="N2836" t="s">
        <v>8268</v>
      </c>
      <c r="O2836">
        <f t="shared" si="232"/>
        <v>2</v>
      </c>
      <c r="P2836">
        <f t="shared" si="233"/>
        <v>50.17</v>
      </c>
      <c r="Q2836" s="13" t="s">
        <v>8321</v>
      </c>
      <c r="R2836" t="s">
        <v>8339</v>
      </c>
      <c r="S2836" s="10">
        <f t="shared" si="234"/>
        <v>42177.491388888884</v>
      </c>
      <c r="T2836" s="10">
        <f t="shared" si="235"/>
        <v>42237.491388888884</v>
      </c>
      <c r="U2836">
        <f t="shared" si="231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 s="9">
        <v>2</v>
      </c>
      <c r="M2837" t="b">
        <v>0</v>
      </c>
      <c r="N2837" t="s">
        <v>8270</v>
      </c>
      <c r="O2837">
        <f t="shared" si="232"/>
        <v>3</v>
      </c>
      <c r="P2837">
        <f t="shared" si="233"/>
        <v>150.5</v>
      </c>
      <c r="Q2837" s="13" t="s">
        <v>8308</v>
      </c>
      <c r="R2837" t="s">
        <v>8342</v>
      </c>
      <c r="S2837" s="10">
        <f t="shared" si="234"/>
        <v>42631.769513888896</v>
      </c>
      <c r="T2837" s="10">
        <f t="shared" si="235"/>
        <v>42691.811180555553</v>
      </c>
      <c r="U2837">
        <f t="shared" si="231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 s="9">
        <v>4</v>
      </c>
      <c r="M2838" t="b">
        <v>0</v>
      </c>
      <c r="N2838" t="s">
        <v>8269</v>
      </c>
      <c r="O2838">
        <f t="shared" si="232"/>
        <v>12</v>
      </c>
      <c r="P2838">
        <f t="shared" si="233"/>
        <v>75.25</v>
      </c>
      <c r="Q2838" s="13" t="s">
        <v>8323</v>
      </c>
      <c r="R2838" t="s">
        <v>8326</v>
      </c>
      <c r="S2838" s="10">
        <f t="shared" si="234"/>
        <v>41869.798726851855</v>
      </c>
      <c r="T2838" s="10">
        <f t="shared" si="235"/>
        <v>41929.798726851855</v>
      </c>
      <c r="U2838">
        <f t="shared" si="231"/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 s="9">
        <v>8</v>
      </c>
      <c r="M2839" t="b">
        <v>1</v>
      </c>
      <c r="N2839" t="s">
        <v>8274</v>
      </c>
      <c r="O2839">
        <f t="shared" si="232"/>
        <v>100</v>
      </c>
      <c r="P2839">
        <f t="shared" si="233"/>
        <v>37.630000000000003</v>
      </c>
      <c r="Q2839" s="13" t="s">
        <v>8327</v>
      </c>
      <c r="R2839" t="s">
        <v>8331</v>
      </c>
      <c r="S2839" s="10">
        <f t="shared" si="234"/>
        <v>41169.845590277779</v>
      </c>
      <c r="T2839" s="10">
        <f t="shared" si="235"/>
        <v>41199.845590277779</v>
      </c>
      <c r="U2839">
        <f t="shared" si="231"/>
        <v>2012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 s="9">
        <v>13</v>
      </c>
      <c r="M2840" t="b">
        <v>1</v>
      </c>
      <c r="N2840" t="s">
        <v>8277</v>
      </c>
      <c r="O2840">
        <f t="shared" si="232"/>
        <v>241</v>
      </c>
      <c r="P2840">
        <f t="shared" si="233"/>
        <v>23.15</v>
      </c>
      <c r="Q2840" s="13" t="s">
        <v>8327</v>
      </c>
      <c r="R2840" t="s">
        <v>8328</v>
      </c>
      <c r="S2840" s="10">
        <f t="shared" si="234"/>
        <v>40772.848749999997</v>
      </c>
      <c r="T2840" s="10">
        <f t="shared" si="235"/>
        <v>40813.207638888889</v>
      </c>
      <c r="U2840">
        <f t="shared" si="231"/>
        <v>2011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 s="9">
        <v>1</v>
      </c>
      <c r="M2841" t="b">
        <v>0</v>
      </c>
      <c r="N2841" t="s">
        <v>8270</v>
      </c>
      <c r="O2841">
        <f t="shared" si="232"/>
        <v>1</v>
      </c>
      <c r="P2841">
        <f t="shared" si="233"/>
        <v>300</v>
      </c>
      <c r="Q2841" s="13" t="s">
        <v>8308</v>
      </c>
      <c r="R2841" t="s">
        <v>8342</v>
      </c>
      <c r="S2841" s="10">
        <f t="shared" si="234"/>
        <v>41831.716874999998</v>
      </c>
      <c r="T2841" s="10">
        <f t="shared" si="235"/>
        <v>41876.716874999998</v>
      </c>
      <c r="U2841">
        <f t="shared" si="231"/>
        <v>2014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 s="9">
        <v>1</v>
      </c>
      <c r="M2842" t="b">
        <v>0</v>
      </c>
      <c r="N2842" t="s">
        <v>8270</v>
      </c>
      <c r="O2842">
        <f t="shared" si="232"/>
        <v>3</v>
      </c>
      <c r="P2842">
        <f t="shared" si="233"/>
        <v>300</v>
      </c>
      <c r="Q2842" s="13" t="s">
        <v>8308</v>
      </c>
      <c r="R2842" t="s">
        <v>8342</v>
      </c>
      <c r="S2842" s="10">
        <f t="shared" si="234"/>
        <v>42327.825289351851</v>
      </c>
      <c r="T2842" s="10">
        <f t="shared" si="235"/>
        <v>42377.82430555555</v>
      </c>
      <c r="U2842">
        <f t="shared" si="231"/>
        <v>2015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 s="9">
        <v>1</v>
      </c>
      <c r="M2843" t="b">
        <v>0</v>
      </c>
      <c r="N2843" t="s">
        <v>8301</v>
      </c>
      <c r="O2843">
        <f t="shared" si="232"/>
        <v>3</v>
      </c>
      <c r="P2843">
        <f t="shared" si="233"/>
        <v>300</v>
      </c>
      <c r="Q2843" s="13" t="s">
        <v>8323</v>
      </c>
      <c r="R2843" t="s">
        <v>8324</v>
      </c>
      <c r="S2843" s="10">
        <f t="shared" si="234"/>
        <v>42496.447071759263</v>
      </c>
      <c r="T2843" s="10">
        <f t="shared" si="235"/>
        <v>42526.447071759263</v>
      </c>
      <c r="U2843">
        <f t="shared" si="231"/>
        <v>2016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 s="9">
        <v>12</v>
      </c>
      <c r="M2844" t="b">
        <v>0</v>
      </c>
      <c r="N2844" t="s">
        <v>8301</v>
      </c>
      <c r="O2844">
        <f t="shared" si="232"/>
        <v>12</v>
      </c>
      <c r="P2844">
        <f t="shared" si="233"/>
        <v>25</v>
      </c>
      <c r="Q2844" s="13" t="s">
        <v>8323</v>
      </c>
      <c r="R2844" t="s">
        <v>8324</v>
      </c>
      <c r="S2844" s="10">
        <f t="shared" si="234"/>
        <v>42171.383530092593</v>
      </c>
      <c r="T2844" s="10">
        <f t="shared" si="235"/>
        <v>42201.330555555556</v>
      </c>
      <c r="U2844">
        <f t="shared" si="231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 s="9">
        <v>5</v>
      </c>
      <c r="M2845" t="b">
        <v>0</v>
      </c>
      <c r="N2845" t="s">
        <v>8269</v>
      </c>
      <c r="O2845">
        <f t="shared" si="232"/>
        <v>50</v>
      </c>
      <c r="P2845">
        <f t="shared" si="233"/>
        <v>60</v>
      </c>
      <c r="Q2845" s="13" t="s">
        <v>8323</v>
      </c>
      <c r="R2845" t="s">
        <v>8326</v>
      </c>
      <c r="S2845" s="10">
        <f t="shared" si="234"/>
        <v>42370.007766203707</v>
      </c>
      <c r="T2845" s="10">
        <f t="shared" si="235"/>
        <v>42398.981944444444</v>
      </c>
      <c r="U2845">
        <f t="shared" si="231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 s="9">
        <v>5</v>
      </c>
      <c r="M2846" t="b">
        <v>0</v>
      </c>
      <c r="N2846" t="s">
        <v>8269</v>
      </c>
      <c r="O2846">
        <f t="shared" si="232"/>
        <v>60</v>
      </c>
      <c r="P2846">
        <f t="shared" si="233"/>
        <v>60</v>
      </c>
      <c r="Q2846" s="13" t="s">
        <v>8323</v>
      </c>
      <c r="R2846" t="s">
        <v>8326</v>
      </c>
      <c r="S2846" s="10">
        <f t="shared" si="234"/>
        <v>42305.670914351853</v>
      </c>
      <c r="T2846" s="10">
        <f t="shared" si="235"/>
        <v>42339.249305555553</v>
      </c>
      <c r="U2846">
        <f t="shared" si="231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 s="9">
        <v>16</v>
      </c>
      <c r="M2847" t="b">
        <v>1</v>
      </c>
      <c r="N2847" t="s">
        <v>8275</v>
      </c>
      <c r="O2847">
        <f t="shared" si="232"/>
        <v>100</v>
      </c>
      <c r="P2847">
        <f t="shared" si="233"/>
        <v>18.75</v>
      </c>
      <c r="Q2847" s="13" t="s">
        <v>8327</v>
      </c>
      <c r="R2847" t="s">
        <v>8336</v>
      </c>
      <c r="S2847" s="10">
        <f t="shared" si="234"/>
        <v>42078.792048611111</v>
      </c>
      <c r="T2847" s="10">
        <f t="shared" si="235"/>
        <v>42108.792048611111</v>
      </c>
      <c r="U2847">
        <f t="shared" si="231"/>
        <v>2015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 s="9">
        <v>10</v>
      </c>
      <c r="M2848" t="b">
        <v>1</v>
      </c>
      <c r="N2848" t="s">
        <v>8275</v>
      </c>
      <c r="O2848">
        <f t="shared" si="232"/>
        <v>100</v>
      </c>
      <c r="P2848">
        <f t="shared" si="233"/>
        <v>30</v>
      </c>
      <c r="Q2848" s="13" t="s">
        <v>8327</v>
      </c>
      <c r="R2848" t="s">
        <v>8336</v>
      </c>
      <c r="S2848" s="10">
        <f t="shared" si="234"/>
        <v>42021.832280092596</v>
      </c>
      <c r="T2848" s="10">
        <f t="shared" si="235"/>
        <v>42051.832280092596</v>
      </c>
      <c r="U2848">
        <f t="shared" si="231"/>
        <v>2015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 s="9">
        <v>11</v>
      </c>
      <c r="M2849" t="b">
        <v>1</v>
      </c>
      <c r="N2849" t="s">
        <v>8274</v>
      </c>
      <c r="O2849">
        <f t="shared" si="232"/>
        <v>100</v>
      </c>
      <c r="P2849">
        <f t="shared" si="233"/>
        <v>27.27</v>
      </c>
      <c r="Q2849" s="13" t="s">
        <v>8327</v>
      </c>
      <c r="R2849" t="s">
        <v>8331</v>
      </c>
      <c r="S2849" s="10">
        <f t="shared" si="234"/>
        <v>41634.797013888885</v>
      </c>
      <c r="T2849" s="10">
        <f t="shared" si="235"/>
        <v>41670.792361111111</v>
      </c>
      <c r="U2849">
        <f t="shared" si="231"/>
        <v>2013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 s="9">
        <v>11</v>
      </c>
      <c r="M2850" t="b">
        <v>1</v>
      </c>
      <c r="N2850" t="s">
        <v>8277</v>
      </c>
      <c r="O2850">
        <f t="shared" si="232"/>
        <v>100</v>
      </c>
      <c r="P2850">
        <f t="shared" si="233"/>
        <v>27.27</v>
      </c>
      <c r="Q2850" s="13" t="s">
        <v>8327</v>
      </c>
      <c r="R2850" t="s">
        <v>8328</v>
      </c>
      <c r="S2850" s="10">
        <f t="shared" si="234"/>
        <v>41365.928159722222</v>
      </c>
      <c r="T2850" s="10">
        <f t="shared" si="235"/>
        <v>41379.928159722222</v>
      </c>
      <c r="U2850">
        <f t="shared" si="231"/>
        <v>2013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 s="9">
        <v>10</v>
      </c>
      <c r="M2851" t="b">
        <v>1</v>
      </c>
      <c r="N2851" t="s">
        <v>8303</v>
      </c>
      <c r="O2851">
        <f t="shared" si="232"/>
        <v>100</v>
      </c>
      <c r="P2851">
        <f t="shared" si="233"/>
        <v>30</v>
      </c>
      <c r="Q2851" s="13" t="s">
        <v>8323</v>
      </c>
      <c r="R2851" t="s">
        <v>8335</v>
      </c>
      <c r="S2851" s="10">
        <f t="shared" si="234"/>
        <v>42013.15253472222</v>
      </c>
      <c r="T2851" s="10">
        <f t="shared" si="235"/>
        <v>42028.125</v>
      </c>
      <c r="U2851">
        <f t="shared" si="231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 s="9">
        <v>3</v>
      </c>
      <c r="M2852" t="b">
        <v>0</v>
      </c>
      <c r="N2852" t="s">
        <v>8271</v>
      </c>
      <c r="O2852">
        <f t="shared" si="232"/>
        <v>1</v>
      </c>
      <c r="P2852">
        <f t="shared" si="233"/>
        <v>99.33</v>
      </c>
      <c r="Q2852" s="13" t="s">
        <v>8308</v>
      </c>
      <c r="R2852" t="s">
        <v>8310</v>
      </c>
      <c r="S2852" s="10">
        <f t="shared" si="234"/>
        <v>42634.900046296301</v>
      </c>
      <c r="T2852" s="10">
        <f t="shared" si="235"/>
        <v>42674.900046296301</v>
      </c>
      <c r="U2852">
        <f t="shared" si="231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 s="9">
        <v>6</v>
      </c>
      <c r="M2853" t="b">
        <v>0</v>
      </c>
      <c r="N2853" t="s">
        <v>8271</v>
      </c>
      <c r="O2853">
        <f t="shared" si="232"/>
        <v>1</v>
      </c>
      <c r="P2853">
        <f t="shared" si="233"/>
        <v>49.67</v>
      </c>
      <c r="Q2853" s="13" t="s">
        <v>8308</v>
      </c>
      <c r="R2853" t="s">
        <v>8310</v>
      </c>
      <c r="S2853" s="10">
        <f t="shared" si="234"/>
        <v>42637.016736111109</v>
      </c>
      <c r="T2853" s="10">
        <f t="shared" si="235"/>
        <v>42669.165972222225</v>
      </c>
      <c r="U2853">
        <f t="shared" si="231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 s="9">
        <v>12</v>
      </c>
      <c r="M2854" t="b">
        <v>0</v>
      </c>
      <c r="N2854" t="s">
        <v>8269</v>
      </c>
      <c r="O2854">
        <f t="shared" si="232"/>
        <v>24</v>
      </c>
      <c r="P2854">
        <f t="shared" si="233"/>
        <v>24.33</v>
      </c>
      <c r="Q2854" s="13" t="s">
        <v>8323</v>
      </c>
      <c r="R2854" t="s">
        <v>8326</v>
      </c>
      <c r="S2854" s="10">
        <f t="shared" si="234"/>
        <v>41880.788842592592</v>
      </c>
      <c r="T2854" s="10">
        <f t="shared" si="235"/>
        <v>41910.788842592592</v>
      </c>
      <c r="U2854">
        <f t="shared" si="231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 s="9">
        <v>15</v>
      </c>
      <c r="M2855" t="b">
        <v>1</v>
      </c>
      <c r="N2855" t="s">
        <v>8283</v>
      </c>
      <c r="O2855">
        <f t="shared" si="232"/>
        <v>290</v>
      </c>
      <c r="P2855">
        <f t="shared" si="233"/>
        <v>19.329999999999998</v>
      </c>
      <c r="Q2855" s="13" t="s">
        <v>8313</v>
      </c>
      <c r="R2855" t="s">
        <v>8314</v>
      </c>
      <c r="S2855" s="10">
        <f t="shared" si="234"/>
        <v>42747.506689814814</v>
      </c>
      <c r="T2855" s="10">
        <f t="shared" si="235"/>
        <v>42777.506689814814</v>
      </c>
      <c r="U2855">
        <f t="shared" si="231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 s="9">
        <v>12</v>
      </c>
      <c r="M2856" t="b">
        <v>0</v>
      </c>
      <c r="N2856" t="s">
        <v>8271</v>
      </c>
      <c r="O2856">
        <f t="shared" si="232"/>
        <v>10</v>
      </c>
      <c r="P2856">
        <f t="shared" si="233"/>
        <v>24.08</v>
      </c>
      <c r="Q2856" s="13" t="s">
        <v>8308</v>
      </c>
      <c r="R2856" t="s">
        <v>8310</v>
      </c>
      <c r="S2856" s="10">
        <f t="shared" si="234"/>
        <v>42673.66788194445</v>
      </c>
      <c r="T2856" s="10">
        <f t="shared" si="235"/>
        <v>42703.709548611107</v>
      </c>
      <c r="U2856">
        <f t="shared" si="231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 s="9">
        <v>11</v>
      </c>
      <c r="M2857" t="b">
        <v>0</v>
      </c>
      <c r="N2857" t="s">
        <v>8287</v>
      </c>
      <c r="O2857">
        <f t="shared" si="232"/>
        <v>29</v>
      </c>
      <c r="P2857">
        <f t="shared" si="233"/>
        <v>26.27</v>
      </c>
      <c r="Q2857" s="13" t="s">
        <v>8313</v>
      </c>
      <c r="R2857" t="s">
        <v>8355</v>
      </c>
      <c r="S2857" s="10">
        <f t="shared" si="234"/>
        <v>41839.212951388887</v>
      </c>
      <c r="T2857" s="10">
        <f t="shared" si="235"/>
        <v>41899.212951388887</v>
      </c>
      <c r="U2857">
        <f t="shared" si="231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 s="9">
        <v>15</v>
      </c>
      <c r="M2858" t="b">
        <v>1</v>
      </c>
      <c r="N2858" t="s">
        <v>8269</v>
      </c>
      <c r="O2858">
        <f t="shared" si="232"/>
        <v>286</v>
      </c>
      <c r="P2858">
        <f t="shared" si="233"/>
        <v>19.27</v>
      </c>
      <c r="Q2858" s="13" t="s">
        <v>8323</v>
      </c>
      <c r="R2858" t="s">
        <v>8326</v>
      </c>
      <c r="S2858" s="10">
        <f t="shared" si="234"/>
        <v>42282.770231481481</v>
      </c>
      <c r="T2858" s="10">
        <f t="shared" si="235"/>
        <v>42342.811898148153</v>
      </c>
      <c r="U2858">
        <f t="shared" si="231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 s="9">
        <v>5</v>
      </c>
      <c r="M2859" t="b">
        <v>0</v>
      </c>
      <c r="N2859" t="s">
        <v>8271</v>
      </c>
      <c r="O2859">
        <f t="shared" si="232"/>
        <v>2</v>
      </c>
      <c r="P2859">
        <f t="shared" si="233"/>
        <v>57.2</v>
      </c>
      <c r="Q2859" s="13" t="s">
        <v>8308</v>
      </c>
      <c r="R2859" t="s">
        <v>8310</v>
      </c>
      <c r="S2859" s="10">
        <f t="shared" si="234"/>
        <v>42592.750555555554</v>
      </c>
      <c r="T2859" s="10">
        <f t="shared" si="235"/>
        <v>42622.750555555554</v>
      </c>
      <c r="U2859">
        <f t="shared" si="231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 s="9">
        <v>5</v>
      </c>
      <c r="M2860" t="b">
        <v>0</v>
      </c>
      <c r="N2860" t="s">
        <v>8269</v>
      </c>
      <c r="O2860">
        <f t="shared" si="232"/>
        <v>3</v>
      </c>
      <c r="P2860">
        <f t="shared" si="233"/>
        <v>57</v>
      </c>
      <c r="Q2860" s="13" t="s">
        <v>8323</v>
      </c>
      <c r="R2860" t="s">
        <v>8326</v>
      </c>
      <c r="S2860" s="10">
        <f t="shared" si="234"/>
        <v>41779.695092592592</v>
      </c>
      <c r="T2860" s="10">
        <f t="shared" si="235"/>
        <v>41813.666666666664</v>
      </c>
      <c r="U2860">
        <f t="shared" si="231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 s="9">
        <v>4</v>
      </c>
      <c r="M2861" t="b">
        <v>0</v>
      </c>
      <c r="N2861" t="s">
        <v>8269</v>
      </c>
      <c r="O2861">
        <f t="shared" si="232"/>
        <v>14</v>
      </c>
      <c r="P2861">
        <f t="shared" si="233"/>
        <v>71.25</v>
      </c>
      <c r="Q2861" s="13" t="s">
        <v>8323</v>
      </c>
      <c r="R2861" t="s">
        <v>8326</v>
      </c>
      <c r="S2861" s="10">
        <f t="shared" si="234"/>
        <v>42414.235879629632</v>
      </c>
      <c r="T2861" s="10">
        <f t="shared" si="235"/>
        <v>42474.194212962961</v>
      </c>
      <c r="U2861">
        <f t="shared" si="231"/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 s="9">
        <v>10</v>
      </c>
      <c r="M2862" t="b">
        <v>0</v>
      </c>
      <c r="N2862" t="s">
        <v>8280</v>
      </c>
      <c r="O2862">
        <f t="shared" si="232"/>
        <v>1</v>
      </c>
      <c r="P2862">
        <f t="shared" si="233"/>
        <v>28.4</v>
      </c>
      <c r="Q2862" s="13" t="s">
        <v>8316</v>
      </c>
      <c r="R2862" t="s">
        <v>8334</v>
      </c>
      <c r="S2862" s="10">
        <f t="shared" si="234"/>
        <v>42716.7424537037</v>
      </c>
      <c r="T2862" s="10">
        <f t="shared" si="235"/>
        <v>42746.7424537037</v>
      </c>
      <c r="U2862">
        <f t="shared" si="231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 s="9">
        <v>7</v>
      </c>
      <c r="M2863" t="b">
        <v>0</v>
      </c>
      <c r="N2863" t="s">
        <v>8297</v>
      </c>
      <c r="O2863">
        <f t="shared" si="232"/>
        <v>3</v>
      </c>
      <c r="P2863">
        <f t="shared" si="233"/>
        <v>40.14</v>
      </c>
      <c r="Q2863" s="13" t="s">
        <v>8319</v>
      </c>
      <c r="R2863" t="s">
        <v>8357</v>
      </c>
      <c r="S2863" s="10">
        <f t="shared" si="234"/>
        <v>42244.776666666665</v>
      </c>
      <c r="T2863" s="10">
        <f t="shared" si="235"/>
        <v>42274.776666666665</v>
      </c>
      <c r="U2863">
        <f t="shared" si="231"/>
        <v>2015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 s="9">
        <v>7</v>
      </c>
      <c r="M2864" t="b">
        <v>0</v>
      </c>
      <c r="N2864" t="s">
        <v>8289</v>
      </c>
      <c r="O2864">
        <f t="shared" si="232"/>
        <v>0</v>
      </c>
      <c r="P2864">
        <f t="shared" si="233"/>
        <v>40</v>
      </c>
      <c r="Q2864" s="13" t="s">
        <v>8313</v>
      </c>
      <c r="R2864" t="s">
        <v>8351</v>
      </c>
      <c r="S2864" s="10">
        <f t="shared" si="234"/>
        <v>41780.050092592595</v>
      </c>
      <c r="T2864" s="10">
        <f t="shared" si="235"/>
        <v>41808.842361111114</v>
      </c>
      <c r="U2864">
        <f t="shared" si="231"/>
        <v>2014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 s="9">
        <v>3</v>
      </c>
      <c r="M2865" t="b">
        <v>0</v>
      </c>
      <c r="N2865" t="s">
        <v>8271</v>
      </c>
      <c r="O2865">
        <f t="shared" si="232"/>
        <v>1</v>
      </c>
      <c r="P2865">
        <f t="shared" si="233"/>
        <v>93.33</v>
      </c>
      <c r="Q2865" s="13" t="s">
        <v>8308</v>
      </c>
      <c r="R2865" t="s">
        <v>8310</v>
      </c>
      <c r="S2865" s="10">
        <f t="shared" si="234"/>
        <v>42424.749490740738</v>
      </c>
      <c r="T2865" s="10">
        <f t="shared" si="235"/>
        <v>42454.707824074074</v>
      </c>
      <c r="U2865">
        <f t="shared" si="231"/>
        <v>2016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 s="9">
        <v>3</v>
      </c>
      <c r="M2866" t="b">
        <v>0</v>
      </c>
      <c r="N2866" t="s">
        <v>8301</v>
      </c>
      <c r="O2866">
        <f t="shared" si="232"/>
        <v>2</v>
      </c>
      <c r="P2866">
        <f t="shared" si="233"/>
        <v>93.33</v>
      </c>
      <c r="Q2866" s="13" t="s">
        <v>8323</v>
      </c>
      <c r="R2866" t="s">
        <v>8324</v>
      </c>
      <c r="S2866" s="10">
        <f t="shared" si="234"/>
        <v>42031.011249999996</v>
      </c>
      <c r="T2866" s="10">
        <f t="shared" si="235"/>
        <v>42090.969583333332</v>
      </c>
      <c r="U2866">
        <f t="shared" si="231"/>
        <v>2015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 s="9">
        <v>8</v>
      </c>
      <c r="M2867" t="b">
        <v>0</v>
      </c>
      <c r="N2867" t="s">
        <v>8291</v>
      </c>
      <c r="O2867">
        <f t="shared" si="232"/>
        <v>9</v>
      </c>
      <c r="P2867">
        <f t="shared" si="233"/>
        <v>35</v>
      </c>
      <c r="Q2867" s="13" t="s">
        <v>8327</v>
      </c>
      <c r="R2867" t="s">
        <v>8330</v>
      </c>
      <c r="S2867" s="10">
        <f t="shared" si="234"/>
        <v>42803.920277777783</v>
      </c>
      <c r="T2867" s="10">
        <f t="shared" si="235"/>
        <v>42834.833333333328</v>
      </c>
      <c r="U2867">
        <f t="shared" si="231"/>
        <v>2017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 s="9">
        <v>8</v>
      </c>
      <c r="M2868" t="b">
        <v>0</v>
      </c>
      <c r="N2868" t="s">
        <v>8277</v>
      </c>
      <c r="O2868">
        <f t="shared" si="232"/>
        <v>37</v>
      </c>
      <c r="P2868">
        <f t="shared" si="233"/>
        <v>35</v>
      </c>
      <c r="Q2868" s="13" t="s">
        <v>8327</v>
      </c>
      <c r="R2868" t="s">
        <v>8328</v>
      </c>
      <c r="S2868" s="10">
        <f t="shared" si="234"/>
        <v>40646.099097222221</v>
      </c>
      <c r="T2868" s="10">
        <f t="shared" si="235"/>
        <v>40691.099097222221</v>
      </c>
      <c r="U2868">
        <f t="shared" si="231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 s="9">
        <v>24</v>
      </c>
      <c r="M2869" t="b">
        <v>1</v>
      </c>
      <c r="N2869" t="s">
        <v>8269</v>
      </c>
      <c r="O2869">
        <f t="shared" si="232"/>
        <v>112</v>
      </c>
      <c r="P2869">
        <f t="shared" si="233"/>
        <v>11.67</v>
      </c>
      <c r="Q2869" s="13" t="s">
        <v>8323</v>
      </c>
      <c r="R2869" t="s">
        <v>8326</v>
      </c>
      <c r="S2869" s="10">
        <f t="shared" si="234"/>
        <v>42378.478344907402</v>
      </c>
      <c r="T2869" s="10">
        <f t="shared" si="235"/>
        <v>42418.916666666672</v>
      </c>
      <c r="U2869">
        <f t="shared" si="231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 s="9">
        <v>6</v>
      </c>
      <c r="M2870" t="b">
        <v>0</v>
      </c>
      <c r="N2870" t="s">
        <v>8266</v>
      </c>
      <c r="O2870">
        <f t="shared" si="232"/>
        <v>1</v>
      </c>
      <c r="P2870">
        <f t="shared" si="233"/>
        <v>46.5</v>
      </c>
      <c r="Q2870" s="13" t="s">
        <v>8321</v>
      </c>
      <c r="R2870" t="s">
        <v>8325</v>
      </c>
      <c r="S2870" s="10">
        <f t="shared" si="234"/>
        <v>41887.383356481485</v>
      </c>
      <c r="T2870" s="10">
        <f t="shared" si="235"/>
        <v>41917.383356481485</v>
      </c>
      <c r="U2870">
        <f t="shared" si="231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 s="9">
        <v>5</v>
      </c>
      <c r="M2871" t="b">
        <v>0</v>
      </c>
      <c r="N2871" t="s">
        <v>8301</v>
      </c>
      <c r="O2871">
        <f t="shared" si="232"/>
        <v>14</v>
      </c>
      <c r="P2871">
        <f t="shared" si="233"/>
        <v>55.6</v>
      </c>
      <c r="Q2871" s="13" t="s">
        <v>8323</v>
      </c>
      <c r="R2871" t="s">
        <v>8324</v>
      </c>
      <c r="S2871" s="10">
        <f t="shared" si="234"/>
        <v>42382.189710648148</v>
      </c>
      <c r="T2871" s="10">
        <f t="shared" si="235"/>
        <v>42412.189710648148</v>
      </c>
      <c r="U2871">
        <f t="shared" si="231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 s="9">
        <v>12</v>
      </c>
      <c r="M2872" t="b">
        <v>0</v>
      </c>
      <c r="N2872" t="s">
        <v>8282</v>
      </c>
      <c r="O2872">
        <f t="shared" si="232"/>
        <v>0</v>
      </c>
      <c r="P2872">
        <f t="shared" si="233"/>
        <v>23.08</v>
      </c>
      <c r="Q2872" s="13" t="s">
        <v>8319</v>
      </c>
      <c r="R2872" t="s">
        <v>8345</v>
      </c>
      <c r="S2872" s="10">
        <f t="shared" si="234"/>
        <v>41837.829895833333</v>
      </c>
      <c r="T2872" s="10">
        <f t="shared" si="235"/>
        <v>41897.829895833333</v>
      </c>
      <c r="U2872">
        <f t="shared" si="231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 s="9">
        <v>9</v>
      </c>
      <c r="M2873" t="b">
        <v>1</v>
      </c>
      <c r="N2873" t="s">
        <v>8269</v>
      </c>
      <c r="O2873">
        <f t="shared" si="232"/>
        <v>139</v>
      </c>
      <c r="P2873">
        <f t="shared" si="233"/>
        <v>30.78</v>
      </c>
      <c r="Q2873" s="13" t="s">
        <v>8323</v>
      </c>
      <c r="R2873" t="s">
        <v>8326</v>
      </c>
      <c r="S2873" s="10">
        <f t="shared" si="234"/>
        <v>42312.874594907407</v>
      </c>
      <c r="T2873" s="10">
        <f t="shared" si="235"/>
        <v>42340.874594907407</v>
      </c>
      <c r="U2873">
        <f t="shared" si="231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 s="9">
        <v>4</v>
      </c>
      <c r="M2874" t="b">
        <v>0</v>
      </c>
      <c r="N2874" t="s">
        <v>8300</v>
      </c>
      <c r="O2874">
        <f t="shared" si="232"/>
        <v>1</v>
      </c>
      <c r="P2874">
        <f t="shared" si="233"/>
        <v>69</v>
      </c>
      <c r="Q2874" s="13" t="s">
        <v>8308</v>
      </c>
      <c r="R2874" t="s">
        <v>8340</v>
      </c>
      <c r="S2874" s="10">
        <f t="shared" si="234"/>
        <v>42436.211701388893</v>
      </c>
      <c r="T2874" s="10">
        <f t="shared" si="235"/>
        <v>42466.170034722221</v>
      </c>
      <c r="U2874">
        <f t="shared" si="231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 s="9">
        <v>7</v>
      </c>
      <c r="M2875" t="b">
        <v>0</v>
      </c>
      <c r="N2875" t="s">
        <v>8271</v>
      </c>
      <c r="O2875">
        <f t="shared" si="232"/>
        <v>1</v>
      </c>
      <c r="P2875">
        <f t="shared" si="233"/>
        <v>39</v>
      </c>
      <c r="Q2875" s="13" t="s">
        <v>8308</v>
      </c>
      <c r="R2875" t="s">
        <v>8310</v>
      </c>
      <c r="S2875" s="10">
        <f t="shared" si="234"/>
        <v>42361.043703703705</v>
      </c>
      <c r="T2875" s="10">
        <f t="shared" si="235"/>
        <v>42421.043703703705</v>
      </c>
      <c r="U2875">
        <f t="shared" si="231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 s="9">
        <v>10</v>
      </c>
      <c r="M2876" t="b">
        <v>0</v>
      </c>
      <c r="N2876" t="s">
        <v>8269</v>
      </c>
      <c r="O2876">
        <f t="shared" si="232"/>
        <v>3</v>
      </c>
      <c r="P2876">
        <f t="shared" si="233"/>
        <v>27.3</v>
      </c>
      <c r="Q2876" s="13" t="s">
        <v>8323</v>
      </c>
      <c r="R2876" t="s">
        <v>8326</v>
      </c>
      <c r="S2876" s="10">
        <f t="shared" si="234"/>
        <v>42415.883425925931</v>
      </c>
      <c r="T2876" s="10">
        <f t="shared" si="235"/>
        <v>42475.84175925926</v>
      </c>
      <c r="U2876">
        <f t="shared" si="231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 s="9">
        <v>12</v>
      </c>
      <c r="M2877" t="b">
        <v>0</v>
      </c>
      <c r="N2877" t="s">
        <v>8303</v>
      </c>
      <c r="O2877">
        <f t="shared" si="232"/>
        <v>3</v>
      </c>
      <c r="P2877">
        <f t="shared" si="233"/>
        <v>22.75</v>
      </c>
      <c r="Q2877" s="13" t="s">
        <v>8323</v>
      </c>
      <c r="R2877" t="s">
        <v>8335</v>
      </c>
      <c r="S2877" s="10">
        <f t="shared" si="234"/>
        <v>42095.374675925923</v>
      </c>
      <c r="T2877" s="10">
        <f t="shared" si="235"/>
        <v>42125.374675925923</v>
      </c>
      <c r="U2877">
        <f t="shared" si="231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 s="9">
        <v>20</v>
      </c>
      <c r="M2878" t="b">
        <v>1</v>
      </c>
      <c r="N2878" t="s">
        <v>8269</v>
      </c>
      <c r="O2878">
        <f t="shared" si="232"/>
        <v>136</v>
      </c>
      <c r="P2878">
        <f t="shared" si="233"/>
        <v>13.6</v>
      </c>
      <c r="Q2878" s="13" t="s">
        <v>8323</v>
      </c>
      <c r="R2878" t="s">
        <v>8326</v>
      </c>
      <c r="S2878" s="10">
        <f t="shared" si="234"/>
        <v>42401.610983796301</v>
      </c>
      <c r="T2878" s="10">
        <f t="shared" si="235"/>
        <v>42426</v>
      </c>
      <c r="U2878">
        <f t="shared" si="231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 s="9">
        <v>3</v>
      </c>
      <c r="M2879" t="b">
        <v>0</v>
      </c>
      <c r="N2879" t="s">
        <v>8269</v>
      </c>
      <c r="O2879">
        <f t="shared" si="232"/>
        <v>5</v>
      </c>
      <c r="P2879">
        <f t="shared" si="233"/>
        <v>90.33</v>
      </c>
      <c r="Q2879" s="13" t="s">
        <v>8323</v>
      </c>
      <c r="R2879" t="s">
        <v>8326</v>
      </c>
      <c r="S2879" s="10">
        <f t="shared" si="234"/>
        <v>42722.84474537037</v>
      </c>
      <c r="T2879" s="10">
        <f t="shared" si="235"/>
        <v>42752.84474537037</v>
      </c>
      <c r="U2879">
        <f t="shared" ref="U2879:U2942" si="236">YEAR(S2879)</f>
        <v>2016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 s="9">
        <v>5</v>
      </c>
      <c r="M2880" t="b">
        <v>0</v>
      </c>
      <c r="N2880" t="s">
        <v>8270</v>
      </c>
      <c r="O2880">
        <f t="shared" si="232"/>
        <v>0</v>
      </c>
      <c r="P2880">
        <f t="shared" si="233"/>
        <v>54</v>
      </c>
      <c r="Q2880" s="13" t="s">
        <v>8308</v>
      </c>
      <c r="R2880" t="s">
        <v>8342</v>
      </c>
      <c r="S2880" s="10">
        <f t="shared" si="234"/>
        <v>42360.932152777779</v>
      </c>
      <c r="T2880" s="10">
        <f t="shared" si="235"/>
        <v>42420.932152777779</v>
      </c>
      <c r="U2880">
        <f t="shared" si="236"/>
        <v>2015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 s="9">
        <v>6</v>
      </c>
      <c r="M2881" t="b">
        <v>0</v>
      </c>
      <c r="N2881" t="s">
        <v>8281</v>
      </c>
      <c r="O2881">
        <f t="shared" si="232"/>
        <v>6</v>
      </c>
      <c r="P2881">
        <f t="shared" si="233"/>
        <v>45</v>
      </c>
      <c r="Q2881" s="13" t="s">
        <v>8316</v>
      </c>
      <c r="R2881" t="s">
        <v>8344</v>
      </c>
      <c r="S2881" s="10">
        <f t="shared" si="234"/>
        <v>42327.671631944439</v>
      </c>
      <c r="T2881" s="10">
        <f t="shared" si="235"/>
        <v>42357.671631944439</v>
      </c>
      <c r="U2881">
        <f t="shared" si="236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 s="9">
        <v>6</v>
      </c>
      <c r="M2882" t="b">
        <v>0</v>
      </c>
      <c r="N2882" t="s">
        <v>8269</v>
      </c>
      <c r="O2882">
        <f t="shared" si="232"/>
        <v>18</v>
      </c>
      <c r="P2882">
        <f t="shared" si="233"/>
        <v>45</v>
      </c>
      <c r="Q2882" s="13" t="s">
        <v>8323</v>
      </c>
      <c r="R2882" t="s">
        <v>8326</v>
      </c>
      <c r="S2882" s="10">
        <f t="shared" si="234"/>
        <v>41813.938715277778</v>
      </c>
      <c r="T2882" s="10">
        <f t="shared" si="235"/>
        <v>41835.916666666664</v>
      </c>
      <c r="U2882">
        <f t="shared" si="236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 s="9">
        <v>7</v>
      </c>
      <c r="M2883" t="b">
        <v>1</v>
      </c>
      <c r="N2883" t="s">
        <v>8269</v>
      </c>
      <c r="O2883">
        <f t="shared" ref="O2883:O2946" si="237">ROUND(E2883/D2883*100,0)</f>
        <v>108</v>
      </c>
      <c r="P2883">
        <f t="shared" ref="P2883:P2946" si="238">IFERROR(ROUND(E2883/L2883,2),0)</f>
        <v>38.57</v>
      </c>
      <c r="Q2883" s="13" t="s">
        <v>8323</v>
      </c>
      <c r="R2883" t="s">
        <v>8326</v>
      </c>
      <c r="S2883" s="10">
        <f t="shared" ref="S2883:S2946" si="239">(((J2883/60)/60)/24)+DATE(1970,1,1)</f>
        <v>42571.626192129625</v>
      </c>
      <c r="T2883" s="10">
        <f t="shared" ref="T2883:T2946" si="240">(((I2883/60)/60)/24)+DATE(1970,1,1)</f>
        <v>42583.570138888885</v>
      </c>
      <c r="U2883">
        <f t="shared" si="236"/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 s="9">
        <v>8</v>
      </c>
      <c r="M2884" t="b">
        <v>0</v>
      </c>
      <c r="N2884" t="s">
        <v>8279</v>
      </c>
      <c r="O2884">
        <f t="shared" si="237"/>
        <v>3</v>
      </c>
      <c r="P2884">
        <f t="shared" si="238"/>
        <v>33.25</v>
      </c>
      <c r="Q2884" s="13" t="s">
        <v>8346</v>
      </c>
      <c r="R2884" t="s">
        <v>8347</v>
      </c>
      <c r="S2884" s="10">
        <f t="shared" si="239"/>
        <v>41844.874421296299</v>
      </c>
      <c r="T2884" s="10">
        <f t="shared" si="240"/>
        <v>41874.874421296299</v>
      </c>
      <c r="U2884">
        <f t="shared" si="236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 s="9">
        <v>9</v>
      </c>
      <c r="M2885" t="b">
        <v>0</v>
      </c>
      <c r="N2885" t="s">
        <v>8269</v>
      </c>
      <c r="O2885">
        <f t="shared" si="237"/>
        <v>7</v>
      </c>
      <c r="P2885">
        <f t="shared" si="238"/>
        <v>29.56</v>
      </c>
      <c r="Q2885" s="13" t="s">
        <v>8323</v>
      </c>
      <c r="R2885" t="s">
        <v>8326</v>
      </c>
      <c r="S2885" s="10">
        <f t="shared" si="239"/>
        <v>42480.800648148142</v>
      </c>
      <c r="T2885" s="10">
        <f t="shared" si="240"/>
        <v>42540.800648148142</v>
      </c>
      <c r="U2885">
        <f t="shared" si="236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 s="9">
        <v>5</v>
      </c>
      <c r="M2886" t="b">
        <v>0</v>
      </c>
      <c r="N2886" t="s">
        <v>8269</v>
      </c>
      <c r="O2886">
        <f t="shared" si="237"/>
        <v>3</v>
      </c>
      <c r="P2886">
        <f t="shared" si="238"/>
        <v>52.8</v>
      </c>
      <c r="Q2886" s="13" t="s">
        <v>8323</v>
      </c>
      <c r="R2886" t="s">
        <v>8326</v>
      </c>
      <c r="S2886" s="10">
        <f t="shared" si="239"/>
        <v>42499.731701388882</v>
      </c>
      <c r="T2886" s="10">
        <f t="shared" si="240"/>
        <v>42529.731701388882</v>
      </c>
      <c r="U2886">
        <f t="shared" si="236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 s="9">
        <v>8</v>
      </c>
      <c r="M2887" t="b">
        <v>0</v>
      </c>
      <c r="N2887" t="s">
        <v>8266</v>
      </c>
      <c r="O2887">
        <f t="shared" si="237"/>
        <v>10</v>
      </c>
      <c r="P2887">
        <f t="shared" si="238"/>
        <v>32.75</v>
      </c>
      <c r="Q2887" s="13" t="s">
        <v>8321</v>
      </c>
      <c r="R2887" t="s">
        <v>8325</v>
      </c>
      <c r="S2887" s="10">
        <f t="shared" si="239"/>
        <v>42741.848379629635</v>
      </c>
      <c r="T2887" s="10">
        <f t="shared" si="240"/>
        <v>42783.875</v>
      </c>
      <c r="U2887">
        <f t="shared" si="236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 s="9">
        <v>3</v>
      </c>
      <c r="M2888" t="b">
        <v>0</v>
      </c>
      <c r="N2888" t="s">
        <v>8270</v>
      </c>
      <c r="O2888">
        <f t="shared" si="237"/>
        <v>1</v>
      </c>
      <c r="P2888">
        <f t="shared" si="238"/>
        <v>87</v>
      </c>
      <c r="Q2888" s="13" t="s">
        <v>8308</v>
      </c>
      <c r="R2888" t="s">
        <v>8342</v>
      </c>
      <c r="S2888" s="10">
        <f t="shared" si="239"/>
        <v>42528.987696759257</v>
      </c>
      <c r="T2888" s="10">
        <f t="shared" si="240"/>
        <v>42558.987696759257</v>
      </c>
      <c r="U2888">
        <f t="shared" si="236"/>
        <v>2016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 s="9">
        <v>10</v>
      </c>
      <c r="M2889" t="b">
        <v>0</v>
      </c>
      <c r="N2889" t="s">
        <v>8271</v>
      </c>
      <c r="O2889">
        <f t="shared" si="237"/>
        <v>1</v>
      </c>
      <c r="P2889">
        <f t="shared" si="238"/>
        <v>26</v>
      </c>
      <c r="Q2889" s="13" t="s">
        <v>8308</v>
      </c>
      <c r="R2889" t="s">
        <v>8310</v>
      </c>
      <c r="S2889" s="10">
        <f t="shared" si="239"/>
        <v>42158.028310185182</v>
      </c>
      <c r="T2889" s="10">
        <f t="shared" si="240"/>
        <v>42186.028310185182</v>
      </c>
      <c r="U2889">
        <f t="shared" si="236"/>
        <v>2015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 s="9">
        <v>9</v>
      </c>
      <c r="M2890" t="b">
        <v>0</v>
      </c>
      <c r="N2890" t="s">
        <v>8292</v>
      </c>
      <c r="O2890">
        <f t="shared" si="237"/>
        <v>1</v>
      </c>
      <c r="P2890">
        <f t="shared" si="238"/>
        <v>28.89</v>
      </c>
      <c r="Q2890" s="13" t="s">
        <v>8308</v>
      </c>
      <c r="R2890" t="s">
        <v>8318</v>
      </c>
      <c r="S2890" s="10">
        <f t="shared" si="239"/>
        <v>41828.789942129632</v>
      </c>
      <c r="T2890" s="10">
        <f t="shared" si="240"/>
        <v>41863.789942129632</v>
      </c>
      <c r="U2890">
        <f t="shared" si="236"/>
        <v>2014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 s="9">
        <v>9</v>
      </c>
      <c r="M2891" t="b">
        <v>0</v>
      </c>
      <c r="N2891" t="s">
        <v>8277</v>
      </c>
      <c r="O2891">
        <f t="shared" si="237"/>
        <v>3</v>
      </c>
      <c r="P2891">
        <f t="shared" si="238"/>
        <v>28.89</v>
      </c>
      <c r="Q2891" s="13" t="s">
        <v>8327</v>
      </c>
      <c r="R2891" t="s">
        <v>8328</v>
      </c>
      <c r="S2891" s="10">
        <f t="shared" si="239"/>
        <v>41842.031597222223</v>
      </c>
      <c r="T2891" s="10">
        <f t="shared" si="240"/>
        <v>41872.031597222223</v>
      </c>
      <c r="U2891">
        <f t="shared" si="236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 s="9">
        <v>4</v>
      </c>
      <c r="M2892" t="b">
        <v>0</v>
      </c>
      <c r="N2892" t="s">
        <v>8269</v>
      </c>
      <c r="O2892">
        <f t="shared" si="237"/>
        <v>5</v>
      </c>
      <c r="P2892">
        <f t="shared" si="238"/>
        <v>65</v>
      </c>
      <c r="Q2892" s="13" t="s">
        <v>8323</v>
      </c>
      <c r="R2892" t="s">
        <v>8326</v>
      </c>
      <c r="S2892" s="10">
        <f t="shared" si="239"/>
        <v>41829.73715277778</v>
      </c>
      <c r="T2892" s="10">
        <f t="shared" si="240"/>
        <v>41852.716666666667</v>
      </c>
      <c r="U2892">
        <f t="shared" si="236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 s="9">
        <v>7</v>
      </c>
      <c r="M2893" t="b">
        <v>0</v>
      </c>
      <c r="N2893" t="s">
        <v>8269</v>
      </c>
      <c r="O2893">
        <f t="shared" si="237"/>
        <v>33</v>
      </c>
      <c r="P2893">
        <f t="shared" si="238"/>
        <v>37.14</v>
      </c>
      <c r="Q2893" s="13" t="s">
        <v>8323</v>
      </c>
      <c r="R2893" t="s">
        <v>8326</v>
      </c>
      <c r="S2893" s="10">
        <f t="shared" si="239"/>
        <v>42056.1324537037</v>
      </c>
      <c r="T2893" s="10">
        <f t="shared" si="240"/>
        <v>42086.207638888889</v>
      </c>
      <c r="U2893">
        <f t="shared" si="236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 s="9">
        <v>15</v>
      </c>
      <c r="M2894" t="b">
        <v>0</v>
      </c>
      <c r="N2894" t="s">
        <v>8302</v>
      </c>
      <c r="O2894">
        <f t="shared" si="237"/>
        <v>52</v>
      </c>
      <c r="P2894">
        <f t="shared" si="238"/>
        <v>17.329999999999998</v>
      </c>
      <c r="Q2894" s="13" t="s">
        <v>8311</v>
      </c>
      <c r="R2894" t="s">
        <v>8356</v>
      </c>
      <c r="S2894" s="10">
        <f t="shared" si="239"/>
        <v>42072.790821759263</v>
      </c>
      <c r="T2894" s="10">
        <f t="shared" si="240"/>
        <v>42102.790821759263</v>
      </c>
      <c r="U2894">
        <f t="shared" si="236"/>
        <v>2015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 s="9">
        <v>12</v>
      </c>
      <c r="M2895" t="b">
        <v>1</v>
      </c>
      <c r="N2895" t="s">
        <v>8264</v>
      </c>
      <c r="O2895">
        <f t="shared" si="237"/>
        <v>104</v>
      </c>
      <c r="P2895">
        <f t="shared" si="238"/>
        <v>21.67</v>
      </c>
      <c r="Q2895" s="13" t="s">
        <v>8321</v>
      </c>
      <c r="R2895" t="s">
        <v>8343</v>
      </c>
      <c r="S2895" s="10">
        <f t="shared" si="239"/>
        <v>41716.717847222222</v>
      </c>
      <c r="T2895" s="10">
        <f t="shared" si="240"/>
        <v>41736.717847222222</v>
      </c>
      <c r="U2895">
        <f t="shared" si="236"/>
        <v>2014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 s="9">
        <v>4</v>
      </c>
      <c r="M2896" t="b">
        <v>0</v>
      </c>
      <c r="N2896" t="s">
        <v>8270</v>
      </c>
      <c r="O2896">
        <f t="shared" si="237"/>
        <v>0</v>
      </c>
      <c r="P2896">
        <f t="shared" si="238"/>
        <v>64.75</v>
      </c>
      <c r="Q2896" s="13" t="s">
        <v>8308</v>
      </c>
      <c r="R2896" t="s">
        <v>8342</v>
      </c>
      <c r="S2896" s="10">
        <f t="shared" si="239"/>
        <v>42138.692627314813</v>
      </c>
      <c r="T2896" s="10">
        <f t="shared" si="240"/>
        <v>42168.692627314813</v>
      </c>
      <c r="U2896">
        <f t="shared" si="236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 s="9">
        <v>8</v>
      </c>
      <c r="M2897" t="b">
        <v>0</v>
      </c>
      <c r="N2897" t="s">
        <v>8269</v>
      </c>
      <c r="O2897">
        <f t="shared" si="237"/>
        <v>52</v>
      </c>
      <c r="P2897">
        <f t="shared" si="238"/>
        <v>32.25</v>
      </c>
      <c r="Q2897" s="13" t="s">
        <v>8323</v>
      </c>
      <c r="R2897" t="s">
        <v>8326</v>
      </c>
      <c r="S2897" s="10">
        <f t="shared" si="239"/>
        <v>42800.753333333334</v>
      </c>
      <c r="T2897" s="10">
        <f t="shared" si="240"/>
        <v>42841.833333333328</v>
      </c>
      <c r="U2897">
        <f t="shared" si="236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 s="9">
        <v>11</v>
      </c>
      <c r="M2898" t="b">
        <v>0</v>
      </c>
      <c r="N2898" t="s">
        <v>8280</v>
      </c>
      <c r="O2898">
        <f t="shared" si="237"/>
        <v>1</v>
      </c>
      <c r="P2898">
        <f t="shared" si="238"/>
        <v>23.18</v>
      </c>
      <c r="Q2898" s="13" t="s">
        <v>8316</v>
      </c>
      <c r="R2898" t="s">
        <v>8334</v>
      </c>
      <c r="S2898" s="10">
        <f t="shared" si="239"/>
        <v>41220.933124999996</v>
      </c>
      <c r="T2898" s="10">
        <f t="shared" si="240"/>
        <v>41250.933124999996</v>
      </c>
      <c r="U2898">
        <f t="shared" si="236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 s="9">
        <v>6</v>
      </c>
      <c r="M2899" t="b">
        <v>0</v>
      </c>
      <c r="N2899" t="s">
        <v>8282</v>
      </c>
      <c r="O2899">
        <f t="shared" si="237"/>
        <v>10</v>
      </c>
      <c r="P2899">
        <f t="shared" si="238"/>
        <v>42</v>
      </c>
      <c r="Q2899" s="13" t="s">
        <v>8319</v>
      </c>
      <c r="R2899" t="s">
        <v>8345</v>
      </c>
      <c r="S2899" s="10">
        <f t="shared" si="239"/>
        <v>42317.954571759255</v>
      </c>
      <c r="T2899" s="10">
        <f t="shared" si="240"/>
        <v>42377.954571759255</v>
      </c>
      <c r="U2899">
        <f t="shared" si="236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 s="9">
        <v>4</v>
      </c>
      <c r="M2900" t="b">
        <v>0</v>
      </c>
      <c r="N2900" t="s">
        <v>8269</v>
      </c>
      <c r="O2900">
        <f t="shared" si="237"/>
        <v>34</v>
      </c>
      <c r="P2900">
        <f t="shared" si="238"/>
        <v>63</v>
      </c>
      <c r="Q2900" s="13" t="s">
        <v>8323</v>
      </c>
      <c r="R2900" t="s">
        <v>8326</v>
      </c>
      <c r="S2900" s="10">
        <f t="shared" si="239"/>
        <v>42461.596273148149</v>
      </c>
      <c r="T2900" s="10">
        <f t="shared" si="240"/>
        <v>42491.596273148149</v>
      </c>
      <c r="U2900">
        <f t="shared" si="236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 s="9">
        <v>5</v>
      </c>
      <c r="M2901" t="b">
        <v>0</v>
      </c>
      <c r="N2901" t="s">
        <v>8269</v>
      </c>
      <c r="O2901">
        <f t="shared" si="237"/>
        <v>13</v>
      </c>
      <c r="P2901">
        <f t="shared" si="238"/>
        <v>50.2</v>
      </c>
      <c r="Q2901" s="13" t="s">
        <v>8323</v>
      </c>
      <c r="R2901" t="s">
        <v>8326</v>
      </c>
      <c r="S2901" s="10">
        <f t="shared" si="239"/>
        <v>42509.814108796301</v>
      </c>
      <c r="T2901" s="10">
        <f t="shared" si="240"/>
        <v>42539.814108796301</v>
      </c>
      <c r="U2901">
        <f t="shared" si="236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 s="9">
        <v>8</v>
      </c>
      <c r="M2902" t="b">
        <v>1</v>
      </c>
      <c r="N2902" t="s">
        <v>8269</v>
      </c>
      <c r="O2902">
        <f t="shared" si="237"/>
        <v>100</v>
      </c>
      <c r="P2902">
        <f t="shared" si="238"/>
        <v>31.38</v>
      </c>
      <c r="Q2902" s="13" t="s">
        <v>8323</v>
      </c>
      <c r="R2902" t="s">
        <v>8326</v>
      </c>
      <c r="S2902" s="10">
        <f t="shared" si="239"/>
        <v>42075.807395833333</v>
      </c>
      <c r="T2902" s="10">
        <f t="shared" si="240"/>
        <v>42105.807395833333</v>
      </c>
      <c r="U2902">
        <f t="shared" si="236"/>
        <v>2015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 s="9">
        <v>1</v>
      </c>
      <c r="M2903" t="b">
        <v>0</v>
      </c>
      <c r="N2903" t="s">
        <v>8268</v>
      </c>
      <c r="O2903">
        <f t="shared" si="237"/>
        <v>0</v>
      </c>
      <c r="P2903">
        <f t="shared" si="238"/>
        <v>250</v>
      </c>
      <c r="Q2903" s="13" t="s">
        <v>8321</v>
      </c>
      <c r="R2903" t="s">
        <v>8339</v>
      </c>
      <c r="S2903" s="10">
        <f t="shared" si="239"/>
        <v>41466.552314814813</v>
      </c>
      <c r="T2903" s="10">
        <f t="shared" si="240"/>
        <v>41496.552314814813</v>
      </c>
      <c r="U2903">
        <f t="shared" si="236"/>
        <v>2013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 s="9">
        <v>4</v>
      </c>
      <c r="M2904" t="b">
        <v>0</v>
      </c>
      <c r="N2904" t="s">
        <v>8282</v>
      </c>
      <c r="O2904">
        <f t="shared" si="237"/>
        <v>0</v>
      </c>
      <c r="P2904">
        <f t="shared" si="238"/>
        <v>62.5</v>
      </c>
      <c r="Q2904" s="13" t="s">
        <v>8319</v>
      </c>
      <c r="R2904" t="s">
        <v>8345</v>
      </c>
      <c r="S2904" s="10">
        <f t="shared" si="239"/>
        <v>42449.341678240744</v>
      </c>
      <c r="T2904" s="10">
        <f t="shared" si="240"/>
        <v>42509.341678240744</v>
      </c>
      <c r="U2904">
        <f t="shared" si="236"/>
        <v>2016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 s="9">
        <v>1</v>
      </c>
      <c r="M2905" t="b">
        <v>0</v>
      </c>
      <c r="N2905" t="s">
        <v>8271</v>
      </c>
      <c r="O2905">
        <f t="shared" si="237"/>
        <v>0</v>
      </c>
      <c r="P2905">
        <f t="shared" si="238"/>
        <v>250</v>
      </c>
      <c r="Q2905" s="13" t="s">
        <v>8308</v>
      </c>
      <c r="R2905" t="s">
        <v>8310</v>
      </c>
      <c r="S2905" s="10">
        <f t="shared" si="239"/>
        <v>42702.809201388889</v>
      </c>
      <c r="T2905" s="10">
        <f t="shared" si="240"/>
        <v>42732.809201388889</v>
      </c>
      <c r="U2905">
        <f t="shared" si="236"/>
        <v>2016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 s="9">
        <v>1</v>
      </c>
      <c r="M2906" t="b">
        <v>0</v>
      </c>
      <c r="N2906" t="s">
        <v>8279</v>
      </c>
      <c r="O2906">
        <f t="shared" si="237"/>
        <v>0</v>
      </c>
      <c r="P2906">
        <f t="shared" si="238"/>
        <v>250</v>
      </c>
      <c r="Q2906" s="13" t="s">
        <v>8346</v>
      </c>
      <c r="R2906" t="s">
        <v>8347</v>
      </c>
      <c r="S2906" s="10">
        <f t="shared" si="239"/>
        <v>42579.708437499998</v>
      </c>
      <c r="T2906" s="10">
        <f t="shared" si="240"/>
        <v>42609.708437499998</v>
      </c>
      <c r="U2906">
        <f t="shared" si="236"/>
        <v>2016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 s="9">
        <v>2</v>
      </c>
      <c r="M2907" t="b">
        <v>0</v>
      </c>
      <c r="N2907" t="s">
        <v>8266</v>
      </c>
      <c r="O2907">
        <f t="shared" si="237"/>
        <v>1</v>
      </c>
      <c r="P2907">
        <f t="shared" si="238"/>
        <v>125</v>
      </c>
      <c r="Q2907" s="13" t="s">
        <v>8321</v>
      </c>
      <c r="R2907" t="s">
        <v>8325</v>
      </c>
      <c r="S2907" s="10">
        <f t="shared" si="239"/>
        <v>42106.666018518517</v>
      </c>
      <c r="T2907" s="10">
        <f t="shared" si="240"/>
        <v>42155.395138888889</v>
      </c>
      <c r="U2907">
        <f t="shared" si="236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 s="9">
        <v>7</v>
      </c>
      <c r="M2908" t="b">
        <v>0</v>
      </c>
      <c r="N2908" t="s">
        <v>8269</v>
      </c>
      <c r="O2908">
        <f t="shared" si="237"/>
        <v>3</v>
      </c>
      <c r="P2908">
        <f t="shared" si="238"/>
        <v>35.71</v>
      </c>
      <c r="Q2908" s="13" t="s">
        <v>8323</v>
      </c>
      <c r="R2908" t="s">
        <v>8326</v>
      </c>
      <c r="S2908" s="10">
        <f t="shared" si="239"/>
        <v>41866.640648148146</v>
      </c>
      <c r="T2908" s="10">
        <f t="shared" si="240"/>
        <v>41898.125</v>
      </c>
      <c r="U2908">
        <f t="shared" si="236"/>
        <v>2014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 s="9">
        <v>1</v>
      </c>
      <c r="M2909" t="b">
        <v>0</v>
      </c>
      <c r="N2909" t="s">
        <v>8270</v>
      </c>
      <c r="O2909">
        <f t="shared" si="237"/>
        <v>3</v>
      </c>
      <c r="P2909">
        <f t="shared" si="238"/>
        <v>250</v>
      </c>
      <c r="Q2909" s="13" t="s">
        <v>8308</v>
      </c>
      <c r="R2909" t="s">
        <v>8342</v>
      </c>
      <c r="S2909" s="10">
        <f t="shared" si="239"/>
        <v>41946.232175925928</v>
      </c>
      <c r="T2909" s="10">
        <f t="shared" si="240"/>
        <v>41976.232175925921</v>
      </c>
      <c r="U2909">
        <f t="shared" si="236"/>
        <v>2014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 s="9">
        <v>3</v>
      </c>
      <c r="M2910" t="b">
        <v>0</v>
      </c>
      <c r="N2910" t="s">
        <v>8266</v>
      </c>
      <c r="O2910">
        <f t="shared" si="237"/>
        <v>5</v>
      </c>
      <c r="P2910">
        <f t="shared" si="238"/>
        <v>83.33</v>
      </c>
      <c r="Q2910" s="13" t="s">
        <v>8321</v>
      </c>
      <c r="R2910" t="s">
        <v>8325</v>
      </c>
      <c r="S2910" s="10">
        <f t="shared" si="239"/>
        <v>42239.441412037035</v>
      </c>
      <c r="T2910" s="10">
        <f t="shared" si="240"/>
        <v>42279.441412037035</v>
      </c>
      <c r="U2910">
        <f t="shared" si="236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 s="9">
        <v>4</v>
      </c>
      <c r="M2911" t="b">
        <v>0</v>
      </c>
      <c r="N2911" t="s">
        <v>8269</v>
      </c>
      <c r="O2911">
        <f t="shared" si="237"/>
        <v>5</v>
      </c>
      <c r="P2911">
        <f t="shared" si="238"/>
        <v>62.5</v>
      </c>
      <c r="Q2911" s="13" t="s">
        <v>8323</v>
      </c>
      <c r="R2911" t="s">
        <v>8326</v>
      </c>
      <c r="S2911" s="10">
        <f t="shared" si="239"/>
        <v>42151.237685185188</v>
      </c>
      <c r="T2911" s="10">
        <f t="shared" si="240"/>
        <v>42211.237685185188</v>
      </c>
      <c r="U2911">
        <f t="shared" si="236"/>
        <v>2015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 s="9">
        <v>5</v>
      </c>
      <c r="M2912" t="b">
        <v>0</v>
      </c>
      <c r="N2912" t="s">
        <v>8266</v>
      </c>
      <c r="O2912">
        <f t="shared" si="237"/>
        <v>25</v>
      </c>
      <c r="P2912">
        <f t="shared" si="238"/>
        <v>50</v>
      </c>
      <c r="Q2912" s="13" t="s">
        <v>8321</v>
      </c>
      <c r="R2912" t="s">
        <v>8325</v>
      </c>
      <c r="S2912" s="10">
        <f t="shared" si="239"/>
        <v>42297.110300925924</v>
      </c>
      <c r="T2912" s="10">
        <f t="shared" si="240"/>
        <v>42316.5</v>
      </c>
      <c r="U2912">
        <f t="shared" si="236"/>
        <v>2015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 s="9">
        <v>6</v>
      </c>
      <c r="M2913" t="b">
        <v>0</v>
      </c>
      <c r="N2913" t="s">
        <v>8303</v>
      </c>
      <c r="O2913">
        <f t="shared" si="237"/>
        <v>25</v>
      </c>
      <c r="P2913">
        <f t="shared" si="238"/>
        <v>41.67</v>
      </c>
      <c r="Q2913" s="13" t="s">
        <v>8323</v>
      </c>
      <c r="R2913" t="s">
        <v>8335</v>
      </c>
      <c r="S2913" s="10">
        <f t="shared" si="239"/>
        <v>42242.988680555558</v>
      </c>
      <c r="T2913" s="10">
        <f t="shared" si="240"/>
        <v>42272.988680555558</v>
      </c>
      <c r="U2913">
        <f t="shared" si="236"/>
        <v>2015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 s="9">
        <v>9</v>
      </c>
      <c r="M2914" t="b">
        <v>1</v>
      </c>
      <c r="N2914" t="s">
        <v>8269</v>
      </c>
      <c r="O2914">
        <f t="shared" si="237"/>
        <v>100</v>
      </c>
      <c r="P2914">
        <f t="shared" si="238"/>
        <v>27.78</v>
      </c>
      <c r="Q2914" s="13" t="s">
        <v>8323</v>
      </c>
      <c r="R2914" t="s">
        <v>8326</v>
      </c>
      <c r="S2914" s="10">
        <f t="shared" si="239"/>
        <v>42437.398680555561</v>
      </c>
      <c r="T2914" s="10">
        <f t="shared" si="240"/>
        <v>42465.35701388889</v>
      </c>
      <c r="U2914">
        <f t="shared" si="236"/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 s="9">
        <v>8</v>
      </c>
      <c r="M2915" t="b">
        <v>1</v>
      </c>
      <c r="N2915" t="s">
        <v>8269</v>
      </c>
      <c r="O2915">
        <f t="shared" si="237"/>
        <v>100</v>
      </c>
      <c r="P2915">
        <f t="shared" si="238"/>
        <v>31.25</v>
      </c>
      <c r="Q2915" s="13" t="s">
        <v>8323</v>
      </c>
      <c r="R2915" t="s">
        <v>8326</v>
      </c>
      <c r="S2915" s="10">
        <f t="shared" si="239"/>
        <v>42124.841111111105</v>
      </c>
      <c r="T2915" s="10">
        <f t="shared" si="240"/>
        <v>42154.841111111105</v>
      </c>
      <c r="U2915">
        <f t="shared" si="236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 s="9">
        <v>22</v>
      </c>
      <c r="M2916" t="b">
        <v>1</v>
      </c>
      <c r="N2916" t="s">
        <v>8269</v>
      </c>
      <c r="O2916">
        <f t="shared" si="237"/>
        <v>100</v>
      </c>
      <c r="P2916">
        <f t="shared" si="238"/>
        <v>11.36</v>
      </c>
      <c r="Q2916" s="13" t="s">
        <v>8323</v>
      </c>
      <c r="R2916" t="s">
        <v>8326</v>
      </c>
      <c r="S2916" s="10">
        <f t="shared" si="239"/>
        <v>41971.881076388891</v>
      </c>
      <c r="T2916" s="10">
        <f t="shared" si="240"/>
        <v>41996.881076388891</v>
      </c>
      <c r="U2916">
        <f t="shared" si="236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 s="9">
        <v>5</v>
      </c>
      <c r="M2917" t="b">
        <v>0</v>
      </c>
      <c r="N2917" t="s">
        <v>8270</v>
      </c>
      <c r="O2917">
        <f t="shared" si="237"/>
        <v>1</v>
      </c>
      <c r="P2917">
        <f t="shared" si="238"/>
        <v>49</v>
      </c>
      <c r="Q2917" s="13" t="s">
        <v>8308</v>
      </c>
      <c r="R2917" t="s">
        <v>8342</v>
      </c>
      <c r="S2917" s="10">
        <f t="shared" si="239"/>
        <v>42348.9215625</v>
      </c>
      <c r="T2917" s="10">
        <f t="shared" si="240"/>
        <v>42385.458333333328</v>
      </c>
      <c r="U2917">
        <f t="shared" si="236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 s="9">
        <v>15</v>
      </c>
      <c r="M2918" t="b">
        <v>0</v>
      </c>
      <c r="N2918" t="s">
        <v>8280</v>
      </c>
      <c r="O2918">
        <f t="shared" si="237"/>
        <v>2</v>
      </c>
      <c r="P2918">
        <f t="shared" si="238"/>
        <v>16.2</v>
      </c>
      <c r="Q2918" s="13" t="s">
        <v>8316</v>
      </c>
      <c r="R2918" t="s">
        <v>8334</v>
      </c>
      <c r="S2918" s="10">
        <f t="shared" si="239"/>
        <v>42479.22210648148</v>
      </c>
      <c r="T2918" s="10">
        <f t="shared" si="240"/>
        <v>42539.22210648148</v>
      </c>
      <c r="U2918">
        <f t="shared" si="236"/>
        <v>2016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 s="9">
        <v>5</v>
      </c>
      <c r="M2919" t="b">
        <v>0</v>
      </c>
      <c r="N2919" t="s">
        <v>8285</v>
      </c>
      <c r="O2919">
        <f t="shared" si="237"/>
        <v>2</v>
      </c>
      <c r="P2919">
        <f t="shared" si="238"/>
        <v>48.2</v>
      </c>
      <c r="Q2919" s="13" t="s">
        <v>8311</v>
      </c>
      <c r="R2919" t="s">
        <v>8348</v>
      </c>
      <c r="S2919" s="10">
        <f t="shared" si="239"/>
        <v>42032.510243055556</v>
      </c>
      <c r="T2919" s="10">
        <f t="shared" si="240"/>
        <v>42057.510243055556</v>
      </c>
      <c r="U2919">
        <f t="shared" si="236"/>
        <v>2015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 s="9">
        <v>8</v>
      </c>
      <c r="M2920" t="b">
        <v>0</v>
      </c>
      <c r="N2920" t="s">
        <v>8284</v>
      </c>
      <c r="O2920">
        <f t="shared" si="237"/>
        <v>3</v>
      </c>
      <c r="P2920">
        <f t="shared" si="238"/>
        <v>30.13</v>
      </c>
      <c r="Q2920" s="13" t="s">
        <v>8327</v>
      </c>
      <c r="R2920" t="s">
        <v>8354</v>
      </c>
      <c r="S2920" s="10">
        <f t="shared" si="239"/>
        <v>41409.040011574078</v>
      </c>
      <c r="T2920" s="10">
        <f t="shared" si="240"/>
        <v>41467.910416666666</v>
      </c>
      <c r="U2920">
        <f t="shared" si="236"/>
        <v>2013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 s="9">
        <v>12</v>
      </c>
      <c r="M2921" t="b">
        <v>1</v>
      </c>
      <c r="N2921" t="s">
        <v>8269</v>
      </c>
      <c r="O2921">
        <f t="shared" si="237"/>
        <v>110</v>
      </c>
      <c r="P2921">
        <f t="shared" si="238"/>
        <v>20.079999999999998</v>
      </c>
      <c r="Q2921" s="13" t="s">
        <v>8323</v>
      </c>
      <c r="R2921" t="s">
        <v>8326</v>
      </c>
      <c r="S2921" s="10">
        <f t="shared" si="239"/>
        <v>42142.514016203699</v>
      </c>
      <c r="T2921" s="10">
        <f t="shared" si="240"/>
        <v>42155.958333333328</v>
      </c>
      <c r="U2921">
        <f t="shared" si="236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 s="9">
        <v>6</v>
      </c>
      <c r="M2922" t="b">
        <v>0</v>
      </c>
      <c r="N2922" t="s">
        <v>8271</v>
      </c>
      <c r="O2922">
        <f t="shared" si="237"/>
        <v>3</v>
      </c>
      <c r="P2922">
        <f t="shared" si="238"/>
        <v>40</v>
      </c>
      <c r="Q2922" s="13" t="s">
        <v>8308</v>
      </c>
      <c r="R2922" t="s">
        <v>8310</v>
      </c>
      <c r="S2922" s="10">
        <f t="shared" si="239"/>
        <v>42303.878414351857</v>
      </c>
      <c r="T2922" s="10">
        <f t="shared" si="240"/>
        <v>42333.920081018514</v>
      </c>
      <c r="U2922">
        <f t="shared" si="236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 s="9">
        <v>8</v>
      </c>
      <c r="M2923" t="b">
        <v>0</v>
      </c>
      <c r="N2923" t="s">
        <v>8269</v>
      </c>
      <c r="O2923">
        <f t="shared" si="237"/>
        <v>5</v>
      </c>
      <c r="P2923">
        <f t="shared" si="238"/>
        <v>30</v>
      </c>
      <c r="Q2923" s="13" t="s">
        <v>8323</v>
      </c>
      <c r="R2923" t="s">
        <v>8326</v>
      </c>
      <c r="S2923" s="10">
        <f t="shared" si="239"/>
        <v>42122.732499999998</v>
      </c>
      <c r="T2923" s="10">
        <f t="shared" si="240"/>
        <v>42155.732638888891</v>
      </c>
      <c r="U2923">
        <f t="shared" si="236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 s="9">
        <v>8</v>
      </c>
      <c r="M2924" t="b">
        <v>0</v>
      </c>
      <c r="N2924" t="s">
        <v>8292</v>
      </c>
      <c r="O2924">
        <f t="shared" si="237"/>
        <v>47</v>
      </c>
      <c r="P2924">
        <f t="shared" si="238"/>
        <v>29.63</v>
      </c>
      <c r="Q2924" s="13" t="s">
        <v>8308</v>
      </c>
      <c r="R2924" t="s">
        <v>8318</v>
      </c>
      <c r="S2924" s="10">
        <f t="shared" si="239"/>
        <v>42113.875567129624</v>
      </c>
      <c r="T2924" s="10">
        <f t="shared" si="240"/>
        <v>42143.875567129624</v>
      </c>
      <c r="U2924">
        <f t="shared" si="236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 s="9">
        <v>7</v>
      </c>
      <c r="M2925" t="b">
        <v>0</v>
      </c>
      <c r="N2925" t="s">
        <v>8294</v>
      </c>
      <c r="O2925">
        <f t="shared" si="237"/>
        <v>1</v>
      </c>
      <c r="P2925">
        <f t="shared" si="238"/>
        <v>33.71</v>
      </c>
      <c r="Q2925" s="13" t="s">
        <v>8313</v>
      </c>
      <c r="R2925" t="s">
        <v>8353</v>
      </c>
      <c r="S2925" s="10">
        <f t="shared" si="239"/>
        <v>41926.482731481483</v>
      </c>
      <c r="T2925" s="10">
        <f t="shared" si="240"/>
        <v>41956.524398148147</v>
      </c>
      <c r="U2925">
        <f t="shared" si="236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 s="9">
        <v>12</v>
      </c>
      <c r="M2926" t="b">
        <v>0</v>
      </c>
      <c r="N2926" t="s">
        <v>8280</v>
      </c>
      <c r="O2926">
        <f t="shared" si="237"/>
        <v>12</v>
      </c>
      <c r="P2926">
        <f t="shared" si="238"/>
        <v>19.670000000000002</v>
      </c>
      <c r="Q2926" s="13" t="s">
        <v>8316</v>
      </c>
      <c r="R2926" t="s">
        <v>8334</v>
      </c>
      <c r="S2926" s="10">
        <f t="shared" si="239"/>
        <v>42409.024305555555</v>
      </c>
      <c r="T2926" s="10">
        <f t="shared" si="240"/>
        <v>42439.024305555555</v>
      </c>
      <c r="U2926">
        <f t="shared" si="236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 s="9">
        <v>6</v>
      </c>
      <c r="M2927" t="b">
        <v>0</v>
      </c>
      <c r="N2927" t="s">
        <v>8273</v>
      </c>
      <c r="O2927">
        <f t="shared" si="237"/>
        <v>5</v>
      </c>
      <c r="P2927">
        <f t="shared" si="238"/>
        <v>39.17</v>
      </c>
      <c r="Q2927" s="13" t="s">
        <v>8311</v>
      </c>
      <c r="R2927" t="s">
        <v>8352</v>
      </c>
      <c r="S2927" s="10">
        <f t="shared" si="239"/>
        <v>41642.751458333332</v>
      </c>
      <c r="T2927" s="10">
        <f t="shared" si="240"/>
        <v>41672.751458333332</v>
      </c>
      <c r="U2927">
        <f t="shared" si="236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 s="9">
        <v>8</v>
      </c>
      <c r="M2928" t="b">
        <v>0</v>
      </c>
      <c r="N2928" t="s">
        <v>8271</v>
      </c>
      <c r="O2928">
        <f t="shared" si="237"/>
        <v>6</v>
      </c>
      <c r="P2928">
        <f t="shared" si="238"/>
        <v>29.25</v>
      </c>
      <c r="Q2928" s="13" t="s">
        <v>8308</v>
      </c>
      <c r="R2928" t="s">
        <v>8310</v>
      </c>
      <c r="S2928" s="10">
        <f t="shared" si="239"/>
        <v>41977.040185185186</v>
      </c>
      <c r="T2928" s="10">
        <f t="shared" si="240"/>
        <v>41985.299305555556</v>
      </c>
      <c r="U2928">
        <f t="shared" si="236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 s="9">
        <v>6</v>
      </c>
      <c r="M2929" t="b">
        <v>0</v>
      </c>
      <c r="N2929" t="s">
        <v>8302</v>
      </c>
      <c r="O2929">
        <f t="shared" si="237"/>
        <v>12</v>
      </c>
      <c r="P2929">
        <f t="shared" si="238"/>
        <v>39</v>
      </c>
      <c r="Q2929" s="13" t="s">
        <v>8311</v>
      </c>
      <c r="R2929" t="s">
        <v>8356</v>
      </c>
      <c r="S2929" s="10">
        <f t="shared" si="239"/>
        <v>42639.441932870366</v>
      </c>
      <c r="T2929" s="10">
        <f t="shared" si="240"/>
        <v>42653.441932870366</v>
      </c>
      <c r="U2929">
        <f t="shared" si="236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 s="9">
        <v>9</v>
      </c>
      <c r="M2930" t="b">
        <v>1</v>
      </c>
      <c r="N2930" t="s">
        <v>8269</v>
      </c>
      <c r="O2930">
        <f t="shared" si="237"/>
        <v>104</v>
      </c>
      <c r="P2930">
        <f t="shared" si="238"/>
        <v>26</v>
      </c>
      <c r="Q2930" s="13" t="s">
        <v>8323</v>
      </c>
      <c r="R2930" t="s">
        <v>8326</v>
      </c>
      <c r="S2930" s="10">
        <f t="shared" si="239"/>
        <v>42665.451736111107</v>
      </c>
      <c r="T2930" s="10">
        <f t="shared" si="240"/>
        <v>42725.493402777778</v>
      </c>
      <c r="U2930">
        <f t="shared" si="236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 s="9">
        <v>7</v>
      </c>
      <c r="M2931" t="b">
        <v>0</v>
      </c>
      <c r="N2931" t="s">
        <v>8271</v>
      </c>
      <c r="O2931">
        <f t="shared" si="237"/>
        <v>2</v>
      </c>
      <c r="P2931">
        <f t="shared" si="238"/>
        <v>33.29</v>
      </c>
      <c r="Q2931" s="13" t="s">
        <v>8308</v>
      </c>
      <c r="R2931" t="s">
        <v>8310</v>
      </c>
      <c r="S2931" s="10">
        <f t="shared" si="239"/>
        <v>42660.552465277782</v>
      </c>
      <c r="T2931" s="10">
        <f t="shared" si="240"/>
        <v>42691.594131944439</v>
      </c>
      <c r="U2931">
        <f t="shared" si="236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 s="9">
        <v>8</v>
      </c>
      <c r="M2932" t="b">
        <v>0</v>
      </c>
      <c r="N2932" t="s">
        <v>8282</v>
      </c>
      <c r="O2932">
        <f t="shared" si="237"/>
        <v>4</v>
      </c>
      <c r="P2932">
        <f t="shared" si="238"/>
        <v>29.13</v>
      </c>
      <c r="Q2932" s="13" t="s">
        <v>8319</v>
      </c>
      <c r="R2932" t="s">
        <v>8345</v>
      </c>
      <c r="S2932" s="10">
        <f t="shared" si="239"/>
        <v>42042.676226851851</v>
      </c>
      <c r="T2932" s="10">
        <f t="shared" si="240"/>
        <v>42094.551388888889</v>
      </c>
      <c r="U2932">
        <f t="shared" si="236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 s="9">
        <v>4</v>
      </c>
      <c r="M2933" t="b">
        <v>0</v>
      </c>
      <c r="N2933" t="s">
        <v>8268</v>
      </c>
      <c r="O2933">
        <f t="shared" si="237"/>
        <v>1</v>
      </c>
      <c r="P2933">
        <f t="shared" si="238"/>
        <v>57.5</v>
      </c>
      <c r="Q2933" s="13" t="s">
        <v>8321</v>
      </c>
      <c r="R2933" t="s">
        <v>8339</v>
      </c>
      <c r="S2933" s="10">
        <f t="shared" si="239"/>
        <v>40956.553530092591</v>
      </c>
      <c r="T2933" s="10">
        <f t="shared" si="240"/>
        <v>40986.511863425927</v>
      </c>
      <c r="U2933">
        <f t="shared" si="236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 s="9">
        <v>17</v>
      </c>
      <c r="M2934" t="b">
        <v>1</v>
      </c>
      <c r="N2934" t="s">
        <v>8269</v>
      </c>
      <c r="O2934">
        <f t="shared" si="237"/>
        <v>153</v>
      </c>
      <c r="P2934">
        <f t="shared" si="238"/>
        <v>13.53</v>
      </c>
      <c r="Q2934" s="13" t="s">
        <v>8323</v>
      </c>
      <c r="R2934" t="s">
        <v>8326</v>
      </c>
      <c r="S2934" s="10">
        <f t="shared" si="239"/>
        <v>42328.727141203708</v>
      </c>
      <c r="T2934" s="10">
        <f t="shared" si="240"/>
        <v>42358.499305555553</v>
      </c>
      <c r="U2934">
        <f t="shared" si="236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 s="9">
        <v>5</v>
      </c>
      <c r="M2935" t="b">
        <v>0</v>
      </c>
      <c r="N2935" t="s">
        <v>8271</v>
      </c>
      <c r="O2935">
        <f t="shared" si="237"/>
        <v>0</v>
      </c>
      <c r="P2935">
        <f t="shared" si="238"/>
        <v>45.2</v>
      </c>
      <c r="Q2935" s="13" t="s">
        <v>8308</v>
      </c>
      <c r="R2935" t="s">
        <v>8310</v>
      </c>
      <c r="S2935" s="10">
        <f t="shared" si="239"/>
        <v>42111.709027777775</v>
      </c>
      <c r="T2935" s="10">
        <f t="shared" si="240"/>
        <v>42156.709027777775</v>
      </c>
      <c r="U2935">
        <f t="shared" si="236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 s="9">
        <v>8</v>
      </c>
      <c r="M2936" t="b">
        <v>0</v>
      </c>
      <c r="N2936" t="s">
        <v>8291</v>
      </c>
      <c r="O2936">
        <f t="shared" si="237"/>
        <v>6</v>
      </c>
      <c r="P2936">
        <f t="shared" si="238"/>
        <v>28.13</v>
      </c>
      <c r="Q2936" s="13" t="s">
        <v>8327</v>
      </c>
      <c r="R2936" t="s">
        <v>8330</v>
      </c>
      <c r="S2936" s="10">
        <f t="shared" si="239"/>
        <v>41922.783229166671</v>
      </c>
      <c r="T2936" s="10">
        <f t="shared" si="240"/>
        <v>41952.824895833335</v>
      </c>
      <c r="U2936">
        <f t="shared" si="236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 s="9">
        <v>5</v>
      </c>
      <c r="M2937" t="b">
        <v>0</v>
      </c>
      <c r="N2937" t="s">
        <v>8280</v>
      </c>
      <c r="O2937">
        <f t="shared" si="237"/>
        <v>11</v>
      </c>
      <c r="P2937">
        <f t="shared" si="238"/>
        <v>45</v>
      </c>
      <c r="Q2937" s="13" t="s">
        <v>8316</v>
      </c>
      <c r="R2937" t="s">
        <v>8334</v>
      </c>
      <c r="S2937" s="10">
        <f t="shared" si="239"/>
        <v>40332.886712962965</v>
      </c>
      <c r="T2937" s="10">
        <f t="shared" si="240"/>
        <v>40380.791666666664</v>
      </c>
      <c r="U2937">
        <f t="shared" si="236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 s="9">
        <v>12</v>
      </c>
      <c r="M2938" t="b">
        <v>0</v>
      </c>
      <c r="N2938" t="s">
        <v>8269</v>
      </c>
      <c r="O2938">
        <f t="shared" si="237"/>
        <v>23</v>
      </c>
      <c r="P2938">
        <f t="shared" si="238"/>
        <v>18.75</v>
      </c>
      <c r="Q2938" s="13" t="s">
        <v>8323</v>
      </c>
      <c r="R2938" t="s">
        <v>8326</v>
      </c>
      <c r="S2938" s="10">
        <f t="shared" si="239"/>
        <v>42800.720127314817</v>
      </c>
      <c r="T2938" s="10">
        <f t="shared" si="240"/>
        <v>42821.678460648152</v>
      </c>
      <c r="U2938">
        <f t="shared" si="236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 s="9">
        <v>4</v>
      </c>
      <c r="M2939" t="b">
        <v>0</v>
      </c>
      <c r="N2939" t="s">
        <v>8269</v>
      </c>
      <c r="O2939">
        <f t="shared" si="237"/>
        <v>38</v>
      </c>
      <c r="P2939">
        <f t="shared" si="238"/>
        <v>56.25</v>
      </c>
      <c r="Q2939" s="13" t="s">
        <v>8323</v>
      </c>
      <c r="R2939" t="s">
        <v>8326</v>
      </c>
      <c r="S2939" s="10">
        <f t="shared" si="239"/>
        <v>42074.219699074078</v>
      </c>
      <c r="T2939" s="10">
        <f t="shared" si="240"/>
        <v>42104.208333333328</v>
      </c>
      <c r="U2939">
        <f t="shared" si="236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 s="9">
        <v>3</v>
      </c>
      <c r="M2940" t="b">
        <v>1</v>
      </c>
      <c r="N2940" t="s">
        <v>8269</v>
      </c>
      <c r="O2940">
        <f t="shared" si="237"/>
        <v>225</v>
      </c>
      <c r="P2940">
        <f t="shared" si="238"/>
        <v>75</v>
      </c>
      <c r="Q2940" s="13" t="s">
        <v>8323</v>
      </c>
      <c r="R2940" t="s">
        <v>8326</v>
      </c>
      <c r="S2940" s="10">
        <f t="shared" si="239"/>
        <v>42503.740868055553</v>
      </c>
      <c r="T2940" s="10">
        <f t="shared" si="240"/>
        <v>42517.740868055553</v>
      </c>
      <c r="U2940">
        <f t="shared" si="236"/>
        <v>2016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 s="9">
        <v>3</v>
      </c>
      <c r="M2941" t="b">
        <v>0</v>
      </c>
      <c r="N2941" t="s">
        <v>8288</v>
      </c>
      <c r="O2941">
        <f t="shared" si="237"/>
        <v>2</v>
      </c>
      <c r="P2941">
        <f t="shared" si="238"/>
        <v>74.33</v>
      </c>
      <c r="Q2941" s="13" t="s">
        <v>8311</v>
      </c>
      <c r="R2941" t="s">
        <v>8349</v>
      </c>
      <c r="S2941" s="10">
        <f t="shared" si="239"/>
        <v>42786.000023148154</v>
      </c>
      <c r="T2941" s="10">
        <f t="shared" si="240"/>
        <v>42826.165972222225</v>
      </c>
      <c r="U2941">
        <f t="shared" si="236"/>
        <v>2017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 s="9">
        <v>9</v>
      </c>
      <c r="M2942" t="b">
        <v>0</v>
      </c>
      <c r="N2942" t="s">
        <v>8270</v>
      </c>
      <c r="O2942">
        <f t="shared" si="237"/>
        <v>4</v>
      </c>
      <c r="P2942">
        <f t="shared" si="238"/>
        <v>24.78</v>
      </c>
      <c r="Q2942" s="13" t="s">
        <v>8308</v>
      </c>
      <c r="R2942" t="s">
        <v>8342</v>
      </c>
      <c r="S2942" s="10">
        <f t="shared" si="239"/>
        <v>42377.554756944446</v>
      </c>
      <c r="T2942" s="10">
        <f t="shared" si="240"/>
        <v>42408.542361111111</v>
      </c>
      <c r="U2942">
        <f t="shared" si="236"/>
        <v>2016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 s="9">
        <v>4</v>
      </c>
      <c r="M2943" t="b">
        <v>0</v>
      </c>
      <c r="N2943" t="s">
        <v>8271</v>
      </c>
      <c r="O2943">
        <f t="shared" si="237"/>
        <v>0</v>
      </c>
      <c r="P2943">
        <f t="shared" si="238"/>
        <v>55</v>
      </c>
      <c r="Q2943" s="13" t="s">
        <v>8308</v>
      </c>
      <c r="R2943" t="s">
        <v>8310</v>
      </c>
      <c r="S2943" s="10">
        <f t="shared" si="239"/>
        <v>42561.829421296294</v>
      </c>
      <c r="T2943" s="10">
        <f t="shared" si="240"/>
        <v>42618.124305555553</v>
      </c>
      <c r="U2943">
        <f t="shared" ref="U2943:U3006" si="241">YEAR(S2943)</f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 s="9">
        <v>4</v>
      </c>
      <c r="M2944" t="b">
        <v>0</v>
      </c>
      <c r="N2944" t="s">
        <v>8291</v>
      </c>
      <c r="O2944">
        <f t="shared" si="237"/>
        <v>4</v>
      </c>
      <c r="P2944">
        <f t="shared" si="238"/>
        <v>54</v>
      </c>
      <c r="Q2944" s="13" t="s">
        <v>8327</v>
      </c>
      <c r="R2944" t="s">
        <v>8330</v>
      </c>
      <c r="S2944" s="10">
        <f t="shared" si="239"/>
        <v>42806.863946759258</v>
      </c>
      <c r="T2944" s="10">
        <f t="shared" si="240"/>
        <v>42836.863946759258</v>
      </c>
      <c r="U2944">
        <f t="shared" si="241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 s="9">
        <v>2</v>
      </c>
      <c r="M2945" t="b">
        <v>0</v>
      </c>
      <c r="N2945" t="s">
        <v>8303</v>
      </c>
      <c r="O2945">
        <f t="shared" si="237"/>
        <v>7</v>
      </c>
      <c r="P2945">
        <f t="shared" si="238"/>
        <v>108</v>
      </c>
      <c r="Q2945" s="13" t="s">
        <v>8323</v>
      </c>
      <c r="R2945" t="s">
        <v>8335</v>
      </c>
      <c r="S2945" s="10">
        <f t="shared" si="239"/>
        <v>42053.672824074078</v>
      </c>
      <c r="T2945" s="10">
        <f t="shared" si="240"/>
        <v>42113.631157407406</v>
      </c>
      <c r="U2945">
        <f t="shared" si="241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 s="9">
        <v>3</v>
      </c>
      <c r="M2946" t="b">
        <v>0</v>
      </c>
      <c r="N2946" t="s">
        <v>8269</v>
      </c>
      <c r="O2946">
        <f t="shared" si="237"/>
        <v>11</v>
      </c>
      <c r="P2946">
        <f t="shared" si="238"/>
        <v>72</v>
      </c>
      <c r="Q2946" s="13" t="s">
        <v>8323</v>
      </c>
      <c r="R2946" t="s">
        <v>8326</v>
      </c>
      <c r="S2946" s="10">
        <f t="shared" si="239"/>
        <v>41990.612546296295</v>
      </c>
      <c r="T2946" s="10">
        <f t="shared" si="240"/>
        <v>42020.434722222228</v>
      </c>
      <c r="U2946">
        <f t="shared" si="241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 s="9">
        <v>3</v>
      </c>
      <c r="M2947" t="b">
        <v>0</v>
      </c>
      <c r="N2947" t="s">
        <v>8268</v>
      </c>
      <c r="O2947">
        <f t="shared" ref="O2947:O3010" si="242">ROUND(E2947/D2947*100,0)</f>
        <v>0</v>
      </c>
      <c r="P2947">
        <f t="shared" ref="P2947:P3010" si="243">IFERROR(ROUND(E2947/L2947,2),0)</f>
        <v>71.67</v>
      </c>
      <c r="Q2947" s="13" t="s">
        <v>8321</v>
      </c>
      <c r="R2947" t="s">
        <v>8339</v>
      </c>
      <c r="S2947" s="10">
        <f t="shared" ref="S2947:S3010" si="244">(((J2947/60)/60)/24)+DATE(1970,1,1)</f>
        <v>40882.481666666667</v>
      </c>
      <c r="T2947" s="10">
        <f t="shared" ref="T2947:T3010" si="245">(((I2947/60)/60)/24)+DATE(1970,1,1)</f>
        <v>40913.481249999997</v>
      </c>
      <c r="U2947">
        <f t="shared" si="241"/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 s="9">
        <v>4</v>
      </c>
      <c r="M2948" t="b">
        <v>0</v>
      </c>
      <c r="N2948" t="s">
        <v>8268</v>
      </c>
      <c r="O2948">
        <f t="shared" si="242"/>
        <v>3</v>
      </c>
      <c r="P2948">
        <f t="shared" si="243"/>
        <v>53.75</v>
      </c>
      <c r="Q2948" s="13" t="s">
        <v>8321</v>
      </c>
      <c r="R2948" t="s">
        <v>8339</v>
      </c>
      <c r="S2948" s="10">
        <f t="shared" si="244"/>
        <v>40247.886006944449</v>
      </c>
      <c r="T2948" s="10">
        <f t="shared" si="245"/>
        <v>40306.927777777775</v>
      </c>
      <c r="U2948">
        <f t="shared" si="241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 s="9">
        <v>7</v>
      </c>
      <c r="M2949" t="b">
        <v>0</v>
      </c>
      <c r="N2949" t="s">
        <v>8269</v>
      </c>
      <c r="O2949">
        <f t="shared" si="242"/>
        <v>7</v>
      </c>
      <c r="P2949">
        <f t="shared" si="243"/>
        <v>30.71</v>
      </c>
      <c r="Q2949" s="13" t="s">
        <v>8323</v>
      </c>
      <c r="R2949" t="s">
        <v>8326</v>
      </c>
      <c r="S2949" s="10">
        <f t="shared" si="244"/>
        <v>42768.97084490741</v>
      </c>
      <c r="T2949" s="10">
        <f t="shared" si="245"/>
        <v>42789.041666666672</v>
      </c>
      <c r="U2949">
        <f t="shared" si="241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 s="9">
        <v>8</v>
      </c>
      <c r="M2950" t="b">
        <v>0</v>
      </c>
      <c r="N2950" t="s">
        <v>8269</v>
      </c>
      <c r="O2950">
        <f t="shared" si="242"/>
        <v>11</v>
      </c>
      <c r="P2950">
        <f t="shared" si="243"/>
        <v>26.75</v>
      </c>
      <c r="Q2950" s="13" t="s">
        <v>8323</v>
      </c>
      <c r="R2950" t="s">
        <v>8326</v>
      </c>
      <c r="S2950" s="10">
        <f t="shared" si="244"/>
        <v>41975.642974537041</v>
      </c>
      <c r="T2950" s="10">
        <f t="shared" si="245"/>
        <v>42035.642974537041</v>
      </c>
      <c r="U2950">
        <f t="shared" si="241"/>
        <v>2014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 s="9">
        <v>13</v>
      </c>
      <c r="M2951" t="b">
        <v>0</v>
      </c>
      <c r="N2951" t="s">
        <v>8281</v>
      </c>
      <c r="O2951">
        <f t="shared" si="242"/>
        <v>1</v>
      </c>
      <c r="P2951">
        <f t="shared" si="243"/>
        <v>16.309999999999999</v>
      </c>
      <c r="Q2951" s="13" t="s">
        <v>8316</v>
      </c>
      <c r="R2951" t="s">
        <v>8344</v>
      </c>
      <c r="S2951" s="10">
        <f t="shared" si="244"/>
        <v>42155.129652777774</v>
      </c>
      <c r="T2951" s="10">
        <f t="shared" si="245"/>
        <v>42185.129652777774</v>
      </c>
      <c r="U2951">
        <f t="shared" si="241"/>
        <v>2015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 s="9">
        <v>4</v>
      </c>
      <c r="M2952" t="b">
        <v>0</v>
      </c>
      <c r="N2952" t="s">
        <v>8279</v>
      </c>
      <c r="O2952">
        <f t="shared" si="242"/>
        <v>1</v>
      </c>
      <c r="P2952">
        <f t="shared" si="243"/>
        <v>53</v>
      </c>
      <c r="Q2952" s="13" t="s">
        <v>8346</v>
      </c>
      <c r="R2952" t="s">
        <v>8347</v>
      </c>
      <c r="S2952" s="10">
        <f t="shared" si="244"/>
        <v>42598.053113425922</v>
      </c>
      <c r="T2952" s="10">
        <f t="shared" si="245"/>
        <v>42638.053113425922</v>
      </c>
      <c r="U2952">
        <f t="shared" si="241"/>
        <v>2016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 s="9">
        <v>7</v>
      </c>
      <c r="M2953" t="b">
        <v>0</v>
      </c>
      <c r="N2953" t="s">
        <v>8271</v>
      </c>
      <c r="O2953">
        <f t="shared" si="242"/>
        <v>4</v>
      </c>
      <c r="P2953">
        <f t="shared" si="243"/>
        <v>30.29</v>
      </c>
      <c r="Q2953" s="13" t="s">
        <v>8308</v>
      </c>
      <c r="R2953" t="s">
        <v>8310</v>
      </c>
      <c r="S2953" s="10">
        <f t="shared" si="244"/>
        <v>42538.75680555556</v>
      </c>
      <c r="T2953" s="10">
        <f t="shared" si="245"/>
        <v>42563.785416666666</v>
      </c>
      <c r="U2953">
        <f t="shared" si="241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 s="9">
        <v>6</v>
      </c>
      <c r="M2954" t="b">
        <v>0</v>
      </c>
      <c r="N2954" t="s">
        <v>8269</v>
      </c>
      <c r="O2954">
        <f t="shared" si="242"/>
        <v>7</v>
      </c>
      <c r="P2954">
        <f t="shared" si="243"/>
        <v>35.17</v>
      </c>
      <c r="Q2954" s="13" t="s">
        <v>8323</v>
      </c>
      <c r="R2954" t="s">
        <v>8326</v>
      </c>
      <c r="S2954" s="10">
        <f t="shared" si="244"/>
        <v>42601.854699074072</v>
      </c>
      <c r="T2954" s="10">
        <f t="shared" si="245"/>
        <v>42611.163194444445</v>
      </c>
      <c r="U2954">
        <f t="shared" si="241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 s="9">
        <v>8</v>
      </c>
      <c r="M2955" t="b">
        <v>0</v>
      </c>
      <c r="N2955" t="s">
        <v>8269</v>
      </c>
      <c r="O2955">
        <f t="shared" si="242"/>
        <v>21</v>
      </c>
      <c r="P2955">
        <f t="shared" si="243"/>
        <v>26.38</v>
      </c>
      <c r="Q2955" s="13" t="s">
        <v>8323</v>
      </c>
      <c r="R2955" t="s">
        <v>8326</v>
      </c>
      <c r="S2955" s="10">
        <f t="shared" si="244"/>
        <v>41981.067523148144</v>
      </c>
      <c r="T2955" s="10">
        <f t="shared" si="245"/>
        <v>42041.067523148144</v>
      </c>
      <c r="U2955">
        <f t="shared" si="241"/>
        <v>2014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 s="9">
        <v>4</v>
      </c>
      <c r="M2956" t="b">
        <v>0</v>
      </c>
      <c r="N2956" t="s">
        <v>8297</v>
      </c>
      <c r="O2956">
        <f t="shared" si="242"/>
        <v>2</v>
      </c>
      <c r="P2956">
        <f t="shared" si="243"/>
        <v>52.5</v>
      </c>
      <c r="Q2956" s="13" t="s">
        <v>8319</v>
      </c>
      <c r="R2956" t="s">
        <v>8357</v>
      </c>
      <c r="S2956" s="10">
        <f t="shared" si="244"/>
        <v>41854.389780092592</v>
      </c>
      <c r="T2956" s="10">
        <f t="shared" si="245"/>
        <v>41871.389780092592</v>
      </c>
      <c r="U2956">
        <f t="shared" si="241"/>
        <v>2014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 s="9">
        <v>6</v>
      </c>
      <c r="M2957" t="b">
        <v>0</v>
      </c>
      <c r="N2957" t="s">
        <v>8284</v>
      </c>
      <c r="O2957">
        <f t="shared" si="242"/>
        <v>3</v>
      </c>
      <c r="P2957">
        <f t="shared" si="243"/>
        <v>35</v>
      </c>
      <c r="Q2957" s="13" t="s">
        <v>8327</v>
      </c>
      <c r="R2957" t="s">
        <v>8354</v>
      </c>
      <c r="S2957" s="10">
        <f t="shared" si="244"/>
        <v>41583.135405092595</v>
      </c>
      <c r="T2957" s="10">
        <f t="shared" si="245"/>
        <v>41623.135405092595</v>
      </c>
      <c r="U2957">
        <f t="shared" si="241"/>
        <v>2013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 s="9">
        <v>3</v>
      </c>
      <c r="M2958" t="b">
        <v>0</v>
      </c>
      <c r="N2958" t="s">
        <v>8271</v>
      </c>
      <c r="O2958">
        <f t="shared" si="242"/>
        <v>0</v>
      </c>
      <c r="P2958">
        <f t="shared" si="243"/>
        <v>68.33</v>
      </c>
      <c r="Q2958" s="13" t="s">
        <v>8308</v>
      </c>
      <c r="R2958" t="s">
        <v>8310</v>
      </c>
      <c r="S2958" s="10">
        <f t="shared" si="244"/>
        <v>41838.840474537035</v>
      </c>
      <c r="T2958" s="10">
        <f t="shared" si="245"/>
        <v>41883.840474537035</v>
      </c>
      <c r="U2958">
        <f t="shared" si="241"/>
        <v>2014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 s="9">
        <v>3</v>
      </c>
      <c r="M2959" t="b">
        <v>0</v>
      </c>
      <c r="N2959" t="s">
        <v>8268</v>
      </c>
      <c r="O2959">
        <f t="shared" si="242"/>
        <v>1</v>
      </c>
      <c r="P2959">
        <f t="shared" si="243"/>
        <v>68.33</v>
      </c>
      <c r="Q2959" s="13" t="s">
        <v>8321</v>
      </c>
      <c r="R2959" t="s">
        <v>8339</v>
      </c>
      <c r="S2959" s="10">
        <f t="shared" si="244"/>
        <v>42738.615289351852</v>
      </c>
      <c r="T2959" s="10">
        <f t="shared" si="245"/>
        <v>42768.615289351852</v>
      </c>
      <c r="U2959">
        <f t="shared" si="241"/>
        <v>2017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 s="9">
        <v>4</v>
      </c>
      <c r="M2960" t="b">
        <v>0</v>
      </c>
      <c r="N2960" t="s">
        <v>8288</v>
      </c>
      <c r="O2960">
        <f t="shared" si="242"/>
        <v>11</v>
      </c>
      <c r="P2960">
        <f t="shared" si="243"/>
        <v>51.25</v>
      </c>
      <c r="Q2960" s="13" t="s">
        <v>8311</v>
      </c>
      <c r="R2960" t="s">
        <v>8349</v>
      </c>
      <c r="S2960" s="10">
        <f t="shared" si="244"/>
        <v>40399.065868055557</v>
      </c>
      <c r="T2960" s="10">
        <f t="shared" si="245"/>
        <v>40423.083333333336</v>
      </c>
      <c r="U2960">
        <f t="shared" si="241"/>
        <v>2010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 s="9">
        <v>10</v>
      </c>
      <c r="M2961" t="b">
        <v>0</v>
      </c>
      <c r="N2961" t="s">
        <v>8289</v>
      </c>
      <c r="O2961">
        <f t="shared" si="242"/>
        <v>21</v>
      </c>
      <c r="P2961">
        <f t="shared" si="243"/>
        <v>20.5</v>
      </c>
      <c r="Q2961" s="13" t="s">
        <v>8313</v>
      </c>
      <c r="R2961" t="s">
        <v>8351</v>
      </c>
      <c r="S2961" s="10">
        <f t="shared" si="244"/>
        <v>42445.712754629625</v>
      </c>
      <c r="T2961" s="10">
        <f t="shared" si="245"/>
        <v>42505.681249999994</v>
      </c>
      <c r="U2961">
        <f t="shared" si="241"/>
        <v>2016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 s="9">
        <v>7</v>
      </c>
      <c r="M2962" t="b">
        <v>0</v>
      </c>
      <c r="N2962" t="s">
        <v>8277</v>
      </c>
      <c r="O2962">
        <f t="shared" si="242"/>
        <v>41</v>
      </c>
      <c r="P2962">
        <f t="shared" si="243"/>
        <v>29.29</v>
      </c>
      <c r="Q2962" s="13" t="s">
        <v>8327</v>
      </c>
      <c r="R2962" t="s">
        <v>8328</v>
      </c>
      <c r="S2962" s="10">
        <f t="shared" si="244"/>
        <v>42603.870520833334</v>
      </c>
      <c r="T2962" s="10">
        <f t="shared" si="245"/>
        <v>42628.870520833334</v>
      </c>
      <c r="U2962">
        <f t="shared" si="241"/>
        <v>2016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 s="9">
        <v>13</v>
      </c>
      <c r="M2963" t="b">
        <v>1</v>
      </c>
      <c r="N2963" t="s">
        <v>8264</v>
      </c>
      <c r="O2963">
        <f t="shared" si="242"/>
        <v>103</v>
      </c>
      <c r="P2963">
        <f t="shared" si="243"/>
        <v>15.77</v>
      </c>
      <c r="Q2963" s="13" t="s">
        <v>8321</v>
      </c>
      <c r="R2963" t="s">
        <v>8343</v>
      </c>
      <c r="S2963" s="10">
        <f t="shared" si="244"/>
        <v>42042.615613425922</v>
      </c>
      <c r="T2963" s="10">
        <f t="shared" si="245"/>
        <v>42057.479166666672</v>
      </c>
      <c r="U2963">
        <f t="shared" si="241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 s="9">
        <v>8</v>
      </c>
      <c r="M2964" t="b">
        <v>0</v>
      </c>
      <c r="N2964" t="s">
        <v>8269</v>
      </c>
      <c r="O2964">
        <f t="shared" si="242"/>
        <v>13</v>
      </c>
      <c r="P2964">
        <f t="shared" si="243"/>
        <v>25.5</v>
      </c>
      <c r="Q2964" s="13" t="s">
        <v>8323</v>
      </c>
      <c r="R2964" t="s">
        <v>8326</v>
      </c>
      <c r="S2964" s="10">
        <f t="shared" si="244"/>
        <v>41990.506377314814</v>
      </c>
      <c r="T2964" s="10">
        <f t="shared" si="245"/>
        <v>42020.506377314814</v>
      </c>
      <c r="U2964">
        <f t="shared" si="241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 s="9">
        <v>5</v>
      </c>
      <c r="M2965" t="b">
        <v>0</v>
      </c>
      <c r="N2965" t="s">
        <v>8268</v>
      </c>
      <c r="O2965">
        <f t="shared" si="242"/>
        <v>7</v>
      </c>
      <c r="P2965">
        <f t="shared" si="243"/>
        <v>40.78</v>
      </c>
      <c r="Q2965" s="13" t="s">
        <v>8321</v>
      </c>
      <c r="R2965" t="s">
        <v>8339</v>
      </c>
      <c r="S2965" s="10">
        <f t="shared" si="244"/>
        <v>40934.376145833332</v>
      </c>
      <c r="T2965" s="10">
        <f t="shared" si="245"/>
        <v>40994.334479166668</v>
      </c>
      <c r="U2965">
        <f t="shared" si="241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 s="9">
        <v>1</v>
      </c>
      <c r="M2966" t="b">
        <v>0</v>
      </c>
      <c r="N2966" t="s">
        <v>8269</v>
      </c>
      <c r="O2966">
        <f t="shared" si="242"/>
        <v>2</v>
      </c>
      <c r="P2966">
        <f t="shared" si="243"/>
        <v>202</v>
      </c>
      <c r="Q2966" s="13" t="s">
        <v>8323</v>
      </c>
      <c r="R2966" t="s">
        <v>8326</v>
      </c>
      <c r="S2966" s="10">
        <f t="shared" si="244"/>
        <v>42621.389340277776</v>
      </c>
      <c r="T2966" s="10">
        <f t="shared" si="245"/>
        <v>42651.389340277776</v>
      </c>
      <c r="U2966">
        <f t="shared" si="241"/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 s="9">
        <v>12</v>
      </c>
      <c r="M2967" t="b">
        <v>0</v>
      </c>
      <c r="N2967" t="s">
        <v>8282</v>
      </c>
      <c r="O2967">
        <f t="shared" si="242"/>
        <v>17</v>
      </c>
      <c r="P2967">
        <f t="shared" si="243"/>
        <v>16.829999999999998</v>
      </c>
      <c r="Q2967" s="13" t="s">
        <v>8319</v>
      </c>
      <c r="R2967" t="s">
        <v>8345</v>
      </c>
      <c r="S2967" s="10">
        <f t="shared" si="244"/>
        <v>42399.882615740738</v>
      </c>
      <c r="T2967" s="10">
        <f t="shared" si="245"/>
        <v>42459.840949074074</v>
      </c>
      <c r="U2967">
        <f t="shared" si="241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 s="9">
        <v>9</v>
      </c>
      <c r="M2968" t="b">
        <v>0</v>
      </c>
      <c r="N2968" t="s">
        <v>8282</v>
      </c>
      <c r="O2968">
        <f t="shared" si="242"/>
        <v>1</v>
      </c>
      <c r="P2968">
        <f t="shared" si="243"/>
        <v>22.33</v>
      </c>
      <c r="Q2968" s="13" t="s">
        <v>8319</v>
      </c>
      <c r="R2968" t="s">
        <v>8345</v>
      </c>
      <c r="S2968" s="10">
        <f t="shared" si="244"/>
        <v>42374.822870370372</v>
      </c>
      <c r="T2968" s="10">
        <f t="shared" si="245"/>
        <v>42434.822870370372</v>
      </c>
      <c r="U2968">
        <f t="shared" si="241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 s="9">
        <v>2</v>
      </c>
      <c r="M2969" t="b">
        <v>0</v>
      </c>
      <c r="N2969" t="s">
        <v>8269</v>
      </c>
      <c r="O2969">
        <f t="shared" si="242"/>
        <v>10</v>
      </c>
      <c r="P2969">
        <f t="shared" si="243"/>
        <v>100.5</v>
      </c>
      <c r="Q2969" s="13" t="s">
        <v>8323</v>
      </c>
      <c r="R2969" t="s">
        <v>8326</v>
      </c>
      <c r="S2969" s="10">
        <f t="shared" si="244"/>
        <v>42020.587349537032</v>
      </c>
      <c r="T2969" s="10">
        <f t="shared" si="245"/>
        <v>42050.587349537032</v>
      </c>
      <c r="U2969">
        <f t="shared" si="241"/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 s="9">
        <v>11</v>
      </c>
      <c r="M2970" t="b">
        <v>1</v>
      </c>
      <c r="N2970" t="s">
        <v>8269</v>
      </c>
      <c r="O2970">
        <f t="shared" si="242"/>
        <v>101</v>
      </c>
      <c r="P2970">
        <f t="shared" si="243"/>
        <v>18.27</v>
      </c>
      <c r="Q2970" s="13" t="s">
        <v>8323</v>
      </c>
      <c r="R2970" t="s">
        <v>8326</v>
      </c>
      <c r="S2970" s="10">
        <f t="shared" si="244"/>
        <v>42101.828819444447</v>
      </c>
      <c r="T2970" s="10">
        <f t="shared" si="245"/>
        <v>42123.958333333328</v>
      </c>
      <c r="U2970">
        <f t="shared" si="241"/>
        <v>2015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 s="9">
        <v>2</v>
      </c>
      <c r="M2971" t="b">
        <v>0</v>
      </c>
      <c r="N2971" t="s">
        <v>8285</v>
      </c>
      <c r="O2971">
        <f t="shared" si="242"/>
        <v>0</v>
      </c>
      <c r="P2971">
        <f t="shared" si="243"/>
        <v>100</v>
      </c>
      <c r="Q2971" s="13" t="s">
        <v>8311</v>
      </c>
      <c r="R2971" t="s">
        <v>8348</v>
      </c>
      <c r="S2971" s="10">
        <f t="shared" si="244"/>
        <v>42013.915613425925</v>
      </c>
      <c r="T2971" s="10">
        <f t="shared" si="245"/>
        <v>42043.915613425925</v>
      </c>
      <c r="U2971">
        <f t="shared" si="241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 s="9">
        <v>2</v>
      </c>
      <c r="M2972" t="b">
        <v>0</v>
      </c>
      <c r="N2972" t="s">
        <v>8269</v>
      </c>
      <c r="O2972">
        <f t="shared" si="242"/>
        <v>1</v>
      </c>
      <c r="P2972">
        <f t="shared" si="243"/>
        <v>100</v>
      </c>
      <c r="Q2972" s="13" t="s">
        <v>8323</v>
      </c>
      <c r="R2972" t="s">
        <v>8326</v>
      </c>
      <c r="S2972" s="10">
        <f t="shared" si="244"/>
        <v>42067.947337962964</v>
      </c>
      <c r="T2972" s="10">
        <f t="shared" si="245"/>
        <v>42097.905671296292</v>
      </c>
      <c r="U2972">
        <f t="shared" si="241"/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 s="9">
        <v>1</v>
      </c>
      <c r="M2973" t="b">
        <v>0</v>
      </c>
      <c r="N2973" t="s">
        <v>8270</v>
      </c>
      <c r="O2973">
        <f t="shared" si="242"/>
        <v>3</v>
      </c>
      <c r="P2973">
        <f t="shared" si="243"/>
        <v>200</v>
      </c>
      <c r="Q2973" s="13" t="s">
        <v>8308</v>
      </c>
      <c r="R2973" t="s">
        <v>8342</v>
      </c>
      <c r="S2973" s="10">
        <f t="shared" si="244"/>
        <v>42345.860150462962</v>
      </c>
      <c r="T2973" s="10">
        <f t="shared" si="245"/>
        <v>42375.860150462962</v>
      </c>
      <c r="U2973">
        <f t="shared" si="241"/>
        <v>2015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 s="9">
        <v>1</v>
      </c>
      <c r="M2974" t="b">
        <v>0</v>
      </c>
      <c r="N2974" t="s">
        <v>8301</v>
      </c>
      <c r="O2974">
        <f t="shared" si="242"/>
        <v>3</v>
      </c>
      <c r="P2974">
        <f t="shared" si="243"/>
        <v>200</v>
      </c>
      <c r="Q2974" s="13" t="s">
        <v>8323</v>
      </c>
      <c r="R2974" t="s">
        <v>8324</v>
      </c>
      <c r="S2974" s="10">
        <f t="shared" si="244"/>
        <v>42226.938414351855</v>
      </c>
      <c r="T2974" s="10">
        <f t="shared" si="245"/>
        <v>42256.938414351855</v>
      </c>
      <c r="U2974">
        <f t="shared" si="241"/>
        <v>2015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 s="9">
        <v>5</v>
      </c>
      <c r="M2975" t="b">
        <v>0</v>
      </c>
      <c r="N2975" t="s">
        <v>8277</v>
      </c>
      <c r="O2975">
        <f t="shared" si="242"/>
        <v>10</v>
      </c>
      <c r="P2975">
        <f t="shared" si="243"/>
        <v>40</v>
      </c>
      <c r="Q2975" s="13" t="s">
        <v>8327</v>
      </c>
      <c r="R2975" t="s">
        <v>8328</v>
      </c>
      <c r="S2975" s="10">
        <f t="shared" si="244"/>
        <v>42065.897719907407</v>
      </c>
      <c r="T2975" s="10">
        <f t="shared" si="245"/>
        <v>42095.856053240743</v>
      </c>
      <c r="U2975">
        <f t="shared" si="241"/>
        <v>2015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 s="9">
        <v>2</v>
      </c>
      <c r="M2976" t="b">
        <v>0</v>
      </c>
      <c r="N2976" t="s">
        <v>8266</v>
      </c>
      <c r="O2976">
        <f t="shared" si="242"/>
        <v>20</v>
      </c>
      <c r="P2976">
        <f t="shared" si="243"/>
        <v>100</v>
      </c>
      <c r="Q2976" s="13" t="s">
        <v>8321</v>
      </c>
      <c r="R2976" t="s">
        <v>8325</v>
      </c>
      <c r="S2976" s="10">
        <f t="shared" si="244"/>
        <v>42403.080497685187</v>
      </c>
      <c r="T2976" s="10">
        <f t="shared" si="245"/>
        <v>42433.080497685187</v>
      </c>
      <c r="U2976">
        <f t="shared" si="241"/>
        <v>2016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 s="9">
        <v>5</v>
      </c>
      <c r="M2977" t="b">
        <v>1</v>
      </c>
      <c r="N2977" t="s">
        <v>8272</v>
      </c>
      <c r="O2977">
        <f t="shared" si="242"/>
        <v>100</v>
      </c>
      <c r="P2977">
        <f t="shared" si="243"/>
        <v>40</v>
      </c>
      <c r="Q2977" s="13" t="s">
        <v>8311</v>
      </c>
      <c r="R2977" t="s">
        <v>8333</v>
      </c>
      <c r="S2977" s="10">
        <f t="shared" si="244"/>
        <v>42396.8440625</v>
      </c>
      <c r="T2977" s="10">
        <f t="shared" si="245"/>
        <v>42415.332638888889</v>
      </c>
      <c r="U2977">
        <f t="shared" si="241"/>
        <v>2016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 s="9">
        <v>9</v>
      </c>
      <c r="M2978" t="b">
        <v>1</v>
      </c>
      <c r="N2978" t="s">
        <v>8269</v>
      </c>
      <c r="O2978">
        <f t="shared" si="242"/>
        <v>100</v>
      </c>
      <c r="P2978">
        <f t="shared" si="243"/>
        <v>22.22</v>
      </c>
      <c r="Q2978" s="13" t="s">
        <v>8323</v>
      </c>
      <c r="R2978" t="s">
        <v>8326</v>
      </c>
      <c r="S2978" s="10">
        <f t="shared" si="244"/>
        <v>42467.144166666665</v>
      </c>
      <c r="T2978" s="10">
        <f t="shared" si="245"/>
        <v>42477.979166666672</v>
      </c>
      <c r="U2978">
        <f t="shared" si="241"/>
        <v>2016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 s="9">
        <v>1</v>
      </c>
      <c r="M2979" t="b">
        <v>0</v>
      </c>
      <c r="N2979" t="s">
        <v>8271</v>
      </c>
      <c r="O2979">
        <f t="shared" si="242"/>
        <v>1</v>
      </c>
      <c r="P2979">
        <f t="shared" si="243"/>
        <v>199</v>
      </c>
      <c r="Q2979" s="13" t="s">
        <v>8308</v>
      </c>
      <c r="R2979" t="s">
        <v>8310</v>
      </c>
      <c r="S2979" s="10">
        <f t="shared" si="244"/>
        <v>42496.529305555552</v>
      </c>
      <c r="T2979" s="10">
        <f t="shared" si="245"/>
        <v>42526.529305555552</v>
      </c>
      <c r="U2979">
        <f t="shared" si="241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 s="9">
        <v>6</v>
      </c>
      <c r="M2980" t="b">
        <v>0</v>
      </c>
      <c r="N2980" t="s">
        <v>8276</v>
      </c>
      <c r="O2980">
        <f t="shared" si="242"/>
        <v>3</v>
      </c>
      <c r="P2980">
        <f t="shared" si="243"/>
        <v>32.67</v>
      </c>
      <c r="Q2980" s="13" t="s">
        <v>8327</v>
      </c>
      <c r="R2980" t="s">
        <v>8350</v>
      </c>
      <c r="S2980" s="10">
        <f t="shared" si="244"/>
        <v>40507.239884259259</v>
      </c>
      <c r="T2980" s="10">
        <f t="shared" si="245"/>
        <v>40567.239884259259</v>
      </c>
      <c r="U2980">
        <f t="shared" si="241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 s="9">
        <v>10</v>
      </c>
      <c r="M2981" t="b">
        <v>0</v>
      </c>
      <c r="N2981" t="s">
        <v>8276</v>
      </c>
      <c r="O2981">
        <f t="shared" si="242"/>
        <v>5</v>
      </c>
      <c r="P2981">
        <f t="shared" si="243"/>
        <v>19.600000000000001</v>
      </c>
      <c r="Q2981" s="13" t="s">
        <v>8327</v>
      </c>
      <c r="R2981" t="s">
        <v>8350</v>
      </c>
      <c r="S2981" s="10">
        <f t="shared" si="244"/>
        <v>41944.916215277779</v>
      </c>
      <c r="T2981" s="10">
        <f t="shared" si="245"/>
        <v>41974.957881944443</v>
      </c>
      <c r="U2981">
        <f t="shared" si="241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 s="9">
        <v>7</v>
      </c>
      <c r="M2982" t="b">
        <v>0</v>
      </c>
      <c r="N2982" t="s">
        <v>8277</v>
      </c>
      <c r="O2982">
        <f t="shared" si="242"/>
        <v>2</v>
      </c>
      <c r="P2982">
        <f t="shared" si="243"/>
        <v>27.86</v>
      </c>
      <c r="Q2982" s="13" t="s">
        <v>8327</v>
      </c>
      <c r="R2982" t="s">
        <v>8328</v>
      </c>
      <c r="S2982" s="10">
        <f t="shared" si="244"/>
        <v>40431.127650462964</v>
      </c>
      <c r="T2982" s="10">
        <f t="shared" si="245"/>
        <v>40476.127650462964</v>
      </c>
      <c r="U2982">
        <f t="shared" si="241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 s="9">
        <v>5</v>
      </c>
      <c r="M2983" t="b">
        <v>0</v>
      </c>
      <c r="N2983" t="s">
        <v>8269</v>
      </c>
      <c r="O2983">
        <f t="shared" si="242"/>
        <v>3</v>
      </c>
      <c r="P2983">
        <f t="shared" si="243"/>
        <v>39</v>
      </c>
      <c r="Q2983" s="13" t="s">
        <v>8323</v>
      </c>
      <c r="R2983" t="s">
        <v>8326</v>
      </c>
      <c r="S2983" s="10">
        <f t="shared" si="244"/>
        <v>42031.833587962959</v>
      </c>
      <c r="T2983" s="10">
        <f t="shared" si="245"/>
        <v>42063.333333333328</v>
      </c>
      <c r="U2983">
        <f t="shared" si="241"/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 s="9">
        <v>12</v>
      </c>
      <c r="M2984" t="b">
        <v>1</v>
      </c>
      <c r="N2984" t="s">
        <v>8269</v>
      </c>
      <c r="O2984">
        <f t="shared" si="242"/>
        <v>130</v>
      </c>
      <c r="P2984">
        <f t="shared" si="243"/>
        <v>16.25</v>
      </c>
      <c r="Q2984" s="13" t="s">
        <v>8323</v>
      </c>
      <c r="R2984" t="s">
        <v>8326</v>
      </c>
      <c r="S2984" s="10">
        <f t="shared" si="244"/>
        <v>42662.021539351852</v>
      </c>
      <c r="T2984" s="10">
        <f t="shared" si="245"/>
        <v>42676.021539351852</v>
      </c>
      <c r="U2984">
        <f t="shared" si="241"/>
        <v>2016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 s="9">
        <v>10</v>
      </c>
      <c r="M2985" t="b">
        <v>0</v>
      </c>
      <c r="N2985" t="s">
        <v>8271</v>
      </c>
      <c r="O2985">
        <f t="shared" si="242"/>
        <v>1</v>
      </c>
      <c r="P2985">
        <f t="shared" si="243"/>
        <v>19.399999999999999</v>
      </c>
      <c r="Q2985" s="13" t="s">
        <v>8308</v>
      </c>
      <c r="R2985" t="s">
        <v>8310</v>
      </c>
      <c r="S2985" s="10">
        <f t="shared" si="244"/>
        <v>42409.040231481486</v>
      </c>
      <c r="T2985" s="10">
        <f t="shared" si="245"/>
        <v>42423.040231481486</v>
      </c>
      <c r="U2985">
        <f t="shared" si="241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 s="9">
        <v>4</v>
      </c>
      <c r="M2986" t="b">
        <v>0</v>
      </c>
      <c r="N2986" t="s">
        <v>8265</v>
      </c>
      <c r="O2986">
        <f t="shared" si="242"/>
        <v>2</v>
      </c>
      <c r="P2986">
        <f t="shared" si="243"/>
        <v>47.5</v>
      </c>
      <c r="Q2986" s="13" t="s">
        <v>8321</v>
      </c>
      <c r="R2986" t="s">
        <v>8337</v>
      </c>
      <c r="S2986" s="10">
        <f t="shared" si="244"/>
        <v>42067.62431712963</v>
      </c>
      <c r="T2986" s="10">
        <f t="shared" si="245"/>
        <v>42097.582650462966</v>
      </c>
      <c r="U2986">
        <f t="shared" si="241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 s="9">
        <v>4</v>
      </c>
      <c r="M2987" t="b">
        <v>0</v>
      </c>
      <c r="N2987" t="s">
        <v>8279</v>
      </c>
      <c r="O2987">
        <f t="shared" si="242"/>
        <v>95</v>
      </c>
      <c r="P2987">
        <f t="shared" si="243"/>
        <v>47.5</v>
      </c>
      <c r="Q2987" s="13" t="s">
        <v>8346</v>
      </c>
      <c r="R2987" t="s">
        <v>8347</v>
      </c>
      <c r="S2987" s="10">
        <f t="shared" si="244"/>
        <v>42556.807187500002</v>
      </c>
      <c r="T2987" s="10">
        <f t="shared" si="245"/>
        <v>42563.807187500002</v>
      </c>
      <c r="U2987">
        <f t="shared" si="241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 s="9">
        <v>8</v>
      </c>
      <c r="M2988" t="b">
        <v>0</v>
      </c>
      <c r="N2988" t="s">
        <v>8269</v>
      </c>
      <c r="O2988">
        <f t="shared" si="242"/>
        <v>3</v>
      </c>
      <c r="P2988">
        <f t="shared" si="243"/>
        <v>23.63</v>
      </c>
      <c r="Q2988" s="13" t="s">
        <v>8323</v>
      </c>
      <c r="R2988" t="s">
        <v>8326</v>
      </c>
      <c r="S2988" s="10">
        <f t="shared" si="244"/>
        <v>41885.221550925926</v>
      </c>
      <c r="T2988" s="10">
        <f t="shared" si="245"/>
        <v>41916.290972222225</v>
      </c>
      <c r="U2988">
        <f t="shared" si="241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 s="9">
        <v>8</v>
      </c>
      <c r="M2989" t="b">
        <v>0</v>
      </c>
      <c r="N2989" t="s">
        <v>8282</v>
      </c>
      <c r="O2989">
        <f t="shared" si="242"/>
        <v>1</v>
      </c>
      <c r="P2989">
        <f t="shared" si="243"/>
        <v>23.5</v>
      </c>
      <c r="Q2989" s="13" t="s">
        <v>8319</v>
      </c>
      <c r="R2989" t="s">
        <v>8345</v>
      </c>
      <c r="S2989" s="10">
        <f t="shared" si="244"/>
        <v>41835.763981481483</v>
      </c>
      <c r="T2989" s="10">
        <f t="shared" si="245"/>
        <v>41865.763981481483</v>
      </c>
      <c r="U2989">
        <f t="shared" si="241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 s="9">
        <v>15</v>
      </c>
      <c r="M2990" t="b">
        <v>0</v>
      </c>
      <c r="N2990" t="s">
        <v>8283</v>
      </c>
      <c r="O2990">
        <f t="shared" si="242"/>
        <v>4</v>
      </c>
      <c r="P2990">
        <f t="shared" si="243"/>
        <v>12.47</v>
      </c>
      <c r="Q2990" s="13" t="s">
        <v>8313</v>
      </c>
      <c r="R2990" t="s">
        <v>8314</v>
      </c>
      <c r="S2990" s="10">
        <f t="shared" si="244"/>
        <v>41849.560694444444</v>
      </c>
      <c r="T2990" s="10">
        <f t="shared" si="245"/>
        <v>41909.560694444444</v>
      </c>
      <c r="U2990">
        <f t="shared" si="241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 s="9">
        <v>8</v>
      </c>
      <c r="M2991" t="b">
        <v>0</v>
      </c>
      <c r="N2991" t="s">
        <v>8281</v>
      </c>
      <c r="O2991">
        <f t="shared" si="242"/>
        <v>0</v>
      </c>
      <c r="P2991">
        <f t="shared" si="243"/>
        <v>23.25</v>
      </c>
      <c r="Q2991" s="13" t="s">
        <v>8316</v>
      </c>
      <c r="R2991" t="s">
        <v>8344</v>
      </c>
      <c r="S2991" s="10">
        <f t="shared" si="244"/>
        <v>42325.19358796296</v>
      </c>
      <c r="T2991" s="10">
        <f t="shared" si="245"/>
        <v>42355.19358796296</v>
      </c>
      <c r="U2991">
        <f t="shared" si="241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 s="9">
        <v>4</v>
      </c>
      <c r="M2992" t="b">
        <v>0</v>
      </c>
      <c r="N2992" t="s">
        <v>8269</v>
      </c>
      <c r="O2992">
        <f t="shared" si="242"/>
        <v>0</v>
      </c>
      <c r="P2992">
        <f t="shared" si="243"/>
        <v>46.25</v>
      </c>
      <c r="Q2992" s="13" t="s">
        <v>8323</v>
      </c>
      <c r="R2992" t="s">
        <v>8326</v>
      </c>
      <c r="S2992" s="10">
        <f t="shared" si="244"/>
        <v>41948.727256944447</v>
      </c>
      <c r="T2992" s="10">
        <f t="shared" si="245"/>
        <v>41978.727256944447</v>
      </c>
      <c r="U2992">
        <f t="shared" si="241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 s="9">
        <v>3</v>
      </c>
      <c r="M2993" t="b">
        <v>0</v>
      </c>
      <c r="N2993" t="s">
        <v>8269</v>
      </c>
      <c r="O2993">
        <f t="shared" si="242"/>
        <v>3</v>
      </c>
      <c r="P2993">
        <f t="shared" si="243"/>
        <v>61.67</v>
      </c>
      <c r="Q2993" s="13" t="s">
        <v>8323</v>
      </c>
      <c r="R2993" t="s">
        <v>8326</v>
      </c>
      <c r="S2993" s="10">
        <f t="shared" si="244"/>
        <v>42224.756909722222</v>
      </c>
      <c r="T2993" s="10">
        <f t="shared" si="245"/>
        <v>42254.756909722222</v>
      </c>
      <c r="U2993">
        <f t="shared" si="241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 s="9">
        <v>6</v>
      </c>
      <c r="M2994" t="b">
        <v>0</v>
      </c>
      <c r="N2994" t="s">
        <v>8270</v>
      </c>
      <c r="O2994">
        <f t="shared" si="242"/>
        <v>3</v>
      </c>
      <c r="P2994">
        <f t="shared" si="243"/>
        <v>30</v>
      </c>
      <c r="Q2994" s="13" t="s">
        <v>8308</v>
      </c>
      <c r="R2994" t="s">
        <v>8342</v>
      </c>
      <c r="S2994" s="10">
        <f t="shared" si="244"/>
        <v>42088.069108796291</v>
      </c>
      <c r="T2994" s="10">
        <f t="shared" si="245"/>
        <v>42118.069108796291</v>
      </c>
      <c r="U2994">
        <f t="shared" si="241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 s="9">
        <v>6</v>
      </c>
      <c r="M2995" t="b">
        <v>0</v>
      </c>
      <c r="N2995" t="s">
        <v>8285</v>
      </c>
      <c r="O2995">
        <f t="shared" si="242"/>
        <v>7</v>
      </c>
      <c r="P2995">
        <f t="shared" si="243"/>
        <v>30</v>
      </c>
      <c r="Q2995" s="13" t="s">
        <v>8311</v>
      </c>
      <c r="R2995" t="s">
        <v>8348</v>
      </c>
      <c r="S2995" s="10">
        <f t="shared" si="244"/>
        <v>42040.829872685179</v>
      </c>
      <c r="T2995" s="10">
        <f t="shared" si="245"/>
        <v>42070.829872685179</v>
      </c>
      <c r="U2995">
        <f t="shared" si="241"/>
        <v>2015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 s="9">
        <v>7</v>
      </c>
      <c r="M2996" t="b">
        <v>0</v>
      </c>
      <c r="N2996" t="s">
        <v>8266</v>
      </c>
      <c r="O2996">
        <f t="shared" si="242"/>
        <v>40</v>
      </c>
      <c r="P2996">
        <f t="shared" si="243"/>
        <v>25.71</v>
      </c>
      <c r="Q2996" s="13" t="s">
        <v>8321</v>
      </c>
      <c r="R2996" t="s">
        <v>8325</v>
      </c>
      <c r="S2996" s="10">
        <f t="shared" si="244"/>
        <v>42070.047754629632</v>
      </c>
      <c r="T2996" s="10">
        <f t="shared" si="245"/>
        <v>42087.00608796296</v>
      </c>
      <c r="U2996">
        <f t="shared" si="241"/>
        <v>2015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 s="9">
        <v>8</v>
      </c>
      <c r="M2997" t="b">
        <v>1</v>
      </c>
      <c r="N2997" t="s">
        <v>8274</v>
      </c>
      <c r="O2997">
        <f t="shared" si="242"/>
        <v>120</v>
      </c>
      <c r="P2997">
        <f t="shared" si="243"/>
        <v>22.5</v>
      </c>
      <c r="Q2997" s="13" t="s">
        <v>8327</v>
      </c>
      <c r="R2997" t="s">
        <v>8331</v>
      </c>
      <c r="S2997" s="10">
        <f t="shared" si="244"/>
        <v>41153.066400462965</v>
      </c>
      <c r="T2997" s="10">
        <f t="shared" si="245"/>
        <v>41167.066400462965</v>
      </c>
      <c r="U2997">
        <f t="shared" si="241"/>
        <v>2012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 s="9">
        <v>15</v>
      </c>
      <c r="M2998" t="b">
        <v>1</v>
      </c>
      <c r="N2998" t="s">
        <v>8269</v>
      </c>
      <c r="O2998">
        <f t="shared" si="242"/>
        <v>180</v>
      </c>
      <c r="P2998">
        <f t="shared" si="243"/>
        <v>12</v>
      </c>
      <c r="Q2998" s="13" t="s">
        <v>8323</v>
      </c>
      <c r="R2998" t="s">
        <v>8326</v>
      </c>
      <c r="S2998" s="10">
        <f t="shared" si="244"/>
        <v>42477.729780092588</v>
      </c>
      <c r="T2998" s="10">
        <f t="shared" si="245"/>
        <v>42500.875</v>
      </c>
      <c r="U2998">
        <f t="shared" si="241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 s="9">
        <v>10</v>
      </c>
      <c r="M2999" t="b">
        <v>0</v>
      </c>
      <c r="N2999" t="s">
        <v>8280</v>
      </c>
      <c r="O2999">
        <f t="shared" si="242"/>
        <v>0</v>
      </c>
      <c r="P2999">
        <f t="shared" si="243"/>
        <v>17.850000000000001</v>
      </c>
      <c r="Q2999" s="13" t="s">
        <v>8316</v>
      </c>
      <c r="R2999" t="s">
        <v>8334</v>
      </c>
      <c r="S2999" s="10">
        <f t="shared" si="244"/>
        <v>41009.847314814811</v>
      </c>
      <c r="T2999" s="10">
        <f t="shared" si="245"/>
        <v>41069.847314814811</v>
      </c>
      <c r="U2999">
        <f t="shared" si="241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 s="9">
        <v>3</v>
      </c>
      <c r="M3000" t="b">
        <v>0</v>
      </c>
      <c r="N3000" t="s">
        <v>8284</v>
      </c>
      <c r="O3000">
        <f t="shared" si="242"/>
        <v>18</v>
      </c>
      <c r="P3000">
        <f t="shared" si="243"/>
        <v>59.33</v>
      </c>
      <c r="Q3000" s="13" t="s">
        <v>8327</v>
      </c>
      <c r="R3000" t="s">
        <v>8354</v>
      </c>
      <c r="S3000" s="10">
        <f t="shared" si="244"/>
        <v>40731.61037037037</v>
      </c>
      <c r="T3000" s="10">
        <f t="shared" si="245"/>
        <v>40761.61037037037</v>
      </c>
      <c r="U3000">
        <f t="shared" si="241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 s="9">
        <v>5</v>
      </c>
      <c r="M3001" t="b">
        <v>0</v>
      </c>
      <c r="N3001" t="s">
        <v>8269</v>
      </c>
      <c r="O3001">
        <f t="shared" si="242"/>
        <v>1</v>
      </c>
      <c r="P3001">
        <f t="shared" si="243"/>
        <v>35.4</v>
      </c>
      <c r="Q3001" s="13" t="s">
        <v>8323</v>
      </c>
      <c r="R3001" t="s">
        <v>8326</v>
      </c>
      <c r="S3001" s="10">
        <f t="shared" si="244"/>
        <v>42540.593530092592</v>
      </c>
      <c r="T3001" s="10">
        <f t="shared" si="245"/>
        <v>42570.593530092592</v>
      </c>
      <c r="U3001">
        <f t="shared" si="241"/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 s="9">
        <v>3</v>
      </c>
      <c r="M3002" t="b">
        <v>0</v>
      </c>
      <c r="N3002" t="s">
        <v>8273</v>
      </c>
      <c r="O3002">
        <f t="shared" si="242"/>
        <v>4</v>
      </c>
      <c r="P3002">
        <f t="shared" si="243"/>
        <v>59</v>
      </c>
      <c r="Q3002" s="13" t="s">
        <v>8311</v>
      </c>
      <c r="R3002" t="s">
        <v>8352</v>
      </c>
      <c r="S3002" s="10">
        <f t="shared" si="244"/>
        <v>42115.143634259264</v>
      </c>
      <c r="T3002" s="10">
        <f t="shared" si="245"/>
        <v>42145.143634259264</v>
      </c>
      <c r="U3002">
        <f t="shared" si="241"/>
        <v>2015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 s="9">
        <v>2</v>
      </c>
      <c r="M3003" t="b">
        <v>0</v>
      </c>
      <c r="N3003" t="s">
        <v>8301</v>
      </c>
      <c r="O3003">
        <f t="shared" si="242"/>
        <v>0</v>
      </c>
      <c r="P3003">
        <f t="shared" si="243"/>
        <v>87.5</v>
      </c>
      <c r="Q3003" s="13" t="s">
        <v>8323</v>
      </c>
      <c r="R3003" t="s">
        <v>8324</v>
      </c>
      <c r="S3003" s="10">
        <f t="shared" si="244"/>
        <v>42263.691574074073</v>
      </c>
      <c r="T3003" s="10">
        <f t="shared" si="245"/>
        <v>42293.691574074073</v>
      </c>
      <c r="U3003">
        <f t="shared" si="241"/>
        <v>2015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 s="9">
        <v>5</v>
      </c>
      <c r="M3004" t="b">
        <v>0</v>
      </c>
      <c r="N3004" t="s">
        <v>8270</v>
      </c>
      <c r="O3004">
        <f t="shared" si="242"/>
        <v>1</v>
      </c>
      <c r="P3004">
        <f t="shared" si="243"/>
        <v>35</v>
      </c>
      <c r="Q3004" s="13" t="s">
        <v>8308</v>
      </c>
      <c r="R3004" t="s">
        <v>8342</v>
      </c>
      <c r="S3004" s="10">
        <f t="shared" si="244"/>
        <v>41968.852118055554</v>
      </c>
      <c r="T3004" s="10">
        <f t="shared" si="245"/>
        <v>41998.852118055554</v>
      </c>
      <c r="U3004">
        <f t="shared" si="241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 s="9">
        <v>7</v>
      </c>
      <c r="M3005" t="b">
        <v>0</v>
      </c>
      <c r="N3005" t="s">
        <v>8269</v>
      </c>
      <c r="O3005">
        <f t="shared" si="242"/>
        <v>12</v>
      </c>
      <c r="P3005">
        <f t="shared" si="243"/>
        <v>24.71</v>
      </c>
      <c r="Q3005" s="13" t="s">
        <v>8323</v>
      </c>
      <c r="R3005" t="s">
        <v>8326</v>
      </c>
      <c r="S3005" s="10">
        <f t="shared" si="244"/>
        <v>42124.623877314814</v>
      </c>
      <c r="T3005" s="10">
        <f t="shared" si="245"/>
        <v>42166.958333333328</v>
      </c>
      <c r="U3005">
        <f t="shared" si="241"/>
        <v>2015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 s="9">
        <v>4</v>
      </c>
      <c r="M3006" t="b">
        <v>0</v>
      </c>
      <c r="N3006" t="s">
        <v>8276</v>
      </c>
      <c r="O3006">
        <f t="shared" si="242"/>
        <v>0</v>
      </c>
      <c r="P3006">
        <f t="shared" si="243"/>
        <v>42.5</v>
      </c>
      <c r="Q3006" s="13" t="s">
        <v>8327</v>
      </c>
      <c r="R3006" t="s">
        <v>8350</v>
      </c>
      <c r="S3006" s="10">
        <f t="shared" si="244"/>
        <v>41559.5549537037</v>
      </c>
      <c r="T3006" s="10">
        <f t="shared" si="245"/>
        <v>41589.596620370372</v>
      </c>
      <c r="U3006">
        <f t="shared" si="241"/>
        <v>2013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 s="9">
        <v>5</v>
      </c>
      <c r="M3007" t="b">
        <v>0</v>
      </c>
      <c r="N3007" t="s">
        <v>8273</v>
      </c>
      <c r="O3007">
        <f t="shared" si="242"/>
        <v>2</v>
      </c>
      <c r="P3007">
        <f t="shared" si="243"/>
        <v>34</v>
      </c>
      <c r="Q3007" s="13" t="s">
        <v>8311</v>
      </c>
      <c r="R3007" t="s">
        <v>8352</v>
      </c>
      <c r="S3007" s="10">
        <f t="shared" si="244"/>
        <v>40863.060127314813</v>
      </c>
      <c r="T3007" s="10">
        <f t="shared" si="245"/>
        <v>40893.060127314813</v>
      </c>
      <c r="U3007">
        <f t="shared" ref="U3007:U3070" si="246">YEAR(S3007)</f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 s="9">
        <v>4</v>
      </c>
      <c r="M3008" t="b">
        <v>0</v>
      </c>
      <c r="N3008" t="s">
        <v>8269</v>
      </c>
      <c r="O3008">
        <f t="shared" si="242"/>
        <v>11</v>
      </c>
      <c r="P3008">
        <f t="shared" si="243"/>
        <v>42.5</v>
      </c>
      <c r="Q3008" s="13" t="s">
        <v>8323</v>
      </c>
      <c r="R3008" t="s">
        <v>8326</v>
      </c>
      <c r="S3008" s="10">
        <f t="shared" si="244"/>
        <v>41793.191875000004</v>
      </c>
      <c r="T3008" s="10">
        <f t="shared" si="245"/>
        <v>41807.191875000004</v>
      </c>
      <c r="U3008">
        <f t="shared" si="246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 s="9">
        <v>5</v>
      </c>
      <c r="M3009" t="b">
        <v>0</v>
      </c>
      <c r="N3009" t="s">
        <v>8269</v>
      </c>
      <c r="O3009">
        <f t="shared" si="242"/>
        <v>20</v>
      </c>
      <c r="P3009">
        <f t="shared" si="243"/>
        <v>34</v>
      </c>
      <c r="Q3009" s="13" t="s">
        <v>8323</v>
      </c>
      <c r="R3009" t="s">
        <v>8326</v>
      </c>
      <c r="S3009" s="10">
        <f t="shared" si="244"/>
        <v>42132.809953703705</v>
      </c>
      <c r="T3009" s="10">
        <f t="shared" si="245"/>
        <v>42192.809953703705</v>
      </c>
      <c r="U3009">
        <f t="shared" si="246"/>
        <v>2015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 s="9">
        <v>6</v>
      </c>
      <c r="M3010" t="b">
        <v>0</v>
      </c>
      <c r="N3010" t="s">
        <v>8287</v>
      </c>
      <c r="O3010">
        <f t="shared" si="242"/>
        <v>34</v>
      </c>
      <c r="P3010">
        <f t="shared" si="243"/>
        <v>28.33</v>
      </c>
      <c r="Q3010" s="13" t="s">
        <v>8313</v>
      </c>
      <c r="R3010" t="s">
        <v>8355</v>
      </c>
      <c r="S3010" s="10">
        <f t="shared" si="244"/>
        <v>42281.136099537034</v>
      </c>
      <c r="T3010" s="10">
        <f t="shared" si="245"/>
        <v>42311.177766203706</v>
      </c>
      <c r="U3010">
        <f t="shared" si="246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 s="9">
        <v>6</v>
      </c>
      <c r="M3011" t="b">
        <v>0</v>
      </c>
      <c r="N3011" t="s">
        <v>8269</v>
      </c>
      <c r="O3011">
        <f t="shared" ref="O3011:O3074" si="247">ROUND(E3011/D3011*100,0)</f>
        <v>17</v>
      </c>
      <c r="P3011">
        <f t="shared" ref="P3011:P3074" si="248">IFERROR(ROUND(E3011/L3011,2),0)</f>
        <v>27.5</v>
      </c>
      <c r="Q3011" s="13" t="s">
        <v>8323</v>
      </c>
      <c r="R3011" t="s">
        <v>8326</v>
      </c>
      <c r="S3011" s="10">
        <f t="shared" ref="S3011:S3074" si="249">(((J3011/60)/60)/24)+DATE(1970,1,1)</f>
        <v>42031.666898148149</v>
      </c>
      <c r="T3011" s="10">
        <f t="shared" ref="T3011:T3074" si="250">(((I3011/60)/60)/24)+DATE(1970,1,1)</f>
        <v>42064.125</v>
      </c>
      <c r="U3011">
        <f t="shared" si="246"/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 s="9">
        <v>7</v>
      </c>
      <c r="M3012" t="b">
        <v>0</v>
      </c>
      <c r="N3012" t="s">
        <v>8280</v>
      </c>
      <c r="O3012">
        <f t="shared" si="247"/>
        <v>41</v>
      </c>
      <c r="P3012">
        <f t="shared" si="248"/>
        <v>23.57</v>
      </c>
      <c r="Q3012" s="13" t="s">
        <v>8316</v>
      </c>
      <c r="R3012" t="s">
        <v>8334</v>
      </c>
      <c r="S3012" s="10">
        <f t="shared" si="249"/>
        <v>40973.740451388891</v>
      </c>
      <c r="T3012" s="10">
        <f t="shared" si="250"/>
        <v>41003.698784722219</v>
      </c>
      <c r="U3012">
        <f t="shared" si="246"/>
        <v>2012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 s="9">
        <v>7</v>
      </c>
      <c r="M3013" t="b">
        <v>0</v>
      </c>
      <c r="N3013" t="s">
        <v>8269</v>
      </c>
      <c r="O3013">
        <f t="shared" si="247"/>
        <v>21</v>
      </c>
      <c r="P3013">
        <f t="shared" si="248"/>
        <v>23.14</v>
      </c>
      <c r="Q3013" s="13" t="s">
        <v>8323</v>
      </c>
      <c r="R3013" t="s">
        <v>8326</v>
      </c>
      <c r="S3013" s="10">
        <f t="shared" si="249"/>
        <v>42807.151863425926</v>
      </c>
      <c r="T3013" s="10">
        <f t="shared" si="250"/>
        <v>42829.151863425926</v>
      </c>
      <c r="U3013">
        <f t="shared" si="246"/>
        <v>2017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 s="9">
        <v>5</v>
      </c>
      <c r="M3014" t="b">
        <v>0</v>
      </c>
      <c r="N3014" t="s">
        <v>8276</v>
      </c>
      <c r="O3014">
        <f t="shared" si="247"/>
        <v>3</v>
      </c>
      <c r="P3014">
        <f t="shared" si="248"/>
        <v>32</v>
      </c>
      <c r="Q3014" s="13" t="s">
        <v>8327</v>
      </c>
      <c r="R3014" t="s">
        <v>8350</v>
      </c>
      <c r="S3014" s="10">
        <f t="shared" si="249"/>
        <v>41575.880914351852</v>
      </c>
      <c r="T3014" s="10">
        <f t="shared" si="250"/>
        <v>41605.922581018516</v>
      </c>
      <c r="U3014">
        <f t="shared" si="246"/>
        <v>2013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 s="9">
        <v>4</v>
      </c>
      <c r="M3015" t="b">
        <v>0</v>
      </c>
      <c r="N3015" t="s">
        <v>8276</v>
      </c>
      <c r="O3015">
        <f t="shared" si="247"/>
        <v>3</v>
      </c>
      <c r="P3015">
        <f t="shared" si="248"/>
        <v>40</v>
      </c>
      <c r="Q3015" s="13" t="s">
        <v>8327</v>
      </c>
      <c r="R3015" t="s">
        <v>8350</v>
      </c>
      <c r="S3015" s="10">
        <f t="shared" si="249"/>
        <v>41149.796064814815</v>
      </c>
      <c r="T3015" s="10">
        <f t="shared" si="250"/>
        <v>41175.100694444445</v>
      </c>
      <c r="U3015">
        <f t="shared" si="246"/>
        <v>2012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 s="9">
        <v>4</v>
      </c>
      <c r="M3016" t="b">
        <v>0</v>
      </c>
      <c r="N3016" t="s">
        <v>8271</v>
      </c>
      <c r="O3016">
        <f t="shared" si="247"/>
        <v>0</v>
      </c>
      <c r="P3016">
        <f t="shared" si="248"/>
        <v>39</v>
      </c>
      <c r="Q3016" s="13" t="s">
        <v>8308</v>
      </c>
      <c r="R3016" t="s">
        <v>8310</v>
      </c>
      <c r="S3016" s="10">
        <f t="shared" si="249"/>
        <v>41990.438043981485</v>
      </c>
      <c r="T3016" s="10">
        <f t="shared" si="250"/>
        <v>42020.438043981485</v>
      </c>
      <c r="U3016">
        <f t="shared" si="246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 s="9">
        <v>3</v>
      </c>
      <c r="M3017" t="b">
        <v>1</v>
      </c>
      <c r="N3017" t="s">
        <v>8283</v>
      </c>
      <c r="O3017">
        <f t="shared" si="247"/>
        <v>155</v>
      </c>
      <c r="P3017">
        <f t="shared" si="248"/>
        <v>51.67</v>
      </c>
      <c r="Q3017" s="13" t="s">
        <v>8313</v>
      </c>
      <c r="R3017" t="s">
        <v>8314</v>
      </c>
      <c r="S3017" s="10">
        <f t="shared" si="249"/>
        <v>42209.567824074074</v>
      </c>
      <c r="T3017" s="10">
        <f t="shared" si="250"/>
        <v>42259.567824074074</v>
      </c>
      <c r="U3017">
        <f t="shared" si="246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 s="9">
        <v>13</v>
      </c>
      <c r="M3018" t="b">
        <v>0</v>
      </c>
      <c r="N3018" t="s">
        <v>8268</v>
      </c>
      <c r="O3018">
        <f t="shared" si="247"/>
        <v>1</v>
      </c>
      <c r="P3018">
        <f t="shared" si="248"/>
        <v>11.77</v>
      </c>
      <c r="Q3018" s="13" t="s">
        <v>8321</v>
      </c>
      <c r="R3018" t="s">
        <v>8339</v>
      </c>
      <c r="S3018" s="10">
        <f t="shared" si="249"/>
        <v>41400.92627314815</v>
      </c>
      <c r="T3018" s="10">
        <f t="shared" si="250"/>
        <v>41430.92627314815</v>
      </c>
      <c r="U3018">
        <f t="shared" si="246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 s="9">
        <v>4</v>
      </c>
      <c r="M3019" t="b">
        <v>0</v>
      </c>
      <c r="N3019" t="s">
        <v>8269</v>
      </c>
      <c r="O3019">
        <f t="shared" si="247"/>
        <v>15</v>
      </c>
      <c r="P3019">
        <f t="shared" si="248"/>
        <v>38.25</v>
      </c>
      <c r="Q3019" s="13" t="s">
        <v>8323</v>
      </c>
      <c r="R3019" t="s">
        <v>8326</v>
      </c>
      <c r="S3019" s="10">
        <f t="shared" si="249"/>
        <v>41906.819513888891</v>
      </c>
      <c r="T3019" s="10">
        <f t="shared" si="250"/>
        <v>41938.838888888888</v>
      </c>
      <c r="U3019">
        <f t="shared" si="246"/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 s="9">
        <v>7</v>
      </c>
      <c r="M3020" t="b">
        <v>1</v>
      </c>
      <c r="N3020" t="s">
        <v>8274</v>
      </c>
      <c r="O3020">
        <f t="shared" si="247"/>
        <v>100</v>
      </c>
      <c r="P3020">
        <f t="shared" si="248"/>
        <v>21.86</v>
      </c>
      <c r="Q3020" s="13" t="s">
        <v>8327</v>
      </c>
      <c r="R3020" t="s">
        <v>8331</v>
      </c>
      <c r="S3020" s="10">
        <f t="shared" si="249"/>
        <v>42793.700821759259</v>
      </c>
      <c r="T3020" s="10">
        <f t="shared" si="250"/>
        <v>42796.700821759259</v>
      </c>
      <c r="U3020">
        <f t="shared" si="246"/>
        <v>2017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 s="9">
        <v>6</v>
      </c>
      <c r="M3021" t="b">
        <v>0</v>
      </c>
      <c r="N3021" t="s">
        <v>8265</v>
      </c>
      <c r="O3021">
        <f t="shared" si="247"/>
        <v>0</v>
      </c>
      <c r="P3021">
        <f t="shared" si="248"/>
        <v>25.17</v>
      </c>
      <c r="Q3021" s="13" t="s">
        <v>8321</v>
      </c>
      <c r="R3021" t="s">
        <v>8337</v>
      </c>
      <c r="S3021" s="10">
        <f t="shared" si="249"/>
        <v>41904.781990740739</v>
      </c>
      <c r="T3021" s="10">
        <f t="shared" si="250"/>
        <v>41940.916666666664</v>
      </c>
      <c r="U3021">
        <f t="shared" si="246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 s="9">
        <v>3</v>
      </c>
      <c r="M3022" t="b">
        <v>0</v>
      </c>
      <c r="N3022" t="s">
        <v>8276</v>
      </c>
      <c r="O3022">
        <f t="shared" si="247"/>
        <v>0</v>
      </c>
      <c r="P3022">
        <f t="shared" si="248"/>
        <v>50.33</v>
      </c>
      <c r="Q3022" s="13" t="s">
        <v>8327</v>
      </c>
      <c r="R3022" t="s">
        <v>8350</v>
      </c>
      <c r="S3022" s="10">
        <f t="shared" si="249"/>
        <v>42342.080289351856</v>
      </c>
      <c r="T3022" s="10">
        <f t="shared" si="250"/>
        <v>42372.080289351856</v>
      </c>
      <c r="U3022">
        <f t="shared" si="246"/>
        <v>2015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 s="9">
        <v>3</v>
      </c>
      <c r="M3023" t="b">
        <v>0</v>
      </c>
      <c r="N3023" t="s">
        <v>8282</v>
      </c>
      <c r="O3023">
        <f t="shared" si="247"/>
        <v>1</v>
      </c>
      <c r="P3023">
        <f t="shared" si="248"/>
        <v>50.33</v>
      </c>
      <c r="Q3023" s="13" t="s">
        <v>8319</v>
      </c>
      <c r="R3023" t="s">
        <v>8345</v>
      </c>
      <c r="S3023" s="10">
        <f t="shared" si="249"/>
        <v>42211.732430555552</v>
      </c>
      <c r="T3023" s="10">
        <f t="shared" si="250"/>
        <v>42241.732430555552</v>
      </c>
      <c r="U3023">
        <f t="shared" si="246"/>
        <v>2015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 s="9">
        <v>3</v>
      </c>
      <c r="M3024" t="b">
        <v>0</v>
      </c>
      <c r="N3024" t="s">
        <v>8282</v>
      </c>
      <c r="O3024">
        <f t="shared" si="247"/>
        <v>2</v>
      </c>
      <c r="P3024">
        <f t="shared" si="248"/>
        <v>50.33</v>
      </c>
      <c r="Q3024" s="13" t="s">
        <v>8319</v>
      </c>
      <c r="R3024" t="s">
        <v>8345</v>
      </c>
      <c r="S3024" s="10">
        <f t="shared" si="249"/>
        <v>41918.628240740742</v>
      </c>
      <c r="T3024" s="10">
        <f t="shared" si="250"/>
        <v>41978.669907407413</v>
      </c>
      <c r="U3024">
        <f t="shared" si="246"/>
        <v>2014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 s="9">
        <v>4</v>
      </c>
      <c r="M3025" t="b">
        <v>0</v>
      </c>
      <c r="N3025" t="s">
        <v>8303</v>
      </c>
      <c r="O3025">
        <f t="shared" si="247"/>
        <v>4</v>
      </c>
      <c r="P3025">
        <f t="shared" si="248"/>
        <v>37.75</v>
      </c>
      <c r="Q3025" s="13" t="s">
        <v>8323</v>
      </c>
      <c r="R3025" t="s">
        <v>8335</v>
      </c>
      <c r="S3025" s="10">
        <f t="shared" si="249"/>
        <v>42538.755428240736</v>
      </c>
      <c r="T3025" s="10">
        <f t="shared" si="250"/>
        <v>42598.755428240736</v>
      </c>
      <c r="U3025">
        <f t="shared" si="246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 s="9">
        <v>13</v>
      </c>
      <c r="M3026" t="b">
        <v>0</v>
      </c>
      <c r="N3026" t="s">
        <v>8269</v>
      </c>
      <c r="O3026">
        <f t="shared" si="247"/>
        <v>38</v>
      </c>
      <c r="P3026">
        <f t="shared" si="248"/>
        <v>11.62</v>
      </c>
      <c r="Q3026" s="13" t="s">
        <v>8323</v>
      </c>
      <c r="R3026" t="s">
        <v>8326</v>
      </c>
      <c r="S3026" s="10">
        <f t="shared" si="249"/>
        <v>41765.92465277778</v>
      </c>
      <c r="T3026" s="10">
        <f t="shared" si="250"/>
        <v>41775.92465277778</v>
      </c>
      <c r="U3026">
        <f t="shared" si="246"/>
        <v>2014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 s="9">
        <v>3</v>
      </c>
      <c r="M3027" t="b">
        <v>0</v>
      </c>
      <c r="N3027" t="s">
        <v>8273</v>
      </c>
      <c r="O3027">
        <f t="shared" si="247"/>
        <v>2</v>
      </c>
      <c r="P3027">
        <f t="shared" si="248"/>
        <v>50</v>
      </c>
      <c r="Q3027" s="13" t="s">
        <v>8311</v>
      </c>
      <c r="R3027" t="s">
        <v>8352</v>
      </c>
      <c r="S3027" s="10">
        <f t="shared" si="249"/>
        <v>42130.795983796299</v>
      </c>
      <c r="T3027" s="10">
        <f t="shared" si="250"/>
        <v>42175.795983796299</v>
      </c>
      <c r="U3027">
        <f t="shared" si="246"/>
        <v>2015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 s="9">
        <v>5</v>
      </c>
      <c r="M3028" t="b">
        <v>0</v>
      </c>
      <c r="N3028" t="s">
        <v>8268</v>
      </c>
      <c r="O3028">
        <f t="shared" si="247"/>
        <v>3</v>
      </c>
      <c r="P3028">
        <f t="shared" si="248"/>
        <v>30</v>
      </c>
      <c r="Q3028" s="13" t="s">
        <v>8321</v>
      </c>
      <c r="R3028" t="s">
        <v>8339</v>
      </c>
      <c r="S3028" s="10">
        <f t="shared" si="249"/>
        <v>41340.303032407406</v>
      </c>
      <c r="T3028" s="10">
        <f t="shared" si="250"/>
        <v>41370.261365740742</v>
      </c>
      <c r="U3028">
        <f t="shared" si="246"/>
        <v>2013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 s="9">
        <v>2</v>
      </c>
      <c r="M3029" t="b">
        <v>0</v>
      </c>
      <c r="N3029" t="s">
        <v>8302</v>
      </c>
      <c r="O3029">
        <f t="shared" si="247"/>
        <v>3</v>
      </c>
      <c r="P3029">
        <f t="shared" si="248"/>
        <v>75</v>
      </c>
      <c r="Q3029" s="13" t="s">
        <v>8311</v>
      </c>
      <c r="R3029" t="s">
        <v>8356</v>
      </c>
      <c r="S3029" s="10">
        <f t="shared" si="249"/>
        <v>40863.013356481482</v>
      </c>
      <c r="T3029" s="10">
        <f t="shared" si="250"/>
        <v>40893.013356481482</v>
      </c>
      <c r="U3029">
        <f t="shared" si="246"/>
        <v>2011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 s="9">
        <v>3</v>
      </c>
      <c r="M3030" t="b">
        <v>0</v>
      </c>
      <c r="N3030" t="s">
        <v>8291</v>
      </c>
      <c r="O3030">
        <f t="shared" si="247"/>
        <v>8</v>
      </c>
      <c r="P3030">
        <f t="shared" si="248"/>
        <v>50</v>
      </c>
      <c r="Q3030" s="13" t="s">
        <v>8327</v>
      </c>
      <c r="R3030" t="s">
        <v>8330</v>
      </c>
      <c r="S3030" s="10">
        <f t="shared" si="249"/>
        <v>42673.577534722222</v>
      </c>
      <c r="T3030" s="10">
        <f t="shared" si="250"/>
        <v>42713.619201388887</v>
      </c>
      <c r="U3030">
        <f t="shared" si="246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 s="9">
        <v>4</v>
      </c>
      <c r="M3031" t="b">
        <v>0</v>
      </c>
      <c r="N3031" t="s">
        <v>8269</v>
      </c>
      <c r="O3031">
        <f t="shared" si="247"/>
        <v>21</v>
      </c>
      <c r="P3031">
        <f t="shared" si="248"/>
        <v>37.5</v>
      </c>
      <c r="Q3031" s="13" t="s">
        <v>8323</v>
      </c>
      <c r="R3031" t="s">
        <v>8326</v>
      </c>
      <c r="S3031" s="10">
        <f t="shared" si="249"/>
        <v>42297.691006944442</v>
      </c>
      <c r="T3031" s="10">
        <f t="shared" si="250"/>
        <v>42320.290972222225</v>
      </c>
      <c r="U3031">
        <f t="shared" si="246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 s="9">
        <v>11</v>
      </c>
      <c r="M3032" t="b">
        <v>0</v>
      </c>
      <c r="N3032" t="s">
        <v>8268</v>
      </c>
      <c r="O3032">
        <f t="shared" si="247"/>
        <v>0</v>
      </c>
      <c r="P3032">
        <f t="shared" si="248"/>
        <v>13.55</v>
      </c>
      <c r="Q3032" s="13" t="s">
        <v>8321</v>
      </c>
      <c r="R3032" t="s">
        <v>8339</v>
      </c>
      <c r="S3032" s="10">
        <f t="shared" si="249"/>
        <v>42272.93949074074</v>
      </c>
      <c r="T3032" s="10">
        <f t="shared" si="250"/>
        <v>42313.981157407412</v>
      </c>
      <c r="U3032">
        <f t="shared" si="246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 s="9">
        <v>6</v>
      </c>
      <c r="M3033" t="b">
        <v>0</v>
      </c>
      <c r="N3033" t="s">
        <v>8269</v>
      </c>
      <c r="O3033">
        <f t="shared" si="247"/>
        <v>5</v>
      </c>
      <c r="P3033">
        <f t="shared" si="248"/>
        <v>24.33</v>
      </c>
      <c r="Q3033" s="13" t="s">
        <v>8323</v>
      </c>
      <c r="R3033" t="s">
        <v>8326</v>
      </c>
      <c r="S3033" s="10">
        <f t="shared" si="249"/>
        <v>42165.037581018521</v>
      </c>
      <c r="T3033" s="10">
        <f t="shared" si="250"/>
        <v>42224.898611111115</v>
      </c>
      <c r="U3033">
        <f t="shared" si="246"/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 s="9">
        <v>2</v>
      </c>
      <c r="M3034" t="b">
        <v>0</v>
      </c>
      <c r="N3034" t="s">
        <v>8282</v>
      </c>
      <c r="O3034">
        <f t="shared" si="247"/>
        <v>2</v>
      </c>
      <c r="P3034">
        <f t="shared" si="248"/>
        <v>72.5</v>
      </c>
      <c r="Q3034" s="13" t="s">
        <v>8319</v>
      </c>
      <c r="R3034" t="s">
        <v>8345</v>
      </c>
      <c r="S3034" s="10">
        <f t="shared" si="249"/>
        <v>42234.105462962965</v>
      </c>
      <c r="T3034" s="10">
        <f t="shared" si="250"/>
        <v>42264.105462962965</v>
      </c>
      <c r="U3034">
        <f t="shared" si="246"/>
        <v>2015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 s="9">
        <v>3</v>
      </c>
      <c r="M3035" t="b">
        <v>0</v>
      </c>
      <c r="N3035" t="s">
        <v>8285</v>
      </c>
      <c r="O3035">
        <f t="shared" si="247"/>
        <v>3</v>
      </c>
      <c r="P3035">
        <f t="shared" si="248"/>
        <v>48.33</v>
      </c>
      <c r="Q3035" s="13" t="s">
        <v>8311</v>
      </c>
      <c r="R3035" t="s">
        <v>8348</v>
      </c>
      <c r="S3035" s="10">
        <f t="shared" si="249"/>
        <v>42708.668576388889</v>
      </c>
      <c r="T3035" s="10">
        <f t="shared" si="250"/>
        <v>42738.668576388889</v>
      </c>
      <c r="U3035">
        <f t="shared" si="246"/>
        <v>2016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 s="9">
        <v>7</v>
      </c>
      <c r="M3036" t="b">
        <v>0</v>
      </c>
      <c r="N3036" t="s">
        <v>8269</v>
      </c>
      <c r="O3036">
        <f t="shared" si="247"/>
        <v>8</v>
      </c>
      <c r="P3036">
        <f t="shared" si="248"/>
        <v>20.71</v>
      </c>
      <c r="Q3036" s="13" t="s">
        <v>8323</v>
      </c>
      <c r="R3036" t="s">
        <v>8326</v>
      </c>
      <c r="S3036" s="10">
        <f t="shared" si="249"/>
        <v>41755.476724537039</v>
      </c>
      <c r="T3036" s="10">
        <f t="shared" si="250"/>
        <v>41778.476724537039</v>
      </c>
      <c r="U3036">
        <f t="shared" si="246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 s="9">
        <v>1</v>
      </c>
      <c r="M3037" t="b">
        <v>0</v>
      </c>
      <c r="N3037" t="s">
        <v>8270</v>
      </c>
      <c r="O3037">
        <f t="shared" si="247"/>
        <v>0</v>
      </c>
      <c r="P3037">
        <f t="shared" si="248"/>
        <v>142</v>
      </c>
      <c r="Q3037" s="13" t="s">
        <v>8308</v>
      </c>
      <c r="R3037" t="s">
        <v>8342</v>
      </c>
      <c r="S3037" s="10">
        <f t="shared" si="249"/>
        <v>42388.798252314817</v>
      </c>
      <c r="T3037" s="10">
        <f t="shared" si="250"/>
        <v>42418.798252314817</v>
      </c>
      <c r="U3037">
        <f t="shared" si="246"/>
        <v>2016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 s="9">
        <v>7</v>
      </c>
      <c r="M3038" t="b">
        <v>0</v>
      </c>
      <c r="N3038" t="s">
        <v>8301</v>
      </c>
      <c r="O3038">
        <f t="shared" si="247"/>
        <v>14</v>
      </c>
      <c r="P3038">
        <f t="shared" si="248"/>
        <v>20.14</v>
      </c>
      <c r="Q3038" s="13" t="s">
        <v>8323</v>
      </c>
      <c r="R3038" t="s">
        <v>8324</v>
      </c>
      <c r="S3038" s="10">
        <f t="shared" si="249"/>
        <v>41957.833726851852</v>
      </c>
      <c r="T3038" s="10">
        <f t="shared" si="250"/>
        <v>41987.833726851852</v>
      </c>
      <c r="U3038">
        <f t="shared" si="246"/>
        <v>2014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 s="9">
        <v>5</v>
      </c>
      <c r="M3039" t="b">
        <v>0</v>
      </c>
      <c r="N3039" t="s">
        <v>8268</v>
      </c>
      <c r="O3039">
        <f t="shared" si="247"/>
        <v>18</v>
      </c>
      <c r="P3039">
        <f t="shared" si="248"/>
        <v>28.2</v>
      </c>
      <c r="Q3039" s="13" t="s">
        <v>8321</v>
      </c>
      <c r="R3039" t="s">
        <v>8339</v>
      </c>
      <c r="S3039" s="10">
        <f t="shared" si="249"/>
        <v>41844.922662037039</v>
      </c>
      <c r="T3039" s="10">
        <f t="shared" si="250"/>
        <v>41874.922662037039</v>
      </c>
      <c r="U3039">
        <f t="shared" si="246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 s="9">
        <v>5</v>
      </c>
      <c r="M3040" t="b">
        <v>0</v>
      </c>
      <c r="N3040" t="s">
        <v>8265</v>
      </c>
      <c r="O3040">
        <f t="shared" si="247"/>
        <v>0</v>
      </c>
      <c r="P3040">
        <f t="shared" si="248"/>
        <v>28</v>
      </c>
      <c r="Q3040" s="13" t="s">
        <v>8321</v>
      </c>
      <c r="R3040" t="s">
        <v>8337</v>
      </c>
      <c r="S3040" s="10">
        <f t="shared" si="249"/>
        <v>42113.550821759258</v>
      </c>
      <c r="T3040" s="10">
        <f t="shared" si="250"/>
        <v>42173.550821759258</v>
      </c>
      <c r="U3040">
        <f t="shared" si="246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 s="9">
        <v>6</v>
      </c>
      <c r="M3041" t="b">
        <v>0</v>
      </c>
      <c r="N3041" t="s">
        <v>8270</v>
      </c>
      <c r="O3041">
        <f t="shared" si="247"/>
        <v>1</v>
      </c>
      <c r="P3041">
        <f t="shared" si="248"/>
        <v>23.33</v>
      </c>
      <c r="Q3041" s="13" t="s">
        <v>8308</v>
      </c>
      <c r="R3041" t="s">
        <v>8342</v>
      </c>
      <c r="S3041" s="10">
        <f t="shared" si="249"/>
        <v>41969.858090277776</v>
      </c>
      <c r="T3041" s="10">
        <f t="shared" si="250"/>
        <v>41999.858090277776</v>
      </c>
      <c r="U3041">
        <f t="shared" si="246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 s="9">
        <v>3</v>
      </c>
      <c r="M3042" t="b">
        <v>0</v>
      </c>
      <c r="N3042" t="s">
        <v>8294</v>
      </c>
      <c r="O3042">
        <f t="shared" si="247"/>
        <v>7</v>
      </c>
      <c r="P3042">
        <f t="shared" si="248"/>
        <v>46.67</v>
      </c>
      <c r="Q3042" s="13" t="s">
        <v>8313</v>
      </c>
      <c r="R3042" t="s">
        <v>8353</v>
      </c>
      <c r="S3042" s="10">
        <f t="shared" si="249"/>
        <v>42167.89335648148</v>
      </c>
      <c r="T3042" s="10">
        <f t="shared" si="250"/>
        <v>42188.89335648148</v>
      </c>
      <c r="U3042">
        <f t="shared" si="246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 s="9">
        <v>4</v>
      </c>
      <c r="M3043" t="b">
        <v>0</v>
      </c>
      <c r="N3043" t="s">
        <v>8302</v>
      </c>
      <c r="O3043">
        <f t="shared" si="247"/>
        <v>28</v>
      </c>
      <c r="P3043">
        <f t="shared" si="248"/>
        <v>35</v>
      </c>
      <c r="Q3043" s="13" t="s">
        <v>8311</v>
      </c>
      <c r="R3043" t="s">
        <v>8356</v>
      </c>
      <c r="S3043" s="10">
        <f t="shared" si="249"/>
        <v>41044.64811342593</v>
      </c>
      <c r="T3043" s="10">
        <f t="shared" si="250"/>
        <v>41076.131944444445</v>
      </c>
      <c r="U3043">
        <f t="shared" si="246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 s="9">
        <v>8</v>
      </c>
      <c r="M3044" t="b">
        <v>0</v>
      </c>
      <c r="N3044" t="s">
        <v>8268</v>
      </c>
      <c r="O3044">
        <f t="shared" si="247"/>
        <v>27</v>
      </c>
      <c r="P3044">
        <f t="shared" si="248"/>
        <v>17.25</v>
      </c>
      <c r="Q3044" s="13" t="s">
        <v>8321</v>
      </c>
      <c r="R3044" t="s">
        <v>8339</v>
      </c>
      <c r="S3044" s="10">
        <f t="shared" si="249"/>
        <v>41801.120069444441</v>
      </c>
      <c r="T3044" s="10">
        <f t="shared" si="250"/>
        <v>41817.120069444441</v>
      </c>
      <c r="U3044">
        <f t="shared" si="246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 s="9">
        <v>6</v>
      </c>
      <c r="M3045" t="b">
        <v>0</v>
      </c>
      <c r="N3045" t="s">
        <v>8269</v>
      </c>
      <c r="O3045">
        <f t="shared" si="247"/>
        <v>27</v>
      </c>
      <c r="P3045">
        <f t="shared" si="248"/>
        <v>22.83</v>
      </c>
      <c r="Q3045" s="13" t="s">
        <v>8323</v>
      </c>
      <c r="R3045" t="s">
        <v>8326</v>
      </c>
      <c r="S3045" s="10">
        <f t="shared" si="249"/>
        <v>42475.848067129627</v>
      </c>
      <c r="T3045" s="10">
        <f t="shared" si="250"/>
        <v>42505.848067129627</v>
      </c>
      <c r="U3045">
        <f t="shared" si="246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 s="9">
        <v>6</v>
      </c>
      <c r="M3046" t="b">
        <v>0</v>
      </c>
      <c r="N3046" t="s">
        <v>8269</v>
      </c>
      <c r="O3046">
        <f t="shared" si="247"/>
        <v>1</v>
      </c>
      <c r="P3046">
        <f t="shared" si="248"/>
        <v>22.67</v>
      </c>
      <c r="Q3046" s="13" t="s">
        <v>8323</v>
      </c>
      <c r="R3046" t="s">
        <v>8326</v>
      </c>
      <c r="S3046" s="10">
        <f t="shared" si="249"/>
        <v>41811.536180555559</v>
      </c>
      <c r="T3046" s="10">
        <f t="shared" si="250"/>
        <v>41841.536180555559</v>
      </c>
      <c r="U3046">
        <f t="shared" si="246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 s="9">
        <v>4</v>
      </c>
      <c r="M3047" t="b">
        <v>0</v>
      </c>
      <c r="N3047" t="s">
        <v>8269</v>
      </c>
      <c r="O3047">
        <f t="shared" si="247"/>
        <v>0</v>
      </c>
      <c r="P3047">
        <f t="shared" si="248"/>
        <v>33.75</v>
      </c>
      <c r="Q3047" s="13" t="s">
        <v>8323</v>
      </c>
      <c r="R3047" t="s">
        <v>8326</v>
      </c>
      <c r="S3047" s="10">
        <f t="shared" si="249"/>
        <v>41863.359282407408</v>
      </c>
      <c r="T3047" s="10">
        <f t="shared" si="250"/>
        <v>41893.359282407408</v>
      </c>
      <c r="U3047">
        <f t="shared" si="246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 s="9">
        <v>9</v>
      </c>
      <c r="M3048" t="b">
        <v>0</v>
      </c>
      <c r="N3048" t="s">
        <v>8269</v>
      </c>
      <c r="O3048">
        <f t="shared" si="247"/>
        <v>1</v>
      </c>
      <c r="P3048">
        <f t="shared" si="248"/>
        <v>15</v>
      </c>
      <c r="Q3048" s="13" t="s">
        <v>8323</v>
      </c>
      <c r="R3048" t="s">
        <v>8326</v>
      </c>
      <c r="S3048" s="10">
        <f t="shared" si="249"/>
        <v>41787.681527777779</v>
      </c>
      <c r="T3048" s="10">
        <f t="shared" si="250"/>
        <v>41817.681527777779</v>
      </c>
      <c r="U3048">
        <f t="shared" si="246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 s="9">
        <v>5</v>
      </c>
      <c r="M3049" t="b">
        <v>0</v>
      </c>
      <c r="N3049" t="s">
        <v>8269</v>
      </c>
      <c r="O3049">
        <f t="shared" si="247"/>
        <v>5</v>
      </c>
      <c r="P3049">
        <f t="shared" si="248"/>
        <v>27</v>
      </c>
      <c r="Q3049" s="13" t="s">
        <v>8323</v>
      </c>
      <c r="R3049" t="s">
        <v>8326</v>
      </c>
      <c r="S3049" s="10">
        <f t="shared" si="249"/>
        <v>42136.092488425929</v>
      </c>
      <c r="T3049" s="10">
        <f t="shared" si="250"/>
        <v>42166.092488425929</v>
      </c>
      <c r="U3049">
        <f t="shared" si="246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 s="9">
        <v>3</v>
      </c>
      <c r="M3050" t="b">
        <v>0</v>
      </c>
      <c r="N3050" t="s">
        <v>8269</v>
      </c>
      <c r="O3050">
        <f t="shared" si="247"/>
        <v>5</v>
      </c>
      <c r="P3050">
        <f t="shared" si="248"/>
        <v>45</v>
      </c>
      <c r="Q3050" s="13" t="s">
        <v>8323</v>
      </c>
      <c r="R3050" t="s">
        <v>8326</v>
      </c>
      <c r="S3050" s="10">
        <f t="shared" si="249"/>
        <v>42657.38726851852</v>
      </c>
      <c r="T3050" s="10">
        <f t="shared" si="250"/>
        <v>42687.428935185191</v>
      </c>
      <c r="U3050">
        <f t="shared" si="246"/>
        <v>2016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 s="9">
        <v>8</v>
      </c>
      <c r="M3051" t="b">
        <v>0</v>
      </c>
      <c r="N3051" t="s">
        <v>8268</v>
      </c>
      <c r="O3051">
        <f t="shared" si="247"/>
        <v>1</v>
      </c>
      <c r="P3051">
        <f t="shared" si="248"/>
        <v>16.63</v>
      </c>
      <c r="Q3051" s="13" t="s">
        <v>8321</v>
      </c>
      <c r="R3051" t="s">
        <v>8339</v>
      </c>
      <c r="S3051" s="10">
        <f t="shared" si="249"/>
        <v>42400.711967592593</v>
      </c>
      <c r="T3051" s="10">
        <f t="shared" si="250"/>
        <v>42430.711967592593</v>
      </c>
      <c r="U3051">
        <f t="shared" si="246"/>
        <v>2016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 s="9">
        <v>3</v>
      </c>
      <c r="M3052" t="b">
        <v>0</v>
      </c>
      <c r="N3052" t="s">
        <v>8300</v>
      </c>
      <c r="O3052">
        <f t="shared" si="247"/>
        <v>0</v>
      </c>
      <c r="P3052">
        <f t="shared" si="248"/>
        <v>44</v>
      </c>
      <c r="Q3052" s="13" t="s">
        <v>8308</v>
      </c>
      <c r="R3052" t="s">
        <v>8340</v>
      </c>
      <c r="S3052" s="10">
        <f t="shared" si="249"/>
        <v>42033.001087962963</v>
      </c>
      <c r="T3052" s="10">
        <f t="shared" si="250"/>
        <v>42063.001087962963</v>
      </c>
      <c r="U3052">
        <f t="shared" si="246"/>
        <v>2015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 s="9">
        <v>3</v>
      </c>
      <c r="M3053" t="b">
        <v>0</v>
      </c>
      <c r="N3053" t="s">
        <v>8284</v>
      </c>
      <c r="O3053">
        <f t="shared" si="247"/>
        <v>4</v>
      </c>
      <c r="P3053">
        <f t="shared" si="248"/>
        <v>44</v>
      </c>
      <c r="Q3053" s="13" t="s">
        <v>8327</v>
      </c>
      <c r="R3053" t="s">
        <v>8354</v>
      </c>
      <c r="S3053" s="10">
        <f t="shared" si="249"/>
        <v>41509.905995370369</v>
      </c>
      <c r="T3053" s="10">
        <f t="shared" si="250"/>
        <v>41569.905995370369</v>
      </c>
      <c r="U3053">
        <f t="shared" si="246"/>
        <v>2013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 s="9">
        <v>8</v>
      </c>
      <c r="M3054" t="b">
        <v>0</v>
      </c>
      <c r="N3054" t="s">
        <v>8270</v>
      </c>
      <c r="O3054">
        <f t="shared" si="247"/>
        <v>3</v>
      </c>
      <c r="P3054">
        <f t="shared" si="248"/>
        <v>16.38</v>
      </c>
      <c r="Q3054" s="13" t="s">
        <v>8308</v>
      </c>
      <c r="R3054" t="s">
        <v>8342</v>
      </c>
      <c r="S3054" s="10">
        <f t="shared" si="249"/>
        <v>42194.357731481476</v>
      </c>
      <c r="T3054" s="10">
        <f t="shared" si="250"/>
        <v>42239.357731481476</v>
      </c>
      <c r="U3054">
        <f t="shared" si="246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 s="9">
        <v>7</v>
      </c>
      <c r="M3055" t="b">
        <v>0</v>
      </c>
      <c r="N3055" t="s">
        <v>8276</v>
      </c>
      <c r="O3055">
        <f t="shared" si="247"/>
        <v>7</v>
      </c>
      <c r="P3055">
        <f t="shared" si="248"/>
        <v>18.71</v>
      </c>
      <c r="Q3055" s="13" t="s">
        <v>8327</v>
      </c>
      <c r="R3055" t="s">
        <v>8350</v>
      </c>
      <c r="S3055" s="10">
        <f t="shared" si="249"/>
        <v>41680.359976851854</v>
      </c>
      <c r="T3055" s="10">
        <f t="shared" si="250"/>
        <v>41714.916666666664</v>
      </c>
      <c r="U3055">
        <f t="shared" si="246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 s="9">
        <v>4</v>
      </c>
      <c r="M3056" t="b">
        <v>0</v>
      </c>
      <c r="N3056" t="s">
        <v>8269</v>
      </c>
      <c r="O3056">
        <f t="shared" si="247"/>
        <v>15</v>
      </c>
      <c r="P3056">
        <f t="shared" si="248"/>
        <v>32.75</v>
      </c>
      <c r="Q3056" s="13" t="s">
        <v>8323</v>
      </c>
      <c r="R3056" t="s">
        <v>8326</v>
      </c>
      <c r="S3056" s="10">
        <f t="shared" si="249"/>
        <v>41968.677465277782</v>
      </c>
      <c r="T3056" s="10">
        <f t="shared" si="250"/>
        <v>42028.5</v>
      </c>
      <c r="U3056">
        <f t="shared" si="246"/>
        <v>2014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 s="9">
        <v>4</v>
      </c>
      <c r="M3057" t="b">
        <v>0</v>
      </c>
      <c r="N3057" t="s">
        <v>8269</v>
      </c>
      <c r="O3057">
        <f t="shared" si="247"/>
        <v>9</v>
      </c>
      <c r="P3057">
        <f t="shared" si="248"/>
        <v>32.5</v>
      </c>
      <c r="Q3057" s="13" t="s">
        <v>8323</v>
      </c>
      <c r="R3057" t="s">
        <v>8326</v>
      </c>
      <c r="S3057" s="10">
        <f t="shared" si="249"/>
        <v>42620.91097222222</v>
      </c>
      <c r="T3057" s="10">
        <f t="shared" si="250"/>
        <v>42650.91097222222</v>
      </c>
      <c r="U3057">
        <f t="shared" si="246"/>
        <v>2016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 s="9">
        <v>2</v>
      </c>
      <c r="M3058" t="b">
        <v>0</v>
      </c>
      <c r="N3058" t="s">
        <v>8266</v>
      </c>
      <c r="O3058">
        <f t="shared" si="247"/>
        <v>13</v>
      </c>
      <c r="P3058">
        <f t="shared" si="248"/>
        <v>65</v>
      </c>
      <c r="Q3058" s="13" t="s">
        <v>8321</v>
      </c>
      <c r="R3058" t="s">
        <v>8325</v>
      </c>
      <c r="S3058" s="10">
        <f t="shared" si="249"/>
        <v>42031.769884259258</v>
      </c>
      <c r="T3058" s="10">
        <f t="shared" si="250"/>
        <v>42090.110416666663</v>
      </c>
      <c r="U3058">
        <f t="shared" si="246"/>
        <v>2015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 s="9">
        <v>10</v>
      </c>
      <c r="M3059" t="b">
        <v>0</v>
      </c>
      <c r="N3059" t="s">
        <v>8280</v>
      </c>
      <c r="O3059">
        <f t="shared" si="247"/>
        <v>26</v>
      </c>
      <c r="P3059">
        <f t="shared" si="248"/>
        <v>13</v>
      </c>
      <c r="Q3059" s="13" t="s">
        <v>8316</v>
      </c>
      <c r="R3059" t="s">
        <v>8334</v>
      </c>
      <c r="S3059" s="10">
        <f t="shared" si="249"/>
        <v>41599.855682870373</v>
      </c>
      <c r="T3059" s="10">
        <f t="shared" si="250"/>
        <v>41629.855682870373</v>
      </c>
      <c r="U3059">
        <f t="shared" si="246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 s="9">
        <v>5</v>
      </c>
      <c r="M3060" t="b">
        <v>0</v>
      </c>
      <c r="N3060" t="s">
        <v>8269</v>
      </c>
      <c r="O3060">
        <f t="shared" si="247"/>
        <v>33</v>
      </c>
      <c r="P3060">
        <f t="shared" si="248"/>
        <v>26</v>
      </c>
      <c r="Q3060" s="13" t="s">
        <v>8323</v>
      </c>
      <c r="R3060" t="s">
        <v>8326</v>
      </c>
      <c r="S3060" s="10">
        <f t="shared" si="249"/>
        <v>42047.07640046296</v>
      </c>
      <c r="T3060" s="10">
        <f t="shared" si="250"/>
        <v>42077.034733796296</v>
      </c>
      <c r="U3060">
        <f t="shared" si="246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 s="9">
        <v>9</v>
      </c>
      <c r="M3061" t="b">
        <v>0</v>
      </c>
      <c r="N3061" t="s">
        <v>8303</v>
      </c>
      <c r="O3061">
        <f t="shared" si="247"/>
        <v>65</v>
      </c>
      <c r="P3061">
        <f t="shared" si="248"/>
        <v>14.44</v>
      </c>
      <c r="Q3061" s="13" t="s">
        <v>8323</v>
      </c>
      <c r="R3061" t="s">
        <v>8335</v>
      </c>
      <c r="S3061" s="10">
        <f t="shared" si="249"/>
        <v>42144.415532407409</v>
      </c>
      <c r="T3061" s="10">
        <f t="shared" si="250"/>
        <v>42165.415532407409</v>
      </c>
      <c r="U3061">
        <f t="shared" si="246"/>
        <v>2015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 s="9">
        <v>3</v>
      </c>
      <c r="M3062" t="b">
        <v>1</v>
      </c>
      <c r="N3062" t="s">
        <v>8303</v>
      </c>
      <c r="O3062">
        <f t="shared" si="247"/>
        <v>129</v>
      </c>
      <c r="P3062">
        <f t="shared" si="248"/>
        <v>43</v>
      </c>
      <c r="Q3062" s="13" t="s">
        <v>8323</v>
      </c>
      <c r="R3062" t="s">
        <v>8335</v>
      </c>
      <c r="S3062" s="10">
        <f t="shared" si="249"/>
        <v>41877.886620370373</v>
      </c>
      <c r="T3062" s="10">
        <f t="shared" si="250"/>
        <v>41907.886620370373</v>
      </c>
      <c r="U3062">
        <f t="shared" si="246"/>
        <v>2014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 s="9">
        <v>10</v>
      </c>
      <c r="M3063" t="b">
        <v>0</v>
      </c>
      <c r="N3063" t="s">
        <v>8301</v>
      </c>
      <c r="O3063">
        <f t="shared" si="247"/>
        <v>0</v>
      </c>
      <c r="P3063">
        <f t="shared" si="248"/>
        <v>12.8</v>
      </c>
      <c r="Q3063" s="13" t="s">
        <v>8323</v>
      </c>
      <c r="R3063" t="s">
        <v>8324</v>
      </c>
      <c r="S3063" s="10">
        <f t="shared" si="249"/>
        <v>42435.942083333335</v>
      </c>
      <c r="T3063" s="10">
        <f t="shared" si="250"/>
        <v>42495.900416666671</v>
      </c>
      <c r="U3063">
        <f t="shared" si="246"/>
        <v>2016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 s="9">
        <v>12</v>
      </c>
      <c r="M3064" t="b">
        <v>0</v>
      </c>
      <c r="N3064" t="s">
        <v>8280</v>
      </c>
      <c r="O3064">
        <f t="shared" si="247"/>
        <v>13</v>
      </c>
      <c r="P3064">
        <f t="shared" si="248"/>
        <v>10.67</v>
      </c>
      <c r="Q3064" s="13" t="s">
        <v>8316</v>
      </c>
      <c r="R3064" t="s">
        <v>8334</v>
      </c>
      <c r="S3064" s="10">
        <f t="shared" si="249"/>
        <v>41557.013182870374</v>
      </c>
      <c r="T3064" s="10">
        <f t="shared" si="250"/>
        <v>41587.054849537039</v>
      </c>
      <c r="U3064">
        <f t="shared" si="246"/>
        <v>2013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 s="9">
        <v>3</v>
      </c>
      <c r="M3065" t="b">
        <v>0</v>
      </c>
      <c r="N3065" t="s">
        <v>8301</v>
      </c>
      <c r="O3065">
        <f t="shared" si="247"/>
        <v>0</v>
      </c>
      <c r="P3065">
        <f t="shared" si="248"/>
        <v>42</v>
      </c>
      <c r="Q3065" s="13" t="s">
        <v>8323</v>
      </c>
      <c r="R3065" t="s">
        <v>8324</v>
      </c>
      <c r="S3065" s="10">
        <f t="shared" si="249"/>
        <v>41981.57230324074</v>
      </c>
      <c r="T3065" s="10">
        <f t="shared" si="250"/>
        <v>42012.570138888885</v>
      </c>
      <c r="U3065">
        <f t="shared" si="246"/>
        <v>2014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 s="9">
        <v>5</v>
      </c>
      <c r="M3066" t="b">
        <v>0</v>
      </c>
      <c r="N3066" t="s">
        <v>8271</v>
      </c>
      <c r="O3066">
        <f t="shared" si="247"/>
        <v>1</v>
      </c>
      <c r="P3066">
        <f t="shared" si="248"/>
        <v>25.2</v>
      </c>
      <c r="Q3066" s="13" t="s">
        <v>8308</v>
      </c>
      <c r="R3066" t="s">
        <v>8310</v>
      </c>
      <c r="S3066" s="10">
        <f t="shared" si="249"/>
        <v>41999.164340277777</v>
      </c>
      <c r="T3066" s="10">
        <f t="shared" si="250"/>
        <v>42029.164340277777</v>
      </c>
      <c r="U3066">
        <f t="shared" si="246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 s="9">
        <v>3</v>
      </c>
      <c r="M3067" t="b">
        <v>0</v>
      </c>
      <c r="N3067" t="s">
        <v>8269</v>
      </c>
      <c r="O3067">
        <f t="shared" si="247"/>
        <v>6</v>
      </c>
      <c r="P3067">
        <f t="shared" si="248"/>
        <v>42</v>
      </c>
      <c r="Q3067" s="13" t="s">
        <v>8323</v>
      </c>
      <c r="R3067" t="s">
        <v>8326</v>
      </c>
      <c r="S3067" s="10">
        <f t="shared" si="249"/>
        <v>42053.722060185188</v>
      </c>
      <c r="T3067" s="10">
        <f t="shared" si="250"/>
        <v>42113.680393518516</v>
      </c>
      <c r="U3067">
        <f t="shared" si="246"/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 s="9">
        <v>4</v>
      </c>
      <c r="M3068" t="b">
        <v>0</v>
      </c>
      <c r="N3068" t="s">
        <v>8281</v>
      </c>
      <c r="O3068">
        <f t="shared" si="247"/>
        <v>0</v>
      </c>
      <c r="P3068">
        <f t="shared" si="248"/>
        <v>31.25</v>
      </c>
      <c r="Q3068" s="13" t="s">
        <v>8316</v>
      </c>
      <c r="R3068" t="s">
        <v>8344</v>
      </c>
      <c r="S3068" s="10">
        <f t="shared" si="249"/>
        <v>42736.9066087963</v>
      </c>
      <c r="T3068" s="10">
        <f t="shared" si="250"/>
        <v>42756.9066087963</v>
      </c>
      <c r="U3068">
        <f t="shared" si="246"/>
        <v>2017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 s="9">
        <v>2</v>
      </c>
      <c r="M3069" t="b">
        <v>0</v>
      </c>
      <c r="N3069" t="s">
        <v>8281</v>
      </c>
      <c r="O3069">
        <f t="shared" si="247"/>
        <v>1</v>
      </c>
      <c r="P3069">
        <f t="shared" si="248"/>
        <v>62.5</v>
      </c>
      <c r="Q3069" s="13" t="s">
        <v>8316</v>
      </c>
      <c r="R3069" t="s">
        <v>8344</v>
      </c>
      <c r="S3069" s="10">
        <f t="shared" si="249"/>
        <v>42742.246493055558</v>
      </c>
      <c r="T3069" s="10">
        <f t="shared" si="250"/>
        <v>42795.166666666672</v>
      </c>
      <c r="U3069">
        <f t="shared" si="246"/>
        <v>2017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 s="9">
        <v>2</v>
      </c>
      <c r="M3070" t="b">
        <v>0</v>
      </c>
      <c r="N3070" t="s">
        <v>8301</v>
      </c>
      <c r="O3070">
        <f t="shared" si="247"/>
        <v>1</v>
      </c>
      <c r="P3070">
        <f t="shared" si="248"/>
        <v>62.5</v>
      </c>
      <c r="Q3070" s="13" t="s">
        <v>8323</v>
      </c>
      <c r="R3070" t="s">
        <v>8324</v>
      </c>
      <c r="S3070" s="10">
        <f t="shared" si="249"/>
        <v>42665.150347222225</v>
      </c>
      <c r="T3070" s="10">
        <f t="shared" si="250"/>
        <v>42725.192013888889</v>
      </c>
      <c r="U3070">
        <f t="shared" si="246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 s="9">
        <v>2</v>
      </c>
      <c r="M3071" t="b">
        <v>0</v>
      </c>
      <c r="N3071" t="s">
        <v>8269</v>
      </c>
      <c r="O3071">
        <f t="shared" si="247"/>
        <v>1</v>
      </c>
      <c r="P3071">
        <f t="shared" si="248"/>
        <v>62.5</v>
      </c>
      <c r="Q3071" s="13" t="s">
        <v>8323</v>
      </c>
      <c r="R3071" t="s">
        <v>8326</v>
      </c>
      <c r="S3071" s="10">
        <f t="shared" si="249"/>
        <v>41878.911550925928</v>
      </c>
      <c r="T3071" s="10">
        <f t="shared" si="250"/>
        <v>41938.911550925928</v>
      </c>
      <c r="U3071">
        <f t="shared" ref="U3071:U3087" si="251">YEAR(S3071)</f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 s="9">
        <v>2</v>
      </c>
      <c r="M3072" t="b">
        <v>0</v>
      </c>
      <c r="N3072" t="s">
        <v>8269</v>
      </c>
      <c r="O3072">
        <f t="shared" si="247"/>
        <v>1</v>
      </c>
      <c r="P3072">
        <f t="shared" si="248"/>
        <v>62.5</v>
      </c>
      <c r="Q3072" s="13" t="s">
        <v>8323</v>
      </c>
      <c r="R3072" t="s">
        <v>8326</v>
      </c>
      <c r="S3072" s="10">
        <f t="shared" si="249"/>
        <v>41843.775011574071</v>
      </c>
      <c r="T3072" s="10">
        <f t="shared" si="250"/>
        <v>41863.775011574071</v>
      </c>
      <c r="U3072">
        <f t="shared" si="251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 s="9">
        <v>4</v>
      </c>
      <c r="M3073" t="b">
        <v>0</v>
      </c>
      <c r="N3073" t="s">
        <v>8277</v>
      </c>
      <c r="O3073">
        <f t="shared" si="247"/>
        <v>4</v>
      </c>
      <c r="P3073">
        <f t="shared" si="248"/>
        <v>31.25</v>
      </c>
      <c r="Q3073" s="13" t="s">
        <v>8327</v>
      </c>
      <c r="R3073" t="s">
        <v>8328</v>
      </c>
      <c r="S3073" s="10">
        <f t="shared" si="249"/>
        <v>41569.698831018519</v>
      </c>
      <c r="T3073" s="10">
        <f t="shared" si="250"/>
        <v>41599.740497685183</v>
      </c>
      <c r="U3073">
        <f t="shared" si="251"/>
        <v>2013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 s="9">
        <v>2</v>
      </c>
      <c r="M3074" t="b">
        <v>0</v>
      </c>
      <c r="N3074" t="s">
        <v>8268</v>
      </c>
      <c r="O3074">
        <f t="shared" si="247"/>
        <v>5</v>
      </c>
      <c r="P3074">
        <f t="shared" si="248"/>
        <v>62.5</v>
      </c>
      <c r="Q3074" s="13" t="s">
        <v>8321</v>
      </c>
      <c r="R3074" t="s">
        <v>8339</v>
      </c>
      <c r="S3074" s="10">
        <f t="shared" si="249"/>
        <v>41576.834513888891</v>
      </c>
      <c r="T3074" s="10">
        <f t="shared" si="250"/>
        <v>41609.876180555555</v>
      </c>
      <c r="U3074">
        <f t="shared" si="251"/>
        <v>2013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 s="9">
        <v>3</v>
      </c>
      <c r="M3075" t="b">
        <v>0</v>
      </c>
      <c r="N3075" t="s">
        <v>8288</v>
      </c>
      <c r="O3075">
        <f t="shared" ref="O3075:O3138" si="252">ROUND(E3075/D3075*100,0)</f>
        <v>5</v>
      </c>
      <c r="P3075">
        <f t="shared" ref="P3075:P3138" si="253">IFERROR(ROUND(E3075/L3075,2),0)</f>
        <v>41.67</v>
      </c>
      <c r="Q3075" s="13" t="s">
        <v>8311</v>
      </c>
      <c r="R3075" t="s">
        <v>8349</v>
      </c>
      <c r="S3075" s="10">
        <f t="shared" ref="S3075:S3138" si="254">(((J3075/60)/60)/24)+DATE(1970,1,1)</f>
        <v>42404.033090277779</v>
      </c>
      <c r="T3075" s="10">
        <f t="shared" ref="T3075:T3138" si="255">(((I3075/60)/60)/24)+DATE(1970,1,1)</f>
        <v>42428.999305555553</v>
      </c>
      <c r="U3075">
        <f t="shared" si="251"/>
        <v>2016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 s="9">
        <v>3</v>
      </c>
      <c r="M3076" t="b">
        <v>0</v>
      </c>
      <c r="N3076" t="s">
        <v>8299</v>
      </c>
      <c r="O3076">
        <f t="shared" si="252"/>
        <v>0</v>
      </c>
      <c r="P3076">
        <f t="shared" si="253"/>
        <v>41.33</v>
      </c>
      <c r="Q3076" s="13" t="s">
        <v>8308</v>
      </c>
      <c r="R3076" t="s">
        <v>8315</v>
      </c>
      <c r="S3076" s="10">
        <f t="shared" si="254"/>
        <v>42341.99700231482</v>
      </c>
      <c r="T3076" s="10">
        <f t="shared" si="255"/>
        <v>42401.99700231482</v>
      </c>
      <c r="U3076">
        <f t="shared" si="251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 s="9">
        <v>14</v>
      </c>
      <c r="M3077" t="b">
        <v>1</v>
      </c>
      <c r="N3077" t="s">
        <v>8269</v>
      </c>
      <c r="O3077">
        <f t="shared" si="252"/>
        <v>124</v>
      </c>
      <c r="P3077">
        <f t="shared" si="253"/>
        <v>8.86</v>
      </c>
      <c r="Q3077" s="13" t="s">
        <v>8323</v>
      </c>
      <c r="R3077" t="s">
        <v>8326</v>
      </c>
      <c r="S3077" s="10">
        <f t="shared" si="254"/>
        <v>42067.011643518519</v>
      </c>
      <c r="T3077" s="10">
        <f t="shared" si="255"/>
        <v>42094.957638888889</v>
      </c>
      <c r="U3077">
        <f t="shared" si="251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 s="9">
        <v>6</v>
      </c>
      <c r="M3078" t="b">
        <v>0</v>
      </c>
      <c r="N3078" t="s">
        <v>8270</v>
      </c>
      <c r="O3078">
        <f t="shared" si="252"/>
        <v>0</v>
      </c>
      <c r="P3078">
        <f t="shared" si="253"/>
        <v>20.5</v>
      </c>
      <c r="Q3078" s="13" t="s">
        <v>8308</v>
      </c>
      <c r="R3078" t="s">
        <v>8342</v>
      </c>
      <c r="S3078" s="10">
        <f t="shared" si="254"/>
        <v>41927.71980324074</v>
      </c>
      <c r="T3078" s="10">
        <f t="shared" si="255"/>
        <v>41957.761469907404</v>
      </c>
      <c r="U3078">
        <f t="shared" si="251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 s="9">
        <v>5</v>
      </c>
      <c r="M3079" t="b">
        <v>0</v>
      </c>
      <c r="N3079" t="s">
        <v>8276</v>
      </c>
      <c r="O3079">
        <f t="shared" si="252"/>
        <v>22</v>
      </c>
      <c r="P3079">
        <f t="shared" si="253"/>
        <v>24.6</v>
      </c>
      <c r="Q3079" s="13" t="s">
        <v>8327</v>
      </c>
      <c r="R3079" t="s">
        <v>8350</v>
      </c>
      <c r="S3079" s="10">
        <f t="shared" si="254"/>
        <v>42737.545358796298</v>
      </c>
      <c r="T3079" s="10">
        <f t="shared" si="255"/>
        <v>42797.545358796298</v>
      </c>
      <c r="U3079">
        <f t="shared" si="251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 s="9">
        <v>3</v>
      </c>
      <c r="M3080" t="b">
        <v>0</v>
      </c>
      <c r="N3080" t="s">
        <v>8269</v>
      </c>
      <c r="O3080">
        <f t="shared" si="252"/>
        <v>0</v>
      </c>
      <c r="P3080">
        <f t="shared" si="253"/>
        <v>40</v>
      </c>
      <c r="Q3080" s="13" t="s">
        <v>8323</v>
      </c>
      <c r="R3080" t="s">
        <v>8326</v>
      </c>
      <c r="S3080" s="10">
        <f t="shared" si="254"/>
        <v>41843.664618055554</v>
      </c>
      <c r="T3080" s="10">
        <f t="shared" si="255"/>
        <v>41855.666666666664</v>
      </c>
      <c r="U3080">
        <f t="shared" si="251"/>
        <v>2014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 s="9">
        <v>2</v>
      </c>
      <c r="M3081" t="b">
        <v>0</v>
      </c>
      <c r="N3081" t="s">
        <v>8282</v>
      </c>
      <c r="O3081">
        <f t="shared" si="252"/>
        <v>0</v>
      </c>
      <c r="P3081">
        <f t="shared" si="253"/>
        <v>60</v>
      </c>
      <c r="Q3081" s="13" t="s">
        <v>8319</v>
      </c>
      <c r="R3081" t="s">
        <v>8345</v>
      </c>
      <c r="S3081" s="10">
        <f t="shared" si="254"/>
        <v>42087.878912037035</v>
      </c>
      <c r="T3081" s="10">
        <f t="shared" si="255"/>
        <v>42117.878912037035</v>
      </c>
      <c r="U3081">
        <f t="shared" si="251"/>
        <v>2015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 s="9">
        <v>2</v>
      </c>
      <c r="M3082" t="b">
        <v>0</v>
      </c>
      <c r="N3082" t="s">
        <v>8276</v>
      </c>
      <c r="O3082">
        <f t="shared" si="252"/>
        <v>6</v>
      </c>
      <c r="P3082">
        <f t="shared" si="253"/>
        <v>60</v>
      </c>
      <c r="Q3082" s="13" t="s">
        <v>8327</v>
      </c>
      <c r="R3082" t="s">
        <v>8350</v>
      </c>
      <c r="S3082" s="10">
        <f t="shared" si="254"/>
        <v>41711.169085648151</v>
      </c>
      <c r="T3082" s="10">
        <f t="shared" si="255"/>
        <v>41771.169085648151</v>
      </c>
      <c r="U3082">
        <f t="shared" si="251"/>
        <v>2014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 s="9">
        <v>2</v>
      </c>
      <c r="M3083" t="b">
        <v>0</v>
      </c>
      <c r="N3083" t="s">
        <v>8270</v>
      </c>
      <c r="O3083">
        <f t="shared" si="252"/>
        <v>29</v>
      </c>
      <c r="P3083">
        <f t="shared" si="253"/>
        <v>60</v>
      </c>
      <c r="Q3083" s="13" t="s">
        <v>8308</v>
      </c>
      <c r="R3083" t="s">
        <v>8342</v>
      </c>
      <c r="S3083" s="10">
        <f t="shared" si="254"/>
        <v>41954.688310185185</v>
      </c>
      <c r="T3083" s="10">
        <f t="shared" si="255"/>
        <v>41984.688310185185</v>
      </c>
      <c r="U3083">
        <f t="shared" si="251"/>
        <v>2014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 s="9">
        <v>4</v>
      </c>
      <c r="M3084" t="b">
        <v>0</v>
      </c>
      <c r="N3084" t="s">
        <v>8296</v>
      </c>
      <c r="O3084">
        <f t="shared" si="252"/>
        <v>48</v>
      </c>
      <c r="P3084">
        <f t="shared" si="253"/>
        <v>30</v>
      </c>
      <c r="Q3084" s="13" t="s">
        <v>8319</v>
      </c>
      <c r="R3084" t="s">
        <v>8320</v>
      </c>
      <c r="S3084" s="10">
        <f t="shared" si="254"/>
        <v>42807.755173611105</v>
      </c>
      <c r="T3084" s="10">
        <f t="shared" si="255"/>
        <v>42814.755173611105</v>
      </c>
      <c r="U3084">
        <f t="shared" si="251"/>
        <v>2017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 s="9">
        <v>14</v>
      </c>
      <c r="M3085" t="b">
        <v>1</v>
      </c>
      <c r="N3085" t="s">
        <v>8269</v>
      </c>
      <c r="O3085">
        <f t="shared" si="252"/>
        <v>171</v>
      </c>
      <c r="P3085">
        <f t="shared" si="253"/>
        <v>8.57</v>
      </c>
      <c r="Q3085" s="13" t="s">
        <v>8323</v>
      </c>
      <c r="R3085" t="s">
        <v>8326</v>
      </c>
      <c r="S3085" s="10">
        <f t="shared" si="254"/>
        <v>42425.730671296296</v>
      </c>
      <c r="T3085" s="10">
        <f t="shared" si="255"/>
        <v>42442.5</v>
      </c>
      <c r="U3085">
        <f t="shared" si="251"/>
        <v>2016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 s="9">
        <v>6</v>
      </c>
      <c r="M3086" t="b">
        <v>0</v>
      </c>
      <c r="N3086" t="s">
        <v>8280</v>
      </c>
      <c r="O3086">
        <f t="shared" si="252"/>
        <v>0</v>
      </c>
      <c r="P3086">
        <f t="shared" si="253"/>
        <v>19.670000000000002</v>
      </c>
      <c r="Q3086" s="13" t="s">
        <v>8316</v>
      </c>
      <c r="R3086" t="s">
        <v>8334</v>
      </c>
      <c r="S3086" s="10">
        <f t="shared" si="254"/>
        <v>42520.847384259265</v>
      </c>
      <c r="T3086" s="10">
        <f t="shared" si="255"/>
        <v>42550.847384259265</v>
      </c>
      <c r="U3086">
        <f t="shared" si="251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 s="9">
        <v>9</v>
      </c>
      <c r="M3087" t="b">
        <v>0</v>
      </c>
      <c r="N3087" t="s">
        <v>8269</v>
      </c>
      <c r="O3087">
        <f t="shared" si="252"/>
        <v>1</v>
      </c>
      <c r="P3087">
        <f t="shared" si="253"/>
        <v>13.11</v>
      </c>
      <c r="Q3087" s="13" t="s">
        <v>8323</v>
      </c>
      <c r="R3087" t="s">
        <v>8326</v>
      </c>
      <c r="S3087" s="10">
        <f t="shared" si="254"/>
        <v>41977.004976851851</v>
      </c>
      <c r="T3087" s="10">
        <f t="shared" si="255"/>
        <v>42008.976388888885</v>
      </c>
      <c r="U3087">
        <f t="shared" si="251"/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 s="9">
        <v>4</v>
      </c>
      <c r="M3088" t="b">
        <v>0</v>
      </c>
      <c r="N3088" t="s">
        <v>8303</v>
      </c>
      <c r="O3088">
        <f t="shared" si="252"/>
        <v>3</v>
      </c>
      <c r="P3088">
        <f t="shared" si="253"/>
        <v>29</v>
      </c>
      <c r="Q3088" s="13" t="s">
        <v>8323</v>
      </c>
      <c r="R3088" t="s">
        <v>8335</v>
      </c>
      <c r="S3088" s="10">
        <f t="shared" si="254"/>
        <v>42138.798819444448</v>
      </c>
      <c r="T3088" s="10">
        <f t="shared" si="255"/>
        <v>42170.798819444448</v>
      </c>
      <c r="U3088">
        <f>YEAR(DATE(2015,7,4))</f>
        <v>2015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 s="9">
        <v>6</v>
      </c>
      <c r="M3089" t="b">
        <v>0</v>
      </c>
      <c r="N3089" t="s">
        <v>8284</v>
      </c>
      <c r="O3089">
        <f t="shared" si="252"/>
        <v>12</v>
      </c>
      <c r="P3089">
        <f t="shared" si="253"/>
        <v>19.329999999999998</v>
      </c>
      <c r="Q3089" s="13" t="s">
        <v>8327</v>
      </c>
      <c r="R3089" t="s">
        <v>8354</v>
      </c>
      <c r="S3089" s="10">
        <f t="shared" si="254"/>
        <v>40939.948773148149</v>
      </c>
      <c r="T3089" s="10">
        <f t="shared" si="255"/>
        <v>40960.948773148149</v>
      </c>
      <c r="U3089">
        <f t="shared" ref="U3089:U3121" si="256">YEAR(DATE(2015,7,4))</f>
        <v>2015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 s="9">
        <v>2</v>
      </c>
      <c r="M3090" t="b">
        <v>0</v>
      </c>
      <c r="N3090" t="s">
        <v>8301</v>
      </c>
      <c r="O3090">
        <f t="shared" si="252"/>
        <v>58</v>
      </c>
      <c r="P3090">
        <f t="shared" si="253"/>
        <v>58</v>
      </c>
      <c r="Q3090" s="13" t="s">
        <v>8323</v>
      </c>
      <c r="R3090" t="s">
        <v>8324</v>
      </c>
      <c r="S3090" s="10">
        <f t="shared" si="254"/>
        <v>42678.932083333333</v>
      </c>
      <c r="T3090" s="10">
        <f t="shared" si="255"/>
        <v>42683.973750000005</v>
      </c>
      <c r="U3090">
        <f t="shared" si="256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 s="9">
        <v>3</v>
      </c>
      <c r="M3091" t="b">
        <v>0</v>
      </c>
      <c r="N3091" t="s">
        <v>8265</v>
      </c>
      <c r="O3091">
        <f t="shared" si="252"/>
        <v>1</v>
      </c>
      <c r="P3091">
        <f t="shared" si="253"/>
        <v>38.33</v>
      </c>
      <c r="Q3091" s="13" t="s">
        <v>8321</v>
      </c>
      <c r="R3091" t="s">
        <v>8337</v>
      </c>
      <c r="S3091" s="10">
        <f t="shared" si="254"/>
        <v>42693.016180555554</v>
      </c>
      <c r="T3091" s="10">
        <f t="shared" si="255"/>
        <v>42753.016180555554</v>
      </c>
      <c r="U3091">
        <f t="shared" si="256"/>
        <v>2015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 s="9">
        <v>5</v>
      </c>
      <c r="M3092" t="b">
        <v>0</v>
      </c>
      <c r="N3092" t="s">
        <v>8280</v>
      </c>
      <c r="O3092">
        <f t="shared" si="252"/>
        <v>2</v>
      </c>
      <c r="P3092">
        <f t="shared" si="253"/>
        <v>23</v>
      </c>
      <c r="Q3092" s="13" t="s">
        <v>8316</v>
      </c>
      <c r="R3092" t="s">
        <v>8334</v>
      </c>
      <c r="S3092" s="10">
        <f t="shared" si="254"/>
        <v>42430.747511574074</v>
      </c>
      <c r="T3092" s="10">
        <f t="shared" si="255"/>
        <v>42460.70584490741</v>
      </c>
      <c r="U3092">
        <f t="shared" si="256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 s="9">
        <v>5</v>
      </c>
      <c r="M3093" t="b">
        <v>0</v>
      </c>
      <c r="N3093" t="s">
        <v>8280</v>
      </c>
      <c r="O3093">
        <f t="shared" si="252"/>
        <v>10</v>
      </c>
      <c r="P3093">
        <f t="shared" si="253"/>
        <v>23</v>
      </c>
      <c r="Q3093" s="13" t="s">
        <v>8316</v>
      </c>
      <c r="R3093" t="s">
        <v>8334</v>
      </c>
      <c r="S3093" s="10">
        <f t="shared" si="254"/>
        <v>40464.028182870366</v>
      </c>
      <c r="T3093" s="10">
        <f t="shared" si="255"/>
        <v>40512.208333333336</v>
      </c>
      <c r="U3093">
        <f t="shared" si="256"/>
        <v>2015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 s="9">
        <v>7</v>
      </c>
      <c r="M3094" t="b">
        <v>0</v>
      </c>
      <c r="N3094" t="s">
        <v>8270</v>
      </c>
      <c r="O3094">
        <f t="shared" si="252"/>
        <v>23</v>
      </c>
      <c r="P3094">
        <f t="shared" si="253"/>
        <v>16.43</v>
      </c>
      <c r="Q3094" s="13" t="s">
        <v>8308</v>
      </c>
      <c r="R3094" t="s">
        <v>8342</v>
      </c>
      <c r="S3094" s="10">
        <f t="shared" si="254"/>
        <v>42070.677604166667</v>
      </c>
      <c r="T3094" s="10">
        <f t="shared" si="255"/>
        <v>42100.635937500003</v>
      </c>
      <c r="U3094">
        <f t="shared" si="256"/>
        <v>2015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 s="9">
        <v>9</v>
      </c>
      <c r="M3095" t="b">
        <v>0</v>
      </c>
      <c r="N3095" t="s">
        <v>8268</v>
      </c>
      <c r="O3095">
        <f t="shared" si="252"/>
        <v>2</v>
      </c>
      <c r="P3095">
        <f t="shared" si="253"/>
        <v>12.67</v>
      </c>
      <c r="Q3095" s="13" t="s">
        <v>8321</v>
      </c>
      <c r="R3095" t="s">
        <v>8339</v>
      </c>
      <c r="S3095" s="10">
        <f t="shared" si="254"/>
        <v>41991.526655092588</v>
      </c>
      <c r="T3095" s="10">
        <f t="shared" si="255"/>
        <v>42021.526655092588</v>
      </c>
      <c r="U3095">
        <f t="shared" si="256"/>
        <v>2015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 s="9">
        <v>8</v>
      </c>
      <c r="M3096" t="b">
        <v>0</v>
      </c>
      <c r="N3096" t="s">
        <v>8277</v>
      </c>
      <c r="O3096">
        <f t="shared" si="252"/>
        <v>3</v>
      </c>
      <c r="P3096">
        <f t="shared" si="253"/>
        <v>14.13</v>
      </c>
      <c r="Q3096" s="13" t="s">
        <v>8327</v>
      </c>
      <c r="R3096" t="s">
        <v>8328</v>
      </c>
      <c r="S3096" s="10">
        <f t="shared" si="254"/>
        <v>41179.32104166667</v>
      </c>
      <c r="T3096" s="10">
        <f t="shared" si="255"/>
        <v>41212.32104166667</v>
      </c>
      <c r="U3096">
        <f t="shared" si="256"/>
        <v>2015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 s="9">
        <v>3</v>
      </c>
      <c r="M3097" t="b">
        <v>0</v>
      </c>
      <c r="N3097" t="s">
        <v>8303</v>
      </c>
      <c r="O3097">
        <f t="shared" si="252"/>
        <v>0</v>
      </c>
      <c r="P3097">
        <f t="shared" si="253"/>
        <v>36.67</v>
      </c>
      <c r="Q3097" s="13" t="s">
        <v>8323</v>
      </c>
      <c r="R3097" t="s">
        <v>8335</v>
      </c>
      <c r="S3097" s="10">
        <f t="shared" si="254"/>
        <v>42013.424502314811</v>
      </c>
      <c r="T3097" s="10">
        <f t="shared" si="255"/>
        <v>42051.424502314811</v>
      </c>
      <c r="U3097">
        <f t="shared" si="256"/>
        <v>2015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 s="9">
        <v>2</v>
      </c>
      <c r="M3098" t="b">
        <v>0</v>
      </c>
      <c r="N3098" t="s">
        <v>8302</v>
      </c>
      <c r="O3098">
        <f t="shared" si="252"/>
        <v>1</v>
      </c>
      <c r="P3098">
        <f t="shared" si="253"/>
        <v>55</v>
      </c>
      <c r="Q3098" s="13" t="s">
        <v>8311</v>
      </c>
      <c r="R3098" t="s">
        <v>8356</v>
      </c>
      <c r="S3098" s="10">
        <f t="shared" si="254"/>
        <v>42068.799039351856</v>
      </c>
      <c r="T3098" s="10">
        <f t="shared" si="255"/>
        <v>42098.757372685184</v>
      </c>
      <c r="U3098">
        <f t="shared" si="256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 s="9">
        <v>6</v>
      </c>
      <c r="M3099" t="b">
        <v>0</v>
      </c>
      <c r="N3099" t="s">
        <v>8269</v>
      </c>
      <c r="O3099">
        <f t="shared" si="252"/>
        <v>2</v>
      </c>
      <c r="P3099">
        <f t="shared" si="253"/>
        <v>18.329999999999998</v>
      </c>
      <c r="Q3099" s="13" t="s">
        <v>8323</v>
      </c>
      <c r="R3099" t="s">
        <v>8326</v>
      </c>
      <c r="S3099" s="10">
        <f t="shared" si="254"/>
        <v>42069.903437500005</v>
      </c>
      <c r="T3099" s="10">
        <f t="shared" si="255"/>
        <v>42092.833333333328</v>
      </c>
      <c r="U3099">
        <f t="shared" si="256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 s="9">
        <v>4</v>
      </c>
      <c r="M3100" t="b">
        <v>0</v>
      </c>
      <c r="N3100" t="s">
        <v>8269</v>
      </c>
      <c r="O3100">
        <f t="shared" si="252"/>
        <v>2</v>
      </c>
      <c r="P3100">
        <f t="shared" si="253"/>
        <v>27.5</v>
      </c>
      <c r="Q3100" s="13" t="s">
        <v>8323</v>
      </c>
      <c r="R3100" t="s">
        <v>8326</v>
      </c>
      <c r="S3100" s="10">
        <f t="shared" si="254"/>
        <v>41991.022488425922</v>
      </c>
      <c r="T3100" s="10">
        <f t="shared" si="255"/>
        <v>42015.041666666672</v>
      </c>
      <c r="U3100">
        <f t="shared" si="256"/>
        <v>2015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 s="9">
        <v>7</v>
      </c>
      <c r="M3101" t="b">
        <v>0</v>
      </c>
      <c r="N3101" t="s">
        <v>8266</v>
      </c>
      <c r="O3101">
        <f t="shared" si="252"/>
        <v>3</v>
      </c>
      <c r="P3101">
        <f t="shared" si="253"/>
        <v>15.71</v>
      </c>
      <c r="Q3101" s="13" t="s">
        <v>8321</v>
      </c>
      <c r="R3101" t="s">
        <v>8325</v>
      </c>
      <c r="S3101" s="10">
        <f t="shared" si="254"/>
        <v>42032.82576388889</v>
      </c>
      <c r="T3101" s="10">
        <f t="shared" si="255"/>
        <v>42062.82576388889</v>
      </c>
      <c r="U3101">
        <f t="shared" si="256"/>
        <v>2015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 s="9">
        <v>2</v>
      </c>
      <c r="M3102" t="b">
        <v>0</v>
      </c>
      <c r="N3102" t="s">
        <v>8291</v>
      </c>
      <c r="O3102">
        <f t="shared" si="252"/>
        <v>11</v>
      </c>
      <c r="P3102">
        <f t="shared" si="253"/>
        <v>55</v>
      </c>
      <c r="Q3102" s="13" t="s">
        <v>8327</v>
      </c>
      <c r="R3102" t="s">
        <v>8330</v>
      </c>
      <c r="S3102" s="10">
        <f t="shared" si="254"/>
        <v>42559.814178240747</v>
      </c>
      <c r="T3102" s="10">
        <f t="shared" si="255"/>
        <v>42589.814178240747</v>
      </c>
      <c r="U3102">
        <f t="shared" si="256"/>
        <v>2015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 s="9">
        <v>2</v>
      </c>
      <c r="M3103" t="b">
        <v>0</v>
      </c>
      <c r="N3103" t="s">
        <v>8269</v>
      </c>
      <c r="O3103">
        <f t="shared" si="252"/>
        <v>22</v>
      </c>
      <c r="P3103">
        <f t="shared" si="253"/>
        <v>55</v>
      </c>
      <c r="Q3103" s="13" t="s">
        <v>8323</v>
      </c>
      <c r="R3103" t="s">
        <v>8326</v>
      </c>
      <c r="S3103" s="10">
        <f t="shared" si="254"/>
        <v>41928.690138888887</v>
      </c>
      <c r="T3103" s="10">
        <f t="shared" si="255"/>
        <v>41958.833333333328</v>
      </c>
      <c r="U3103">
        <f t="shared" si="256"/>
        <v>2015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 s="9">
        <v>3</v>
      </c>
      <c r="M3104" t="b">
        <v>0</v>
      </c>
      <c r="N3104" t="s">
        <v>8280</v>
      </c>
      <c r="O3104">
        <f t="shared" si="252"/>
        <v>2</v>
      </c>
      <c r="P3104">
        <f t="shared" si="253"/>
        <v>36.33</v>
      </c>
      <c r="Q3104" s="13" t="s">
        <v>8316</v>
      </c>
      <c r="R3104" t="s">
        <v>8334</v>
      </c>
      <c r="S3104" s="10">
        <f t="shared" si="254"/>
        <v>41704.16642361111</v>
      </c>
      <c r="T3104" s="10">
        <f t="shared" si="255"/>
        <v>41734.124756944446</v>
      </c>
      <c r="U3104">
        <f t="shared" si="256"/>
        <v>2015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 s="9">
        <v>7</v>
      </c>
      <c r="M3105" t="b">
        <v>0</v>
      </c>
      <c r="N3105" t="s">
        <v>8270</v>
      </c>
      <c r="O3105">
        <f t="shared" si="252"/>
        <v>1</v>
      </c>
      <c r="P3105">
        <f t="shared" si="253"/>
        <v>15.43</v>
      </c>
      <c r="Q3105" s="13" t="s">
        <v>8308</v>
      </c>
      <c r="R3105" t="s">
        <v>8342</v>
      </c>
      <c r="S3105" s="10">
        <f t="shared" si="254"/>
        <v>42094.101145833338</v>
      </c>
      <c r="T3105" s="10">
        <f t="shared" si="255"/>
        <v>42124.101145833338</v>
      </c>
      <c r="U3105">
        <f t="shared" si="256"/>
        <v>2015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 s="9">
        <v>1</v>
      </c>
      <c r="M3106" t="b">
        <v>0</v>
      </c>
      <c r="N3106" t="s">
        <v>8296</v>
      </c>
      <c r="O3106">
        <f t="shared" si="252"/>
        <v>1</v>
      </c>
      <c r="P3106">
        <f t="shared" si="253"/>
        <v>108</v>
      </c>
      <c r="Q3106" s="13" t="s">
        <v>8319</v>
      </c>
      <c r="R3106" t="s">
        <v>8320</v>
      </c>
      <c r="S3106" s="10">
        <f t="shared" si="254"/>
        <v>42804.034120370372</v>
      </c>
      <c r="T3106" s="10">
        <f t="shared" si="255"/>
        <v>42855.708333333328</v>
      </c>
      <c r="U3106">
        <f t="shared" si="256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 s="9">
        <v>4</v>
      </c>
      <c r="M3107" t="b">
        <v>0</v>
      </c>
      <c r="N3107" t="s">
        <v>8283</v>
      </c>
      <c r="O3107">
        <f t="shared" si="252"/>
        <v>4</v>
      </c>
      <c r="P3107">
        <f t="shared" si="253"/>
        <v>26.75</v>
      </c>
      <c r="Q3107" s="13" t="s">
        <v>8313</v>
      </c>
      <c r="R3107" t="s">
        <v>8314</v>
      </c>
      <c r="S3107" s="10">
        <f t="shared" si="254"/>
        <v>41973.740335648152</v>
      </c>
      <c r="T3107" s="10">
        <f t="shared" si="255"/>
        <v>42033.740335648152</v>
      </c>
      <c r="U3107">
        <f t="shared" si="256"/>
        <v>2015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 s="9">
        <v>4</v>
      </c>
      <c r="M3108" t="b">
        <v>0</v>
      </c>
      <c r="N3108" t="s">
        <v>8271</v>
      </c>
      <c r="O3108">
        <f t="shared" si="252"/>
        <v>0</v>
      </c>
      <c r="P3108">
        <f t="shared" si="253"/>
        <v>26.5</v>
      </c>
      <c r="Q3108" s="13" t="s">
        <v>8308</v>
      </c>
      <c r="R3108" t="s">
        <v>8310</v>
      </c>
      <c r="S3108" s="10">
        <f t="shared" si="254"/>
        <v>42115.656539351854</v>
      </c>
      <c r="T3108" s="10">
        <f t="shared" si="255"/>
        <v>42145.656539351854</v>
      </c>
      <c r="U3108">
        <f t="shared" si="256"/>
        <v>2015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 s="9">
        <v>2</v>
      </c>
      <c r="M3109" t="b">
        <v>0</v>
      </c>
      <c r="N3109" t="s">
        <v>8270</v>
      </c>
      <c r="O3109">
        <f t="shared" si="252"/>
        <v>0</v>
      </c>
      <c r="P3109">
        <f t="shared" si="253"/>
        <v>53</v>
      </c>
      <c r="Q3109" s="13" t="s">
        <v>8308</v>
      </c>
      <c r="R3109" t="s">
        <v>8342</v>
      </c>
      <c r="S3109" s="10">
        <f t="shared" si="254"/>
        <v>42192.816238425927</v>
      </c>
      <c r="T3109" s="10">
        <f t="shared" si="255"/>
        <v>42212.165972222225</v>
      </c>
      <c r="U3109">
        <f t="shared" si="256"/>
        <v>2015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 s="9">
        <v>6</v>
      </c>
      <c r="M3110" t="b">
        <v>0</v>
      </c>
      <c r="N3110" t="s">
        <v>8299</v>
      </c>
      <c r="O3110">
        <f t="shared" si="252"/>
        <v>1</v>
      </c>
      <c r="P3110">
        <f t="shared" si="253"/>
        <v>17.670000000000002</v>
      </c>
      <c r="Q3110" s="13" t="s">
        <v>8308</v>
      </c>
      <c r="R3110" t="s">
        <v>8315</v>
      </c>
      <c r="S3110" s="10">
        <f t="shared" si="254"/>
        <v>42408.714814814812</v>
      </c>
      <c r="T3110" s="10">
        <f t="shared" si="255"/>
        <v>42438.714814814812</v>
      </c>
      <c r="U3110">
        <f t="shared" si="256"/>
        <v>2015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 s="9">
        <v>3</v>
      </c>
      <c r="M3111" t="b">
        <v>0</v>
      </c>
      <c r="N3111" t="s">
        <v>8271</v>
      </c>
      <c r="O3111">
        <f t="shared" si="252"/>
        <v>1</v>
      </c>
      <c r="P3111">
        <f t="shared" si="253"/>
        <v>35.33</v>
      </c>
      <c r="Q3111" s="13" t="s">
        <v>8308</v>
      </c>
      <c r="R3111" t="s">
        <v>8310</v>
      </c>
      <c r="S3111" s="10">
        <f t="shared" si="254"/>
        <v>42061.11583333333</v>
      </c>
      <c r="T3111" s="10">
        <f t="shared" si="255"/>
        <v>42091.074166666673</v>
      </c>
      <c r="U3111">
        <f t="shared" si="256"/>
        <v>2015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 s="9">
        <v>4</v>
      </c>
      <c r="M3112" t="b">
        <v>0</v>
      </c>
      <c r="N3112" t="s">
        <v>8271</v>
      </c>
      <c r="O3112">
        <f t="shared" si="252"/>
        <v>1</v>
      </c>
      <c r="P3112">
        <f t="shared" si="253"/>
        <v>26.5</v>
      </c>
      <c r="Q3112" s="13" t="s">
        <v>8308</v>
      </c>
      <c r="R3112" t="s">
        <v>8310</v>
      </c>
      <c r="S3112" s="10">
        <f t="shared" si="254"/>
        <v>41836.847615740742</v>
      </c>
      <c r="T3112" s="10">
        <f t="shared" si="255"/>
        <v>41866.847615740742</v>
      </c>
      <c r="U3112">
        <f t="shared" si="256"/>
        <v>2015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 s="9">
        <v>5</v>
      </c>
      <c r="M3113" t="b">
        <v>1</v>
      </c>
      <c r="N3113" t="s">
        <v>8274</v>
      </c>
      <c r="O3113">
        <f t="shared" si="252"/>
        <v>424</v>
      </c>
      <c r="P3113">
        <f t="shared" si="253"/>
        <v>21.2</v>
      </c>
      <c r="Q3113" s="13" t="s">
        <v>8327</v>
      </c>
      <c r="R3113" t="s">
        <v>8331</v>
      </c>
      <c r="S3113" s="10">
        <f t="shared" si="254"/>
        <v>42141.762800925921</v>
      </c>
      <c r="T3113" s="10">
        <f t="shared" si="255"/>
        <v>42164.083333333328</v>
      </c>
      <c r="U3113">
        <f t="shared" si="256"/>
        <v>2015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 s="9">
        <v>4</v>
      </c>
      <c r="M3114" t="b">
        <v>0</v>
      </c>
      <c r="N3114" t="s">
        <v>8271</v>
      </c>
      <c r="O3114">
        <f t="shared" si="252"/>
        <v>0</v>
      </c>
      <c r="P3114">
        <f t="shared" si="253"/>
        <v>26.25</v>
      </c>
      <c r="Q3114" s="13" t="s">
        <v>8308</v>
      </c>
      <c r="R3114" t="s">
        <v>8310</v>
      </c>
      <c r="S3114" s="10">
        <f t="shared" si="254"/>
        <v>42384.680925925932</v>
      </c>
      <c r="T3114" s="10">
        <f t="shared" si="255"/>
        <v>42414.680925925932</v>
      </c>
      <c r="U3114">
        <f t="shared" si="256"/>
        <v>2015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 s="9">
        <v>17</v>
      </c>
      <c r="M3115" t="b">
        <v>0</v>
      </c>
      <c r="N3115" t="s">
        <v>8285</v>
      </c>
      <c r="O3115">
        <f t="shared" si="252"/>
        <v>0</v>
      </c>
      <c r="P3115">
        <f t="shared" si="253"/>
        <v>6.18</v>
      </c>
      <c r="Q3115" s="13" t="s">
        <v>8311</v>
      </c>
      <c r="R3115" t="s">
        <v>8348</v>
      </c>
      <c r="S3115" s="10">
        <f t="shared" si="254"/>
        <v>41941.680567129632</v>
      </c>
      <c r="T3115" s="10">
        <f t="shared" si="255"/>
        <v>41971.722233796296</v>
      </c>
      <c r="U3115">
        <f t="shared" si="256"/>
        <v>2015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 s="9">
        <v>2</v>
      </c>
      <c r="M3116" t="b">
        <v>0</v>
      </c>
      <c r="N3116" t="s">
        <v>8301</v>
      </c>
      <c r="O3116">
        <f t="shared" si="252"/>
        <v>0</v>
      </c>
      <c r="P3116">
        <f t="shared" si="253"/>
        <v>52.5</v>
      </c>
      <c r="Q3116" s="13" t="s">
        <v>8323</v>
      </c>
      <c r="R3116" t="s">
        <v>8324</v>
      </c>
      <c r="S3116" s="10">
        <f t="shared" si="254"/>
        <v>42766.956921296296</v>
      </c>
      <c r="T3116" s="10">
        <f t="shared" si="255"/>
        <v>42796.956921296296</v>
      </c>
      <c r="U3116">
        <f t="shared" si="256"/>
        <v>2015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 s="9">
        <v>2</v>
      </c>
      <c r="M3117" t="b">
        <v>0</v>
      </c>
      <c r="N3117" t="s">
        <v>8269</v>
      </c>
      <c r="O3117">
        <f t="shared" si="252"/>
        <v>1</v>
      </c>
      <c r="P3117">
        <f t="shared" si="253"/>
        <v>52.5</v>
      </c>
      <c r="Q3117" s="13" t="s">
        <v>8323</v>
      </c>
      <c r="R3117" t="s">
        <v>8326</v>
      </c>
      <c r="S3117" s="10">
        <f t="shared" si="254"/>
        <v>41856.672152777777</v>
      </c>
      <c r="T3117" s="10">
        <f t="shared" si="255"/>
        <v>41886.672152777777</v>
      </c>
      <c r="U3117">
        <f t="shared" si="256"/>
        <v>2015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 s="9">
        <v>6</v>
      </c>
      <c r="M3118" t="b">
        <v>0</v>
      </c>
      <c r="N3118" t="s">
        <v>8273</v>
      </c>
      <c r="O3118">
        <f t="shared" si="252"/>
        <v>2</v>
      </c>
      <c r="P3118">
        <f t="shared" si="253"/>
        <v>17.5</v>
      </c>
      <c r="Q3118" s="13" t="s">
        <v>8311</v>
      </c>
      <c r="R3118" t="s">
        <v>8352</v>
      </c>
      <c r="S3118" s="10">
        <f t="shared" si="254"/>
        <v>41550.922974537039</v>
      </c>
      <c r="T3118" s="10">
        <f t="shared" si="255"/>
        <v>41580.922974537039</v>
      </c>
      <c r="U3118">
        <f t="shared" si="256"/>
        <v>2015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 s="9">
        <v>2</v>
      </c>
      <c r="M3119" t="b">
        <v>0</v>
      </c>
      <c r="N3119" t="s">
        <v>8302</v>
      </c>
      <c r="O3119">
        <f t="shared" si="252"/>
        <v>11</v>
      </c>
      <c r="P3119">
        <f t="shared" si="253"/>
        <v>52.5</v>
      </c>
      <c r="Q3119" s="13" t="s">
        <v>8311</v>
      </c>
      <c r="R3119" t="s">
        <v>8356</v>
      </c>
      <c r="S3119" s="10">
        <f t="shared" si="254"/>
        <v>42524.36650462963</v>
      </c>
      <c r="T3119" s="10">
        <f t="shared" si="255"/>
        <v>42567.36650462963</v>
      </c>
      <c r="U3119">
        <f t="shared" si="256"/>
        <v>2015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 s="9">
        <v>3</v>
      </c>
      <c r="M3120" t="b">
        <v>0</v>
      </c>
      <c r="N3120" t="s">
        <v>8280</v>
      </c>
      <c r="O3120">
        <f t="shared" si="252"/>
        <v>2</v>
      </c>
      <c r="P3120">
        <f t="shared" si="253"/>
        <v>34.67</v>
      </c>
      <c r="Q3120" s="13" t="s">
        <v>8316</v>
      </c>
      <c r="R3120" t="s">
        <v>8334</v>
      </c>
      <c r="S3120" s="10">
        <f t="shared" si="254"/>
        <v>41361.886469907404</v>
      </c>
      <c r="T3120" s="10">
        <f t="shared" si="255"/>
        <v>41391.886469907404</v>
      </c>
      <c r="U3120">
        <f t="shared" si="256"/>
        <v>2015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 s="9">
        <v>6</v>
      </c>
      <c r="M3121" t="b">
        <v>0</v>
      </c>
      <c r="N3121" t="s">
        <v>8292</v>
      </c>
      <c r="O3121">
        <f t="shared" si="252"/>
        <v>1</v>
      </c>
      <c r="P3121">
        <f t="shared" si="253"/>
        <v>17</v>
      </c>
      <c r="Q3121" s="13" t="s">
        <v>8308</v>
      </c>
      <c r="R3121" t="s">
        <v>8318</v>
      </c>
      <c r="S3121" s="10">
        <f t="shared" si="254"/>
        <v>42656.717303240745</v>
      </c>
      <c r="T3121" s="10">
        <f t="shared" si="255"/>
        <v>42681.758969907409</v>
      </c>
      <c r="U3121">
        <f t="shared" si="256"/>
        <v>2015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 s="9">
        <v>8</v>
      </c>
      <c r="M3122" t="b">
        <v>0</v>
      </c>
      <c r="N3122" t="s">
        <v>8303</v>
      </c>
      <c r="O3122">
        <f t="shared" si="252"/>
        <v>1</v>
      </c>
      <c r="P3122">
        <f t="shared" si="253"/>
        <v>12.75</v>
      </c>
      <c r="Q3122" s="13" t="s">
        <v>8323</v>
      </c>
      <c r="R3122" t="s">
        <v>8335</v>
      </c>
      <c r="S3122" s="10">
        <f t="shared" si="254"/>
        <v>42018.94049768518</v>
      </c>
      <c r="T3122" s="10">
        <f t="shared" si="255"/>
        <v>42063.916666666672</v>
      </c>
      <c r="U3122">
        <f>YEAR(DATE(2015,7,4))</f>
        <v>2015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 s="9">
        <v>2</v>
      </c>
      <c r="M3123" t="b">
        <v>0</v>
      </c>
      <c r="N3123" t="s">
        <v>8276</v>
      </c>
      <c r="O3123">
        <f t="shared" si="252"/>
        <v>2</v>
      </c>
      <c r="P3123">
        <f t="shared" si="253"/>
        <v>50.5</v>
      </c>
      <c r="Q3123" s="13" t="s">
        <v>8327</v>
      </c>
      <c r="R3123" t="s">
        <v>8350</v>
      </c>
      <c r="S3123" s="10">
        <f t="shared" si="254"/>
        <v>42599.965324074074</v>
      </c>
      <c r="T3123" s="10">
        <f t="shared" si="255"/>
        <v>42629.965324074074</v>
      </c>
      <c r="U3123">
        <f t="shared" ref="U3123:U3148" si="257">YEAR(DATE(2015,7,4))</f>
        <v>2015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 s="9">
        <v>2</v>
      </c>
      <c r="M3124" t="b">
        <v>0</v>
      </c>
      <c r="N3124" t="s">
        <v>8269</v>
      </c>
      <c r="O3124">
        <f t="shared" si="252"/>
        <v>3</v>
      </c>
      <c r="P3124">
        <f t="shared" si="253"/>
        <v>50.5</v>
      </c>
      <c r="Q3124" s="13" t="s">
        <v>8323</v>
      </c>
      <c r="R3124" t="s">
        <v>8326</v>
      </c>
      <c r="S3124" s="10">
        <f t="shared" si="254"/>
        <v>42615.142870370371</v>
      </c>
      <c r="T3124" s="10">
        <f t="shared" si="255"/>
        <v>42645.142870370371</v>
      </c>
      <c r="U3124">
        <f t="shared" si="257"/>
        <v>2015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 s="9">
        <v>7</v>
      </c>
      <c r="M3125" t="b">
        <v>0</v>
      </c>
      <c r="N3125" t="s">
        <v>8287</v>
      </c>
      <c r="O3125">
        <f t="shared" si="252"/>
        <v>13</v>
      </c>
      <c r="P3125">
        <f t="shared" si="253"/>
        <v>14.43</v>
      </c>
      <c r="Q3125" s="13" t="s">
        <v>8313</v>
      </c>
      <c r="R3125" t="s">
        <v>8355</v>
      </c>
      <c r="S3125" s="10">
        <f t="shared" si="254"/>
        <v>42472.449467592596</v>
      </c>
      <c r="T3125" s="10">
        <f t="shared" si="255"/>
        <v>42502.449467592596</v>
      </c>
      <c r="U3125">
        <f t="shared" si="257"/>
        <v>2015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 s="9">
        <v>2</v>
      </c>
      <c r="M3126" t="b">
        <v>1</v>
      </c>
      <c r="N3126" t="s">
        <v>8271</v>
      </c>
      <c r="O3126">
        <f t="shared" si="252"/>
        <v>144</v>
      </c>
      <c r="P3126">
        <f t="shared" si="253"/>
        <v>50.5</v>
      </c>
      <c r="Q3126" s="13" t="s">
        <v>8308</v>
      </c>
      <c r="R3126" t="s">
        <v>8310</v>
      </c>
      <c r="S3126" s="10">
        <f t="shared" si="254"/>
        <v>42683.420312500006</v>
      </c>
      <c r="T3126" s="10">
        <f t="shared" si="255"/>
        <v>42698.958333333328</v>
      </c>
      <c r="U3126">
        <f t="shared" si="257"/>
        <v>2015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 s="9">
        <v>1</v>
      </c>
      <c r="M3127" t="b">
        <v>0</v>
      </c>
      <c r="N3127" t="s">
        <v>8282</v>
      </c>
      <c r="O3127">
        <f t="shared" si="252"/>
        <v>0</v>
      </c>
      <c r="P3127">
        <f t="shared" si="253"/>
        <v>100</v>
      </c>
      <c r="Q3127" s="13" t="s">
        <v>8319</v>
      </c>
      <c r="R3127" t="s">
        <v>8345</v>
      </c>
      <c r="S3127" s="10">
        <f t="shared" si="254"/>
        <v>41854.747592592597</v>
      </c>
      <c r="T3127" s="10">
        <f t="shared" si="255"/>
        <v>41914.747592592597</v>
      </c>
      <c r="U3127">
        <f t="shared" si="257"/>
        <v>2015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 s="9">
        <v>1</v>
      </c>
      <c r="M3128" t="b">
        <v>0</v>
      </c>
      <c r="N3128" t="s">
        <v>8271</v>
      </c>
      <c r="O3128">
        <f t="shared" si="252"/>
        <v>0</v>
      </c>
      <c r="P3128">
        <f t="shared" si="253"/>
        <v>100</v>
      </c>
      <c r="Q3128" s="13" t="s">
        <v>8308</v>
      </c>
      <c r="R3128" t="s">
        <v>8310</v>
      </c>
      <c r="S3128" s="10">
        <f t="shared" si="254"/>
        <v>42172.816423611104</v>
      </c>
      <c r="T3128" s="10">
        <f t="shared" si="255"/>
        <v>42202.816423611104</v>
      </c>
      <c r="U3128">
        <f t="shared" si="257"/>
        <v>2015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 s="9">
        <v>2</v>
      </c>
      <c r="M3129" t="b">
        <v>0</v>
      </c>
      <c r="N3129" t="s">
        <v>8270</v>
      </c>
      <c r="O3129">
        <f t="shared" si="252"/>
        <v>0</v>
      </c>
      <c r="P3129">
        <f t="shared" si="253"/>
        <v>50</v>
      </c>
      <c r="Q3129" s="13" t="s">
        <v>8308</v>
      </c>
      <c r="R3129" t="s">
        <v>8342</v>
      </c>
      <c r="S3129" s="10">
        <f t="shared" si="254"/>
        <v>42063.721817129626</v>
      </c>
      <c r="T3129" s="10">
        <f t="shared" si="255"/>
        <v>42108.680150462969</v>
      </c>
      <c r="U3129">
        <f t="shared" si="257"/>
        <v>2015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 s="9">
        <v>1</v>
      </c>
      <c r="M3130" t="b">
        <v>0</v>
      </c>
      <c r="N3130" t="s">
        <v>8285</v>
      </c>
      <c r="O3130">
        <f t="shared" si="252"/>
        <v>0</v>
      </c>
      <c r="P3130">
        <f t="shared" si="253"/>
        <v>100</v>
      </c>
      <c r="Q3130" s="13" t="s">
        <v>8311</v>
      </c>
      <c r="R3130" t="s">
        <v>8348</v>
      </c>
      <c r="S3130" s="10">
        <f t="shared" si="254"/>
        <v>42340.360312500001</v>
      </c>
      <c r="T3130" s="10">
        <f t="shared" si="255"/>
        <v>42370.360312500001</v>
      </c>
      <c r="U3130">
        <f t="shared" si="257"/>
        <v>2015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 s="9">
        <v>2</v>
      </c>
      <c r="M3131" t="b">
        <v>0</v>
      </c>
      <c r="N3131" t="s">
        <v>8282</v>
      </c>
      <c r="O3131">
        <f t="shared" si="252"/>
        <v>0</v>
      </c>
      <c r="P3131">
        <f t="shared" si="253"/>
        <v>50</v>
      </c>
      <c r="Q3131" s="13" t="s">
        <v>8319</v>
      </c>
      <c r="R3131" t="s">
        <v>8345</v>
      </c>
      <c r="S3131" s="10">
        <f t="shared" si="254"/>
        <v>42124.893182870372</v>
      </c>
      <c r="T3131" s="10">
        <f t="shared" si="255"/>
        <v>42154.893182870372</v>
      </c>
      <c r="U3131">
        <f t="shared" si="257"/>
        <v>2015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 s="9">
        <v>1</v>
      </c>
      <c r="M3132" t="b">
        <v>0</v>
      </c>
      <c r="N3132" t="s">
        <v>8276</v>
      </c>
      <c r="O3132">
        <f t="shared" si="252"/>
        <v>1</v>
      </c>
      <c r="P3132">
        <f t="shared" si="253"/>
        <v>100</v>
      </c>
      <c r="Q3132" s="13" t="s">
        <v>8327</v>
      </c>
      <c r="R3132" t="s">
        <v>8350</v>
      </c>
      <c r="S3132" s="10">
        <f t="shared" si="254"/>
        <v>41227.641724537039</v>
      </c>
      <c r="T3132" s="10">
        <f t="shared" si="255"/>
        <v>41262.641724537039</v>
      </c>
      <c r="U3132">
        <f t="shared" si="257"/>
        <v>2015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 s="9">
        <v>1</v>
      </c>
      <c r="M3133" t="b">
        <v>0</v>
      </c>
      <c r="N3133" t="s">
        <v>8282</v>
      </c>
      <c r="O3133">
        <f t="shared" si="252"/>
        <v>1</v>
      </c>
      <c r="P3133">
        <f t="shared" si="253"/>
        <v>100</v>
      </c>
      <c r="Q3133" s="13" t="s">
        <v>8319</v>
      </c>
      <c r="R3133" t="s">
        <v>8345</v>
      </c>
      <c r="S3133" s="10">
        <f t="shared" si="254"/>
        <v>42440.650335648148</v>
      </c>
      <c r="T3133" s="10">
        <f t="shared" si="255"/>
        <v>42499.868055555555</v>
      </c>
      <c r="U3133">
        <f t="shared" si="257"/>
        <v>2015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 s="9">
        <v>1</v>
      </c>
      <c r="M3134" t="b">
        <v>0</v>
      </c>
      <c r="N3134" t="s">
        <v>8301</v>
      </c>
      <c r="O3134">
        <f t="shared" si="252"/>
        <v>1</v>
      </c>
      <c r="P3134">
        <f t="shared" si="253"/>
        <v>100</v>
      </c>
      <c r="Q3134" s="13" t="s">
        <v>8323</v>
      </c>
      <c r="R3134" t="s">
        <v>8324</v>
      </c>
      <c r="S3134" s="10">
        <f t="shared" si="254"/>
        <v>42132.9143287037</v>
      </c>
      <c r="T3134" s="10">
        <f t="shared" si="255"/>
        <v>42162.9143287037</v>
      </c>
      <c r="U3134">
        <f t="shared" si="257"/>
        <v>2015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 s="9">
        <v>1</v>
      </c>
      <c r="M3135" t="b">
        <v>0</v>
      </c>
      <c r="N3135" t="s">
        <v>8266</v>
      </c>
      <c r="O3135">
        <f t="shared" si="252"/>
        <v>2</v>
      </c>
      <c r="P3135">
        <f t="shared" si="253"/>
        <v>100</v>
      </c>
      <c r="Q3135" s="13" t="s">
        <v>8321</v>
      </c>
      <c r="R3135" t="s">
        <v>8325</v>
      </c>
      <c r="S3135" s="10">
        <f t="shared" si="254"/>
        <v>42079.628344907411</v>
      </c>
      <c r="T3135" s="10">
        <f t="shared" si="255"/>
        <v>42139.628344907411</v>
      </c>
      <c r="U3135">
        <f t="shared" si="257"/>
        <v>2015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 s="9">
        <v>1</v>
      </c>
      <c r="M3136" t="b">
        <v>0</v>
      </c>
      <c r="N3136" t="s">
        <v>8270</v>
      </c>
      <c r="O3136">
        <f t="shared" si="252"/>
        <v>2</v>
      </c>
      <c r="P3136">
        <f t="shared" si="253"/>
        <v>100</v>
      </c>
      <c r="Q3136" s="13" t="s">
        <v>8308</v>
      </c>
      <c r="R3136" t="s">
        <v>8342</v>
      </c>
      <c r="S3136" s="10">
        <f t="shared" si="254"/>
        <v>42073.798171296294</v>
      </c>
      <c r="T3136" s="10">
        <f t="shared" si="255"/>
        <v>42133.798171296294</v>
      </c>
      <c r="U3136">
        <f t="shared" si="257"/>
        <v>2015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 s="9">
        <v>4</v>
      </c>
      <c r="M3137" t="b">
        <v>0</v>
      </c>
      <c r="N3137" t="s">
        <v>8302</v>
      </c>
      <c r="O3137">
        <f t="shared" si="252"/>
        <v>2</v>
      </c>
      <c r="P3137">
        <f t="shared" si="253"/>
        <v>25</v>
      </c>
      <c r="Q3137" s="13" t="s">
        <v>8311</v>
      </c>
      <c r="R3137" t="s">
        <v>8356</v>
      </c>
      <c r="S3137" s="10">
        <f t="shared" si="254"/>
        <v>40736.668032407404</v>
      </c>
      <c r="T3137" s="10">
        <f t="shared" si="255"/>
        <v>40766.668032407404</v>
      </c>
      <c r="U3137">
        <f t="shared" si="257"/>
        <v>2015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 s="9">
        <v>4</v>
      </c>
      <c r="M3138" t="b">
        <v>0</v>
      </c>
      <c r="N3138" t="s">
        <v>8269</v>
      </c>
      <c r="O3138">
        <f t="shared" si="252"/>
        <v>2</v>
      </c>
      <c r="P3138">
        <f t="shared" si="253"/>
        <v>25</v>
      </c>
      <c r="Q3138" s="13" t="s">
        <v>8323</v>
      </c>
      <c r="R3138" t="s">
        <v>8326</v>
      </c>
      <c r="S3138" s="10">
        <f t="shared" si="254"/>
        <v>41858.214629629627</v>
      </c>
      <c r="T3138" s="10">
        <f t="shared" si="255"/>
        <v>41888.214629629627</v>
      </c>
      <c r="U3138">
        <f t="shared" si="257"/>
        <v>2015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 s="9">
        <v>10</v>
      </c>
      <c r="M3139" t="b">
        <v>0</v>
      </c>
      <c r="N3139" t="s">
        <v>8280</v>
      </c>
      <c r="O3139">
        <f t="shared" ref="O3139:O3202" si="258">ROUND(E3139/D3139*100,0)</f>
        <v>3</v>
      </c>
      <c r="P3139">
        <f t="shared" ref="P3139:P3202" si="259">IFERROR(ROUND(E3139/L3139,2),0)</f>
        <v>10</v>
      </c>
      <c r="Q3139" s="13" t="s">
        <v>8316</v>
      </c>
      <c r="R3139" t="s">
        <v>8334</v>
      </c>
      <c r="S3139" s="10">
        <f t="shared" ref="S3139:S3202" si="260">(((J3139/60)/60)/24)+DATE(1970,1,1)</f>
        <v>42384.110775462963</v>
      </c>
      <c r="T3139" s="10">
        <f t="shared" ref="T3139:T3202" si="261">(((I3139/60)/60)/24)+DATE(1970,1,1)</f>
        <v>42414.110775462963</v>
      </c>
      <c r="U3139">
        <f t="shared" si="257"/>
        <v>2015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 s="9">
        <v>1</v>
      </c>
      <c r="M3140" t="b">
        <v>0</v>
      </c>
      <c r="N3140" t="s">
        <v>8288</v>
      </c>
      <c r="O3140">
        <f t="shared" si="258"/>
        <v>3</v>
      </c>
      <c r="P3140">
        <f t="shared" si="259"/>
        <v>100</v>
      </c>
      <c r="Q3140" s="13" t="s">
        <v>8311</v>
      </c>
      <c r="R3140" t="s">
        <v>8349</v>
      </c>
      <c r="S3140" s="10">
        <f t="shared" si="260"/>
        <v>40672.729872685188</v>
      </c>
      <c r="T3140" s="10">
        <f t="shared" si="261"/>
        <v>40702.729872685188</v>
      </c>
      <c r="U3140">
        <f t="shared" si="257"/>
        <v>2015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 s="9">
        <v>3</v>
      </c>
      <c r="M3141" t="b">
        <v>0</v>
      </c>
      <c r="N3141" t="s">
        <v>8282</v>
      </c>
      <c r="O3141">
        <f t="shared" si="258"/>
        <v>4</v>
      </c>
      <c r="P3141">
        <f t="shared" si="259"/>
        <v>33.33</v>
      </c>
      <c r="Q3141" s="13" t="s">
        <v>8319</v>
      </c>
      <c r="R3141" t="s">
        <v>8345</v>
      </c>
      <c r="S3141" s="10">
        <f t="shared" si="260"/>
        <v>42656.86137731481</v>
      </c>
      <c r="T3141" s="10">
        <f t="shared" si="261"/>
        <v>42676.165972222225</v>
      </c>
      <c r="U3141">
        <f t="shared" si="257"/>
        <v>2015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 s="9">
        <v>1</v>
      </c>
      <c r="M3142" t="b">
        <v>0</v>
      </c>
      <c r="N3142" t="s">
        <v>8287</v>
      </c>
      <c r="O3142">
        <f t="shared" si="258"/>
        <v>4</v>
      </c>
      <c r="P3142">
        <f t="shared" si="259"/>
        <v>100</v>
      </c>
      <c r="Q3142" s="13" t="s">
        <v>8313</v>
      </c>
      <c r="R3142" t="s">
        <v>8355</v>
      </c>
      <c r="S3142" s="10">
        <f t="shared" si="260"/>
        <v>41871.65315972222</v>
      </c>
      <c r="T3142" s="10">
        <f t="shared" si="261"/>
        <v>41902.65315972222</v>
      </c>
      <c r="U3142">
        <f t="shared" si="257"/>
        <v>2015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 s="9">
        <v>1</v>
      </c>
      <c r="M3143" t="b">
        <v>0</v>
      </c>
      <c r="N3143" t="s">
        <v>8285</v>
      </c>
      <c r="O3143">
        <f t="shared" si="258"/>
        <v>5</v>
      </c>
      <c r="P3143">
        <f t="shared" si="259"/>
        <v>100</v>
      </c>
      <c r="Q3143" s="13" t="s">
        <v>8311</v>
      </c>
      <c r="R3143" t="s">
        <v>8348</v>
      </c>
      <c r="S3143" s="10">
        <f t="shared" si="260"/>
        <v>42360.437152777777</v>
      </c>
      <c r="T3143" s="10">
        <f t="shared" si="261"/>
        <v>42420.437152777777</v>
      </c>
      <c r="U3143">
        <f t="shared" si="257"/>
        <v>2015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 s="9">
        <v>1</v>
      </c>
      <c r="M3144" t="b">
        <v>0</v>
      </c>
      <c r="N3144" t="s">
        <v>8269</v>
      </c>
      <c r="O3144">
        <f t="shared" si="258"/>
        <v>5</v>
      </c>
      <c r="P3144">
        <f t="shared" si="259"/>
        <v>100</v>
      </c>
      <c r="Q3144" s="13" t="s">
        <v>8323</v>
      </c>
      <c r="R3144" t="s">
        <v>8326</v>
      </c>
      <c r="S3144" s="10">
        <f t="shared" si="260"/>
        <v>41914.590011574073</v>
      </c>
      <c r="T3144" s="10">
        <f t="shared" si="261"/>
        <v>41955.907638888893</v>
      </c>
      <c r="U3144">
        <f t="shared" si="257"/>
        <v>2015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 s="9">
        <v>1</v>
      </c>
      <c r="M3145" t="b">
        <v>0</v>
      </c>
      <c r="N3145" t="s">
        <v>8273</v>
      </c>
      <c r="O3145">
        <f t="shared" si="258"/>
        <v>8</v>
      </c>
      <c r="P3145">
        <f t="shared" si="259"/>
        <v>100</v>
      </c>
      <c r="Q3145" s="13" t="s">
        <v>8311</v>
      </c>
      <c r="R3145" t="s">
        <v>8352</v>
      </c>
      <c r="S3145" s="10">
        <f t="shared" si="260"/>
        <v>41991.713460648149</v>
      </c>
      <c r="T3145" s="10">
        <f t="shared" si="261"/>
        <v>42050.651388888888</v>
      </c>
      <c r="U3145">
        <f t="shared" si="257"/>
        <v>2015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 s="9">
        <v>1</v>
      </c>
      <c r="M3146" t="b">
        <v>0</v>
      </c>
      <c r="N3146" t="s">
        <v>8269</v>
      </c>
      <c r="O3146">
        <f t="shared" si="258"/>
        <v>10</v>
      </c>
      <c r="P3146">
        <f t="shared" si="259"/>
        <v>100</v>
      </c>
      <c r="Q3146" s="13" t="s">
        <v>8323</v>
      </c>
      <c r="R3146" t="s">
        <v>8326</v>
      </c>
      <c r="S3146" s="10">
        <f t="shared" si="260"/>
        <v>42203.677766203706</v>
      </c>
      <c r="T3146" s="10">
        <f t="shared" si="261"/>
        <v>42233.677766203706</v>
      </c>
      <c r="U3146">
        <f t="shared" si="257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 s="9">
        <v>6</v>
      </c>
      <c r="M3147" t="b">
        <v>0</v>
      </c>
      <c r="N3147" t="s">
        <v>8269</v>
      </c>
      <c r="O3147">
        <f t="shared" si="258"/>
        <v>10</v>
      </c>
      <c r="P3147">
        <f t="shared" si="259"/>
        <v>16.670000000000002</v>
      </c>
      <c r="Q3147" s="13" t="s">
        <v>8323</v>
      </c>
      <c r="R3147" t="s">
        <v>8326</v>
      </c>
      <c r="S3147" s="10">
        <f t="shared" si="260"/>
        <v>42188.83293981482</v>
      </c>
      <c r="T3147" s="10">
        <f t="shared" si="261"/>
        <v>42242.772222222222</v>
      </c>
      <c r="U3147">
        <f t="shared" si="257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 s="9">
        <v>3</v>
      </c>
      <c r="M3148" t="b">
        <v>0</v>
      </c>
      <c r="N3148" t="s">
        <v>8269</v>
      </c>
      <c r="O3148">
        <f t="shared" si="258"/>
        <v>17</v>
      </c>
      <c r="P3148">
        <f t="shared" si="259"/>
        <v>33.33</v>
      </c>
      <c r="Q3148" s="13" t="s">
        <v>8323</v>
      </c>
      <c r="R3148" t="s">
        <v>8326</v>
      </c>
      <c r="S3148" s="10">
        <f t="shared" si="260"/>
        <v>42057.190960648149</v>
      </c>
      <c r="T3148" s="10">
        <f t="shared" si="261"/>
        <v>42087.149293981478</v>
      </c>
      <c r="U3148">
        <f t="shared" si="257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 s="9">
        <v>1</v>
      </c>
      <c r="M3149" t="b">
        <v>0</v>
      </c>
      <c r="N3149" t="s">
        <v>8303</v>
      </c>
      <c r="O3149">
        <f t="shared" si="258"/>
        <v>20</v>
      </c>
      <c r="P3149">
        <f t="shared" si="259"/>
        <v>100</v>
      </c>
      <c r="Q3149" s="13" t="s">
        <v>8323</v>
      </c>
      <c r="R3149" t="s">
        <v>8335</v>
      </c>
      <c r="S3149" s="10">
        <f t="shared" si="260"/>
        <v>41946.936909722222</v>
      </c>
      <c r="T3149" s="10">
        <f t="shared" si="261"/>
        <v>41966.936909722222</v>
      </c>
      <c r="U3149">
        <f>YEAR(S3248)</f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 s="9">
        <v>1</v>
      </c>
      <c r="M3150" t="b">
        <v>0</v>
      </c>
      <c r="N3150" t="s">
        <v>8269</v>
      </c>
      <c r="O3150">
        <f t="shared" si="258"/>
        <v>20</v>
      </c>
      <c r="P3150">
        <f t="shared" si="259"/>
        <v>100</v>
      </c>
      <c r="Q3150" s="13" t="s">
        <v>8323</v>
      </c>
      <c r="R3150" t="s">
        <v>8326</v>
      </c>
      <c r="S3150" s="10">
        <f t="shared" si="260"/>
        <v>42125.644467592589</v>
      </c>
      <c r="T3150" s="10">
        <f t="shared" si="261"/>
        <v>42155.644467592589</v>
      </c>
      <c r="U3150">
        <f>YEAR(S3150)</f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 s="9">
        <v>5</v>
      </c>
      <c r="M3151" t="b">
        <v>1</v>
      </c>
      <c r="N3151" t="s">
        <v>8269</v>
      </c>
      <c r="O3151">
        <f t="shared" si="258"/>
        <v>100</v>
      </c>
      <c r="P3151">
        <f t="shared" si="259"/>
        <v>20</v>
      </c>
      <c r="Q3151" s="13" t="s">
        <v>8323</v>
      </c>
      <c r="R3151" t="s">
        <v>8326</v>
      </c>
      <c r="S3151" s="10">
        <f t="shared" si="260"/>
        <v>42649.54923611111</v>
      </c>
      <c r="T3151" s="10">
        <f t="shared" si="261"/>
        <v>42709.590902777782</v>
      </c>
      <c r="U3151">
        <f>YEAR(S3151)</f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 s="9">
        <v>4</v>
      </c>
      <c r="M3152" t="b">
        <v>0</v>
      </c>
      <c r="N3152" t="s">
        <v>8269</v>
      </c>
      <c r="O3152">
        <f t="shared" si="258"/>
        <v>1</v>
      </c>
      <c r="P3152">
        <f t="shared" si="259"/>
        <v>24</v>
      </c>
      <c r="Q3152" s="13" t="s">
        <v>8323</v>
      </c>
      <c r="R3152" t="s">
        <v>8326</v>
      </c>
      <c r="S3152" s="10">
        <f t="shared" si="260"/>
        <v>42802.718784722223</v>
      </c>
      <c r="T3152" s="10">
        <f t="shared" si="261"/>
        <v>42832.677118055552</v>
      </c>
      <c r="U3152">
        <f t="shared" ref="U3152:U3215" si="262">YEAR(S3152)</f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 s="9">
        <v>9</v>
      </c>
      <c r="M3153" t="b">
        <v>0</v>
      </c>
      <c r="N3153" t="s">
        <v>8271</v>
      </c>
      <c r="O3153">
        <f t="shared" si="258"/>
        <v>1</v>
      </c>
      <c r="P3153">
        <f t="shared" si="259"/>
        <v>10.56</v>
      </c>
      <c r="Q3153" s="13" t="s">
        <v>8308</v>
      </c>
      <c r="R3153" t="s">
        <v>8310</v>
      </c>
      <c r="S3153" s="10">
        <f t="shared" si="260"/>
        <v>42636.645358796297</v>
      </c>
      <c r="T3153" s="10">
        <f t="shared" si="261"/>
        <v>42666.645358796297</v>
      </c>
      <c r="U3153">
        <f t="shared" si="262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 s="9">
        <v>6</v>
      </c>
      <c r="M3154" t="b">
        <v>0</v>
      </c>
      <c r="N3154" t="s">
        <v>8269</v>
      </c>
      <c r="O3154">
        <f t="shared" si="258"/>
        <v>2</v>
      </c>
      <c r="P3154">
        <f t="shared" si="259"/>
        <v>15.83</v>
      </c>
      <c r="Q3154" s="13" t="s">
        <v>8323</v>
      </c>
      <c r="R3154" t="s">
        <v>8326</v>
      </c>
      <c r="S3154" s="10">
        <f t="shared" si="260"/>
        <v>41781.045173611114</v>
      </c>
      <c r="T3154" s="10">
        <f t="shared" si="261"/>
        <v>41811.045173611114</v>
      </c>
      <c r="U3154">
        <f t="shared" si="262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 s="9">
        <v>4</v>
      </c>
      <c r="M3155" t="b">
        <v>0</v>
      </c>
      <c r="N3155" t="s">
        <v>8269</v>
      </c>
      <c r="O3155">
        <f t="shared" si="258"/>
        <v>3</v>
      </c>
      <c r="P3155">
        <f t="shared" si="259"/>
        <v>23.75</v>
      </c>
      <c r="Q3155" s="13" t="s">
        <v>8323</v>
      </c>
      <c r="R3155" t="s">
        <v>8326</v>
      </c>
      <c r="S3155" s="10">
        <f t="shared" si="260"/>
        <v>42446.060694444444</v>
      </c>
      <c r="T3155" s="10">
        <f t="shared" si="261"/>
        <v>42461.165972222225</v>
      </c>
      <c r="U3155">
        <f t="shared" si="262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 s="9">
        <v>10</v>
      </c>
      <c r="M3156" t="b">
        <v>0</v>
      </c>
      <c r="N3156" t="s">
        <v>8269</v>
      </c>
      <c r="O3156">
        <f t="shared" si="258"/>
        <v>6</v>
      </c>
      <c r="P3156">
        <f t="shared" si="259"/>
        <v>9.5</v>
      </c>
      <c r="Q3156" s="13" t="s">
        <v>8323</v>
      </c>
      <c r="R3156" t="s">
        <v>8326</v>
      </c>
      <c r="S3156" s="10">
        <f t="shared" si="260"/>
        <v>41920.963472222218</v>
      </c>
      <c r="T3156" s="10">
        <f t="shared" si="261"/>
        <v>41951</v>
      </c>
      <c r="U3156">
        <f t="shared" si="262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 s="9">
        <v>6</v>
      </c>
      <c r="M3157" t="b">
        <v>0</v>
      </c>
      <c r="N3157" t="s">
        <v>8269</v>
      </c>
      <c r="O3157">
        <f t="shared" si="258"/>
        <v>3</v>
      </c>
      <c r="P3157">
        <f t="shared" si="259"/>
        <v>15.67</v>
      </c>
      <c r="Q3157" s="13" t="s">
        <v>8323</v>
      </c>
      <c r="R3157" t="s">
        <v>8326</v>
      </c>
      <c r="S3157" s="10">
        <f t="shared" si="260"/>
        <v>42029.135879629626</v>
      </c>
      <c r="T3157" s="10">
        <f t="shared" si="261"/>
        <v>42059.135879629626</v>
      </c>
      <c r="U3157">
        <f t="shared" si="262"/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 s="9">
        <v>4</v>
      </c>
      <c r="M3158" t="b">
        <v>0</v>
      </c>
      <c r="N3158" t="s">
        <v>8287</v>
      </c>
      <c r="O3158">
        <f t="shared" si="258"/>
        <v>4</v>
      </c>
      <c r="P3158">
        <f t="shared" si="259"/>
        <v>23.5</v>
      </c>
      <c r="Q3158" s="13" t="s">
        <v>8313</v>
      </c>
      <c r="R3158" t="s">
        <v>8355</v>
      </c>
      <c r="S3158" s="10">
        <f t="shared" si="260"/>
        <v>41936.020752314813</v>
      </c>
      <c r="T3158" s="10">
        <f t="shared" si="261"/>
        <v>41956.062418981484</v>
      </c>
      <c r="U3158">
        <f t="shared" si="262"/>
        <v>2014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 s="9">
        <v>3</v>
      </c>
      <c r="M3159" t="b">
        <v>0</v>
      </c>
      <c r="N3159" t="s">
        <v>8289</v>
      </c>
      <c r="O3159">
        <f t="shared" si="258"/>
        <v>9</v>
      </c>
      <c r="P3159">
        <f t="shared" si="259"/>
        <v>31</v>
      </c>
      <c r="Q3159" s="13" t="s">
        <v>8313</v>
      </c>
      <c r="R3159" t="s">
        <v>8351</v>
      </c>
      <c r="S3159" s="10">
        <f t="shared" si="260"/>
        <v>42246.789965277778</v>
      </c>
      <c r="T3159" s="10">
        <f t="shared" si="261"/>
        <v>42303.888888888891</v>
      </c>
      <c r="U3159">
        <f t="shared" si="262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 s="9">
        <v>6</v>
      </c>
      <c r="M3160" t="b">
        <v>0</v>
      </c>
      <c r="N3160" t="s">
        <v>8265</v>
      </c>
      <c r="O3160">
        <f t="shared" si="258"/>
        <v>1</v>
      </c>
      <c r="P3160">
        <f t="shared" si="259"/>
        <v>15.33</v>
      </c>
      <c r="Q3160" s="13" t="s">
        <v>8321</v>
      </c>
      <c r="R3160" t="s">
        <v>8337</v>
      </c>
      <c r="S3160" s="10">
        <f t="shared" si="260"/>
        <v>41968.172106481477</v>
      </c>
      <c r="T3160" s="10">
        <f t="shared" si="261"/>
        <v>41998.333333333328</v>
      </c>
      <c r="U3160">
        <f t="shared" si="262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 s="9">
        <v>4</v>
      </c>
      <c r="M3161" t="b">
        <v>0</v>
      </c>
      <c r="N3161" t="s">
        <v>8299</v>
      </c>
      <c r="O3161">
        <f t="shared" si="258"/>
        <v>0</v>
      </c>
      <c r="P3161">
        <f t="shared" si="259"/>
        <v>22.75</v>
      </c>
      <c r="Q3161" s="13" t="s">
        <v>8308</v>
      </c>
      <c r="R3161" t="s">
        <v>8315</v>
      </c>
      <c r="S3161" s="10">
        <f t="shared" si="260"/>
        <v>42551.884189814817</v>
      </c>
      <c r="T3161" s="10">
        <f t="shared" si="261"/>
        <v>42581.884189814817</v>
      </c>
      <c r="U3161">
        <f t="shared" si="262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 s="9">
        <v>1</v>
      </c>
      <c r="M3162" t="b">
        <v>0</v>
      </c>
      <c r="N3162" t="s">
        <v>8270</v>
      </c>
      <c r="O3162">
        <f t="shared" si="258"/>
        <v>0</v>
      </c>
      <c r="P3162">
        <f t="shared" si="259"/>
        <v>90</v>
      </c>
      <c r="Q3162" s="13" t="s">
        <v>8308</v>
      </c>
      <c r="R3162" t="s">
        <v>8342</v>
      </c>
      <c r="S3162" s="10">
        <f t="shared" si="260"/>
        <v>42384.306840277779</v>
      </c>
      <c r="T3162" s="10">
        <f t="shared" si="261"/>
        <v>42443.958333333328</v>
      </c>
      <c r="U3162">
        <f t="shared" si="262"/>
        <v>2016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 s="9">
        <v>3</v>
      </c>
      <c r="M3163" t="b">
        <v>0</v>
      </c>
      <c r="N3163" t="s">
        <v>8302</v>
      </c>
      <c r="O3163">
        <f t="shared" si="258"/>
        <v>0</v>
      </c>
      <c r="P3163">
        <f t="shared" si="259"/>
        <v>30</v>
      </c>
      <c r="Q3163" s="13" t="s">
        <v>8311</v>
      </c>
      <c r="R3163" t="s">
        <v>8356</v>
      </c>
      <c r="S3163" s="10">
        <f t="shared" si="260"/>
        <v>41373.579675925925</v>
      </c>
      <c r="T3163" s="10">
        <f t="shared" si="261"/>
        <v>41418.579675925925</v>
      </c>
      <c r="U3163">
        <f t="shared" si="262"/>
        <v>2013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 s="9">
        <v>3</v>
      </c>
      <c r="M3164" t="b">
        <v>0</v>
      </c>
      <c r="N3164" t="s">
        <v>8276</v>
      </c>
      <c r="O3164">
        <f t="shared" si="258"/>
        <v>0</v>
      </c>
      <c r="P3164">
        <f t="shared" si="259"/>
        <v>30</v>
      </c>
      <c r="Q3164" s="13" t="s">
        <v>8327</v>
      </c>
      <c r="R3164" t="s">
        <v>8350</v>
      </c>
      <c r="S3164" s="10">
        <f t="shared" si="260"/>
        <v>41829.965532407405</v>
      </c>
      <c r="T3164" s="10">
        <f t="shared" si="261"/>
        <v>41881.645833333336</v>
      </c>
      <c r="U3164">
        <f t="shared" si="262"/>
        <v>2014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 s="9">
        <v>4</v>
      </c>
      <c r="M3165" t="b">
        <v>0</v>
      </c>
      <c r="N3165" t="s">
        <v>8271</v>
      </c>
      <c r="O3165">
        <f t="shared" si="258"/>
        <v>1</v>
      </c>
      <c r="P3165">
        <f t="shared" si="259"/>
        <v>22.5</v>
      </c>
      <c r="Q3165" s="13" t="s">
        <v>8308</v>
      </c>
      <c r="R3165" t="s">
        <v>8310</v>
      </c>
      <c r="S3165" s="10">
        <f t="shared" si="260"/>
        <v>42752.845451388886</v>
      </c>
      <c r="T3165" s="10">
        <f t="shared" si="261"/>
        <v>42784.249305555553</v>
      </c>
      <c r="U3165">
        <f t="shared" si="262"/>
        <v>2017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 s="9">
        <v>5</v>
      </c>
      <c r="M3166" t="b">
        <v>0</v>
      </c>
      <c r="N3166" t="s">
        <v>8282</v>
      </c>
      <c r="O3166">
        <f t="shared" si="258"/>
        <v>1</v>
      </c>
      <c r="P3166">
        <f t="shared" si="259"/>
        <v>18</v>
      </c>
      <c r="Q3166" s="13" t="s">
        <v>8319</v>
      </c>
      <c r="R3166" t="s">
        <v>8345</v>
      </c>
      <c r="S3166" s="10">
        <f t="shared" si="260"/>
        <v>41809.754016203704</v>
      </c>
      <c r="T3166" s="10">
        <f t="shared" si="261"/>
        <v>41854.754016203704</v>
      </c>
      <c r="U3166">
        <f t="shared" si="262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 s="9">
        <v>3</v>
      </c>
      <c r="M3167" t="b">
        <v>0</v>
      </c>
      <c r="N3167" t="s">
        <v>8269</v>
      </c>
      <c r="O3167">
        <f t="shared" si="258"/>
        <v>2</v>
      </c>
      <c r="P3167">
        <f t="shared" si="259"/>
        <v>30</v>
      </c>
      <c r="Q3167" s="13" t="s">
        <v>8323</v>
      </c>
      <c r="R3167" t="s">
        <v>8326</v>
      </c>
      <c r="S3167" s="10">
        <f t="shared" si="260"/>
        <v>42358.684872685189</v>
      </c>
      <c r="T3167" s="10">
        <f t="shared" si="261"/>
        <v>42387</v>
      </c>
      <c r="U3167">
        <f t="shared" si="262"/>
        <v>2015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 s="9">
        <v>5</v>
      </c>
      <c r="M3168" t="b">
        <v>0</v>
      </c>
      <c r="N3168" t="s">
        <v>8276</v>
      </c>
      <c r="O3168">
        <f t="shared" si="258"/>
        <v>5</v>
      </c>
      <c r="P3168">
        <f t="shared" si="259"/>
        <v>18</v>
      </c>
      <c r="Q3168" s="13" t="s">
        <v>8327</v>
      </c>
      <c r="R3168" t="s">
        <v>8350</v>
      </c>
      <c r="S3168" s="10">
        <f t="shared" si="260"/>
        <v>40921.117662037039</v>
      </c>
      <c r="T3168" s="10">
        <f t="shared" si="261"/>
        <v>40951.117662037039</v>
      </c>
      <c r="U3168">
        <f t="shared" si="262"/>
        <v>2012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 s="9">
        <v>5</v>
      </c>
      <c r="M3169" t="b">
        <v>0</v>
      </c>
      <c r="N3169" t="s">
        <v>8297</v>
      </c>
      <c r="O3169">
        <f t="shared" si="258"/>
        <v>0</v>
      </c>
      <c r="P3169">
        <f t="shared" si="259"/>
        <v>17.2</v>
      </c>
      <c r="Q3169" s="13" t="s">
        <v>8319</v>
      </c>
      <c r="R3169" t="s">
        <v>8357</v>
      </c>
      <c r="S3169" s="10">
        <f t="shared" si="260"/>
        <v>41858.825439814813</v>
      </c>
      <c r="T3169" s="10">
        <f t="shared" si="261"/>
        <v>41903.825439814813</v>
      </c>
      <c r="U3169">
        <f t="shared" si="262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 s="9">
        <v>6</v>
      </c>
      <c r="M3170" t="b">
        <v>0</v>
      </c>
      <c r="N3170" t="s">
        <v>8269</v>
      </c>
      <c r="O3170">
        <f t="shared" si="258"/>
        <v>29</v>
      </c>
      <c r="P3170">
        <f t="shared" si="259"/>
        <v>14.33</v>
      </c>
      <c r="Q3170" s="13" t="s">
        <v>8323</v>
      </c>
      <c r="R3170" t="s">
        <v>8326</v>
      </c>
      <c r="S3170" s="10">
        <f t="shared" si="260"/>
        <v>42512.626747685179</v>
      </c>
      <c r="T3170" s="10">
        <f t="shared" si="261"/>
        <v>42572.626747685179</v>
      </c>
      <c r="U3170">
        <f t="shared" si="262"/>
        <v>2016</v>
      </c>
    </row>
    <row r="3171" spans="1:21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 s="9">
        <v>4</v>
      </c>
      <c r="M3171" t="b">
        <v>0</v>
      </c>
      <c r="N3171" t="s">
        <v>8280</v>
      </c>
      <c r="O3171">
        <f t="shared" si="258"/>
        <v>0</v>
      </c>
      <c r="P3171">
        <f t="shared" si="259"/>
        <v>21.25</v>
      </c>
      <c r="Q3171" s="13" t="s">
        <v>8316</v>
      </c>
      <c r="R3171" t="s">
        <v>8334</v>
      </c>
      <c r="S3171" s="10">
        <f t="shared" si="260"/>
        <v>41832.086377314816</v>
      </c>
      <c r="T3171" s="10">
        <f t="shared" si="261"/>
        <v>41867.086377314816</v>
      </c>
      <c r="U3171">
        <f t="shared" si="262"/>
        <v>2014</v>
      </c>
    </row>
    <row r="3172" spans="1:21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 s="9">
        <v>4</v>
      </c>
      <c r="M3172" t="b">
        <v>0</v>
      </c>
      <c r="N3172" t="s">
        <v>8292</v>
      </c>
      <c r="O3172">
        <f t="shared" si="258"/>
        <v>0</v>
      </c>
      <c r="P3172">
        <f t="shared" si="259"/>
        <v>21.25</v>
      </c>
      <c r="Q3172" s="13" t="s">
        <v>8308</v>
      </c>
      <c r="R3172" t="s">
        <v>8318</v>
      </c>
      <c r="S3172" s="10">
        <f t="shared" si="260"/>
        <v>41767.587094907409</v>
      </c>
      <c r="T3172" s="10">
        <f t="shared" si="261"/>
        <v>41782.587094907409</v>
      </c>
      <c r="U3172">
        <f t="shared" si="262"/>
        <v>2014</v>
      </c>
    </row>
    <row r="3173" spans="1:21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 s="9">
        <v>16</v>
      </c>
      <c r="M3173" t="b">
        <v>0</v>
      </c>
      <c r="N3173" t="s">
        <v>8280</v>
      </c>
      <c r="O3173">
        <f t="shared" si="258"/>
        <v>1</v>
      </c>
      <c r="P3173">
        <f t="shared" si="259"/>
        <v>5.31</v>
      </c>
      <c r="Q3173" s="13" t="s">
        <v>8316</v>
      </c>
      <c r="R3173" t="s">
        <v>8334</v>
      </c>
      <c r="S3173" s="10">
        <f t="shared" si="260"/>
        <v>41018.711863425924</v>
      </c>
      <c r="T3173" s="10">
        <f t="shared" si="261"/>
        <v>41048.711863425924</v>
      </c>
      <c r="U3173">
        <f t="shared" si="262"/>
        <v>2012</v>
      </c>
    </row>
    <row r="3174" spans="1:21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 s="9">
        <v>2</v>
      </c>
      <c r="M3174" t="b">
        <v>0</v>
      </c>
      <c r="N3174" t="s">
        <v>8288</v>
      </c>
      <c r="O3174">
        <f t="shared" si="258"/>
        <v>1</v>
      </c>
      <c r="P3174">
        <f t="shared" si="259"/>
        <v>42.5</v>
      </c>
      <c r="Q3174" s="13" t="s">
        <v>8311</v>
      </c>
      <c r="R3174" t="s">
        <v>8349</v>
      </c>
      <c r="S3174" s="10">
        <f t="shared" si="260"/>
        <v>41652.742488425924</v>
      </c>
      <c r="T3174" s="10">
        <f t="shared" si="261"/>
        <v>41712.700821759259</v>
      </c>
      <c r="U3174">
        <f t="shared" si="262"/>
        <v>2014</v>
      </c>
    </row>
    <row r="3175" spans="1:21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 s="9">
        <v>4</v>
      </c>
      <c r="M3175" t="b">
        <v>0</v>
      </c>
      <c r="N3175" t="s">
        <v>8296</v>
      </c>
      <c r="O3175">
        <f t="shared" si="258"/>
        <v>3</v>
      </c>
      <c r="P3175">
        <f t="shared" si="259"/>
        <v>21.25</v>
      </c>
      <c r="Q3175" s="13" t="s">
        <v>8319</v>
      </c>
      <c r="R3175" t="s">
        <v>8320</v>
      </c>
      <c r="S3175" s="10">
        <f t="shared" si="260"/>
        <v>42804.895474537043</v>
      </c>
      <c r="T3175" s="10">
        <f t="shared" si="261"/>
        <v>42834.853807870371</v>
      </c>
      <c r="U3175">
        <f t="shared" si="262"/>
        <v>2017</v>
      </c>
    </row>
    <row r="3176" spans="1:21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 s="9">
        <v>4</v>
      </c>
      <c r="M3176" t="b">
        <v>0</v>
      </c>
      <c r="N3176" t="s">
        <v>8291</v>
      </c>
      <c r="O3176">
        <f t="shared" si="258"/>
        <v>5</v>
      </c>
      <c r="P3176">
        <f t="shared" si="259"/>
        <v>21.25</v>
      </c>
      <c r="Q3176" s="13" t="s">
        <v>8327</v>
      </c>
      <c r="R3176" t="s">
        <v>8330</v>
      </c>
      <c r="S3176" s="10">
        <f t="shared" si="260"/>
        <v>41841.56381944444</v>
      </c>
      <c r="T3176" s="10">
        <f t="shared" si="261"/>
        <v>41882.818749999999</v>
      </c>
      <c r="U3176">
        <f t="shared" si="262"/>
        <v>2014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 s="9">
        <v>7</v>
      </c>
      <c r="M3177" t="b">
        <v>0</v>
      </c>
      <c r="N3177" t="s">
        <v>8282</v>
      </c>
      <c r="O3177">
        <f t="shared" si="258"/>
        <v>6</v>
      </c>
      <c r="P3177">
        <f t="shared" si="259"/>
        <v>12.14</v>
      </c>
      <c r="Q3177" s="13" t="s">
        <v>8319</v>
      </c>
      <c r="R3177" t="s">
        <v>8345</v>
      </c>
      <c r="S3177" s="10">
        <f t="shared" si="260"/>
        <v>42510.341631944444</v>
      </c>
      <c r="T3177" s="10">
        <f t="shared" si="261"/>
        <v>42540.341631944444</v>
      </c>
      <c r="U3177">
        <f t="shared" si="262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 s="9">
        <v>8</v>
      </c>
      <c r="M3178" t="b">
        <v>0</v>
      </c>
      <c r="N3178" t="s">
        <v>8280</v>
      </c>
      <c r="O3178">
        <f t="shared" si="258"/>
        <v>8</v>
      </c>
      <c r="P3178">
        <f t="shared" si="259"/>
        <v>10.38</v>
      </c>
      <c r="Q3178" s="13" t="s">
        <v>8316</v>
      </c>
      <c r="R3178" t="s">
        <v>8334</v>
      </c>
      <c r="S3178" s="10">
        <f t="shared" si="260"/>
        <v>42333.598530092597</v>
      </c>
      <c r="T3178" s="10">
        <f t="shared" si="261"/>
        <v>42363.598530092597</v>
      </c>
      <c r="U3178">
        <f t="shared" si="262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 s="9">
        <v>4</v>
      </c>
      <c r="M3179" t="b">
        <v>0</v>
      </c>
      <c r="N3179" t="s">
        <v>8268</v>
      </c>
      <c r="O3179">
        <f t="shared" si="258"/>
        <v>3</v>
      </c>
      <c r="P3179">
        <f t="shared" si="259"/>
        <v>20.5</v>
      </c>
      <c r="Q3179" s="13" t="s">
        <v>8321</v>
      </c>
      <c r="R3179" t="s">
        <v>8339</v>
      </c>
      <c r="S3179" s="10">
        <f t="shared" si="260"/>
        <v>41753.758043981477</v>
      </c>
      <c r="T3179" s="10">
        <f t="shared" si="261"/>
        <v>41773.758043981477</v>
      </c>
      <c r="U3179">
        <f t="shared" si="262"/>
        <v>2014</v>
      </c>
    </row>
    <row r="3180" spans="1:21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 s="9">
        <v>4</v>
      </c>
      <c r="M3180" t="b">
        <v>0</v>
      </c>
      <c r="N3180" t="s">
        <v>8270</v>
      </c>
      <c r="O3180">
        <f t="shared" si="258"/>
        <v>0</v>
      </c>
      <c r="P3180">
        <f t="shared" si="259"/>
        <v>20.5</v>
      </c>
      <c r="Q3180" s="13" t="s">
        <v>8308</v>
      </c>
      <c r="R3180" t="s">
        <v>8342</v>
      </c>
      <c r="S3180" s="10">
        <f t="shared" si="260"/>
        <v>41961.18913194444</v>
      </c>
      <c r="T3180" s="10">
        <f t="shared" si="261"/>
        <v>41991.18913194444</v>
      </c>
      <c r="U3180">
        <f t="shared" si="262"/>
        <v>2014</v>
      </c>
    </row>
    <row r="3181" spans="1:21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 s="9">
        <v>5</v>
      </c>
      <c r="M3181" t="b">
        <v>0</v>
      </c>
      <c r="N3181" t="s">
        <v>8268</v>
      </c>
      <c r="O3181">
        <f t="shared" si="258"/>
        <v>1</v>
      </c>
      <c r="P3181">
        <f t="shared" si="259"/>
        <v>16.399999999999999</v>
      </c>
      <c r="Q3181" s="13" t="s">
        <v>8321</v>
      </c>
      <c r="R3181" t="s">
        <v>8339</v>
      </c>
      <c r="S3181" s="10">
        <f t="shared" si="260"/>
        <v>41938.717256944445</v>
      </c>
      <c r="T3181" s="10">
        <f t="shared" si="261"/>
        <v>41969.551388888889</v>
      </c>
      <c r="U3181">
        <f t="shared" si="262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 s="9">
        <v>4</v>
      </c>
      <c r="M3182" t="b">
        <v>0</v>
      </c>
      <c r="N3182" t="s">
        <v>8265</v>
      </c>
      <c r="O3182">
        <f t="shared" si="258"/>
        <v>0</v>
      </c>
      <c r="P3182">
        <f t="shared" si="259"/>
        <v>20.25</v>
      </c>
      <c r="Q3182" s="13" t="s">
        <v>8321</v>
      </c>
      <c r="R3182" t="s">
        <v>8337</v>
      </c>
      <c r="S3182" s="10">
        <f t="shared" si="260"/>
        <v>42168.559432870374</v>
      </c>
      <c r="T3182" s="10">
        <f t="shared" si="261"/>
        <v>42208.559432870374</v>
      </c>
      <c r="U3182">
        <f t="shared" si="262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 s="9">
        <v>5</v>
      </c>
      <c r="M3183" t="b">
        <v>0</v>
      </c>
      <c r="N3183" t="s">
        <v>8280</v>
      </c>
      <c r="O3183">
        <f t="shared" si="258"/>
        <v>3</v>
      </c>
      <c r="P3183">
        <f t="shared" si="259"/>
        <v>16.2</v>
      </c>
      <c r="Q3183" s="13" t="s">
        <v>8316</v>
      </c>
      <c r="R3183" t="s">
        <v>8334</v>
      </c>
      <c r="S3183" s="10">
        <f t="shared" si="260"/>
        <v>41661.381041666667</v>
      </c>
      <c r="T3183" s="10">
        <f t="shared" si="261"/>
        <v>41689.381041666667</v>
      </c>
      <c r="U3183">
        <f t="shared" si="262"/>
        <v>2014</v>
      </c>
    </row>
    <row r="3184" spans="1:21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 s="9">
        <v>4</v>
      </c>
      <c r="M3184" t="b">
        <v>0</v>
      </c>
      <c r="N3184" t="s">
        <v>8288</v>
      </c>
      <c r="O3184">
        <f t="shared" si="258"/>
        <v>1</v>
      </c>
      <c r="P3184">
        <f t="shared" si="259"/>
        <v>20</v>
      </c>
      <c r="Q3184" s="13" t="s">
        <v>8311</v>
      </c>
      <c r="R3184" t="s">
        <v>8349</v>
      </c>
      <c r="S3184" s="10">
        <f t="shared" si="260"/>
        <v>42144.769479166673</v>
      </c>
      <c r="T3184" s="10">
        <f t="shared" si="261"/>
        <v>42174.769479166673</v>
      </c>
      <c r="U3184">
        <f t="shared" si="262"/>
        <v>2015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 s="9">
        <v>4</v>
      </c>
      <c r="M3185" t="b">
        <v>0</v>
      </c>
      <c r="N3185" t="s">
        <v>8270</v>
      </c>
      <c r="O3185">
        <f t="shared" si="258"/>
        <v>1</v>
      </c>
      <c r="P3185">
        <f t="shared" si="259"/>
        <v>20</v>
      </c>
      <c r="Q3185" s="13" t="s">
        <v>8308</v>
      </c>
      <c r="R3185" t="s">
        <v>8342</v>
      </c>
      <c r="S3185" s="10">
        <f t="shared" si="260"/>
        <v>42632.443368055552</v>
      </c>
      <c r="T3185" s="10">
        <f t="shared" si="261"/>
        <v>42662.443368055552</v>
      </c>
      <c r="U3185">
        <f t="shared" si="262"/>
        <v>2016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 s="9">
        <v>7</v>
      </c>
      <c r="M3186" t="b">
        <v>0</v>
      </c>
      <c r="N3186" t="s">
        <v>8296</v>
      </c>
      <c r="O3186">
        <f t="shared" si="258"/>
        <v>8</v>
      </c>
      <c r="P3186">
        <f t="shared" si="259"/>
        <v>11.43</v>
      </c>
      <c r="Q3186" s="13" t="s">
        <v>8319</v>
      </c>
      <c r="R3186" t="s">
        <v>8320</v>
      </c>
      <c r="S3186" s="10">
        <f t="shared" si="260"/>
        <v>42794.022349537037</v>
      </c>
      <c r="T3186" s="10">
        <f t="shared" si="261"/>
        <v>42823.980682870373</v>
      </c>
      <c r="U3186">
        <f t="shared" si="262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 s="9">
        <v>2</v>
      </c>
      <c r="M3187" t="b">
        <v>0</v>
      </c>
      <c r="N3187" t="s">
        <v>8269</v>
      </c>
      <c r="O3187">
        <f t="shared" si="258"/>
        <v>11</v>
      </c>
      <c r="P3187">
        <f t="shared" si="259"/>
        <v>40</v>
      </c>
      <c r="Q3187" s="13" t="s">
        <v>8323</v>
      </c>
      <c r="R3187" t="s">
        <v>8326</v>
      </c>
      <c r="S3187" s="10">
        <f t="shared" si="260"/>
        <v>42497.070775462969</v>
      </c>
      <c r="T3187" s="10">
        <f t="shared" si="261"/>
        <v>42514.600694444445</v>
      </c>
      <c r="U3187">
        <f t="shared" si="262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 s="9">
        <v>3</v>
      </c>
      <c r="M3188" t="b">
        <v>0</v>
      </c>
      <c r="N3188" t="s">
        <v>8269</v>
      </c>
      <c r="O3188">
        <f t="shared" si="258"/>
        <v>32</v>
      </c>
      <c r="P3188">
        <f t="shared" si="259"/>
        <v>26.67</v>
      </c>
      <c r="Q3188" s="13" t="s">
        <v>8323</v>
      </c>
      <c r="R3188" t="s">
        <v>8326</v>
      </c>
      <c r="S3188" s="10">
        <f t="shared" si="260"/>
        <v>42257.590833333335</v>
      </c>
      <c r="T3188" s="10">
        <f t="shared" si="261"/>
        <v>42271.590833333335</v>
      </c>
      <c r="U3188">
        <f t="shared" si="262"/>
        <v>2015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 s="9">
        <v>3</v>
      </c>
      <c r="M3189" t="b">
        <v>0</v>
      </c>
      <c r="N3189" t="s">
        <v>8294</v>
      </c>
      <c r="O3189">
        <f t="shared" si="258"/>
        <v>8</v>
      </c>
      <c r="P3189">
        <f t="shared" si="259"/>
        <v>26</v>
      </c>
      <c r="Q3189" s="13" t="s">
        <v>8313</v>
      </c>
      <c r="R3189" t="s">
        <v>8353</v>
      </c>
      <c r="S3189" s="10">
        <f t="shared" si="260"/>
        <v>42181.902037037042</v>
      </c>
      <c r="T3189" s="10">
        <f t="shared" si="261"/>
        <v>42201.902037037042</v>
      </c>
      <c r="U3189">
        <f t="shared" si="262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 s="9">
        <v>2</v>
      </c>
      <c r="M3190" t="b">
        <v>0</v>
      </c>
      <c r="N3190" t="s">
        <v>8285</v>
      </c>
      <c r="O3190">
        <f t="shared" si="258"/>
        <v>1</v>
      </c>
      <c r="P3190">
        <f t="shared" si="259"/>
        <v>38.5</v>
      </c>
      <c r="Q3190" s="13" t="s">
        <v>8311</v>
      </c>
      <c r="R3190" t="s">
        <v>8348</v>
      </c>
      <c r="S3190" s="10">
        <f t="shared" si="260"/>
        <v>42391.35019675926</v>
      </c>
      <c r="T3190" s="10">
        <f t="shared" si="261"/>
        <v>42421.35019675926</v>
      </c>
      <c r="U3190">
        <f t="shared" si="262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 s="9">
        <v>5</v>
      </c>
      <c r="M3191" t="b">
        <v>0</v>
      </c>
      <c r="N3191" t="s">
        <v>8268</v>
      </c>
      <c r="O3191">
        <f t="shared" si="258"/>
        <v>1</v>
      </c>
      <c r="P3191">
        <f t="shared" si="259"/>
        <v>15.2</v>
      </c>
      <c r="Q3191" s="13" t="s">
        <v>8321</v>
      </c>
      <c r="R3191" t="s">
        <v>8339</v>
      </c>
      <c r="S3191" s="10">
        <f t="shared" si="260"/>
        <v>41129.942870370374</v>
      </c>
      <c r="T3191" s="10">
        <f t="shared" si="261"/>
        <v>41159.942870370374</v>
      </c>
      <c r="U3191">
        <f t="shared" si="262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 s="9">
        <v>4</v>
      </c>
      <c r="M3192" t="b">
        <v>0</v>
      </c>
      <c r="N3192" t="s">
        <v>8283</v>
      </c>
      <c r="O3192">
        <f t="shared" si="258"/>
        <v>1</v>
      </c>
      <c r="P3192">
        <f t="shared" si="259"/>
        <v>19</v>
      </c>
      <c r="Q3192" s="13" t="s">
        <v>8313</v>
      </c>
      <c r="R3192" t="s">
        <v>8314</v>
      </c>
      <c r="S3192" s="10">
        <f t="shared" si="260"/>
        <v>41913.94840277778</v>
      </c>
      <c r="T3192" s="10">
        <f t="shared" si="261"/>
        <v>41943.94840277778</v>
      </c>
      <c r="U3192">
        <f t="shared" si="262"/>
        <v>2014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 s="9">
        <v>3</v>
      </c>
      <c r="M3193" t="b">
        <v>0</v>
      </c>
      <c r="N3193" t="s">
        <v>8285</v>
      </c>
      <c r="O3193">
        <f t="shared" si="258"/>
        <v>0</v>
      </c>
      <c r="P3193">
        <f t="shared" si="259"/>
        <v>25</v>
      </c>
      <c r="Q3193" s="13" t="s">
        <v>8311</v>
      </c>
      <c r="R3193" t="s">
        <v>8348</v>
      </c>
      <c r="S3193" s="10">
        <f t="shared" si="260"/>
        <v>42529.730717592596</v>
      </c>
      <c r="T3193" s="10">
        <f t="shared" si="261"/>
        <v>42559.730717592596</v>
      </c>
      <c r="U3193">
        <f t="shared" si="262"/>
        <v>2016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 s="9">
        <v>2</v>
      </c>
      <c r="M3194" t="b">
        <v>0</v>
      </c>
      <c r="N3194" t="s">
        <v>8282</v>
      </c>
      <c r="O3194">
        <f t="shared" si="258"/>
        <v>0</v>
      </c>
      <c r="P3194">
        <f t="shared" si="259"/>
        <v>37.5</v>
      </c>
      <c r="Q3194" s="13" t="s">
        <v>8319</v>
      </c>
      <c r="R3194" t="s">
        <v>8345</v>
      </c>
      <c r="S3194" s="10">
        <f t="shared" si="260"/>
        <v>42507.71025462963</v>
      </c>
      <c r="T3194" s="10">
        <f t="shared" si="261"/>
        <v>42537.71025462963</v>
      </c>
      <c r="U3194">
        <f t="shared" si="262"/>
        <v>2016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 s="9">
        <v>2</v>
      </c>
      <c r="M3195" t="b">
        <v>0</v>
      </c>
      <c r="N3195" t="s">
        <v>8297</v>
      </c>
      <c r="O3195">
        <f t="shared" si="258"/>
        <v>0</v>
      </c>
      <c r="P3195">
        <f t="shared" si="259"/>
        <v>37.5</v>
      </c>
      <c r="Q3195" s="13" t="s">
        <v>8319</v>
      </c>
      <c r="R3195" t="s">
        <v>8357</v>
      </c>
      <c r="S3195" s="10">
        <f t="shared" si="260"/>
        <v>42078.997361111105</v>
      </c>
      <c r="T3195" s="10">
        <f t="shared" si="261"/>
        <v>42138.997361111105</v>
      </c>
      <c r="U3195">
        <f t="shared" si="262"/>
        <v>2015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 s="9">
        <v>2</v>
      </c>
      <c r="M3196" t="b">
        <v>0</v>
      </c>
      <c r="N3196" t="s">
        <v>8301</v>
      </c>
      <c r="O3196">
        <f t="shared" si="258"/>
        <v>0</v>
      </c>
      <c r="P3196">
        <f t="shared" si="259"/>
        <v>37.5</v>
      </c>
      <c r="Q3196" s="13" t="s">
        <v>8323</v>
      </c>
      <c r="R3196" t="s">
        <v>8324</v>
      </c>
      <c r="S3196" s="10">
        <f t="shared" si="260"/>
        <v>42122.670069444444</v>
      </c>
      <c r="T3196" s="10">
        <f t="shared" si="261"/>
        <v>42152.665972222225</v>
      </c>
      <c r="U3196">
        <f t="shared" si="262"/>
        <v>2015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 s="9">
        <v>2</v>
      </c>
      <c r="M3197" t="b">
        <v>0</v>
      </c>
      <c r="N3197" t="s">
        <v>8291</v>
      </c>
      <c r="O3197">
        <f t="shared" si="258"/>
        <v>0</v>
      </c>
      <c r="P3197">
        <f t="shared" si="259"/>
        <v>37.5</v>
      </c>
      <c r="Q3197" s="13" t="s">
        <v>8327</v>
      </c>
      <c r="R3197" t="s">
        <v>8330</v>
      </c>
      <c r="S3197" s="10">
        <f t="shared" si="260"/>
        <v>42460.610520833332</v>
      </c>
      <c r="T3197" s="10">
        <f t="shared" si="261"/>
        <v>42504.207638888889</v>
      </c>
      <c r="U3197">
        <f t="shared" si="262"/>
        <v>2016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 s="9">
        <v>1</v>
      </c>
      <c r="M3198" t="b">
        <v>0</v>
      </c>
      <c r="N3198" t="s">
        <v>8271</v>
      </c>
      <c r="O3198">
        <f t="shared" si="258"/>
        <v>0</v>
      </c>
      <c r="P3198">
        <f t="shared" si="259"/>
        <v>75</v>
      </c>
      <c r="Q3198" s="13" t="s">
        <v>8308</v>
      </c>
      <c r="R3198" t="s">
        <v>8310</v>
      </c>
      <c r="S3198" s="10">
        <f t="shared" si="260"/>
        <v>41946.898090277777</v>
      </c>
      <c r="T3198" s="10">
        <f t="shared" si="261"/>
        <v>41991.898090277777</v>
      </c>
      <c r="U3198">
        <f t="shared" si="262"/>
        <v>2014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 s="9">
        <v>3</v>
      </c>
      <c r="M3199" t="b">
        <v>0</v>
      </c>
      <c r="N3199" t="s">
        <v>8282</v>
      </c>
      <c r="O3199">
        <f t="shared" si="258"/>
        <v>1</v>
      </c>
      <c r="P3199">
        <f t="shared" si="259"/>
        <v>25</v>
      </c>
      <c r="Q3199" s="13" t="s">
        <v>8319</v>
      </c>
      <c r="R3199" t="s">
        <v>8345</v>
      </c>
      <c r="S3199" s="10">
        <f t="shared" si="260"/>
        <v>42594.524756944447</v>
      </c>
      <c r="T3199" s="10">
        <f t="shared" si="261"/>
        <v>42654.524756944447</v>
      </c>
      <c r="U3199">
        <f t="shared" si="262"/>
        <v>2016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 s="9">
        <v>3</v>
      </c>
      <c r="M3200" t="b">
        <v>0</v>
      </c>
      <c r="N3200" t="s">
        <v>8289</v>
      </c>
      <c r="O3200">
        <f t="shared" si="258"/>
        <v>2</v>
      </c>
      <c r="P3200">
        <f t="shared" si="259"/>
        <v>25</v>
      </c>
      <c r="Q3200" s="13" t="s">
        <v>8313</v>
      </c>
      <c r="R3200" t="s">
        <v>8351</v>
      </c>
      <c r="S3200" s="10">
        <f t="shared" si="260"/>
        <v>41941.430196759262</v>
      </c>
      <c r="T3200" s="10">
        <f t="shared" si="261"/>
        <v>41986.471863425926</v>
      </c>
      <c r="U3200">
        <f t="shared" si="262"/>
        <v>2014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 s="9">
        <v>2</v>
      </c>
      <c r="M3201" t="b">
        <v>0</v>
      </c>
      <c r="N3201" t="s">
        <v>8270</v>
      </c>
      <c r="O3201">
        <f t="shared" si="258"/>
        <v>3</v>
      </c>
      <c r="P3201">
        <f t="shared" si="259"/>
        <v>37.5</v>
      </c>
      <c r="Q3201" s="13" t="s">
        <v>8308</v>
      </c>
      <c r="R3201" t="s">
        <v>8342</v>
      </c>
      <c r="S3201" s="10">
        <f t="shared" si="260"/>
        <v>42195.187534722223</v>
      </c>
      <c r="T3201" s="10">
        <f t="shared" si="261"/>
        <v>42220.187534722223</v>
      </c>
      <c r="U3201">
        <f t="shared" si="262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 s="9">
        <v>3</v>
      </c>
      <c r="M3202" t="b">
        <v>0</v>
      </c>
      <c r="N3202" t="s">
        <v>8269</v>
      </c>
      <c r="O3202">
        <f t="shared" si="258"/>
        <v>4</v>
      </c>
      <c r="P3202">
        <f t="shared" si="259"/>
        <v>25</v>
      </c>
      <c r="Q3202" s="13" t="s">
        <v>8323</v>
      </c>
      <c r="R3202" t="s">
        <v>8326</v>
      </c>
      <c r="S3202" s="10">
        <f t="shared" si="260"/>
        <v>41851.700925925928</v>
      </c>
      <c r="T3202" s="10">
        <f t="shared" si="261"/>
        <v>41891.700925925928</v>
      </c>
      <c r="U3202">
        <f t="shared" si="262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 s="9">
        <v>4</v>
      </c>
      <c r="M3203" t="b">
        <v>0</v>
      </c>
      <c r="N3203" t="s">
        <v>8269</v>
      </c>
      <c r="O3203">
        <f t="shared" ref="O3203:O3266" si="263">ROUND(E3203/D3203*100,0)</f>
        <v>5</v>
      </c>
      <c r="P3203">
        <f t="shared" ref="P3203:P3266" si="264">IFERROR(ROUND(E3203/L3203,2),0)</f>
        <v>18.75</v>
      </c>
      <c r="Q3203" s="13" t="s">
        <v>8323</v>
      </c>
      <c r="R3203" t="s">
        <v>8326</v>
      </c>
      <c r="S3203" s="10">
        <f t="shared" ref="S3203:S3266" si="265">(((J3203/60)/60)/24)+DATE(1970,1,1)</f>
        <v>41940.967951388891</v>
      </c>
      <c r="T3203" s="10">
        <f t="shared" ref="T3203:T3266" si="266">(((I3203/60)/60)/24)+DATE(1970,1,1)</f>
        <v>41952.5</v>
      </c>
      <c r="U3203">
        <f t="shared" si="262"/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 s="9">
        <v>3</v>
      </c>
      <c r="M3204" t="b">
        <v>1</v>
      </c>
      <c r="N3204" t="s">
        <v>8269</v>
      </c>
      <c r="O3204">
        <f t="shared" si="263"/>
        <v>150</v>
      </c>
      <c r="P3204">
        <f t="shared" si="264"/>
        <v>25</v>
      </c>
      <c r="Q3204" s="13" t="s">
        <v>8323</v>
      </c>
      <c r="R3204" t="s">
        <v>8326</v>
      </c>
      <c r="S3204" s="10">
        <f t="shared" si="265"/>
        <v>42416.691655092596</v>
      </c>
      <c r="T3204" s="10">
        <f t="shared" si="266"/>
        <v>42432.791666666672</v>
      </c>
      <c r="U3204">
        <f t="shared" si="262"/>
        <v>2016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 s="9">
        <v>14</v>
      </c>
      <c r="M3205" t="b">
        <v>0</v>
      </c>
      <c r="N3205" t="s">
        <v>8282</v>
      </c>
      <c r="O3205">
        <f t="shared" si="263"/>
        <v>0</v>
      </c>
      <c r="P3205">
        <f t="shared" si="264"/>
        <v>5.29</v>
      </c>
      <c r="Q3205" s="13" t="s">
        <v>8319</v>
      </c>
      <c r="R3205" t="s">
        <v>8345</v>
      </c>
      <c r="S3205" s="10">
        <f t="shared" si="265"/>
        <v>42028.118865740747</v>
      </c>
      <c r="T3205" s="10">
        <f t="shared" si="266"/>
        <v>42059.125</v>
      </c>
      <c r="U3205">
        <f t="shared" si="262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 s="9">
        <v>3</v>
      </c>
      <c r="M3206" t="b">
        <v>0</v>
      </c>
      <c r="N3206" t="s">
        <v>8282</v>
      </c>
      <c r="O3206">
        <f t="shared" si="263"/>
        <v>0</v>
      </c>
      <c r="P3206">
        <f t="shared" si="264"/>
        <v>24.33</v>
      </c>
      <c r="Q3206" s="13" t="s">
        <v>8319</v>
      </c>
      <c r="R3206" t="s">
        <v>8345</v>
      </c>
      <c r="S3206" s="10">
        <f t="shared" si="265"/>
        <v>42675.171076388884</v>
      </c>
      <c r="T3206" s="10">
        <f t="shared" si="266"/>
        <v>42705.212743055556</v>
      </c>
      <c r="U3206">
        <f t="shared" si="262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 s="9">
        <v>4</v>
      </c>
      <c r="M3207" t="b">
        <v>0</v>
      </c>
      <c r="N3207" t="s">
        <v>8277</v>
      </c>
      <c r="O3207">
        <f t="shared" si="263"/>
        <v>7</v>
      </c>
      <c r="P3207">
        <f t="shared" si="264"/>
        <v>18</v>
      </c>
      <c r="Q3207" s="13" t="s">
        <v>8327</v>
      </c>
      <c r="R3207" t="s">
        <v>8328</v>
      </c>
      <c r="S3207" s="10">
        <f t="shared" si="265"/>
        <v>40751.753298611111</v>
      </c>
      <c r="T3207" s="10">
        <f t="shared" si="266"/>
        <v>40787.25</v>
      </c>
      <c r="U3207">
        <f t="shared" si="262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 s="9">
        <v>6</v>
      </c>
      <c r="M3208" t="b">
        <v>0</v>
      </c>
      <c r="N3208" t="s">
        <v>8285</v>
      </c>
      <c r="O3208">
        <f t="shared" si="263"/>
        <v>7</v>
      </c>
      <c r="P3208">
        <f t="shared" si="264"/>
        <v>12</v>
      </c>
      <c r="Q3208" s="13" t="s">
        <v>8311</v>
      </c>
      <c r="R3208" t="s">
        <v>8348</v>
      </c>
      <c r="S3208" s="10">
        <f t="shared" si="265"/>
        <v>42291.872175925921</v>
      </c>
      <c r="T3208" s="10">
        <f t="shared" si="266"/>
        <v>42321.913842592592</v>
      </c>
      <c r="U3208">
        <f t="shared" si="262"/>
        <v>2015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 s="9">
        <v>3</v>
      </c>
      <c r="M3209" t="b">
        <v>0</v>
      </c>
      <c r="N3209" t="s">
        <v>8301</v>
      </c>
      <c r="O3209">
        <f t="shared" si="263"/>
        <v>0</v>
      </c>
      <c r="P3209">
        <f t="shared" si="264"/>
        <v>23.67</v>
      </c>
      <c r="Q3209" s="13" t="s">
        <v>8323</v>
      </c>
      <c r="R3209" t="s">
        <v>8324</v>
      </c>
      <c r="S3209" s="10">
        <f t="shared" si="265"/>
        <v>42031.138831018514</v>
      </c>
      <c r="T3209" s="10">
        <f t="shared" si="266"/>
        <v>42061.138831018514</v>
      </c>
      <c r="U3209">
        <f t="shared" si="262"/>
        <v>2015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 s="9">
        <v>3</v>
      </c>
      <c r="M3210" t="b">
        <v>0</v>
      </c>
      <c r="N3210" t="s">
        <v>8282</v>
      </c>
      <c r="O3210">
        <f t="shared" si="263"/>
        <v>0</v>
      </c>
      <c r="P3210">
        <f t="shared" si="264"/>
        <v>23.67</v>
      </c>
      <c r="Q3210" s="13" t="s">
        <v>8319</v>
      </c>
      <c r="R3210" t="s">
        <v>8345</v>
      </c>
      <c r="S3210" s="10">
        <f t="shared" si="265"/>
        <v>42048.181921296295</v>
      </c>
      <c r="T3210" s="10">
        <f t="shared" si="266"/>
        <v>42108.14025462963</v>
      </c>
      <c r="U3210">
        <f t="shared" si="262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 s="9">
        <v>3</v>
      </c>
      <c r="M3211" t="b">
        <v>0</v>
      </c>
      <c r="N3211" t="s">
        <v>8269</v>
      </c>
      <c r="O3211">
        <f t="shared" si="263"/>
        <v>0</v>
      </c>
      <c r="P3211">
        <f t="shared" si="264"/>
        <v>23.33</v>
      </c>
      <c r="Q3211" s="13" t="s">
        <v>8323</v>
      </c>
      <c r="R3211" t="s">
        <v>8326</v>
      </c>
      <c r="S3211" s="10">
        <f t="shared" si="265"/>
        <v>42123.648831018523</v>
      </c>
      <c r="T3211" s="10">
        <f t="shared" si="266"/>
        <v>42153.648831018523</v>
      </c>
      <c r="U3211">
        <f t="shared" si="262"/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 s="9">
        <v>2</v>
      </c>
      <c r="M3212" t="b">
        <v>0</v>
      </c>
      <c r="N3212" t="s">
        <v>8270</v>
      </c>
      <c r="O3212">
        <f t="shared" si="263"/>
        <v>0</v>
      </c>
      <c r="P3212">
        <f t="shared" si="264"/>
        <v>35</v>
      </c>
      <c r="Q3212" s="13" t="s">
        <v>8308</v>
      </c>
      <c r="R3212" t="s">
        <v>8342</v>
      </c>
      <c r="S3212" s="10">
        <f t="shared" si="265"/>
        <v>41914.092152777775</v>
      </c>
      <c r="T3212" s="10">
        <f t="shared" si="266"/>
        <v>41944.092152777775</v>
      </c>
      <c r="U3212">
        <f t="shared" si="262"/>
        <v>2014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 s="9">
        <v>2</v>
      </c>
      <c r="M3213" t="b">
        <v>0</v>
      </c>
      <c r="N3213" t="s">
        <v>8280</v>
      </c>
      <c r="O3213">
        <f t="shared" si="263"/>
        <v>1</v>
      </c>
      <c r="P3213">
        <f t="shared" si="264"/>
        <v>35</v>
      </c>
      <c r="Q3213" s="13" t="s">
        <v>8316</v>
      </c>
      <c r="R3213" t="s">
        <v>8334</v>
      </c>
      <c r="S3213" s="10">
        <f t="shared" si="265"/>
        <v>41163.011828703704</v>
      </c>
      <c r="T3213" s="10">
        <f t="shared" si="266"/>
        <v>41183.011828703704</v>
      </c>
      <c r="U3213">
        <f t="shared" si="262"/>
        <v>2012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 s="9">
        <v>4</v>
      </c>
      <c r="M3214" t="b">
        <v>0</v>
      </c>
      <c r="N3214" t="s">
        <v>8282</v>
      </c>
      <c r="O3214">
        <f t="shared" si="263"/>
        <v>1</v>
      </c>
      <c r="P3214">
        <f t="shared" si="264"/>
        <v>17.5</v>
      </c>
      <c r="Q3214" s="13" t="s">
        <v>8319</v>
      </c>
      <c r="R3214" t="s">
        <v>8345</v>
      </c>
      <c r="S3214" s="10">
        <f t="shared" si="265"/>
        <v>41870.87467592593</v>
      </c>
      <c r="T3214" s="10">
        <f t="shared" si="266"/>
        <v>41900.87467592593</v>
      </c>
      <c r="U3214">
        <f t="shared" si="262"/>
        <v>2014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 s="9">
        <v>2</v>
      </c>
      <c r="M3215" t="b">
        <v>0</v>
      </c>
      <c r="N3215" t="s">
        <v>8277</v>
      </c>
      <c r="O3215">
        <f t="shared" si="263"/>
        <v>3</v>
      </c>
      <c r="P3215">
        <f t="shared" si="264"/>
        <v>35</v>
      </c>
      <c r="Q3215" s="13" t="s">
        <v>8327</v>
      </c>
      <c r="R3215" t="s">
        <v>8328</v>
      </c>
      <c r="S3215" s="10">
        <f t="shared" si="265"/>
        <v>40878.758217592593</v>
      </c>
      <c r="T3215" s="10">
        <f t="shared" si="266"/>
        <v>40923.758217592593</v>
      </c>
      <c r="U3215">
        <f t="shared" si="262"/>
        <v>2011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 s="9">
        <v>6</v>
      </c>
      <c r="M3216" t="b">
        <v>0</v>
      </c>
      <c r="N3216" t="s">
        <v>8265</v>
      </c>
      <c r="O3216">
        <f t="shared" si="263"/>
        <v>14</v>
      </c>
      <c r="P3216">
        <f t="shared" si="264"/>
        <v>11.67</v>
      </c>
      <c r="Q3216" s="13" t="s">
        <v>8321</v>
      </c>
      <c r="R3216" t="s">
        <v>8337</v>
      </c>
      <c r="S3216" s="10">
        <f t="shared" si="265"/>
        <v>42709.993981481486</v>
      </c>
      <c r="T3216" s="10">
        <f t="shared" si="266"/>
        <v>42769.993981481486</v>
      </c>
      <c r="U3216">
        <f t="shared" ref="U3216:U3279" si="267">YEAR(S3216)</f>
        <v>2016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 s="9">
        <v>7</v>
      </c>
      <c r="M3217" t="b">
        <v>0</v>
      </c>
      <c r="N3217" t="s">
        <v>8269</v>
      </c>
      <c r="O3217">
        <f t="shared" si="263"/>
        <v>14</v>
      </c>
      <c r="P3217">
        <f t="shared" si="264"/>
        <v>10</v>
      </c>
      <c r="Q3217" s="13" t="s">
        <v>8323</v>
      </c>
      <c r="R3217" t="s">
        <v>8326</v>
      </c>
      <c r="S3217" s="10">
        <f t="shared" si="265"/>
        <v>41869.872685185182</v>
      </c>
      <c r="T3217" s="10">
        <f t="shared" si="266"/>
        <v>41899.872685185182</v>
      </c>
      <c r="U3217">
        <f t="shared" si="267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 s="9">
        <v>4</v>
      </c>
      <c r="M3218" t="b">
        <v>0</v>
      </c>
      <c r="N3218" t="s">
        <v>8269</v>
      </c>
      <c r="O3218">
        <f t="shared" si="263"/>
        <v>35</v>
      </c>
      <c r="P3218">
        <f t="shared" si="264"/>
        <v>17.5</v>
      </c>
      <c r="Q3218" s="13" t="s">
        <v>8323</v>
      </c>
      <c r="R3218" t="s">
        <v>8326</v>
      </c>
      <c r="S3218" s="10">
        <f t="shared" si="265"/>
        <v>42019.683761574073</v>
      </c>
      <c r="T3218" s="10">
        <f t="shared" si="266"/>
        <v>42049.477083333331</v>
      </c>
      <c r="U3218">
        <f t="shared" si="267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 s="9">
        <v>3</v>
      </c>
      <c r="M3219" t="b">
        <v>1</v>
      </c>
      <c r="N3219" t="s">
        <v>8269</v>
      </c>
      <c r="O3219">
        <f t="shared" si="263"/>
        <v>140</v>
      </c>
      <c r="P3219">
        <f t="shared" si="264"/>
        <v>23.33</v>
      </c>
      <c r="Q3219" s="13" t="s">
        <v>8323</v>
      </c>
      <c r="R3219" t="s">
        <v>8326</v>
      </c>
      <c r="S3219" s="10">
        <f t="shared" si="265"/>
        <v>42493.597013888888</v>
      </c>
      <c r="T3219" s="10">
        <f t="shared" si="266"/>
        <v>42505.958333333328</v>
      </c>
      <c r="U3219">
        <f t="shared" si="267"/>
        <v>2016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 s="9">
        <v>6</v>
      </c>
      <c r="M3220" t="b">
        <v>0</v>
      </c>
      <c r="N3220" t="s">
        <v>8283</v>
      </c>
      <c r="O3220">
        <f t="shared" si="263"/>
        <v>2</v>
      </c>
      <c r="P3220">
        <f t="shared" si="264"/>
        <v>11.64</v>
      </c>
      <c r="Q3220" s="13" t="s">
        <v>8313</v>
      </c>
      <c r="R3220" t="s">
        <v>8314</v>
      </c>
      <c r="S3220" s="10">
        <f t="shared" si="265"/>
        <v>41934.842685185184</v>
      </c>
      <c r="T3220" s="10">
        <f t="shared" si="266"/>
        <v>41954.884351851855</v>
      </c>
      <c r="U3220">
        <f t="shared" si="267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 s="9">
        <v>3</v>
      </c>
      <c r="M3221" t="b">
        <v>0</v>
      </c>
      <c r="N3221" t="s">
        <v>8269</v>
      </c>
      <c r="O3221">
        <f t="shared" si="263"/>
        <v>4</v>
      </c>
      <c r="P3221">
        <f t="shared" si="264"/>
        <v>23</v>
      </c>
      <c r="Q3221" s="13" t="s">
        <v>8323</v>
      </c>
      <c r="R3221" t="s">
        <v>8326</v>
      </c>
      <c r="S3221" s="10">
        <f t="shared" si="265"/>
        <v>42401.672372685185</v>
      </c>
      <c r="T3221" s="10">
        <f t="shared" si="266"/>
        <v>42431.672372685185</v>
      </c>
      <c r="U3221">
        <f t="shared" si="267"/>
        <v>2016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 s="9">
        <v>2</v>
      </c>
      <c r="M3222" t="b">
        <v>0</v>
      </c>
      <c r="N3222" t="s">
        <v>8270</v>
      </c>
      <c r="O3222">
        <f t="shared" si="263"/>
        <v>0</v>
      </c>
      <c r="P3222">
        <f t="shared" si="264"/>
        <v>34</v>
      </c>
      <c r="Q3222" s="13" t="s">
        <v>8308</v>
      </c>
      <c r="R3222" t="s">
        <v>8342</v>
      </c>
      <c r="S3222" s="10">
        <f t="shared" si="265"/>
        <v>42022.069988425923</v>
      </c>
      <c r="T3222" s="10">
        <f t="shared" si="266"/>
        <v>42052.069988425923</v>
      </c>
      <c r="U3222">
        <f t="shared" si="267"/>
        <v>2015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 s="9">
        <v>8</v>
      </c>
      <c r="M3223" t="b">
        <v>0</v>
      </c>
      <c r="N3223" t="s">
        <v>8270</v>
      </c>
      <c r="O3223">
        <f t="shared" si="263"/>
        <v>3</v>
      </c>
      <c r="P3223">
        <f t="shared" si="264"/>
        <v>8.5</v>
      </c>
      <c r="Q3223" s="13" t="s">
        <v>8308</v>
      </c>
      <c r="R3223" t="s">
        <v>8342</v>
      </c>
      <c r="S3223" s="10">
        <f t="shared" si="265"/>
        <v>42163.636828703704</v>
      </c>
      <c r="T3223" s="10">
        <f t="shared" si="266"/>
        <v>42193.636828703704</v>
      </c>
      <c r="U3223">
        <f t="shared" si="267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 s="9">
        <v>1</v>
      </c>
      <c r="M3224" t="b">
        <v>0</v>
      </c>
      <c r="N3224" t="s">
        <v>8288</v>
      </c>
      <c r="O3224">
        <f t="shared" si="263"/>
        <v>1</v>
      </c>
      <c r="P3224">
        <f t="shared" si="264"/>
        <v>67</v>
      </c>
      <c r="Q3224" s="13" t="s">
        <v>8311</v>
      </c>
      <c r="R3224" t="s">
        <v>8349</v>
      </c>
      <c r="S3224" s="10">
        <f t="shared" si="265"/>
        <v>41555.041701388887</v>
      </c>
      <c r="T3224" s="10">
        <f t="shared" si="266"/>
        <v>41585.083368055559</v>
      </c>
      <c r="U3224">
        <f t="shared" si="267"/>
        <v>2013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 s="9">
        <v>4</v>
      </c>
      <c r="M3225" t="b">
        <v>0</v>
      </c>
      <c r="N3225" t="s">
        <v>8297</v>
      </c>
      <c r="O3225">
        <f t="shared" si="263"/>
        <v>0</v>
      </c>
      <c r="P3225">
        <f t="shared" si="264"/>
        <v>16.25</v>
      </c>
      <c r="Q3225" s="13" t="s">
        <v>8319</v>
      </c>
      <c r="R3225" t="s">
        <v>8357</v>
      </c>
      <c r="S3225" s="10">
        <f t="shared" si="265"/>
        <v>41809.155138888891</v>
      </c>
      <c r="T3225" s="10">
        <f t="shared" si="266"/>
        <v>41839.155138888891</v>
      </c>
      <c r="U3225">
        <f t="shared" si="267"/>
        <v>2014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 s="9">
        <v>2</v>
      </c>
      <c r="M3226" t="b">
        <v>0</v>
      </c>
      <c r="N3226" t="s">
        <v>8276</v>
      </c>
      <c r="O3226">
        <f t="shared" si="263"/>
        <v>1</v>
      </c>
      <c r="P3226">
        <f t="shared" si="264"/>
        <v>32.5</v>
      </c>
      <c r="Q3226" s="13" t="s">
        <v>8327</v>
      </c>
      <c r="R3226" t="s">
        <v>8350</v>
      </c>
      <c r="S3226" s="10">
        <f t="shared" si="265"/>
        <v>40567.825543981482</v>
      </c>
      <c r="T3226" s="10">
        <f t="shared" si="266"/>
        <v>40612.825543981482</v>
      </c>
      <c r="U3226">
        <f t="shared" si="267"/>
        <v>2011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 s="9">
        <v>2</v>
      </c>
      <c r="M3227" t="b">
        <v>0</v>
      </c>
      <c r="N3227" t="s">
        <v>8276</v>
      </c>
      <c r="O3227">
        <f t="shared" si="263"/>
        <v>1</v>
      </c>
      <c r="P3227">
        <f t="shared" si="264"/>
        <v>32.5</v>
      </c>
      <c r="Q3227" s="13" t="s">
        <v>8327</v>
      </c>
      <c r="R3227" t="s">
        <v>8350</v>
      </c>
      <c r="S3227" s="10">
        <f t="shared" si="265"/>
        <v>40505.232916666668</v>
      </c>
      <c r="T3227" s="10">
        <f t="shared" si="266"/>
        <v>40535.232916666668</v>
      </c>
      <c r="U3227">
        <f t="shared" si="267"/>
        <v>2010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 s="9">
        <v>8</v>
      </c>
      <c r="M3228" t="b">
        <v>0</v>
      </c>
      <c r="N3228" t="s">
        <v>8271</v>
      </c>
      <c r="O3228">
        <f t="shared" si="263"/>
        <v>1</v>
      </c>
      <c r="P3228">
        <f t="shared" si="264"/>
        <v>8.1300000000000008</v>
      </c>
      <c r="Q3228" s="13" t="s">
        <v>8308</v>
      </c>
      <c r="R3228" t="s">
        <v>8310</v>
      </c>
      <c r="S3228" s="10">
        <f t="shared" si="265"/>
        <v>41941.10297453704</v>
      </c>
      <c r="T3228" s="10">
        <f t="shared" si="266"/>
        <v>41971.144641203704</v>
      </c>
      <c r="U3228">
        <f t="shared" si="267"/>
        <v>2014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 s="9">
        <v>5</v>
      </c>
      <c r="M3229" t="b">
        <v>0</v>
      </c>
      <c r="N3229" t="s">
        <v>8271</v>
      </c>
      <c r="O3229">
        <f t="shared" si="263"/>
        <v>2</v>
      </c>
      <c r="P3229">
        <f t="shared" si="264"/>
        <v>13</v>
      </c>
      <c r="Q3229" s="13" t="s">
        <v>8308</v>
      </c>
      <c r="R3229" t="s">
        <v>8310</v>
      </c>
      <c r="S3229" s="10">
        <f t="shared" si="265"/>
        <v>41817.866435185184</v>
      </c>
      <c r="T3229" s="10">
        <f t="shared" si="266"/>
        <v>41847.643750000003</v>
      </c>
      <c r="U3229">
        <f t="shared" si="267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 s="9">
        <v>4</v>
      </c>
      <c r="M3230" t="b">
        <v>0</v>
      </c>
      <c r="N3230" t="s">
        <v>8269</v>
      </c>
      <c r="O3230">
        <f t="shared" si="263"/>
        <v>9</v>
      </c>
      <c r="P3230">
        <f t="shared" si="264"/>
        <v>16.25</v>
      </c>
      <c r="Q3230" s="13" t="s">
        <v>8323</v>
      </c>
      <c r="R3230" t="s">
        <v>8326</v>
      </c>
      <c r="S3230" s="10">
        <f t="shared" si="265"/>
        <v>41834.135370370372</v>
      </c>
      <c r="T3230" s="10">
        <f t="shared" si="266"/>
        <v>41849.135370370372</v>
      </c>
      <c r="U3230">
        <f t="shared" si="267"/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 s="9">
        <v>3</v>
      </c>
      <c r="M3231" t="b">
        <v>1</v>
      </c>
      <c r="N3231" t="s">
        <v>8269</v>
      </c>
      <c r="O3231">
        <f t="shared" si="263"/>
        <v>6500</v>
      </c>
      <c r="P3231">
        <f t="shared" si="264"/>
        <v>21.67</v>
      </c>
      <c r="Q3231" s="13" t="s">
        <v>8323</v>
      </c>
      <c r="R3231" t="s">
        <v>8326</v>
      </c>
      <c r="S3231" s="10">
        <f t="shared" si="265"/>
        <v>42432.701724537037</v>
      </c>
      <c r="T3231" s="10">
        <f t="shared" si="266"/>
        <v>42457.660057870366</v>
      </c>
      <c r="U3231">
        <f t="shared" si="267"/>
        <v>2016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 s="9">
        <v>13</v>
      </c>
      <c r="M3232" t="b">
        <v>1</v>
      </c>
      <c r="N3232" t="s">
        <v>8272</v>
      </c>
      <c r="O3232">
        <f t="shared" si="263"/>
        <v>160</v>
      </c>
      <c r="P3232">
        <f t="shared" si="264"/>
        <v>4.92</v>
      </c>
      <c r="Q3232" s="13" t="s">
        <v>8311</v>
      </c>
      <c r="R3232" t="s">
        <v>8333</v>
      </c>
      <c r="S3232" s="10">
        <f t="shared" si="265"/>
        <v>41486.424317129626</v>
      </c>
      <c r="T3232" s="10">
        <f t="shared" si="266"/>
        <v>41546.424317129626</v>
      </c>
      <c r="U3232">
        <f t="shared" si="267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 s="9">
        <v>4</v>
      </c>
      <c r="M3233" t="b">
        <v>0</v>
      </c>
      <c r="N3233" t="s">
        <v>8269</v>
      </c>
      <c r="O3233">
        <f t="shared" si="263"/>
        <v>2</v>
      </c>
      <c r="P3233">
        <f t="shared" si="264"/>
        <v>15.75</v>
      </c>
      <c r="Q3233" s="13" t="s">
        <v>8323</v>
      </c>
      <c r="R3233" t="s">
        <v>8326</v>
      </c>
      <c r="S3233" s="10">
        <f t="shared" si="265"/>
        <v>42128.615682870368</v>
      </c>
      <c r="T3233" s="10">
        <f t="shared" si="266"/>
        <v>42188.615682870368</v>
      </c>
      <c r="U3233">
        <f t="shared" si="267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 s="9">
        <v>5</v>
      </c>
      <c r="M3234" t="b">
        <v>0</v>
      </c>
      <c r="N3234" t="s">
        <v>8276</v>
      </c>
      <c r="O3234">
        <f t="shared" si="263"/>
        <v>0</v>
      </c>
      <c r="P3234">
        <f t="shared" si="264"/>
        <v>12.4</v>
      </c>
      <c r="Q3234" s="13" t="s">
        <v>8327</v>
      </c>
      <c r="R3234" t="s">
        <v>8350</v>
      </c>
      <c r="S3234" s="10">
        <f t="shared" si="265"/>
        <v>41488.022256944445</v>
      </c>
      <c r="T3234" s="10">
        <f t="shared" si="266"/>
        <v>41518.022256944445</v>
      </c>
      <c r="U3234">
        <f t="shared" si="267"/>
        <v>2013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 s="9">
        <v>2</v>
      </c>
      <c r="M3235" t="b">
        <v>0</v>
      </c>
      <c r="N3235" t="s">
        <v>8270</v>
      </c>
      <c r="O3235">
        <f t="shared" si="263"/>
        <v>0</v>
      </c>
      <c r="P3235">
        <f t="shared" si="264"/>
        <v>30.5</v>
      </c>
      <c r="Q3235" s="13" t="s">
        <v>8308</v>
      </c>
      <c r="R3235" t="s">
        <v>8342</v>
      </c>
      <c r="S3235" s="10">
        <f t="shared" si="265"/>
        <v>42177.543171296296</v>
      </c>
      <c r="T3235" s="10">
        <f t="shared" si="266"/>
        <v>42207.543171296296</v>
      </c>
      <c r="U3235">
        <f t="shared" si="267"/>
        <v>2015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 s="9">
        <v>2</v>
      </c>
      <c r="M3236" t="b">
        <v>0</v>
      </c>
      <c r="N3236" t="s">
        <v>8271</v>
      </c>
      <c r="O3236">
        <f t="shared" si="263"/>
        <v>0</v>
      </c>
      <c r="P3236">
        <f t="shared" si="264"/>
        <v>30.5</v>
      </c>
      <c r="Q3236" s="13" t="s">
        <v>8308</v>
      </c>
      <c r="R3236" t="s">
        <v>8310</v>
      </c>
      <c r="S3236" s="10">
        <f t="shared" si="265"/>
        <v>41948.041192129633</v>
      </c>
      <c r="T3236" s="10">
        <f t="shared" si="266"/>
        <v>41978.041192129633</v>
      </c>
      <c r="U3236">
        <f t="shared" si="267"/>
        <v>2014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 s="9">
        <v>3</v>
      </c>
      <c r="M3237" t="b">
        <v>0</v>
      </c>
      <c r="N3237" t="s">
        <v>8268</v>
      </c>
      <c r="O3237">
        <f t="shared" si="263"/>
        <v>1</v>
      </c>
      <c r="P3237">
        <f t="shared" si="264"/>
        <v>20.329999999999998</v>
      </c>
      <c r="Q3237" s="13" t="s">
        <v>8321</v>
      </c>
      <c r="R3237" t="s">
        <v>8339</v>
      </c>
      <c r="S3237" s="10">
        <f t="shared" si="265"/>
        <v>41547.694456018515</v>
      </c>
      <c r="T3237" s="10">
        <f t="shared" si="266"/>
        <v>41569.165972222225</v>
      </c>
      <c r="U3237">
        <f t="shared" si="267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 s="9">
        <v>6</v>
      </c>
      <c r="M3238" t="b">
        <v>0</v>
      </c>
      <c r="N3238" t="s">
        <v>8269</v>
      </c>
      <c r="O3238">
        <f t="shared" si="263"/>
        <v>8</v>
      </c>
      <c r="P3238">
        <f t="shared" si="264"/>
        <v>10.17</v>
      </c>
      <c r="Q3238" s="13" t="s">
        <v>8323</v>
      </c>
      <c r="R3238" t="s">
        <v>8326</v>
      </c>
      <c r="S3238" s="10">
        <f t="shared" si="265"/>
        <v>42020.768634259264</v>
      </c>
      <c r="T3238" s="10">
        <f t="shared" si="266"/>
        <v>42065.958333333328</v>
      </c>
      <c r="U3238">
        <f t="shared" si="267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 s="9">
        <v>2</v>
      </c>
      <c r="M3239" t="b">
        <v>0</v>
      </c>
      <c r="N3239" t="s">
        <v>8266</v>
      </c>
      <c r="O3239">
        <f t="shared" si="263"/>
        <v>0</v>
      </c>
      <c r="P3239">
        <f t="shared" si="264"/>
        <v>30</v>
      </c>
      <c r="Q3239" s="13" t="s">
        <v>8321</v>
      </c>
      <c r="R3239" t="s">
        <v>8325</v>
      </c>
      <c r="S3239" s="10">
        <f t="shared" si="265"/>
        <v>42129.777210648142</v>
      </c>
      <c r="T3239" s="10">
        <f t="shared" si="266"/>
        <v>42159.777210648142</v>
      </c>
      <c r="U3239">
        <f t="shared" si="267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 s="9">
        <v>3</v>
      </c>
      <c r="M3240" t="b">
        <v>0</v>
      </c>
      <c r="N3240" t="s">
        <v>8269</v>
      </c>
      <c r="O3240">
        <f t="shared" si="263"/>
        <v>1</v>
      </c>
      <c r="P3240">
        <f t="shared" si="264"/>
        <v>20</v>
      </c>
      <c r="Q3240" s="13" t="s">
        <v>8323</v>
      </c>
      <c r="R3240" t="s">
        <v>8326</v>
      </c>
      <c r="S3240" s="10">
        <f t="shared" si="265"/>
        <v>42295.891828703709</v>
      </c>
      <c r="T3240" s="10">
        <f t="shared" si="266"/>
        <v>42325.933495370366</v>
      </c>
      <c r="U3240">
        <f t="shared" si="267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 s="9">
        <v>4</v>
      </c>
      <c r="M3241" t="b">
        <v>0</v>
      </c>
      <c r="N3241" t="s">
        <v>8269</v>
      </c>
      <c r="O3241">
        <f t="shared" si="263"/>
        <v>2</v>
      </c>
      <c r="P3241">
        <f t="shared" si="264"/>
        <v>15</v>
      </c>
      <c r="Q3241" s="13" t="s">
        <v>8323</v>
      </c>
      <c r="R3241" t="s">
        <v>8326</v>
      </c>
      <c r="S3241" s="10">
        <f t="shared" si="265"/>
        <v>42178.815891203703</v>
      </c>
      <c r="T3241" s="10">
        <f t="shared" si="266"/>
        <v>42238.815891203703</v>
      </c>
      <c r="U3241">
        <f t="shared" si="267"/>
        <v>2015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 s="9">
        <v>3</v>
      </c>
      <c r="M3242" t="b">
        <v>0</v>
      </c>
      <c r="N3242" t="s">
        <v>8270</v>
      </c>
      <c r="O3242">
        <f t="shared" si="263"/>
        <v>3</v>
      </c>
      <c r="P3242">
        <f t="shared" si="264"/>
        <v>20</v>
      </c>
      <c r="Q3242" s="13" t="s">
        <v>8308</v>
      </c>
      <c r="R3242" t="s">
        <v>8342</v>
      </c>
      <c r="S3242" s="10">
        <f t="shared" si="265"/>
        <v>42087.343090277776</v>
      </c>
      <c r="T3242" s="10">
        <f t="shared" si="266"/>
        <v>42132.343090277776</v>
      </c>
      <c r="U3242">
        <f t="shared" si="267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 s="9">
        <v>4</v>
      </c>
      <c r="M3243" t="b">
        <v>0</v>
      </c>
      <c r="N3243" t="s">
        <v>8269</v>
      </c>
      <c r="O3243">
        <f t="shared" si="263"/>
        <v>6</v>
      </c>
      <c r="P3243">
        <f t="shared" si="264"/>
        <v>15</v>
      </c>
      <c r="Q3243" s="13" t="s">
        <v>8323</v>
      </c>
      <c r="R3243" t="s">
        <v>8326</v>
      </c>
      <c r="S3243" s="10">
        <f t="shared" si="265"/>
        <v>42177.964201388888</v>
      </c>
      <c r="T3243" s="10">
        <f t="shared" si="266"/>
        <v>42207.964201388888</v>
      </c>
      <c r="U3243">
        <f t="shared" si="267"/>
        <v>2015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 s="9">
        <v>1</v>
      </c>
      <c r="M3244" t="b">
        <v>0</v>
      </c>
      <c r="N3244" t="s">
        <v>8287</v>
      </c>
      <c r="O3244">
        <f t="shared" si="263"/>
        <v>9</v>
      </c>
      <c r="P3244">
        <f t="shared" si="264"/>
        <v>60</v>
      </c>
      <c r="Q3244" s="13" t="s">
        <v>8313</v>
      </c>
      <c r="R3244" t="s">
        <v>8355</v>
      </c>
      <c r="S3244" s="10">
        <f t="shared" si="265"/>
        <v>42286.88217592593</v>
      </c>
      <c r="T3244" s="10">
        <f t="shared" si="266"/>
        <v>42316.923842592587</v>
      </c>
      <c r="U3244">
        <f t="shared" si="267"/>
        <v>2015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 s="9">
        <v>2</v>
      </c>
      <c r="M3245" t="b">
        <v>0</v>
      </c>
      <c r="N3245" t="s">
        <v>8292</v>
      </c>
      <c r="O3245">
        <f t="shared" si="263"/>
        <v>9</v>
      </c>
      <c r="P3245">
        <f t="shared" si="264"/>
        <v>30</v>
      </c>
      <c r="Q3245" s="13" t="s">
        <v>8308</v>
      </c>
      <c r="R3245" t="s">
        <v>8318</v>
      </c>
      <c r="S3245" s="10">
        <f t="shared" si="265"/>
        <v>41929.174456018518</v>
      </c>
      <c r="T3245" s="10">
        <f t="shared" si="266"/>
        <v>41944.165972222225</v>
      </c>
      <c r="U3245">
        <f t="shared" si="267"/>
        <v>2014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 s="9">
        <v>2</v>
      </c>
      <c r="M3246" t="b">
        <v>0</v>
      </c>
      <c r="N3246" t="s">
        <v>8282</v>
      </c>
      <c r="O3246">
        <f t="shared" si="263"/>
        <v>1</v>
      </c>
      <c r="P3246">
        <f t="shared" si="264"/>
        <v>29.5</v>
      </c>
      <c r="Q3246" s="13" t="s">
        <v>8319</v>
      </c>
      <c r="R3246" t="s">
        <v>8345</v>
      </c>
      <c r="S3246" s="10">
        <f t="shared" si="265"/>
        <v>42744.903182870374</v>
      </c>
      <c r="T3246" s="10">
        <f t="shared" si="266"/>
        <v>42774.903182870374</v>
      </c>
      <c r="U3246">
        <f t="shared" si="267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 s="9">
        <v>1</v>
      </c>
      <c r="M3247" t="b">
        <v>0</v>
      </c>
      <c r="N3247" t="s">
        <v>8269</v>
      </c>
      <c r="O3247">
        <f t="shared" si="263"/>
        <v>2</v>
      </c>
      <c r="P3247">
        <f t="shared" si="264"/>
        <v>59</v>
      </c>
      <c r="Q3247" s="13" t="s">
        <v>8323</v>
      </c>
      <c r="R3247" t="s">
        <v>8326</v>
      </c>
      <c r="S3247" s="10">
        <f t="shared" si="265"/>
        <v>42767.031678240746</v>
      </c>
      <c r="T3247" s="10">
        <f t="shared" si="266"/>
        <v>42797.208333333328</v>
      </c>
      <c r="U3247">
        <f t="shared" si="267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 s="9">
        <v>3</v>
      </c>
      <c r="M3248" t="b">
        <v>0</v>
      </c>
      <c r="N3248" t="s">
        <v>8273</v>
      </c>
      <c r="O3248">
        <f t="shared" si="263"/>
        <v>2</v>
      </c>
      <c r="P3248">
        <f t="shared" si="264"/>
        <v>19</v>
      </c>
      <c r="Q3248" s="13" t="s">
        <v>8311</v>
      </c>
      <c r="R3248" t="s">
        <v>8352</v>
      </c>
      <c r="S3248" s="10">
        <f t="shared" si="265"/>
        <v>41840.983541666668</v>
      </c>
      <c r="T3248" s="10">
        <f t="shared" si="266"/>
        <v>41885.983541666668</v>
      </c>
      <c r="U3248">
        <f t="shared" si="267"/>
        <v>2014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 s="9">
        <v>3</v>
      </c>
      <c r="M3249" t="b">
        <v>0</v>
      </c>
      <c r="N3249" t="s">
        <v>8301</v>
      </c>
      <c r="O3249">
        <f t="shared" si="263"/>
        <v>0</v>
      </c>
      <c r="P3249">
        <f t="shared" si="264"/>
        <v>18.670000000000002</v>
      </c>
      <c r="Q3249" s="13" t="s">
        <v>8323</v>
      </c>
      <c r="R3249" t="s">
        <v>8324</v>
      </c>
      <c r="S3249" s="10">
        <f t="shared" si="265"/>
        <v>41853.563402777778</v>
      </c>
      <c r="T3249" s="10">
        <f t="shared" si="266"/>
        <v>41883.208333333336</v>
      </c>
      <c r="U3249">
        <f t="shared" si="267"/>
        <v>2014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 s="9">
        <v>4</v>
      </c>
      <c r="M3250" t="b">
        <v>0</v>
      </c>
      <c r="N3250" t="s">
        <v>8270</v>
      </c>
      <c r="O3250">
        <f t="shared" si="263"/>
        <v>1</v>
      </c>
      <c r="P3250">
        <f t="shared" si="264"/>
        <v>14</v>
      </c>
      <c r="Q3250" s="13" t="s">
        <v>8308</v>
      </c>
      <c r="R3250" t="s">
        <v>8342</v>
      </c>
      <c r="S3250" s="10">
        <f t="shared" si="265"/>
        <v>42020.854247685187</v>
      </c>
      <c r="T3250" s="10">
        <f t="shared" si="266"/>
        <v>42050.854247685187</v>
      </c>
      <c r="U3250">
        <f t="shared" si="267"/>
        <v>2015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 s="9">
        <v>3</v>
      </c>
      <c r="M3251" t="b">
        <v>0</v>
      </c>
      <c r="N3251" t="s">
        <v>8280</v>
      </c>
      <c r="O3251">
        <f t="shared" si="263"/>
        <v>1</v>
      </c>
      <c r="P3251">
        <f t="shared" si="264"/>
        <v>18.670000000000002</v>
      </c>
      <c r="Q3251" s="13" t="s">
        <v>8316</v>
      </c>
      <c r="R3251" t="s">
        <v>8334</v>
      </c>
      <c r="S3251" s="10">
        <f t="shared" si="265"/>
        <v>41101.906111111115</v>
      </c>
      <c r="T3251" s="10">
        <f t="shared" si="266"/>
        <v>41131.906111111115</v>
      </c>
      <c r="U3251">
        <f t="shared" si="267"/>
        <v>2012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 s="9">
        <v>2</v>
      </c>
      <c r="M3252" t="b">
        <v>0</v>
      </c>
      <c r="N3252" t="s">
        <v>8270</v>
      </c>
      <c r="O3252">
        <f t="shared" si="263"/>
        <v>0</v>
      </c>
      <c r="P3252">
        <f t="shared" si="264"/>
        <v>27.5</v>
      </c>
      <c r="Q3252" s="13" t="s">
        <v>8308</v>
      </c>
      <c r="R3252" t="s">
        <v>8342</v>
      </c>
      <c r="S3252" s="10">
        <f t="shared" si="265"/>
        <v>42268.658715277779</v>
      </c>
      <c r="T3252" s="10">
        <f t="shared" si="266"/>
        <v>42303.658715277779</v>
      </c>
      <c r="U3252">
        <f t="shared" si="267"/>
        <v>2015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 s="9">
        <v>3</v>
      </c>
      <c r="M3253" t="b">
        <v>0</v>
      </c>
      <c r="N3253" t="s">
        <v>8270</v>
      </c>
      <c r="O3253">
        <f t="shared" si="263"/>
        <v>0</v>
      </c>
      <c r="P3253">
        <f t="shared" si="264"/>
        <v>18.329999999999998</v>
      </c>
      <c r="Q3253" s="13" t="s">
        <v>8308</v>
      </c>
      <c r="R3253" t="s">
        <v>8342</v>
      </c>
      <c r="S3253" s="10">
        <f t="shared" si="265"/>
        <v>42248.793310185181</v>
      </c>
      <c r="T3253" s="10">
        <f t="shared" si="266"/>
        <v>42278.793310185181</v>
      </c>
      <c r="U3253">
        <f t="shared" si="267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 s="9">
        <v>3</v>
      </c>
      <c r="M3254" t="b">
        <v>0</v>
      </c>
      <c r="N3254" t="s">
        <v>8269</v>
      </c>
      <c r="O3254">
        <f t="shared" si="263"/>
        <v>0</v>
      </c>
      <c r="P3254">
        <f t="shared" si="264"/>
        <v>18.329999999999998</v>
      </c>
      <c r="Q3254" s="13" t="s">
        <v>8323</v>
      </c>
      <c r="R3254" t="s">
        <v>8326</v>
      </c>
      <c r="S3254" s="10">
        <f t="shared" si="265"/>
        <v>41784.789687500001</v>
      </c>
      <c r="T3254" s="10">
        <f t="shared" si="266"/>
        <v>41814.789687500001</v>
      </c>
      <c r="U3254">
        <f t="shared" si="267"/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 s="9">
        <v>2</v>
      </c>
      <c r="M3255" t="b">
        <v>0</v>
      </c>
      <c r="N3255" t="s">
        <v>8288</v>
      </c>
      <c r="O3255">
        <f t="shared" si="263"/>
        <v>1</v>
      </c>
      <c r="P3255">
        <f t="shared" si="264"/>
        <v>27.5</v>
      </c>
      <c r="Q3255" s="13" t="s">
        <v>8311</v>
      </c>
      <c r="R3255" t="s">
        <v>8349</v>
      </c>
      <c r="S3255" s="10">
        <f t="shared" si="265"/>
        <v>41054.847777777781</v>
      </c>
      <c r="T3255" s="10">
        <f t="shared" si="266"/>
        <v>41114.847777777781</v>
      </c>
      <c r="U3255">
        <f t="shared" si="267"/>
        <v>2012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 s="9">
        <v>2</v>
      </c>
      <c r="M3256" t="b">
        <v>0</v>
      </c>
      <c r="N3256" t="s">
        <v>8270</v>
      </c>
      <c r="O3256">
        <f t="shared" si="263"/>
        <v>1</v>
      </c>
      <c r="P3256">
        <f t="shared" si="264"/>
        <v>27.5</v>
      </c>
      <c r="Q3256" s="13" t="s">
        <v>8308</v>
      </c>
      <c r="R3256" t="s">
        <v>8342</v>
      </c>
      <c r="S3256" s="10">
        <f t="shared" si="265"/>
        <v>42096.918240740735</v>
      </c>
      <c r="T3256" s="10">
        <f t="shared" si="266"/>
        <v>42126.918240740735</v>
      </c>
      <c r="U3256">
        <f t="shared" si="267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 s="9">
        <v>2</v>
      </c>
      <c r="M3257" t="b">
        <v>0</v>
      </c>
      <c r="N3257" t="s">
        <v>8282</v>
      </c>
      <c r="O3257">
        <f t="shared" si="263"/>
        <v>1</v>
      </c>
      <c r="P3257">
        <f t="shared" si="264"/>
        <v>27.5</v>
      </c>
      <c r="Q3257" s="13" t="s">
        <v>8319</v>
      </c>
      <c r="R3257" t="s">
        <v>8345</v>
      </c>
      <c r="S3257" s="10">
        <f t="shared" si="265"/>
        <v>41805.895254629628</v>
      </c>
      <c r="T3257" s="10">
        <f t="shared" si="266"/>
        <v>41830.895254629628</v>
      </c>
      <c r="U3257">
        <f t="shared" si="267"/>
        <v>2014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 s="9">
        <v>2</v>
      </c>
      <c r="M3258" t="b">
        <v>0</v>
      </c>
      <c r="N3258" t="s">
        <v>8285</v>
      </c>
      <c r="O3258">
        <f t="shared" si="263"/>
        <v>1</v>
      </c>
      <c r="P3258">
        <f t="shared" si="264"/>
        <v>27.5</v>
      </c>
      <c r="Q3258" s="13" t="s">
        <v>8311</v>
      </c>
      <c r="R3258" t="s">
        <v>8348</v>
      </c>
      <c r="S3258" s="10">
        <f t="shared" si="265"/>
        <v>42232.15016203704</v>
      </c>
      <c r="T3258" s="10">
        <f t="shared" si="266"/>
        <v>42262.465972222228</v>
      </c>
      <c r="U3258">
        <f t="shared" si="267"/>
        <v>2015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 s="9">
        <v>3</v>
      </c>
      <c r="M3259" t="b">
        <v>0</v>
      </c>
      <c r="N3259" t="s">
        <v>8303</v>
      </c>
      <c r="O3259">
        <f t="shared" si="263"/>
        <v>6</v>
      </c>
      <c r="P3259">
        <f t="shared" si="264"/>
        <v>18.329999999999998</v>
      </c>
      <c r="Q3259" s="13" t="s">
        <v>8323</v>
      </c>
      <c r="R3259" t="s">
        <v>8335</v>
      </c>
      <c r="S3259" s="10">
        <f t="shared" si="265"/>
        <v>42104.781597222223</v>
      </c>
      <c r="T3259" s="10">
        <f t="shared" si="266"/>
        <v>42134.781597222223</v>
      </c>
      <c r="U3259">
        <f t="shared" si="267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 s="9">
        <v>4</v>
      </c>
      <c r="M3260" t="b">
        <v>0</v>
      </c>
      <c r="N3260" t="s">
        <v>8271</v>
      </c>
      <c r="O3260">
        <f t="shared" si="263"/>
        <v>0</v>
      </c>
      <c r="P3260">
        <f t="shared" si="264"/>
        <v>13.25</v>
      </c>
      <c r="Q3260" s="13" t="s">
        <v>8308</v>
      </c>
      <c r="R3260" t="s">
        <v>8310</v>
      </c>
      <c r="S3260" s="10">
        <f t="shared" si="265"/>
        <v>42778.765300925923</v>
      </c>
      <c r="T3260" s="10">
        <f t="shared" si="266"/>
        <v>42808.723634259266</v>
      </c>
      <c r="U3260">
        <f t="shared" si="267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 s="9">
        <v>4</v>
      </c>
      <c r="M3261" t="b">
        <v>0</v>
      </c>
      <c r="N3261" t="s">
        <v>8280</v>
      </c>
      <c r="O3261">
        <f t="shared" si="263"/>
        <v>0</v>
      </c>
      <c r="P3261">
        <f t="shared" si="264"/>
        <v>13.25</v>
      </c>
      <c r="Q3261" s="13" t="s">
        <v>8316</v>
      </c>
      <c r="R3261" t="s">
        <v>8334</v>
      </c>
      <c r="S3261" s="10">
        <f t="shared" si="265"/>
        <v>42429.695543981477</v>
      </c>
      <c r="T3261" s="10">
        <f t="shared" si="266"/>
        <v>42459.653877314813</v>
      </c>
      <c r="U3261">
        <f t="shared" si="267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 s="9">
        <v>4</v>
      </c>
      <c r="M3262" t="b">
        <v>0</v>
      </c>
      <c r="N3262" t="s">
        <v>8302</v>
      </c>
      <c r="O3262">
        <f t="shared" si="263"/>
        <v>1</v>
      </c>
      <c r="P3262">
        <f t="shared" si="264"/>
        <v>13.25</v>
      </c>
      <c r="Q3262" s="13" t="s">
        <v>8311</v>
      </c>
      <c r="R3262" t="s">
        <v>8356</v>
      </c>
      <c r="S3262" s="10">
        <f t="shared" si="265"/>
        <v>42585.7106712963</v>
      </c>
      <c r="T3262" s="10">
        <f t="shared" si="266"/>
        <v>42615.7106712963</v>
      </c>
      <c r="U3262">
        <f t="shared" si="267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 s="9">
        <v>1</v>
      </c>
      <c r="M3263" t="b">
        <v>0</v>
      </c>
      <c r="N3263" t="s">
        <v>8302</v>
      </c>
      <c r="O3263">
        <f t="shared" si="263"/>
        <v>2</v>
      </c>
      <c r="P3263">
        <f t="shared" si="264"/>
        <v>53</v>
      </c>
      <c r="Q3263" s="13" t="s">
        <v>8311</v>
      </c>
      <c r="R3263" t="s">
        <v>8356</v>
      </c>
      <c r="S3263" s="10">
        <f t="shared" si="265"/>
        <v>42300.585891203707</v>
      </c>
      <c r="T3263" s="10">
        <f t="shared" si="266"/>
        <v>42330.627557870372</v>
      </c>
      <c r="U3263">
        <f t="shared" si="267"/>
        <v>2015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 s="9">
        <v>2</v>
      </c>
      <c r="M3264" t="b">
        <v>0</v>
      </c>
      <c r="N3264" t="s">
        <v>8270</v>
      </c>
      <c r="O3264">
        <f t="shared" si="263"/>
        <v>0</v>
      </c>
      <c r="P3264">
        <f t="shared" si="264"/>
        <v>26</v>
      </c>
      <c r="Q3264" s="13" t="s">
        <v>8308</v>
      </c>
      <c r="R3264" t="s">
        <v>8342</v>
      </c>
      <c r="S3264" s="10">
        <f t="shared" si="265"/>
        <v>42249.667997685188</v>
      </c>
      <c r="T3264" s="10">
        <f t="shared" si="266"/>
        <v>42294.667997685188</v>
      </c>
      <c r="U3264">
        <f t="shared" si="267"/>
        <v>2015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 s="9">
        <v>14</v>
      </c>
      <c r="M3265" t="b">
        <v>0</v>
      </c>
      <c r="N3265" t="s">
        <v>8268</v>
      </c>
      <c r="O3265">
        <f t="shared" si="263"/>
        <v>0</v>
      </c>
      <c r="P3265">
        <f t="shared" si="264"/>
        <v>3.71</v>
      </c>
      <c r="Q3265" s="13" t="s">
        <v>8321</v>
      </c>
      <c r="R3265" t="s">
        <v>8339</v>
      </c>
      <c r="S3265" s="10">
        <f t="shared" si="265"/>
        <v>42318.098217592589</v>
      </c>
      <c r="T3265" s="10">
        <f t="shared" si="266"/>
        <v>42363.098217592589</v>
      </c>
      <c r="U3265">
        <f t="shared" si="267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 s="9">
        <v>1</v>
      </c>
      <c r="M3266" t="b">
        <v>0</v>
      </c>
      <c r="N3266" t="s">
        <v>8282</v>
      </c>
      <c r="O3266">
        <f t="shared" si="263"/>
        <v>0</v>
      </c>
      <c r="P3266">
        <f t="shared" si="264"/>
        <v>52</v>
      </c>
      <c r="Q3266" s="13" t="s">
        <v>8319</v>
      </c>
      <c r="R3266" t="s">
        <v>8345</v>
      </c>
      <c r="S3266" s="10">
        <f t="shared" si="265"/>
        <v>42107.679756944446</v>
      </c>
      <c r="T3266" s="10">
        <f t="shared" si="266"/>
        <v>42137.679756944446</v>
      </c>
      <c r="U3266">
        <f t="shared" si="267"/>
        <v>2015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 s="9">
        <v>6</v>
      </c>
      <c r="M3267" t="b">
        <v>0</v>
      </c>
      <c r="N3267" t="s">
        <v>8299</v>
      </c>
      <c r="O3267">
        <f t="shared" ref="O3267:O3330" si="268">ROUND(E3267/D3267*100,0)</f>
        <v>0</v>
      </c>
      <c r="P3267">
        <f t="shared" ref="P3267:P3330" si="269">IFERROR(ROUND(E3267/L3267,2),0)</f>
        <v>8.5</v>
      </c>
      <c r="Q3267" s="13" t="s">
        <v>8308</v>
      </c>
      <c r="R3267" t="s">
        <v>8315</v>
      </c>
      <c r="S3267" s="10">
        <f t="shared" ref="S3267:S3330" si="270">(((J3267/60)/60)/24)+DATE(1970,1,1)</f>
        <v>42055.600995370376</v>
      </c>
      <c r="T3267" s="10">
        <f t="shared" ref="T3267:T3330" si="271">(((I3267/60)/60)/24)+DATE(1970,1,1)</f>
        <v>42115.559328703705</v>
      </c>
      <c r="U3267">
        <f t="shared" si="267"/>
        <v>2015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 s="9">
        <v>4</v>
      </c>
      <c r="M3268" t="b">
        <v>0</v>
      </c>
      <c r="N3268" t="s">
        <v>8280</v>
      </c>
      <c r="O3268">
        <f t="shared" si="268"/>
        <v>0</v>
      </c>
      <c r="P3268">
        <f t="shared" si="269"/>
        <v>12.75</v>
      </c>
      <c r="Q3268" s="13" t="s">
        <v>8316</v>
      </c>
      <c r="R3268" t="s">
        <v>8334</v>
      </c>
      <c r="S3268" s="10">
        <f t="shared" si="270"/>
        <v>41645.832141203704</v>
      </c>
      <c r="T3268" s="10">
        <f t="shared" si="271"/>
        <v>41675.832141203704</v>
      </c>
      <c r="U3268">
        <f t="shared" si="267"/>
        <v>2014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 s="9">
        <v>3</v>
      </c>
      <c r="M3269" t="b">
        <v>0</v>
      </c>
      <c r="N3269" t="s">
        <v>8281</v>
      </c>
      <c r="O3269">
        <f t="shared" si="268"/>
        <v>1</v>
      </c>
      <c r="P3269">
        <f t="shared" si="269"/>
        <v>17</v>
      </c>
      <c r="Q3269" s="13" t="s">
        <v>8316</v>
      </c>
      <c r="R3269" t="s">
        <v>8344</v>
      </c>
      <c r="S3269" s="10">
        <f t="shared" si="270"/>
        <v>42528.899398148147</v>
      </c>
      <c r="T3269" s="10">
        <f t="shared" si="271"/>
        <v>42588.899398148147</v>
      </c>
      <c r="U3269">
        <f t="shared" si="267"/>
        <v>2016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 s="9">
        <v>2</v>
      </c>
      <c r="M3270" t="b">
        <v>0</v>
      </c>
      <c r="N3270" t="s">
        <v>8282</v>
      </c>
      <c r="O3270">
        <f t="shared" si="268"/>
        <v>1</v>
      </c>
      <c r="P3270">
        <f t="shared" si="269"/>
        <v>25.5</v>
      </c>
      <c r="Q3270" s="13" t="s">
        <v>8319</v>
      </c>
      <c r="R3270" t="s">
        <v>8345</v>
      </c>
      <c r="S3270" s="10">
        <f t="shared" si="270"/>
        <v>42110.326423611114</v>
      </c>
      <c r="T3270" s="10">
        <f t="shared" si="271"/>
        <v>42140.125</v>
      </c>
      <c r="U3270">
        <f t="shared" si="267"/>
        <v>2015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 s="9">
        <v>2</v>
      </c>
      <c r="M3271" t="b">
        <v>0</v>
      </c>
      <c r="N3271" t="s">
        <v>8268</v>
      </c>
      <c r="O3271">
        <f t="shared" si="268"/>
        <v>1</v>
      </c>
      <c r="P3271">
        <f t="shared" si="269"/>
        <v>25.5</v>
      </c>
      <c r="Q3271" s="13" t="s">
        <v>8321</v>
      </c>
      <c r="R3271" t="s">
        <v>8339</v>
      </c>
      <c r="S3271" s="10">
        <f t="shared" si="270"/>
        <v>41605.167696759258</v>
      </c>
      <c r="T3271" s="10">
        <f t="shared" si="271"/>
        <v>41655.166666666664</v>
      </c>
      <c r="U3271">
        <f t="shared" si="267"/>
        <v>2013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 s="9">
        <v>2</v>
      </c>
      <c r="M3272" t="b">
        <v>0</v>
      </c>
      <c r="N3272" t="s">
        <v>8291</v>
      </c>
      <c r="O3272">
        <f t="shared" si="268"/>
        <v>1</v>
      </c>
      <c r="P3272">
        <f t="shared" si="269"/>
        <v>25.5</v>
      </c>
      <c r="Q3272" s="13" t="s">
        <v>8327</v>
      </c>
      <c r="R3272" t="s">
        <v>8330</v>
      </c>
      <c r="S3272" s="10">
        <f t="shared" si="270"/>
        <v>42187.281678240746</v>
      </c>
      <c r="T3272" s="10">
        <f t="shared" si="271"/>
        <v>42247.281678240746</v>
      </c>
      <c r="U3272">
        <f t="shared" si="267"/>
        <v>2015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 s="9">
        <v>4</v>
      </c>
      <c r="M3273" t="b">
        <v>0</v>
      </c>
      <c r="N3273" t="s">
        <v>8294</v>
      </c>
      <c r="O3273">
        <f t="shared" si="268"/>
        <v>3</v>
      </c>
      <c r="P3273">
        <f t="shared" si="269"/>
        <v>12.75</v>
      </c>
      <c r="Q3273" s="13" t="s">
        <v>8313</v>
      </c>
      <c r="R3273" t="s">
        <v>8353</v>
      </c>
      <c r="S3273" s="10">
        <f t="shared" si="270"/>
        <v>42555.698738425926</v>
      </c>
      <c r="T3273" s="10">
        <f t="shared" si="271"/>
        <v>42584.958333333328</v>
      </c>
      <c r="U3273">
        <f t="shared" si="267"/>
        <v>2016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 s="9">
        <v>2</v>
      </c>
      <c r="M3274" t="b">
        <v>0</v>
      </c>
      <c r="N3274" t="s">
        <v>8266</v>
      </c>
      <c r="O3274">
        <f t="shared" si="268"/>
        <v>3</v>
      </c>
      <c r="P3274">
        <f t="shared" si="269"/>
        <v>25.5</v>
      </c>
      <c r="Q3274" s="13" t="s">
        <v>8321</v>
      </c>
      <c r="R3274" t="s">
        <v>8325</v>
      </c>
      <c r="S3274" s="10">
        <f t="shared" si="270"/>
        <v>41825.791226851856</v>
      </c>
      <c r="T3274" s="10">
        <f t="shared" si="271"/>
        <v>41883.165972222225</v>
      </c>
      <c r="U3274">
        <f t="shared" si="267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 s="9">
        <v>6</v>
      </c>
      <c r="M3275" t="b">
        <v>0</v>
      </c>
      <c r="N3275" t="s">
        <v>8269</v>
      </c>
      <c r="O3275">
        <f t="shared" si="268"/>
        <v>9</v>
      </c>
      <c r="P3275">
        <f t="shared" si="269"/>
        <v>8.5</v>
      </c>
      <c r="Q3275" s="13" t="s">
        <v>8323</v>
      </c>
      <c r="R3275" t="s">
        <v>8326</v>
      </c>
      <c r="S3275" s="10">
        <f t="shared" si="270"/>
        <v>41826.61954861111</v>
      </c>
      <c r="T3275" s="10">
        <f t="shared" si="271"/>
        <v>41856.61954861111</v>
      </c>
      <c r="U3275">
        <f t="shared" si="267"/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 s="9">
        <v>1</v>
      </c>
      <c r="M3276" t="b">
        <v>0</v>
      </c>
      <c r="N3276" t="s">
        <v>8270</v>
      </c>
      <c r="O3276">
        <f t="shared" si="268"/>
        <v>0</v>
      </c>
      <c r="P3276">
        <f t="shared" si="269"/>
        <v>50</v>
      </c>
      <c r="Q3276" s="13" t="s">
        <v>8308</v>
      </c>
      <c r="R3276" t="s">
        <v>8342</v>
      </c>
      <c r="S3276" s="10">
        <f t="shared" si="270"/>
        <v>42215.662314814821</v>
      </c>
      <c r="T3276" s="10">
        <f t="shared" si="271"/>
        <v>42245.662314814821</v>
      </c>
      <c r="U3276">
        <f t="shared" si="267"/>
        <v>2015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 s="9">
        <v>1</v>
      </c>
      <c r="M3277" t="b">
        <v>0</v>
      </c>
      <c r="N3277" t="s">
        <v>8268</v>
      </c>
      <c r="O3277">
        <f t="shared" si="268"/>
        <v>0</v>
      </c>
      <c r="P3277">
        <f t="shared" si="269"/>
        <v>50</v>
      </c>
      <c r="Q3277" s="13" t="s">
        <v>8321</v>
      </c>
      <c r="R3277" t="s">
        <v>8339</v>
      </c>
      <c r="S3277" s="10">
        <f t="shared" si="270"/>
        <v>41761.94258101852</v>
      </c>
      <c r="T3277" s="10">
        <f t="shared" si="271"/>
        <v>41791.94258101852</v>
      </c>
      <c r="U3277">
        <f t="shared" si="267"/>
        <v>2014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 s="9">
        <v>1</v>
      </c>
      <c r="M3278" t="b">
        <v>0</v>
      </c>
      <c r="N3278" t="s">
        <v>8270</v>
      </c>
      <c r="O3278">
        <f t="shared" si="268"/>
        <v>0</v>
      </c>
      <c r="P3278">
        <f t="shared" si="269"/>
        <v>50</v>
      </c>
      <c r="Q3278" s="13" t="s">
        <v>8308</v>
      </c>
      <c r="R3278" t="s">
        <v>8342</v>
      </c>
      <c r="S3278" s="10">
        <f t="shared" si="270"/>
        <v>42321.283101851848</v>
      </c>
      <c r="T3278" s="10">
        <f t="shared" si="271"/>
        <v>42351.283101851848</v>
      </c>
      <c r="U3278">
        <f t="shared" si="267"/>
        <v>2015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 s="9">
        <v>1</v>
      </c>
      <c r="M3279" t="b">
        <v>0</v>
      </c>
      <c r="N3279" t="s">
        <v>8270</v>
      </c>
      <c r="O3279">
        <f t="shared" si="268"/>
        <v>0</v>
      </c>
      <c r="P3279">
        <f t="shared" si="269"/>
        <v>50</v>
      </c>
      <c r="Q3279" s="13" t="s">
        <v>8308</v>
      </c>
      <c r="R3279" t="s">
        <v>8342</v>
      </c>
      <c r="S3279" s="10">
        <f t="shared" si="270"/>
        <v>42194.648344907408</v>
      </c>
      <c r="T3279" s="10">
        <f t="shared" si="271"/>
        <v>42224.648344907408</v>
      </c>
      <c r="U3279">
        <f t="shared" si="267"/>
        <v>2015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 s="9">
        <v>2</v>
      </c>
      <c r="M3280" t="b">
        <v>0</v>
      </c>
      <c r="N3280" t="s">
        <v>8292</v>
      </c>
      <c r="O3280">
        <f t="shared" si="268"/>
        <v>0</v>
      </c>
      <c r="P3280">
        <f t="shared" si="269"/>
        <v>25</v>
      </c>
      <c r="Q3280" s="13" t="s">
        <v>8308</v>
      </c>
      <c r="R3280" t="s">
        <v>8318</v>
      </c>
      <c r="S3280" s="10">
        <f t="shared" si="270"/>
        <v>42326.685428240744</v>
      </c>
      <c r="T3280" s="10">
        <f t="shared" si="271"/>
        <v>42371.685428240744</v>
      </c>
      <c r="U3280">
        <f t="shared" ref="U3280:U3343" si="272">YEAR(S3280)</f>
        <v>2015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 s="9">
        <v>1</v>
      </c>
      <c r="M3281" t="b">
        <v>0</v>
      </c>
      <c r="N3281" t="s">
        <v>8276</v>
      </c>
      <c r="O3281">
        <f t="shared" si="268"/>
        <v>0</v>
      </c>
      <c r="P3281">
        <f t="shared" si="269"/>
        <v>50</v>
      </c>
      <c r="Q3281" s="13" t="s">
        <v>8327</v>
      </c>
      <c r="R3281" t="s">
        <v>8350</v>
      </c>
      <c r="S3281" s="10">
        <f t="shared" si="270"/>
        <v>41616.027754629627</v>
      </c>
      <c r="T3281" s="10">
        <f t="shared" si="271"/>
        <v>41646.027754629627</v>
      </c>
      <c r="U3281">
        <f t="shared" si="272"/>
        <v>2013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 s="9">
        <v>4</v>
      </c>
      <c r="M3282" t="b">
        <v>0</v>
      </c>
      <c r="N3282" t="s">
        <v>8280</v>
      </c>
      <c r="O3282">
        <f t="shared" si="268"/>
        <v>0</v>
      </c>
      <c r="P3282">
        <f t="shared" si="269"/>
        <v>12.5</v>
      </c>
      <c r="Q3282" s="13" t="s">
        <v>8316</v>
      </c>
      <c r="R3282" t="s">
        <v>8334</v>
      </c>
      <c r="S3282" s="10">
        <f t="shared" si="270"/>
        <v>41683.832280092596</v>
      </c>
      <c r="T3282" s="10">
        <f t="shared" si="271"/>
        <v>41713.790613425925</v>
      </c>
      <c r="U3282">
        <f t="shared" si="272"/>
        <v>2014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 s="9">
        <v>1</v>
      </c>
      <c r="M3283" t="b">
        <v>0</v>
      </c>
      <c r="N3283" t="s">
        <v>8282</v>
      </c>
      <c r="O3283">
        <f t="shared" si="268"/>
        <v>0</v>
      </c>
      <c r="P3283">
        <f t="shared" si="269"/>
        <v>50</v>
      </c>
      <c r="Q3283" s="13" t="s">
        <v>8319</v>
      </c>
      <c r="R3283" t="s">
        <v>8345</v>
      </c>
      <c r="S3283" s="10">
        <f t="shared" si="270"/>
        <v>41795.963333333333</v>
      </c>
      <c r="T3283" s="10">
        <f t="shared" si="271"/>
        <v>41825.963333333333</v>
      </c>
      <c r="U3283">
        <f t="shared" si="272"/>
        <v>2014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 s="9">
        <v>1</v>
      </c>
      <c r="M3284" t="b">
        <v>0</v>
      </c>
      <c r="N3284" t="s">
        <v>8282</v>
      </c>
      <c r="O3284">
        <f t="shared" si="268"/>
        <v>0</v>
      </c>
      <c r="P3284">
        <f t="shared" si="269"/>
        <v>50</v>
      </c>
      <c r="Q3284" s="13" t="s">
        <v>8319</v>
      </c>
      <c r="R3284" t="s">
        <v>8345</v>
      </c>
      <c r="S3284" s="10">
        <f t="shared" si="270"/>
        <v>41887.801168981481</v>
      </c>
      <c r="T3284" s="10">
        <f t="shared" si="271"/>
        <v>41917.801168981481</v>
      </c>
      <c r="U3284">
        <f t="shared" si="272"/>
        <v>2014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 s="9">
        <v>3</v>
      </c>
      <c r="M3285" t="b">
        <v>0</v>
      </c>
      <c r="N3285" t="s">
        <v>8301</v>
      </c>
      <c r="O3285">
        <f t="shared" si="268"/>
        <v>0</v>
      </c>
      <c r="P3285">
        <f t="shared" si="269"/>
        <v>16.670000000000002</v>
      </c>
      <c r="Q3285" s="13" t="s">
        <v>8323</v>
      </c>
      <c r="R3285" t="s">
        <v>8324</v>
      </c>
      <c r="S3285" s="10">
        <f t="shared" si="270"/>
        <v>42173.67082175926</v>
      </c>
      <c r="T3285" s="10">
        <f t="shared" si="271"/>
        <v>42233.67082175926</v>
      </c>
      <c r="U3285">
        <f t="shared" si="272"/>
        <v>2015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 s="9">
        <v>1</v>
      </c>
      <c r="M3286" t="b">
        <v>0</v>
      </c>
      <c r="N3286" t="s">
        <v>8266</v>
      </c>
      <c r="O3286">
        <f t="shared" si="268"/>
        <v>0</v>
      </c>
      <c r="P3286">
        <f t="shared" si="269"/>
        <v>50</v>
      </c>
      <c r="Q3286" s="13" t="s">
        <v>8321</v>
      </c>
      <c r="R3286" t="s">
        <v>8325</v>
      </c>
      <c r="S3286" s="10">
        <f t="shared" si="270"/>
        <v>42377.577187499999</v>
      </c>
      <c r="T3286" s="10">
        <f t="shared" si="271"/>
        <v>42437.577187499999</v>
      </c>
      <c r="U3286">
        <f t="shared" si="272"/>
        <v>2016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 s="9">
        <v>1</v>
      </c>
      <c r="M3287" t="b">
        <v>0</v>
      </c>
      <c r="N3287" t="s">
        <v>8287</v>
      </c>
      <c r="O3287">
        <f t="shared" si="268"/>
        <v>0</v>
      </c>
      <c r="P3287">
        <f t="shared" si="269"/>
        <v>50</v>
      </c>
      <c r="Q3287" s="13" t="s">
        <v>8313</v>
      </c>
      <c r="R3287" t="s">
        <v>8355</v>
      </c>
      <c r="S3287" s="10">
        <f t="shared" si="270"/>
        <v>42108.05322916666</v>
      </c>
      <c r="T3287" s="10">
        <f t="shared" si="271"/>
        <v>42123.05322916666</v>
      </c>
      <c r="U3287">
        <f t="shared" si="272"/>
        <v>2015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 s="9">
        <v>1</v>
      </c>
      <c r="M3288" t="b">
        <v>0</v>
      </c>
      <c r="N3288" t="s">
        <v>8282</v>
      </c>
      <c r="O3288">
        <f t="shared" si="268"/>
        <v>0</v>
      </c>
      <c r="P3288">
        <f t="shared" si="269"/>
        <v>50</v>
      </c>
      <c r="Q3288" s="13" t="s">
        <v>8319</v>
      </c>
      <c r="R3288" t="s">
        <v>8345</v>
      </c>
      <c r="S3288" s="10">
        <f t="shared" si="270"/>
        <v>42285.91506944444</v>
      </c>
      <c r="T3288" s="10">
        <f t="shared" si="271"/>
        <v>42345.956736111111</v>
      </c>
      <c r="U3288">
        <f t="shared" si="272"/>
        <v>2015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 s="9">
        <v>1</v>
      </c>
      <c r="M3289" t="b">
        <v>0</v>
      </c>
      <c r="N3289" t="s">
        <v>8301</v>
      </c>
      <c r="O3289">
        <f t="shared" si="268"/>
        <v>0</v>
      </c>
      <c r="P3289">
        <f t="shared" si="269"/>
        <v>50</v>
      </c>
      <c r="Q3289" s="13" t="s">
        <v>8323</v>
      </c>
      <c r="R3289" t="s">
        <v>8324</v>
      </c>
      <c r="S3289" s="10">
        <f t="shared" si="270"/>
        <v>42523.025231481486</v>
      </c>
      <c r="T3289" s="10">
        <f t="shared" si="271"/>
        <v>42583.025231481486</v>
      </c>
      <c r="U3289">
        <f t="shared" si="272"/>
        <v>2016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 s="9">
        <v>1</v>
      </c>
      <c r="M3290" t="b">
        <v>0</v>
      </c>
      <c r="N3290" t="s">
        <v>8266</v>
      </c>
      <c r="O3290">
        <f t="shared" si="268"/>
        <v>0</v>
      </c>
      <c r="P3290">
        <f t="shared" si="269"/>
        <v>50</v>
      </c>
      <c r="Q3290" s="13" t="s">
        <v>8321</v>
      </c>
      <c r="R3290" t="s">
        <v>8325</v>
      </c>
      <c r="S3290" s="10">
        <f t="shared" si="270"/>
        <v>42527.650995370372</v>
      </c>
      <c r="T3290" s="10">
        <f t="shared" si="271"/>
        <v>42537.650995370372</v>
      </c>
      <c r="U3290">
        <f t="shared" si="272"/>
        <v>2016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 s="9">
        <v>1</v>
      </c>
      <c r="M3291" t="b">
        <v>0</v>
      </c>
      <c r="N3291" t="s">
        <v>8282</v>
      </c>
      <c r="O3291">
        <f t="shared" si="268"/>
        <v>1</v>
      </c>
      <c r="P3291">
        <f t="shared" si="269"/>
        <v>50</v>
      </c>
      <c r="Q3291" s="13" t="s">
        <v>8319</v>
      </c>
      <c r="R3291" t="s">
        <v>8345</v>
      </c>
      <c r="S3291" s="10">
        <f t="shared" si="270"/>
        <v>42584.666597222225</v>
      </c>
      <c r="T3291" s="10">
        <f t="shared" si="271"/>
        <v>42614.666597222225</v>
      </c>
      <c r="U3291">
        <f t="shared" si="272"/>
        <v>2016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 s="9">
        <v>1</v>
      </c>
      <c r="M3292" t="b">
        <v>0</v>
      </c>
      <c r="N3292" t="s">
        <v>8282</v>
      </c>
      <c r="O3292">
        <f t="shared" si="268"/>
        <v>1</v>
      </c>
      <c r="P3292">
        <f t="shared" si="269"/>
        <v>50</v>
      </c>
      <c r="Q3292" s="13" t="s">
        <v>8319</v>
      </c>
      <c r="R3292" t="s">
        <v>8345</v>
      </c>
      <c r="S3292" s="10">
        <f t="shared" si="270"/>
        <v>42143.714178240742</v>
      </c>
      <c r="T3292" s="10">
        <f t="shared" si="271"/>
        <v>42173.714178240742</v>
      </c>
      <c r="U3292">
        <f t="shared" si="272"/>
        <v>2015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 s="9">
        <v>2</v>
      </c>
      <c r="M3293" t="b">
        <v>0</v>
      </c>
      <c r="N3293" t="s">
        <v>8273</v>
      </c>
      <c r="O3293">
        <f t="shared" si="268"/>
        <v>1</v>
      </c>
      <c r="P3293">
        <f t="shared" si="269"/>
        <v>25</v>
      </c>
      <c r="Q3293" s="13" t="s">
        <v>8311</v>
      </c>
      <c r="R3293" t="s">
        <v>8352</v>
      </c>
      <c r="S3293" s="10">
        <f t="shared" si="270"/>
        <v>42548.192997685182</v>
      </c>
      <c r="T3293" s="10">
        <f t="shared" si="271"/>
        <v>42573.192997685182</v>
      </c>
      <c r="U3293">
        <f t="shared" si="272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 s="9">
        <v>2</v>
      </c>
      <c r="M3294" t="b">
        <v>0</v>
      </c>
      <c r="N3294" t="s">
        <v>8269</v>
      </c>
      <c r="O3294">
        <f t="shared" si="268"/>
        <v>1</v>
      </c>
      <c r="P3294">
        <f t="shared" si="269"/>
        <v>25</v>
      </c>
      <c r="Q3294" s="13" t="s">
        <v>8323</v>
      </c>
      <c r="R3294" t="s">
        <v>8326</v>
      </c>
      <c r="S3294" s="10">
        <f t="shared" si="270"/>
        <v>41940.587233796294</v>
      </c>
      <c r="T3294" s="10">
        <f t="shared" si="271"/>
        <v>41968.041666666672</v>
      </c>
      <c r="U3294">
        <f t="shared" si="272"/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 s="9">
        <v>1</v>
      </c>
      <c r="M3295" t="b">
        <v>0</v>
      </c>
      <c r="N3295" t="s">
        <v>8279</v>
      </c>
      <c r="O3295">
        <f t="shared" si="268"/>
        <v>1</v>
      </c>
      <c r="P3295">
        <f t="shared" si="269"/>
        <v>50</v>
      </c>
      <c r="Q3295" s="13" t="s">
        <v>8346</v>
      </c>
      <c r="R3295" t="s">
        <v>8347</v>
      </c>
      <c r="S3295" s="10">
        <f t="shared" si="270"/>
        <v>42079.913113425922</v>
      </c>
      <c r="T3295" s="10">
        <f t="shared" si="271"/>
        <v>42109.913113425922</v>
      </c>
      <c r="U3295">
        <f t="shared" si="272"/>
        <v>2015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 s="9">
        <v>1</v>
      </c>
      <c r="M3296" t="b">
        <v>0</v>
      </c>
      <c r="N3296" t="s">
        <v>8294</v>
      </c>
      <c r="O3296">
        <f t="shared" si="268"/>
        <v>1</v>
      </c>
      <c r="P3296">
        <f t="shared" si="269"/>
        <v>50</v>
      </c>
      <c r="Q3296" s="13" t="s">
        <v>8313</v>
      </c>
      <c r="R3296" t="s">
        <v>8353</v>
      </c>
      <c r="S3296" s="10">
        <f t="shared" si="270"/>
        <v>42685.680648148147</v>
      </c>
      <c r="T3296" s="10">
        <f t="shared" si="271"/>
        <v>42715.680648148147</v>
      </c>
      <c r="U3296">
        <f t="shared" si="272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 s="9">
        <v>1</v>
      </c>
      <c r="M3297" t="b">
        <v>0</v>
      </c>
      <c r="N3297" t="s">
        <v>8303</v>
      </c>
      <c r="O3297">
        <f t="shared" si="268"/>
        <v>1</v>
      </c>
      <c r="P3297">
        <f t="shared" si="269"/>
        <v>50</v>
      </c>
      <c r="Q3297" s="13" t="s">
        <v>8323</v>
      </c>
      <c r="R3297" t="s">
        <v>8335</v>
      </c>
      <c r="S3297" s="10">
        <f t="shared" si="270"/>
        <v>42132.58048611111</v>
      </c>
      <c r="T3297" s="10">
        <f t="shared" si="271"/>
        <v>42162.58048611111</v>
      </c>
      <c r="U3297">
        <f t="shared" si="272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 s="9">
        <v>1</v>
      </c>
      <c r="M3298" t="b">
        <v>0</v>
      </c>
      <c r="N3298" t="s">
        <v>8269</v>
      </c>
      <c r="O3298">
        <f t="shared" si="268"/>
        <v>1</v>
      </c>
      <c r="P3298">
        <f t="shared" si="269"/>
        <v>50</v>
      </c>
      <c r="Q3298" s="13" t="s">
        <v>8323</v>
      </c>
      <c r="R3298" t="s">
        <v>8326</v>
      </c>
      <c r="S3298" s="10">
        <f t="shared" si="270"/>
        <v>42570.850381944445</v>
      </c>
      <c r="T3298" s="10">
        <f t="shared" si="271"/>
        <v>42615.850381944445</v>
      </c>
      <c r="U3298">
        <f t="shared" si="272"/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 s="9">
        <v>2</v>
      </c>
      <c r="M3299" t="b">
        <v>0</v>
      </c>
      <c r="N3299" t="s">
        <v>8276</v>
      </c>
      <c r="O3299">
        <f t="shared" si="268"/>
        <v>1</v>
      </c>
      <c r="P3299">
        <f t="shared" si="269"/>
        <v>25</v>
      </c>
      <c r="Q3299" s="13" t="s">
        <v>8327</v>
      </c>
      <c r="R3299" t="s">
        <v>8350</v>
      </c>
      <c r="S3299" s="10">
        <f t="shared" si="270"/>
        <v>42368.333668981482</v>
      </c>
      <c r="T3299" s="10">
        <f t="shared" si="271"/>
        <v>42398.333668981482</v>
      </c>
      <c r="U3299">
        <f t="shared" si="272"/>
        <v>2015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 s="9">
        <v>1</v>
      </c>
      <c r="M3300" t="b">
        <v>0</v>
      </c>
      <c r="N3300" t="s">
        <v>8291</v>
      </c>
      <c r="O3300">
        <f t="shared" si="268"/>
        <v>2</v>
      </c>
      <c r="P3300">
        <f t="shared" si="269"/>
        <v>50</v>
      </c>
      <c r="Q3300" s="13" t="s">
        <v>8327</v>
      </c>
      <c r="R3300" t="s">
        <v>8330</v>
      </c>
      <c r="S3300" s="10">
        <f t="shared" si="270"/>
        <v>41887.801064814819</v>
      </c>
      <c r="T3300" s="10">
        <f t="shared" si="271"/>
        <v>41917.801064814819</v>
      </c>
      <c r="U3300">
        <f t="shared" si="272"/>
        <v>2014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 s="9">
        <v>3</v>
      </c>
      <c r="M3301" t="b">
        <v>0</v>
      </c>
      <c r="N3301" t="s">
        <v>8268</v>
      </c>
      <c r="O3301">
        <f t="shared" si="268"/>
        <v>3</v>
      </c>
      <c r="P3301">
        <f t="shared" si="269"/>
        <v>16.670000000000002</v>
      </c>
      <c r="Q3301" s="13" t="s">
        <v>8321</v>
      </c>
      <c r="R3301" t="s">
        <v>8339</v>
      </c>
      <c r="S3301" s="10">
        <f t="shared" si="270"/>
        <v>41830.613969907405</v>
      </c>
      <c r="T3301" s="10">
        <f t="shared" si="271"/>
        <v>41860.613969907405</v>
      </c>
      <c r="U3301">
        <f t="shared" si="272"/>
        <v>2014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 s="9">
        <v>1</v>
      </c>
      <c r="M3302" t="b">
        <v>0</v>
      </c>
      <c r="N3302" t="s">
        <v>8273</v>
      </c>
      <c r="O3302">
        <f t="shared" si="268"/>
        <v>3</v>
      </c>
      <c r="P3302">
        <f t="shared" si="269"/>
        <v>50</v>
      </c>
      <c r="Q3302" s="13" t="s">
        <v>8311</v>
      </c>
      <c r="R3302" t="s">
        <v>8352</v>
      </c>
      <c r="S3302" s="10">
        <f t="shared" si="270"/>
        <v>40068.056932870371</v>
      </c>
      <c r="T3302" s="10">
        <f t="shared" si="271"/>
        <v>40118.165972222225</v>
      </c>
      <c r="U3302">
        <f t="shared" si="272"/>
        <v>2009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 s="9">
        <v>1</v>
      </c>
      <c r="M3303" t="b">
        <v>0</v>
      </c>
      <c r="N3303" t="s">
        <v>8269</v>
      </c>
      <c r="O3303">
        <f t="shared" si="268"/>
        <v>3</v>
      </c>
      <c r="P3303">
        <f t="shared" si="269"/>
        <v>50</v>
      </c>
      <c r="Q3303" s="13" t="s">
        <v>8323</v>
      </c>
      <c r="R3303" t="s">
        <v>8326</v>
      </c>
      <c r="S3303" s="10">
        <f t="shared" si="270"/>
        <v>42807.885057870371</v>
      </c>
      <c r="T3303" s="10">
        <f t="shared" si="271"/>
        <v>42858.8</v>
      </c>
      <c r="U3303">
        <f t="shared" si="272"/>
        <v>2017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 s="9">
        <v>1</v>
      </c>
      <c r="M3304" t="b">
        <v>0</v>
      </c>
      <c r="N3304" t="s">
        <v>8268</v>
      </c>
      <c r="O3304">
        <f t="shared" si="268"/>
        <v>5</v>
      </c>
      <c r="P3304">
        <f t="shared" si="269"/>
        <v>50</v>
      </c>
      <c r="Q3304" s="13" t="s">
        <v>8321</v>
      </c>
      <c r="R3304" t="s">
        <v>8339</v>
      </c>
      <c r="S3304" s="10">
        <f t="shared" si="270"/>
        <v>40894.906956018516</v>
      </c>
      <c r="T3304" s="10">
        <f t="shared" si="271"/>
        <v>40954.906956018516</v>
      </c>
      <c r="U3304">
        <f t="shared" si="272"/>
        <v>2011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 s="9">
        <v>1</v>
      </c>
      <c r="M3305" t="b">
        <v>0</v>
      </c>
      <c r="N3305" t="s">
        <v>8281</v>
      </c>
      <c r="O3305">
        <f t="shared" si="268"/>
        <v>5</v>
      </c>
      <c r="P3305">
        <f t="shared" si="269"/>
        <v>50</v>
      </c>
      <c r="Q3305" s="13" t="s">
        <v>8316</v>
      </c>
      <c r="R3305" t="s">
        <v>8344</v>
      </c>
      <c r="S3305" s="10">
        <f t="shared" si="270"/>
        <v>42558.989513888882</v>
      </c>
      <c r="T3305" s="10">
        <f t="shared" si="271"/>
        <v>42588.989513888882</v>
      </c>
      <c r="U3305">
        <f t="shared" si="272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 s="9">
        <v>1</v>
      </c>
      <c r="M3306" t="b">
        <v>0</v>
      </c>
      <c r="N3306" t="s">
        <v>8269</v>
      </c>
      <c r="O3306">
        <f t="shared" si="268"/>
        <v>5</v>
      </c>
      <c r="P3306">
        <f t="shared" si="269"/>
        <v>50</v>
      </c>
      <c r="Q3306" s="13" t="s">
        <v>8323</v>
      </c>
      <c r="R3306" t="s">
        <v>8326</v>
      </c>
      <c r="S3306" s="10">
        <f t="shared" si="270"/>
        <v>42032.250208333338</v>
      </c>
      <c r="T3306" s="10">
        <f t="shared" si="271"/>
        <v>42063.250208333338</v>
      </c>
      <c r="U3306">
        <f t="shared" si="272"/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 s="9">
        <v>5</v>
      </c>
      <c r="M3307" t="b">
        <v>0</v>
      </c>
      <c r="N3307" t="s">
        <v>8280</v>
      </c>
      <c r="O3307">
        <f t="shared" si="268"/>
        <v>10</v>
      </c>
      <c r="P3307">
        <f t="shared" si="269"/>
        <v>10</v>
      </c>
      <c r="Q3307" s="13" t="s">
        <v>8316</v>
      </c>
      <c r="R3307" t="s">
        <v>8334</v>
      </c>
      <c r="S3307" s="10">
        <f t="shared" si="270"/>
        <v>40198.424849537041</v>
      </c>
      <c r="T3307" s="10">
        <f t="shared" si="271"/>
        <v>40252.290972222225</v>
      </c>
      <c r="U3307">
        <f t="shared" si="272"/>
        <v>2010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 s="9">
        <v>3</v>
      </c>
      <c r="M3308" t="b">
        <v>0</v>
      </c>
      <c r="N3308" t="s">
        <v>8273</v>
      </c>
      <c r="O3308">
        <f t="shared" si="268"/>
        <v>0</v>
      </c>
      <c r="P3308">
        <f t="shared" si="269"/>
        <v>16</v>
      </c>
      <c r="Q3308" s="13" t="s">
        <v>8311</v>
      </c>
      <c r="R3308" t="s">
        <v>8352</v>
      </c>
      <c r="S3308" s="10">
        <f t="shared" si="270"/>
        <v>42032.168530092589</v>
      </c>
      <c r="T3308" s="10">
        <f t="shared" si="271"/>
        <v>42062.168530092589</v>
      </c>
      <c r="U3308">
        <f t="shared" si="272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 s="9">
        <v>4</v>
      </c>
      <c r="M3309" t="b">
        <v>0</v>
      </c>
      <c r="N3309" t="s">
        <v>8280</v>
      </c>
      <c r="O3309">
        <f t="shared" si="268"/>
        <v>0</v>
      </c>
      <c r="P3309">
        <f t="shared" si="269"/>
        <v>11.92</v>
      </c>
      <c r="Q3309" s="13" t="s">
        <v>8316</v>
      </c>
      <c r="R3309" t="s">
        <v>8334</v>
      </c>
      <c r="S3309" s="10">
        <f t="shared" si="270"/>
        <v>41536.509097222224</v>
      </c>
      <c r="T3309" s="10">
        <f t="shared" si="271"/>
        <v>41566.509097222224</v>
      </c>
      <c r="U3309">
        <f t="shared" si="272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 s="9">
        <v>7</v>
      </c>
      <c r="M3310" t="b">
        <v>0</v>
      </c>
      <c r="N3310" t="s">
        <v>8280</v>
      </c>
      <c r="O3310">
        <f t="shared" si="268"/>
        <v>0</v>
      </c>
      <c r="P3310">
        <f t="shared" si="269"/>
        <v>6.71</v>
      </c>
      <c r="Q3310" s="13" t="s">
        <v>8316</v>
      </c>
      <c r="R3310" t="s">
        <v>8334</v>
      </c>
      <c r="S3310" s="10">
        <f t="shared" si="270"/>
        <v>41660.792557870373</v>
      </c>
      <c r="T3310" s="10">
        <f t="shared" si="271"/>
        <v>41700.792557870373</v>
      </c>
      <c r="U3310">
        <f t="shared" si="272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 s="9">
        <v>5</v>
      </c>
      <c r="M3311" t="b">
        <v>0</v>
      </c>
      <c r="N3311" t="s">
        <v>8269</v>
      </c>
      <c r="O3311">
        <f t="shared" si="268"/>
        <v>5</v>
      </c>
      <c r="P3311">
        <f t="shared" si="269"/>
        <v>9.4</v>
      </c>
      <c r="Q3311" s="13" t="s">
        <v>8323</v>
      </c>
      <c r="R3311" t="s">
        <v>8326</v>
      </c>
      <c r="S3311" s="10">
        <f t="shared" si="270"/>
        <v>42304.940960648149</v>
      </c>
      <c r="T3311" s="10">
        <f t="shared" si="271"/>
        <v>42329.166666666672</v>
      </c>
      <c r="U3311">
        <f t="shared" si="272"/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 s="9">
        <v>2</v>
      </c>
      <c r="M3312" t="b">
        <v>0</v>
      </c>
      <c r="N3312" t="s">
        <v>8282</v>
      </c>
      <c r="O3312">
        <f t="shared" si="268"/>
        <v>0</v>
      </c>
      <c r="P3312">
        <f t="shared" si="269"/>
        <v>22.5</v>
      </c>
      <c r="Q3312" s="13" t="s">
        <v>8319</v>
      </c>
      <c r="R3312" t="s">
        <v>8345</v>
      </c>
      <c r="S3312" s="10">
        <f t="shared" si="270"/>
        <v>42338.615393518514</v>
      </c>
      <c r="T3312" s="10">
        <f t="shared" si="271"/>
        <v>42398.615393518514</v>
      </c>
      <c r="U3312">
        <f t="shared" si="272"/>
        <v>2015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 s="9">
        <v>2</v>
      </c>
      <c r="M3313" t="b">
        <v>0</v>
      </c>
      <c r="N3313" t="s">
        <v>8268</v>
      </c>
      <c r="O3313">
        <f t="shared" si="268"/>
        <v>0</v>
      </c>
      <c r="P3313">
        <f t="shared" si="269"/>
        <v>22.5</v>
      </c>
      <c r="Q3313" s="13" t="s">
        <v>8321</v>
      </c>
      <c r="R3313" t="s">
        <v>8339</v>
      </c>
      <c r="S3313" s="10">
        <f t="shared" si="270"/>
        <v>40971.002569444441</v>
      </c>
      <c r="T3313" s="10">
        <f t="shared" si="271"/>
        <v>41016.021527777775</v>
      </c>
      <c r="U3313">
        <f t="shared" si="272"/>
        <v>2012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 s="9">
        <v>4</v>
      </c>
      <c r="M3314" t="b">
        <v>0</v>
      </c>
      <c r="N3314" t="s">
        <v>8280</v>
      </c>
      <c r="O3314">
        <f t="shared" si="268"/>
        <v>0</v>
      </c>
      <c r="P3314">
        <f t="shared" si="269"/>
        <v>11.25</v>
      </c>
      <c r="Q3314" s="13" t="s">
        <v>8316</v>
      </c>
      <c r="R3314" t="s">
        <v>8334</v>
      </c>
      <c r="S3314" s="10">
        <f t="shared" si="270"/>
        <v>42440.371111111104</v>
      </c>
      <c r="T3314" s="10">
        <f t="shared" si="271"/>
        <v>42470.329444444447</v>
      </c>
      <c r="U3314">
        <f t="shared" si="272"/>
        <v>2016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 s="9">
        <v>3</v>
      </c>
      <c r="M3315" t="b">
        <v>0</v>
      </c>
      <c r="N3315" t="s">
        <v>8280</v>
      </c>
      <c r="O3315">
        <f t="shared" si="268"/>
        <v>0</v>
      </c>
      <c r="P3315">
        <f t="shared" si="269"/>
        <v>15</v>
      </c>
      <c r="Q3315" s="13" t="s">
        <v>8316</v>
      </c>
      <c r="R3315" t="s">
        <v>8334</v>
      </c>
      <c r="S3315" s="10">
        <f t="shared" si="270"/>
        <v>42662.752199074079</v>
      </c>
      <c r="T3315" s="10">
        <f t="shared" si="271"/>
        <v>42692.793865740736</v>
      </c>
      <c r="U3315">
        <f t="shared" si="272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 s="9">
        <v>2</v>
      </c>
      <c r="M3316" t="b">
        <v>0</v>
      </c>
      <c r="N3316" t="s">
        <v>8269</v>
      </c>
      <c r="O3316">
        <f t="shared" si="268"/>
        <v>1</v>
      </c>
      <c r="P3316">
        <f t="shared" si="269"/>
        <v>22.5</v>
      </c>
      <c r="Q3316" s="13" t="s">
        <v>8323</v>
      </c>
      <c r="R3316" t="s">
        <v>8326</v>
      </c>
      <c r="S3316" s="10">
        <f t="shared" si="270"/>
        <v>41801.711550925924</v>
      </c>
      <c r="T3316" s="10">
        <f t="shared" si="271"/>
        <v>41844.124305555553</v>
      </c>
      <c r="U3316">
        <f t="shared" si="272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 s="9">
        <v>2</v>
      </c>
      <c r="M3317" t="b">
        <v>0</v>
      </c>
      <c r="N3317" t="s">
        <v>8269</v>
      </c>
      <c r="O3317">
        <f t="shared" si="268"/>
        <v>1</v>
      </c>
      <c r="P3317">
        <f t="shared" si="269"/>
        <v>22.5</v>
      </c>
      <c r="Q3317" s="13" t="s">
        <v>8323</v>
      </c>
      <c r="R3317" t="s">
        <v>8326</v>
      </c>
      <c r="S3317" s="10">
        <f t="shared" si="270"/>
        <v>42627.955104166671</v>
      </c>
      <c r="T3317" s="10">
        <f t="shared" si="271"/>
        <v>42657.916666666672</v>
      </c>
      <c r="U3317">
        <f t="shared" si="272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 s="9">
        <v>4</v>
      </c>
      <c r="M3318" t="b">
        <v>0</v>
      </c>
      <c r="N3318" t="s">
        <v>8302</v>
      </c>
      <c r="O3318">
        <f t="shared" si="268"/>
        <v>1</v>
      </c>
      <c r="P3318">
        <f t="shared" si="269"/>
        <v>11.25</v>
      </c>
      <c r="Q3318" s="13" t="s">
        <v>8311</v>
      </c>
      <c r="R3318" t="s">
        <v>8356</v>
      </c>
      <c r="S3318" s="10">
        <f t="shared" si="270"/>
        <v>41030.292025462964</v>
      </c>
      <c r="T3318" s="10">
        <f t="shared" si="271"/>
        <v>41059.791666666664</v>
      </c>
      <c r="U3318">
        <f t="shared" si="272"/>
        <v>2012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 s="9">
        <v>5</v>
      </c>
      <c r="M3319" t="b">
        <v>0</v>
      </c>
      <c r="N3319" t="s">
        <v>8276</v>
      </c>
      <c r="O3319">
        <f t="shared" si="268"/>
        <v>1</v>
      </c>
      <c r="P3319">
        <f t="shared" si="269"/>
        <v>9</v>
      </c>
      <c r="Q3319" s="13" t="s">
        <v>8327</v>
      </c>
      <c r="R3319" t="s">
        <v>8350</v>
      </c>
      <c r="S3319" s="10">
        <f t="shared" si="270"/>
        <v>41184.167129629634</v>
      </c>
      <c r="T3319" s="10">
        <f t="shared" si="271"/>
        <v>41224.208796296298</v>
      </c>
      <c r="U3319">
        <f t="shared" si="272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 s="9">
        <v>4</v>
      </c>
      <c r="M3320" t="b">
        <v>0</v>
      </c>
      <c r="N3320" t="s">
        <v>8269</v>
      </c>
      <c r="O3320">
        <f t="shared" si="268"/>
        <v>2</v>
      </c>
      <c r="P3320">
        <f t="shared" si="269"/>
        <v>11.25</v>
      </c>
      <c r="Q3320" s="13" t="s">
        <v>8323</v>
      </c>
      <c r="R3320" t="s">
        <v>8326</v>
      </c>
      <c r="S3320" s="10">
        <f t="shared" si="270"/>
        <v>42342.845555555556</v>
      </c>
      <c r="T3320" s="10">
        <f t="shared" si="271"/>
        <v>42372.845555555556</v>
      </c>
      <c r="U3320">
        <f t="shared" si="272"/>
        <v>2015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 s="9">
        <v>3</v>
      </c>
      <c r="M3321" t="b">
        <v>0</v>
      </c>
      <c r="N3321" t="s">
        <v>8269</v>
      </c>
      <c r="O3321">
        <f t="shared" si="268"/>
        <v>2</v>
      </c>
      <c r="P3321">
        <f t="shared" si="269"/>
        <v>15</v>
      </c>
      <c r="Q3321" s="13" t="s">
        <v>8323</v>
      </c>
      <c r="R3321" t="s">
        <v>8326</v>
      </c>
      <c r="S3321" s="10">
        <f t="shared" si="270"/>
        <v>42783.513182870374</v>
      </c>
      <c r="T3321" s="10">
        <f t="shared" si="271"/>
        <v>42813.471516203703</v>
      </c>
      <c r="U3321">
        <f t="shared" si="272"/>
        <v>2017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 s="9">
        <v>2</v>
      </c>
      <c r="M3322" t="b">
        <v>0</v>
      </c>
      <c r="N3322" t="s">
        <v>8276</v>
      </c>
      <c r="O3322">
        <f t="shared" si="268"/>
        <v>2</v>
      </c>
      <c r="P3322">
        <f t="shared" si="269"/>
        <v>22.5</v>
      </c>
      <c r="Q3322" s="13" t="s">
        <v>8327</v>
      </c>
      <c r="R3322" t="s">
        <v>8350</v>
      </c>
      <c r="S3322" s="10">
        <f t="shared" si="270"/>
        <v>41230.77311342593</v>
      </c>
      <c r="T3322" s="10">
        <f t="shared" si="271"/>
        <v>41290.77311342593</v>
      </c>
      <c r="U3322">
        <f t="shared" si="272"/>
        <v>2012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 s="9">
        <v>5</v>
      </c>
      <c r="M3323" t="b">
        <v>0</v>
      </c>
      <c r="N3323" t="s">
        <v>8268</v>
      </c>
      <c r="O3323">
        <f t="shared" si="268"/>
        <v>2</v>
      </c>
      <c r="P3323">
        <f t="shared" si="269"/>
        <v>9</v>
      </c>
      <c r="Q3323" s="13" t="s">
        <v>8321</v>
      </c>
      <c r="R3323" t="s">
        <v>8339</v>
      </c>
      <c r="S3323" s="10">
        <f t="shared" si="270"/>
        <v>41534.568113425928</v>
      </c>
      <c r="T3323" s="10">
        <f t="shared" si="271"/>
        <v>41564.568113425928</v>
      </c>
      <c r="U3323">
        <f t="shared" si="272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 s="9">
        <v>3</v>
      </c>
      <c r="M3324" t="b">
        <v>0</v>
      </c>
      <c r="N3324" t="s">
        <v>8269</v>
      </c>
      <c r="O3324">
        <f t="shared" si="268"/>
        <v>3</v>
      </c>
      <c r="P3324">
        <f t="shared" si="269"/>
        <v>15</v>
      </c>
      <c r="Q3324" s="13" t="s">
        <v>8323</v>
      </c>
      <c r="R3324" t="s">
        <v>8326</v>
      </c>
      <c r="S3324" s="10">
        <f t="shared" si="270"/>
        <v>42311.621458333335</v>
      </c>
      <c r="T3324" s="10">
        <f t="shared" si="271"/>
        <v>42336.621458333335</v>
      </c>
      <c r="U3324">
        <f t="shared" si="272"/>
        <v>2015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 s="9">
        <v>3</v>
      </c>
      <c r="M3325" t="b">
        <v>0</v>
      </c>
      <c r="N3325" t="s">
        <v>8280</v>
      </c>
      <c r="O3325">
        <f t="shared" si="268"/>
        <v>5</v>
      </c>
      <c r="P3325">
        <f t="shared" si="269"/>
        <v>15</v>
      </c>
      <c r="Q3325" s="13" t="s">
        <v>8316</v>
      </c>
      <c r="R3325" t="s">
        <v>8334</v>
      </c>
      <c r="S3325" s="10">
        <f t="shared" si="270"/>
        <v>41005.904120370367</v>
      </c>
      <c r="T3325" s="10">
        <f t="shared" si="271"/>
        <v>41035.904120370367</v>
      </c>
      <c r="U3325">
        <f t="shared" si="272"/>
        <v>2012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 s="9">
        <v>3</v>
      </c>
      <c r="M3326" t="b">
        <v>0</v>
      </c>
      <c r="N3326" t="s">
        <v>8285</v>
      </c>
      <c r="O3326">
        <f t="shared" si="268"/>
        <v>5</v>
      </c>
      <c r="P3326">
        <f t="shared" si="269"/>
        <v>15</v>
      </c>
      <c r="Q3326" s="13" t="s">
        <v>8311</v>
      </c>
      <c r="R3326" t="s">
        <v>8348</v>
      </c>
      <c r="S3326" s="10">
        <f t="shared" si="270"/>
        <v>42432.379826388889</v>
      </c>
      <c r="T3326" s="10">
        <f t="shared" si="271"/>
        <v>42462.338159722218</v>
      </c>
      <c r="U3326">
        <f t="shared" si="272"/>
        <v>2016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 s="9">
        <v>5</v>
      </c>
      <c r="M3327" t="b">
        <v>0</v>
      </c>
      <c r="N3327" t="s">
        <v>8280</v>
      </c>
      <c r="O3327">
        <f t="shared" si="268"/>
        <v>8</v>
      </c>
      <c r="P3327">
        <f t="shared" si="269"/>
        <v>9</v>
      </c>
      <c r="Q3327" s="13" t="s">
        <v>8316</v>
      </c>
      <c r="R3327" t="s">
        <v>8334</v>
      </c>
      <c r="S3327" s="10">
        <f t="shared" si="270"/>
        <v>40701.195844907408</v>
      </c>
      <c r="T3327" s="10">
        <f t="shared" si="271"/>
        <v>40746.195844907408</v>
      </c>
      <c r="U3327">
        <f t="shared" si="272"/>
        <v>2011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 s="9">
        <v>4</v>
      </c>
      <c r="M3328" t="b">
        <v>0</v>
      </c>
      <c r="N3328" t="s">
        <v>8280</v>
      </c>
      <c r="O3328">
        <f t="shared" si="268"/>
        <v>14</v>
      </c>
      <c r="P3328">
        <f t="shared" si="269"/>
        <v>10.56</v>
      </c>
      <c r="Q3328" s="13" t="s">
        <v>8316</v>
      </c>
      <c r="R3328" t="s">
        <v>8334</v>
      </c>
      <c r="S3328" s="10">
        <f t="shared" si="270"/>
        <v>42396.973807870367</v>
      </c>
      <c r="T3328" s="10">
        <f t="shared" si="271"/>
        <v>42411.973807870367</v>
      </c>
      <c r="U3328">
        <f t="shared" si="272"/>
        <v>2016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 s="9">
        <v>4</v>
      </c>
      <c r="M3329" t="b">
        <v>0</v>
      </c>
      <c r="N3329" t="s">
        <v>8292</v>
      </c>
      <c r="O3329">
        <f t="shared" si="268"/>
        <v>0</v>
      </c>
      <c r="P3329">
        <f t="shared" si="269"/>
        <v>10.5</v>
      </c>
      <c r="Q3329" s="13" t="s">
        <v>8308</v>
      </c>
      <c r="R3329" t="s">
        <v>8318</v>
      </c>
      <c r="S3329" s="10">
        <f t="shared" si="270"/>
        <v>41859.925856481481</v>
      </c>
      <c r="T3329" s="10">
        <f t="shared" si="271"/>
        <v>41889.925856481481</v>
      </c>
      <c r="U3329">
        <f t="shared" si="272"/>
        <v>2014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 s="9">
        <v>4</v>
      </c>
      <c r="M3330" t="b">
        <v>0</v>
      </c>
      <c r="N3330" t="s">
        <v>8282</v>
      </c>
      <c r="O3330">
        <f t="shared" si="268"/>
        <v>4</v>
      </c>
      <c r="P3330">
        <f t="shared" si="269"/>
        <v>10.5</v>
      </c>
      <c r="Q3330" s="13" t="s">
        <v>8319</v>
      </c>
      <c r="R3330" t="s">
        <v>8345</v>
      </c>
      <c r="S3330" s="10">
        <f t="shared" si="270"/>
        <v>42728.827407407407</v>
      </c>
      <c r="T3330" s="10">
        <f t="shared" si="271"/>
        <v>42747.695833333331</v>
      </c>
      <c r="U3330">
        <f t="shared" si="272"/>
        <v>2016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 s="9">
        <v>6</v>
      </c>
      <c r="M3331" t="b">
        <v>0</v>
      </c>
      <c r="N3331" t="s">
        <v>8280</v>
      </c>
      <c r="O3331">
        <f t="shared" ref="O3331:O3394" si="273">ROUND(E3331/D3331*100,0)</f>
        <v>0</v>
      </c>
      <c r="P3331">
        <f t="shared" ref="P3331:P3394" si="274">IFERROR(ROUND(E3331/L3331,2),0)</f>
        <v>6.83</v>
      </c>
      <c r="Q3331" s="13" t="s">
        <v>8316</v>
      </c>
      <c r="R3331" t="s">
        <v>8334</v>
      </c>
      <c r="S3331" s="10">
        <f t="shared" ref="S3331:S3394" si="275">(((J3331/60)/60)/24)+DATE(1970,1,1)</f>
        <v>42538.77243055556</v>
      </c>
      <c r="T3331" s="10">
        <f t="shared" ref="T3331:T3394" si="276">(((I3331/60)/60)/24)+DATE(1970,1,1)</f>
        <v>42565.758333333331</v>
      </c>
      <c r="U3331">
        <f t="shared" si="272"/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 s="9">
        <v>4</v>
      </c>
      <c r="M3332" t="b">
        <v>0</v>
      </c>
      <c r="N3332" t="s">
        <v>8269</v>
      </c>
      <c r="O3332">
        <f t="shared" si="273"/>
        <v>2</v>
      </c>
      <c r="P3332">
        <f t="shared" si="274"/>
        <v>10.25</v>
      </c>
      <c r="Q3332" s="13" t="s">
        <v>8323</v>
      </c>
      <c r="R3332" t="s">
        <v>8326</v>
      </c>
      <c r="S3332" s="10">
        <f t="shared" si="275"/>
        <v>41883.916678240741</v>
      </c>
      <c r="T3332" s="10">
        <f t="shared" si="276"/>
        <v>41906.916678240741</v>
      </c>
      <c r="U3332">
        <f t="shared" si="272"/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 s="9">
        <v>4</v>
      </c>
      <c r="M3333" t="b">
        <v>0</v>
      </c>
      <c r="N3333" t="s">
        <v>8301</v>
      </c>
      <c r="O3333">
        <f t="shared" si="273"/>
        <v>4</v>
      </c>
      <c r="P3333">
        <f t="shared" si="274"/>
        <v>10.25</v>
      </c>
      <c r="Q3333" s="13" t="s">
        <v>8323</v>
      </c>
      <c r="R3333" t="s">
        <v>8324</v>
      </c>
      <c r="S3333" s="10">
        <f t="shared" si="275"/>
        <v>42241.429120370376</v>
      </c>
      <c r="T3333" s="10">
        <f t="shared" si="276"/>
        <v>42263.916666666672</v>
      </c>
      <c r="U3333">
        <f t="shared" si="272"/>
        <v>2015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 s="9">
        <v>26</v>
      </c>
      <c r="M3334" t="b">
        <v>0</v>
      </c>
      <c r="N3334" t="s">
        <v>8283</v>
      </c>
      <c r="O3334">
        <f t="shared" si="273"/>
        <v>0</v>
      </c>
      <c r="P3334">
        <f t="shared" si="274"/>
        <v>1.54</v>
      </c>
      <c r="Q3334" s="13" t="s">
        <v>8313</v>
      </c>
      <c r="R3334" t="s">
        <v>8314</v>
      </c>
      <c r="S3334" s="10">
        <f t="shared" si="275"/>
        <v>41876.433680555558</v>
      </c>
      <c r="T3334" s="10">
        <f t="shared" si="276"/>
        <v>41936.166666666664</v>
      </c>
      <c r="U3334">
        <f t="shared" si="272"/>
        <v>2014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 s="9">
        <v>2</v>
      </c>
      <c r="M3335" t="b">
        <v>0</v>
      </c>
      <c r="N3335" t="s">
        <v>8265</v>
      </c>
      <c r="O3335">
        <f t="shared" si="273"/>
        <v>0</v>
      </c>
      <c r="P3335">
        <f t="shared" si="274"/>
        <v>20</v>
      </c>
      <c r="Q3335" s="13" t="s">
        <v>8321</v>
      </c>
      <c r="R3335" t="s">
        <v>8337</v>
      </c>
      <c r="S3335" s="10">
        <f t="shared" si="275"/>
        <v>42397.281666666662</v>
      </c>
      <c r="T3335" s="10">
        <f t="shared" si="276"/>
        <v>42427.281666666662</v>
      </c>
      <c r="U3335">
        <f t="shared" si="272"/>
        <v>2016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 s="9">
        <v>3</v>
      </c>
      <c r="M3336" t="b">
        <v>0</v>
      </c>
      <c r="N3336" t="s">
        <v>8301</v>
      </c>
      <c r="O3336">
        <f t="shared" si="273"/>
        <v>0</v>
      </c>
      <c r="P3336">
        <f t="shared" si="274"/>
        <v>13.33</v>
      </c>
      <c r="Q3336" s="13" t="s">
        <v>8323</v>
      </c>
      <c r="R3336" t="s">
        <v>8324</v>
      </c>
      <c r="S3336" s="10">
        <f t="shared" si="275"/>
        <v>41862.761724537035</v>
      </c>
      <c r="T3336" s="10">
        <f t="shared" si="276"/>
        <v>41914.165972222225</v>
      </c>
      <c r="U3336">
        <f t="shared" si="272"/>
        <v>2014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 s="9">
        <v>4</v>
      </c>
      <c r="M3337" t="b">
        <v>0</v>
      </c>
      <c r="N3337" t="s">
        <v>8283</v>
      </c>
      <c r="O3337">
        <f t="shared" si="273"/>
        <v>1</v>
      </c>
      <c r="P3337">
        <f t="shared" si="274"/>
        <v>10</v>
      </c>
      <c r="Q3337" s="13" t="s">
        <v>8313</v>
      </c>
      <c r="R3337" t="s">
        <v>8314</v>
      </c>
      <c r="S3337" s="10">
        <f t="shared" si="275"/>
        <v>41956.250034722223</v>
      </c>
      <c r="T3337" s="10">
        <f t="shared" si="276"/>
        <v>42016.250034722223</v>
      </c>
      <c r="U3337">
        <f t="shared" si="272"/>
        <v>2014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 s="9">
        <v>1</v>
      </c>
      <c r="M3338" t="b">
        <v>0</v>
      </c>
      <c r="N3338" t="s">
        <v>8284</v>
      </c>
      <c r="O3338">
        <f t="shared" si="273"/>
        <v>1</v>
      </c>
      <c r="P3338">
        <f t="shared" si="274"/>
        <v>40</v>
      </c>
      <c r="Q3338" s="13" t="s">
        <v>8327</v>
      </c>
      <c r="R3338" t="s">
        <v>8354</v>
      </c>
      <c r="S3338" s="10">
        <f t="shared" si="275"/>
        <v>41506.848032407412</v>
      </c>
      <c r="T3338" s="10">
        <f t="shared" si="276"/>
        <v>41553.848032407412</v>
      </c>
      <c r="U3338">
        <f t="shared" si="272"/>
        <v>2013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 s="9">
        <v>3</v>
      </c>
      <c r="M3339" t="b">
        <v>0</v>
      </c>
      <c r="N3339" t="s">
        <v>8282</v>
      </c>
      <c r="O3339">
        <f t="shared" si="273"/>
        <v>1</v>
      </c>
      <c r="P3339">
        <f t="shared" si="274"/>
        <v>13.33</v>
      </c>
      <c r="Q3339" s="13" t="s">
        <v>8319</v>
      </c>
      <c r="R3339" t="s">
        <v>8345</v>
      </c>
      <c r="S3339" s="10">
        <f t="shared" si="275"/>
        <v>41834.138495370367</v>
      </c>
      <c r="T3339" s="10">
        <f t="shared" si="276"/>
        <v>41864.138495370367</v>
      </c>
      <c r="U3339">
        <f t="shared" si="272"/>
        <v>2014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 s="9">
        <v>2</v>
      </c>
      <c r="M3340" t="b">
        <v>0</v>
      </c>
      <c r="N3340" t="s">
        <v>8276</v>
      </c>
      <c r="O3340">
        <f t="shared" si="273"/>
        <v>1</v>
      </c>
      <c r="P3340">
        <f t="shared" si="274"/>
        <v>20</v>
      </c>
      <c r="Q3340" s="13" t="s">
        <v>8327</v>
      </c>
      <c r="R3340" t="s">
        <v>8350</v>
      </c>
      <c r="S3340" s="10">
        <f t="shared" si="275"/>
        <v>41551.798113425924</v>
      </c>
      <c r="T3340" s="10">
        <f t="shared" si="276"/>
        <v>41581.839780092596</v>
      </c>
      <c r="U3340">
        <f t="shared" si="272"/>
        <v>2013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 s="9">
        <v>2</v>
      </c>
      <c r="M3341" t="b">
        <v>0</v>
      </c>
      <c r="N3341" t="s">
        <v>8283</v>
      </c>
      <c r="O3341">
        <f t="shared" si="273"/>
        <v>1</v>
      </c>
      <c r="P3341">
        <f t="shared" si="274"/>
        <v>20</v>
      </c>
      <c r="Q3341" s="13" t="s">
        <v>8313</v>
      </c>
      <c r="R3341" t="s">
        <v>8314</v>
      </c>
      <c r="S3341" s="10">
        <f t="shared" si="275"/>
        <v>41940.89166666667</v>
      </c>
      <c r="T3341" s="10">
        <f t="shared" si="276"/>
        <v>41970.933333333334</v>
      </c>
      <c r="U3341">
        <f t="shared" si="272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 s="9">
        <v>2</v>
      </c>
      <c r="M3342" t="b">
        <v>0</v>
      </c>
      <c r="N3342" t="s">
        <v>8269</v>
      </c>
      <c r="O3342">
        <f t="shared" si="273"/>
        <v>1</v>
      </c>
      <c r="P3342">
        <f t="shared" si="274"/>
        <v>20</v>
      </c>
      <c r="Q3342" s="13" t="s">
        <v>8323</v>
      </c>
      <c r="R3342" t="s">
        <v>8326</v>
      </c>
      <c r="S3342" s="10">
        <f t="shared" si="275"/>
        <v>41872.807696759257</v>
      </c>
      <c r="T3342" s="10">
        <f t="shared" si="276"/>
        <v>41932.807696759257</v>
      </c>
      <c r="U3342">
        <f t="shared" si="272"/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 s="9">
        <v>2</v>
      </c>
      <c r="M3343" t="b">
        <v>0</v>
      </c>
      <c r="N3343" t="s">
        <v>8276</v>
      </c>
      <c r="O3343">
        <f t="shared" si="273"/>
        <v>1</v>
      </c>
      <c r="P3343">
        <f t="shared" si="274"/>
        <v>20</v>
      </c>
      <c r="Q3343" s="13" t="s">
        <v>8327</v>
      </c>
      <c r="R3343" t="s">
        <v>8350</v>
      </c>
      <c r="S3343" s="10">
        <f t="shared" si="275"/>
        <v>41416.763171296298</v>
      </c>
      <c r="T3343" s="10">
        <f t="shared" si="276"/>
        <v>41455.831944444442</v>
      </c>
      <c r="U3343">
        <f t="shared" si="272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 s="9">
        <v>3</v>
      </c>
      <c r="M3344" t="b">
        <v>0</v>
      </c>
      <c r="N3344" t="s">
        <v>8269</v>
      </c>
      <c r="O3344">
        <f t="shared" si="273"/>
        <v>2</v>
      </c>
      <c r="P3344">
        <f t="shared" si="274"/>
        <v>13.33</v>
      </c>
      <c r="Q3344" s="13" t="s">
        <v>8323</v>
      </c>
      <c r="R3344" t="s">
        <v>8326</v>
      </c>
      <c r="S3344" s="10">
        <f t="shared" si="275"/>
        <v>42172.613506944443</v>
      </c>
      <c r="T3344" s="10">
        <f t="shared" si="276"/>
        <v>42202.554166666669</v>
      </c>
      <c r="U3344">
        <f t="shared" ref="U3344:U3385" si="277">YEAR(S3344)</f>
        <v>2015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 s="9">
        <v>3</v>
      </c>
      <c r="M3345" t="b">
        <v>0</v>
      </c>
      <c r="N3345" t="s">
        <v>8265</v>
      </c>
      <c r="O3345">
        <f t="shared" si="273"/>
        <v>3</v>
      </c>
      <c r="P3345">
        <f t="shared" si="274"/>
        <v>13.33</v>
      </c>
      <c r="Q3345" s="13" t="s">
        <v>8321</v>
      </c>
      <c r="R3345" t="s">
        <v>8337</v>
      </c>
      <c r="S3345" s="10">
        <f t="shared" si="275"/>
        <v>42115.547395833331</v>
      </c>
      <c r="T3345" s="10">
        <f t="shared" si="276"/>
        <v>42158.547395833331</v>
      </c>
      <c r="U3345">
        <f t="shared" si="277"/>
        <v>2015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 s="9">
        <v>3</v>
      </c>
      <c r="M3346" t="b">
        <v>0</v>
      </c>
      <c r="N3346" t="s">
        <v>8303</v>
      </c>
      <c r="O3346">
        <f t="shared" si="273"/>
        <v>3</v>
      </c>
      <c r="P3346">
        <f t="shared" si="274"/>
        <v>13.33</v>
      </c>
      <c r="Q3346" s="13" t="s">
        <v>8323</v>
      </c>
      <c r="R3346" t="s">
        <v>8335</v>
      </c>
      <c r="S3346" s="10">
        <f t="shared" si="275"/>
        <v>42763.780671296292</v>
      </c>
      <c r="T3346" s="10">
        <f t="shared" si="276"/>
        <v>42823.739004629635</v>
      </c>
      <c r="U3346">
        <f t="shared" si="277"/>
        <v>2017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 s="9">
        <v>3</v>
      </c>
      <c r="M3347" t="b">
        <v>0</v>
      </c>
      <c r="N3347" t="s">
        <v>8270</v>
      </c>
      <c r="O3347">
        <f t="shared" si="273"/>
        <v>0</v>
      </c>
      <c r="P3347">
        <f t="shared" si="274"/>
        <v>13</v>
      </c>
      <c r="Q3347" s="13" t="s">
        <v>8308</v>
      </c>
      <c r="R3347" t="s">
        <v>8342</v>
      </c>
      <c r="S3347" s="10">
        <f t="shared" si="275"/>
        <v>42615.79896990741</v>
      </c>
      <c r="T3347" s="10">
        <f t="shared" si="276"/>
        <v>42660.79896990741</v>
      </c>
      <c r="U3347">
        <f t="shared" si="277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 s="9">
        <v>4</v>
      </c>
      <c r="M3348" t="b">
        <v>0</v>
      </c>
      <c r="N3348" t="s">
        <v>8269</v>
      </c>
      <c r="O3348">
        <f t="shared" si="273"/>
        <v>1</v>
      </c>
      <c r="P3348">
        <f t="shared" si="274"/>
        <v>9.75</v>
      </c>
      <c r="Q3348" s="13" t="s">
        <v>8323</v>
      </c>
      <c r="R3348" t="s">
        <v>8326</v>
      </c>
      <c r="S3348" s="10">
        <f t="shared" si="275"/>
        <v>42196.166874999995</v>
      </c>
      <c r="T3348" s="10">
        <f t="shared" si="276"/>
        <v>42256.166874999995</v>
      </c>
      <c r="U3348">
        <f t="shared" si="277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 s="9">
        <v>4</v>
      </c>
      <c r="M3349" t="b">
        <v>0</v>
      </c>
      <c r="N3349" t="s">
        <v>8269</v>
      </c>
      <c r="O3349">
        <f t="shared" si="273"/>
        <v>4</v>
      </c>
      <c r="P3349">
        <f t="shared" si="274"/>
        <v>9.5</v>
      </c>
      <c r="Q3349" s="13" t="s">
        <v>8323</v>
      </c>
      <c r="R3349" t="s">
        <v>8326</v>
      </c>
      <c r="S3349" s="10">
        <f t="shared" si="275"/>
        <v>41975.124340277776</v>
      </c>
      <c r="T3349" s="10">
        <f t="shared" si="276"/>
        <v>42005.124340277776</v>
      </c>
      <c r="U3349">
        <f t="shared" si="277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 s="9">
        <v>2</v>
      </c>
      <c r="M3350" t="b">
        <v>0</v>
      </c>
      <c r="N3350" t="s">
        <v>8269</v>
      </c>
      <c r="O3350">
        <f t="shared" si="273"/>
        <v>1</v>
      </c>
      <c r="P3350">
        <f t="shared" si="274"/>
        <v>18.5</v>
      </c>
      <c r="Q3350" s="13" t="s">
        <v>8323</v>
      </c>
      <c r="R3350" t="s">
        <v>8326</v>
      </c>
      <c r="S3350" s="10">
        <f t="shared" si="275"/>
        <v>42078.34520833334</v>
      </c>
      <c r="T3350" s="10">
        <f t="shared" si="276"/>
        <v>42133.166666666672</v>
      </c>
      <c r="U3350">
        <f t="shared" si="277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 s="9">
        <v>3</v>
      </c>
      <c r="M3351" t="b">
        <v>0</v>
      </c>
      <c r="N3351" t="s">
        <v>8282</v>
      </c>
      <c r="O3351">
        <f t="shared" si="273"/>
        <v>0</v>
      </c>
      <c r="P3351">
        <f t="shared" si="274"/>
        <v>12</v>
      </c>
      <c r="Q3351" s="13" t="s">
        <v>8319</v>
      </c>
      <c r="R3351" t="s">
        <v>8345</v>
      </c>
      <c r="S3351" s="10">
        <f t="shared" si="275"/>
        <v>42034.75509259259</v>
      </c>
      <c r="T3351" s="10">
        <f t="shared" si="276"/>
        <v>42064.75509259259</v>
      </c>
      <c r="U3351">
        <f t="shared" si="277"/>
        <v>2015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 s="9">
        <v>2</v>
      </c>
      <c r="M3352" t="b">
        <v>0</v>
      </c>
      <c r="N3352" t="s">
        <v>8281</v>
      </c>
      <c r="O3352">
        <f t="shared" si="273"/>
        <v>0</v>
      </c>
      <c r="P3352">
        <f t="shared" si="274"/>
        <v>18</v>
      </c>
      <c r="Q3352" s="13" t="s">
        <v>8316</v>
      </c>
      <c r="R3352" t="s">
        <v>8344</v>
      </c>
      <c r="S3352" s="10">
        <f t="shared" si="275"/>
        <v>42164.615856481483</v>
      </c>
      <c r="T3352" s="10">
        <f t="shared" si="276"/>
        <v>42193.697916666672</v>
      </c>
      <c r="U3352">
        <f t="shared" si="277"/>
        <v>2015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 s="9">
        <v>4</v>
      </c>
      <c r="M3353" t="b">
        <v>0</v>
      </c>
      <c r="N3353" t="s">
        <v>8302</v>
      </c>
      <c r="O3353">
        <f t="shared" si="273"/>
        <v>1</v>
      </c>
      <c r="P3353">
        <f t="shared" si="274"/>
        <v>9</v>
      </c>
      <c r="Q3353" s="13" t="s">
        <v>8311</v>
      </c>
      <c r="R3353" t="s">
        <v>8356</v>
      </c>
      <c r="S3353" s="10">
        <f t="shared" si="275"/>
        <v>41247.063576388886</v>
      </c>
      <c r="T3353" s="10">
        <f t="shared" si="276"/>
        <v>41277.063576388886</v>
      </c>
      <c r="U3353">
        <f t="shared" si="277"/>
        <v>2012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 s="9">
        <v>3</v>
      </c>
      <c r="M3354" t="b">
        <v>0</v>
      </c>
      <c r="N3354" t="s">
        <v>8299</v>
      </c>
      <c r="O3354">
        <f t="shared" si="273"/>
        <v>1</v>
      </c>
      <c r="P3354">
        <f t="shared" si="274"/>
        <v>12</v>
      </c>
      <c r="Q3354" s="13" t="s">
        <v>8308</v>
      </c>
      <c r="R3354" t="s">
        <v>8315</v>
      </c>
      <c r="S3354" s="10">
        <f t="shared" si="275"/>
        <v>42200.261793981481</v>
      </c>
      <c r="T3354" s="10">
        <f t="shared" si="276"/>
        <v>42230.261793981481</v>
      </c>
      <c r="U3354">
        <f t="shared" si="277"/>
        <v>2015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 s="9">
        <v>2</v>
      </c>
      <c r="M3355" t="b">
        <v>0</v>
      </c>
      <c r="N3355" t="s">
        <v>8282</v>
      </c>
      <c r="O3355">
        <f t="shared" si="273"/>
        <v>0</v>
      </c>
      <c r="P3355">
        <f t="shared" si="274"/>
        <v>17.5</v>
      </c>
      <c r="Q3355" s="13" t="s">
        <v>8319</v>
      </c>
      <c r="R3355" t="s">
        <v>8345</v>
      </c>
      <c r="S3355" s="10">
        <f t="shared" si="275"/>
        <v>42089.724039351851</v>
      </c>
      <c r="T3355" s="10">
        <f t="shared" si="276"/>
        <v>42134.724039351851</v>
      </c>
      <c r="U3355">
        <f t="shared" si="277"/>
        <v>2015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 s="9">
        <v>2</v>
      </c>
      <c r="M3356" t="b">
        <v>0</v>
      </c>
      <c r="N3356" t="s">
        <v>8282</v>
      </c>
      <c r="O3356">
        <f t="shared" si="273"/>
        <v>0</v>
      </c>
      <c r="P3356">
        <f t="shared" si="274"/>
        <v>17.5</v>
      </c>
      <c r="Q3356" s="13" t="s">
        <v>8319</v>
      </c>
      <c r="R3356" t="s">
        <v>8345</v>
      </c>
      <c r="S3356" s="10">
        <f t="shared" si="275"/>
        <v>41876.683611111112</v>
      </c>
      <c r="T3356" s="10">
        <f t="shared" si="276"/>
        <v>41907.683611111112</v>
      </c>
      <c r="U3356">
        <f t="shared" si="277"/>
        <v>2014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 s="9">
        <v>2</v>
      </c>
      <c r="M3357" t="b">
        <v>0</v>
      </c>
      <c r="N3357" t="s">
        <v>8303</v>
      </c>
      <c r="O3357">
        <f t="shared" si="273"/>
        <v>0</v>
      </c>
      <c r="P3357">
        <f t="shared" si="274"/>
        <v>17.5</v>
      </c>
      <c r="Q3357" s="13" t="s">
        <v>8323</v>
      </c>
      <c r="R3357" t="s">
        <v>8335</v>
      </c>
      <c r="S3357" s="10">
        <f t="shared" si="275"/>
        <v>42170.447013888886</v>
      </c>
      <c r="T3357" s="10">
        <f t="shared" si="276"/>
        <v>42200.447013888886</v>
      </c>
      <c r="U3357">
        <f t="shared" si="277"/>
        <v>2015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 s="9">
        <v>4</v>
      </c>
      <c r="M3358" t="b">
        <v>0</v>
      </c>
      <c r="N3358" t="s">
        <v>8302</v>
      </c>
      <c r="O3358">
        <f t="shared" si="273"/>
        <v>0</v>
      </c>
      <c r="P3358">
        <f t="shared" si="274"/>
        <v>8.75</v>
      </c>
      <c r="Q3358" s="13" t="s">
        <v>8311</v>
      </c>
      <c r="R3358" t="s">
        <v>8356</v>
      </c>
      <c r="S3358" s="10">
        <f t="shared" si="275"/>
        <v>41911.657430555555</v>
      </c>
      <c r="T3358" s="10">
        <f t="shared" si="276"/>
        <v>41932.088194444441</v>
      </c>
      <c r="U3358">
        <f t="shared" si="277"/>
        <v>2014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 s="9">
        <v>3</v>
      </c>
      <c r="M3359" t="b">
        <v>0</v>
      </c>
      <c r="N3359" t="s">
        <v>8282</v>
      </c>
      <c r="O3359">
        <f t="shared" si="273"/>
        <v>0</v>
      </c>
      <c r="P3359">
        <f t="shared" si="274"/>
        <v>11.67</v>
      </c>
      <c r="Q3359" s="13" t="s">
        <v>8319</v>
      </c>
      <c r="R3359" t="s">
        <v>8345</v>
      </c>
      <c r="S3359" s="10">
        <f t="shared" si="275"/>
        <v>41952.09175925926</v>
      </c>
      <c r="T3359" s="10">
        <f t="shared" si="276"/>
        <v>41982.09175925926</v>
      </c>
      <c r="U3359">
        <f t="shared" si="277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 s="9">
        <v>4</v>
      </c>
      <c r="M3360" t="b">
        <v>0</v>
      </c>
      <c r="N3360" t="s">
        <v>8291</v>
      </c>
      <c r="O3360">
        <f t="shared" si="273"/>
        <v>1</v>
      </c>
      <c r="P3360">
        <f t="shared" si="274"/>
        <v>8.75</v>
      </c>
      <c r="Q3360" s="13" t="s">
        <v>8327</v>
      </c>
      <c r="R3360" t="s">
        <v>8330</v>
      </c>
      <c r="S3360" s="10">
        <f t="shared" si="275"/>
        <v>41912.932430555556</v>
      </c>
      <c r="T3360" s="10">
        <f t="shared" si="276"/>
        <v>41942.932430555556</v>
      </c>
      <c r="U3360">
        <f t="shared" si="277"/>
        <v>2014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 s="9">
        <v>4</v>
      </c>
      <c r="M3361" t="b">
        <v>0</v>
      </c>
      <c r="N3361" t="s">
        <v>8270</v>
      </c>
      <c r="O3361">
        <f t="shared" si="273"/>
        <v>1</v>
      </c>
      <c r="P3361">
        <f t="shared" si="274"/>
        <v>8.75</v>
      </c>
      <c r="Q3361" s="13" t="s">
        <v>8308</v>
      </c>
      <c r="R3361" t="s">
        <v>8342</v>
      </c>
      <c r="S3361" s="10">
        <f t="shared" si="275"/>
        <v>42753.678761574076</v>
      </c>
      <c r="T3361" s="10">
        <f t="shared" si="276"/>
        <v>42766.208333333328</v>
      </c>
      <c r="U3361">
        <f t="shared" si="277"/>
        <v>2017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 s="9">
        <v>3</v>
      </c>
      <c r="M3362" t="b">
        <v>0</v>
      </c>
      <c r="N3362" t="s">
        <v>8291</v>
      </c>
      <c r="O3362">
        <f t="shared" si="273"/>
        <v>1</v>
      </c>
      <c r="P3362">
        <f t="shared" si="274"/>
        <v>11.67</v>
      </c>
      <c r="Q3362" s="13" t="s">
        <v>8327</v>
      </c>
      <c r="R3362" t="s">
        <v>8330</v>
      </c>
      <c r="S3362" s="10">
        <f t="shared" si="275"/>
        <v>41869.534618055557</v>
      </c>
      <c r="T3362" s="10">
        <f t="shared" si="276"/>
        <v>41899.534618055557</v>
      </c>
      <c r="U3362">
        <f t="shared" si="277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 s="9">
        <v>1</v>
      </c>
      <c r="M3363" t="b">
        <v>0</v>
      </c>
      <c r="N3363" t="s">
        <v>8269</v>
      </c>
      <c r="O3363">
        <f t="shared" si="273"/>
        <v>2</v>
      </c>
      <c r="P3363">
        <f t="shared" si="274"/>
        <v>35</v>
      </c>
      <c r="Q3363" s="13" t="s">
        <v>8323</v>
      </c>
      <c r="R3363" t="s">
        <v>8326</v>
      </c>
      <c r="S3363" s="10">
        <f t="shared" si="275"/>
        <v>42233.362314814818</v>
      </c>
      <c r="T3363" s="10">
        <f t="shared" si="276"/>
        <v>42293.362314814818</v>
      </c>
      <c r="U3363">
        <f t="shared" si="277"/>
        <v>2015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 s="9">
        <v>2</v>
      </c>
      <c r="M3364" t="b">
        <v>0</v>
      </c>
      <c r="N3364" t="s">
        <v>8303</v>
      </c>
      <c r="O3364">
        <f t="shared" si="273"/>
        <v>2</v>
      </c>
      <c r="P3364">
        <f t="shared" si="274"/>
        <v>17.5</v>
      </c>
      <c r="Q3364" s="13" t="s">
        <v>8323</v>
      </c>
      <c r="R3364" t="s">
        <v>8335</v>
      </c>
      <c r="S3364" s="10">
        <f t="shared" si="275"/>
        <v>42079.857974537037</v>
      </c>
      <c r="T3364" s="10">
        <f t="shared" si="276"/>
        <v>42125.916666666672</v>
      </c>
      <c r="U3364">
        <f t="shared" si="277"/>
        <v>2015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 s="9">
        <v>3</v>
      </c>
      <c r="M3365" t="b">
        <v>0</v>
      </c>
      <c r="N3365" t="s">
        <v>8287</v>
      </c>
      <c r="O3365">
        <f t="shared" si="273"/>
        <v>5</v>
      </c>
      <c r="P3365">
        <f t="shared" si="274"/>
        <v>11.67</v>
      </c>
      <c r="Q3365" s="13" t="s">
        <v>8313</v>
      </c>
      <c r="R3365" t="s">
        <v>8355</v>
      </c>
      <c r="S3365" s="10">
        <f t="shared" si="275"/>
        <v>42185.397673611107</v>
      </c>
      <c r="T3365" s="10">
        <f t="shared" si="276"/>
        <v>42244.508333333331</v>
      </c>
      <c r="U3365">
        <f t="shared" si="277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 s="9">
        <v>1</v>
      </c>
      <c r="M3366" t="b">
        <v>0</v>
      </c>
      <c r="N3366" t="s">
        <v>8269</v>
      </c>
      <c r="O3366">
        <f t="shared" si="273"/>
        <v>1</v>
      </c>
      <c r="P3366">
        <f t="shared" si="274"/>
        <v>34.950000000000003</v>
      </c>
      <c r="Q3366" s="13" t="s">
        <v>8323</v>
      </c>
      <c r="R3366" t="s">
        <v>8326</v>
      </c>
      <c r="S3366" s="10">
        <f t="shared" si="275"/>
        <v>42718.963599537034</v>
      </c>
      <c r="T3366" s="10">
        <f t="shared" si="276"/>
        <v>42748.961805555555</v>
      </c>
      <c r="U3366">
        <f t="shared" si="277"/>
        <v>2016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 s="9">
        <v>4</v>
      </c>
      <c r="M3367" t="b">
        <v>0</v>
      </c>
      <c r="N3367" t="s">
        <v>8280</v>
      </c>
      <c r="O3367">
        <f t="shared" si="273"/>
        <v>0</v>
      </c>
      <c r="P3367">
        <f t="shared" si="274"/>
        <v>8.5</v>
      </c>
      <c r="Q3367" s="13" t="s">
        <v>8316</v>
      </c>
      <c r="R3367" t="s">
        <v>8334</v>
      </c>
      <c r="S3367" s="10">
        <f t="shared" si="275"/>
        <v>41974.911087962959</v>
      </c>
      <c r="T3367" s="10">
        <f t="shared" si="276"/>
        <v>42014.332638888889</v>
      </c>
      <c r="U3367">
        <f t="shared" si="277"/>
        <v>2014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 s="9">
        <v>1</v>
      </c>
      <c r="M3368" t="b">
        <v>0</v>
      </c>
      <c r="N3368" t="s">
        <v>8291</v>
      </c>
      <c r="O3368">
        <f t="shared" si="273"/>
        <v>1</v>
      </c>
      <c r="P3368">
        <f t="shared" si="274"/>
        <v>34</v>
      </c>
      <c r="Q3368" s="13" t="s">
        <v>8327</v>
      </c>
      <c r="R3368" t="s">
        <v>8330</v>
      </c>
      <c r="S3368" s="10">
        <f t="shared" si="275"/>
        <v>42341.59129629629</v>
      </c>
      <c r="T3368" s="10">
        <f t="shared" si="276"/>
        <v>42387.541666666672</v>
      </c>
      <c r="U3368">
        <f t="shared" si="277"/>
        <v>2015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 s="9">
        <v>3</v>
      </c>
      <c r="M3369" t="b">
        <v>0</v>
      </c>
      <c r="N3369" t="s">
        <v>8302</v>
      </c>
      <c r="O3369">
        <f t="shared" si="273"/>
        <v>1</v>
      </c>
      <c r="P3369">
        <f t="shared" si="274"/>
        <v>11.33</v>
      </c>
      <c r="Q3369" s="13" t="s">
        <v>8311</v>
      </c>
      <c r="R3369" t="s">
        <v>8356</v>
      </c>
      <c r="S3369" s="10">
        <f t="shared" si="275"/>
        <v>42172.958912037036</v>
      </c>
      <c r="T3369" s="10">
        <f t="shared" si="276"/>
        <v>42232.958912037036</v>
      </c>
      <c r="U3369">
        <f t="shared" si="277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 s="9">
        <v>2</v>
      </c>
      <c r="M3370" t="b">
        <v>0</v>
      </c>
      <c r="N3370" t="s">
        <v>8273</v>
      </c>
      <c r="O3370">
        <f t="shared" si="273"/>
        <v>1</v>
      </c>
      <c r="P3370">
        <f t="shared" si="274"/>
        <v>16</v>
      </c>
      <c r="Q3370" s="13" t="s">
        <v>8311</v>
      </c>
      <c r="R3370" t="s">
        <v>8352</v>
      </c>
      <c r="S3370" s="10">
        <f t="shared" si="275"/>
        <v>42100.735937499994</v>
      </c>
      <c r="T3370" s="10">
        <f t="shared" si="276"/>
        <v>42134.959027777775</v>
      </c>
      <c r="U3370">
        <f t="shared" si="277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 s="9">
        <v>4</v>
      </c>
      <c r="M3371" t="b">
        <v>0</v>
      </c>
      <c r="N3371" t="s">
        <v>8269</v>
      </c>
      <c r="O3371">
        <f t="shared" si="273"/>
        <v>2</v>
      </c>
      <c r="P3371">
        <f t="shared" si="274"/>
        <v>8</v>
      </c>
      <c r="Q3371" s="13" t="s">
        <v>8323</v>
      </c>
      <c r="R3371" t="s">
        <v>8326</v>
      </c>
      <c r="S3371" s="10">
        <f t="shared" si="275"/>
        <v>42230.08116898148</v>
      </c>
      <c r="T3371" s="10">
        <f t="shared" si="276"/>
        <v>42245.08116898148</v>
      </c>
      <c r="U3371">
        <f t="shared" si="277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 s="9">
        <v>3</v>
      </c>
      <c r="M3372" t="b">
        <v>0</v>
      </c>
      <c r="N3372" t="s">
        <v>8269</v>
      </c>
      <c r="O3372">
        <f t="shared" si="273"/>
        <v>3</v>
      </c>
      <c r="P3372">
        <f t="shared" si="274"/>
        <v>10.67</v>
      </c>
      <c r="Q3372" s="13" t="s">
        <v>8323</v>
      </c>
      <c r="R3372" t="s">
        <v>8326</v>
      </c>
      <c r="S3372" s="10">
        <f t="shared" si="275"/>
        <v>42209.67288194444</v>
      </c>
      <c r="T3372" s="10">
        <f t="shared" si="276"/>
        <v>42223.625</v>
      </c>
      <c r="U3372">
        <f t="shared" si="277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 s="9">
        <v>2</v>
      </c>
      <c r="M3373" t="b">
        <v>0</v>
      </c>
      <c r="N3373" t="s">
        <v>8270</v>
      </c>
      <c r="O3373">
        <f t="shared" si="273"/>
        <v>0</v>
      </c>
      <c r="P3373">
        <f t="shared" si="274"/>
        <v>15.5</v>
      </c>
      <c r="Q3373" s="13" t="s">
        <v>8308</v>
      </c>
      <c r="R3373" t="s">
        <v>8342</v>
      </c>
      <c r="S3373" s="10">
        <f t="shared" si="275"/>
        <v>42047.812523148154</v>
      </c>
      <c r="T3373" s="10">
        <f t="shared" si="276"/>
        <v>42071.636111111111</v>
      </c>
      <c r="U3373">
        <f t="shared" si="277"/>
        <v>2015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 s="9">
        <v>3</v>
      </c>
      <c r="M3374" t="b">
        <v>0</v>
      </c>
      <c r="N3374" t="s">
        <v>8268</v>
      </c>
      <c r="O3374">
        <f t="shared" si="273"/>
        <v>0</v>
      </c>
      <c r="P3374">
        <f t="shared" si="274"/>
        <v>10.33</v>
      </c>
      <c r="Q3374" s="13" t="s">
        <v>8321</v>
      </c>
      <c r="R3374" t="s">
        <v>8339</v>
      </c>
      <c r="S3374" s="10">
        <f t="shared" si="275"/>
        <v>41799.830613425926</v>
      </c>
      <c r="T3374" s="10">
        <f t="shared" si="276"/>
        <v>41823.125</v>
      </c>
      <c r="U3374">
        <f t="shared" si="277"/>
        <v>2014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 s="9">
        <v>2</v>
      </c>
      <c r="M3375" t="b">
        <v>0</v>
      </c>
      <c r="N3375" t="s">
        <v>8265</v>
      </c>
      <c r="O3375">
        <f t="shared" si="273"/>
        <v>0</v>
      </c>
      <c r="P3375">
        <f t="shared" si="274"/>
        <v>15</v>
      </c>
      <c r="Q3375" s="13" t="s">
        <v>8321</v>
      </c>
      <c r="R3375" t="s">
        <v>8337</v>
      </c>
      <c r="S3375" s="10">
        <f t="shared" si="275"/>
        <v>41875.077546296299</v>
      </c>
      <c r="T3375" s="10">
        <f t="shared" si="276"/>
        <v>41905.077546296299</v>
      </c>
      <c r="U3375">
        <f t="shared" si="277"/>
        <v>2014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 s="9">
        <v>1</v>
      </c>
      <c r="M3376" t="b">
        <v>0</v>
      </c>
      <c r="N3376" t="s">
        <v>8282</v>
      </c>
      <c r="O3376">
        <f t="shared" si="273"/>
        <v>0</v>
      </c>
      <c r="P3376">
        <f t="shared" si="274"/>
        <v>30</v>
      </c>
      <c r="Q3376" s="13" t="s">
        <v>8319</v>
      </c>
      <c r="R3376" t="s">
        <v>8345</v>
      </c>
      <c r="S3376" s="10">
        <f t="shared" si="275"/>
        <v>42184.185844907406</v>
      </c>
      <c r="T3376" s="10">
        <f t="shared" si="276"/>
        <v>42219.185844907406</v>
      </c>
      <c r="U3376">
        <f t="shared" si="277"/>
        <v>2015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 s="9">
        <v>1</v>
      </c>
      <c r="M3377" t="b">
        <v>0</v>
      </c>
      <c r="N3377" t="s">
        <v>8270</v>
      </c>
      <c r="O3377">
        <f t="shared" si="273"/>
        <v>0</v>
      </c>
      <c r="P3377">
        <f t="shared" si="274"/>
        <v>30</v>
      </c>
      <c r="Q3377" s="13" t="s">
        <v>8308</v>
      </c>
      <c r="R3377" t="s">
        <v>8342</v>
      </c>
      <c r="S3377" s="10">
        <f t="shared" si="275"/>
        <v>42179.653379629628</v>
      </c>
      <c r="T3377" s="10">
        <f t="shared" si="276"/>
        <v>42210.915972222225</v>
      </c>
      <c r="U3377">
        <f t="shared" si="277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 s="9">
        <v>2</v>
      </c>
      <c r="M3378" t="b">
        <v>0</v>
      </c>
      <c r="N3378" t="s">
        <v>8282</v>
      </c>
      <c r="O3378">
        <f t="shared" si="273"/>
        <v>0</v>
      </c>
      <c r="P3378">
        <f t="shared" si="274"/>
        <v>15</v>
      </c>
      <c r="Q3378" s="13" t="s">
        <v>8319</v>
      </c>
      <c r="R3378" t="s">
        <v>8345</v>
      </c>
      <c r="S3378" s="10">
        <f t="shared" si="275"/>
        <v>41919.140706018516</v>
      </c>
      <c r="T3378" s="10">
        <f t="shared" si="276"/>
        <v>41949.182372685187</v>
      </c>
      <c r="U3378">
        <f t="shared" si="277"/>
        <v>2014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 s="9">
        <v>1</v>
      </c>
      <c r="M3379" t="b">
        <v>0</v>
      </c>
      <c r="N3379" t="s">
        <v>8276</v>
      </c>
      <c r="O3379">
        <f t="shared" si="273"/>
        <v>1</v>
      </c>
      <c r="P3379">
        <f t="shared" si="274"/>
        <v>30</v>
      </c>
      <c r="Q3379" s="13" t="s">
        <v>8327</v>
      </c>
      <c r="R3379" t="s">
        <v>8350</v>
      </c>
      <c r="S3379" s="10">
        <f t="shared" si="275"/>
        <v>41802.94363425926</v>
      </c>
      <c r="T3379" s="10">
        <f t="shared" si="276"/>
        <v>41834.104166666664</v>
      </c>
      <c r="U3379">
        <f t="shared" si="277"/>
        <v>2014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 s="9">
        <v>2</v>
      </c>
      <c r="M3380" t="b">
        <v>0</v>
      </c>
      <c r="N3380" t="s">
        <v>8297</v>
      </c>
      <c r="O3380">
        <f t="shared" si="273"/>
        <v>1</v>
      </c>
      <c r="P3380">
        <f t="shared" si="274"/>
        <v>15</v>
      </c>
      <c r="Q3380" s="13" t="s">
        <v>8319</v>
      </c>
      <c r="R3380" t="s">
        <v>8357</v>
      </c>
      <c r="S3380" s="10">
        <f t="shared" si="275"/>
        <v>42258.297094907408</v>
      </c>
      <c r="T3380" s="10">
        <f t="shared" si="276"/>
        <v>42280.875</v>
      </c>
      <c r="U3380">
        <f t="shared" si="277"/>
        <v>2015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 s="9">
        <v>3</v>
      </c>
      <c r="M3381" t="b">
        <v>0</v>
      </c>
      <c r="N3381" t="s">
        <v>8268</v>
      </c>
      <c r="O3381">
        <f t="shared" si="273"/>
        <v>1</v>
      </c>
      <c r="P3381">
        <f t="shared" si="274"/>
        <v>10</v>
      </c>
      <c r="Q3381" s="13" t="s">
        <v>8321</v>
      </c>
      <c r="R3381" t="s">
        <v>8339</v>
      </c>
      <c r="S3381" s="10">
        <f t="shared" si="275"/>
        <v>41945.037789351853</v>
      </c>
      <c r="T3381" s="10">
        <f t="shared" si="276"/>
        <v>41998.208333333328</v>
      </c>
      <c r="U3381">
        <f t="shared" si="277"/>
        <v>2014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 s="9">
        <v>2</v>
      </c>
      <c r="M3382" t="b">
        <v>0</v>
      </c>
      <c r="N3382" t="s">
        <v>8273</v>
      </c>
      <c r="O3382">
        <f t="shared" si="273"/>
        <v>1</v>
      </c>
      <c r="P3382">
        <f t="shared" si="274"/>
        <v>15</v>
      </c>
      <c r="Q3382" s="13" t="s">
        <v>8311</v>
      </c>
      <c r="R3382" t="s">
        <v>8352</v>
      </c>
      <c r="S3382" s="10">
        <f t="shared" si="275"/>
        <v>40682.884791666671</v>
      </c>
      <c r="T3382" s="10">
        <f t="shared" si="276"/>
        <v>40712.884791666671</v>
      </c>
      <c r="U3382">
        <f t="shared" si="277"/>
        <v>2011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 s="9">
        <v>1</v>
      </c>
      <c r="M3383" t="b">
        <v>0</v>
      </c>
      <c r="N3383" t="s">
        <v>8277</v>
      </c>
      <c r="O3383">
        <f t="shared" si="273"/>
        <v>1</v>
      </c>
      <c r="P3383">
        <f t="shared" si="274"/>
        <v>30</v>
      </c>
      <c r="Q3383" s="13" t="s">
        <v>8327</v>
      </c>
      <c r="R3383" t="s">
        <v>8328</v>
      </c>
      <c r="S3383" s="10">
        <f t="shared" si="275"/>
        <v>40877.25099537037</v>
      </c>
      <c r="T3383" s="10">
        <f t="shared" si="276"/>
        <v>40922.25099537037</v>
      </c>
      <c r="U3383">
        <f t="shared" si="277"/>
        <v>2011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 s="9">
        <v>2</v>
      </c>
      <c r="M3384" t="b">
        <v>0</v>
      </c>
      <c r="N3384" t="s">
        <v>8276</v>
      </c>
      <c r="O3384">
        <f t="shared" si="273"/>
        <v>1</v>
      </c>
      <c r="P3384">
        <f t="shared" si="274"/>
        <v>15</v>
      </c>
      <c r="Q3384" s="13" t="s">
        <v>8327</v>
      </c>
      <c r="R3384" t="s">
        <v>8350</v>
      </c>
      <c r="S3384" s="10">
        <f t="shared" si="275"/>
        <v>41194.109340277777</v>
      </c>
      <c r="T3384" s="10">
        <f t="shared" si="276"/>
        <v>41254.151006944441</v>
      </c>
      <c r="U3384">
        <f t="shared" si="277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 s="9">
        <v>1</v>
      </c>
      <c r="M3385" t="b">
        <v>0</v>
      </c>
      <c r="N3385" t="s">
        <v>8269</v>
      </c>
      <c r="O3385">
        <f t="shared" si="273"/>
        <v>5</v>
      </c>
      <c r="P3385">
        <f t="shared" si="274"/>
        <v>30</v>
      </c>
      <c r="Q3385" s="13" t="s">
        <v>8323</v>
      </c>
      <c r="R3385" t="s">
        <v>8326</v>
      </c>
      <c r="S3385" s="10">
        <f t="shared" si="275"/>
        <v>42709.546064814815</v>
      </c>
      <c r="T3385" s="10">
        <f t="shared" si="276"/>
        <v>42739.546064814815</v>
      </c>
      <c r="U3385">
        <f t="shared" si="277"/>
        <v>2016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 s="9">
        <v>2</v>
      </c>
      <c r="M3386" t="b">
        <v>0</v>
      </c>
      <c r="N3386" t="s">
        <v>8303</v>
      </c>
      <c r="O3386">
        <f t="shared" si="273"/>
        <v>6</v>
      </c>
      <c r="P3386">
        <f t="shared" si="274"/>
        <v>15</v>
      </c>
      <c r="Q3386" s="13" t="s">
        <v>8323</v>
      </c>
      <c r="R3386" t="s">
        <v>8335</v>
      </c>
      <c r="S3386" s="10">
        <f t="shared" si="275"/>
        <v>42598.749155092592</v>
      </c>
      <c r="T3386" s="10">
        <f t="shared" si="276"/>
        <v>42643.749155092592</v>
      </c>
      <c r="U3386">
        <f>YEAR(S3386)</f>
        <v>2016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 s="9">
        <v>4</v>
      </c>
      <c r="M3387" t="b">
        <v>1</v>
      </c>
      <c r="N3387" t="s">
        <v>8283</v>
      </c>
      <c r="O3387">
        <f t="shared" si="273"/>
        <v>120</v>
      </c>
      <c r="P3387">
        <f t="shared" si="274"/>
        <v>7.5</v>
      </c>
      <c r="Q3387" s="13" t="s">
        <v>8313</v>
      </c>
      <c r="R3387" t="s">
        <v>8314</v>
      </c>
      <c r="S3387" s="10">
        <f t="shared" si="275"/>
        <v>42252.788900462961</v>
      </c>
      <c r="T3387" s="10">
        <f t="shared" si="276"/>
        <v>42282.788900462961</v>
      </c>
      <c r="U3387">
        <f t="shared" ref="U3387:U3430" si="278">YEAR(S3387)</f>
        <v>2015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 s="9">
        <v>5</v>
      </c>
      <c r="M3388" t="b">
        <v>0</v>
      </c>
      <c r="N3388" t="s">
        <v>8280</v>
      </c>
      <c r="O3388">
        <f t="shared" si="273"/>
        <v>0</v>
      </c>
      <c r="P3388">
        <f t="shared" si="274"/>
        <v>5.8</v>
      </c>
      <c r="Q3388" s="13" t="s">
        <v>8316</v>
      </c>
      <c r="R3388" t="s">
        <v>8334</v>
      </c>
      <c r="S3388" s="10">
        <f t="shared" si="275"/>
        <v>42412.934212962966</v>
      </c>
      <c r="T3388" s="10">
        <f t="shared" si="276"/>
        <v>42442.892546296294</v>
      </c>
      <c r="U3388">
        <f t="shared" si="278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 s="9">
        <v>1</v>
      </c>
      <c r="M3389" t="b">
        <v>0</v>
      </c>
      <c r="N3389" t="s">
        <v>8269</v>
      </c>
      <c r="O3389">
        <f t="shared" si="273"/>
        <v>0</v>
      </c>
      <c r="P3389">
        <f t="shared" si="274"/>
        <v>29</v>
      </c>
      <c r="Q3389" s="13" t="s">
        <v>8323</v>
      </c>
      <c r="R3389" t="s">
        <v>8326</v>
      </c>
      <c r="S3389" s="10">
        <f t="shared" si="275"/>
        <v>42359.725243055553</v>
      </c>
      <c r="T3389" s="10">
        <f t="shared" si="276"/>
        <v>42389.725243055553</v>
      </c>
      <c r="U3389">
        <f t="shared" si="278"/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 s="9">
        <v>4</v>
      </c>
      <c r="M3390" t="b">
        <v>0</v>
      </c>
      <c r="N3390" t="s">
        <v>8269</v>
      </c>
      <c r="O3390">
        <f t="shared" si="273"/>
        <v>1</v>
      </c>
      <c r="P3390">
        <f t="shared" si="274"/>
        <v>7.25</v>
      </c>
      <c r="Q3390" s="13" t="s">
        <v>8323</v>
      </c>
      <c r="R3390" t="s">
        <v>8326</v>
      </c>
      <c r="S3390" s="10">
        <f t="shared" si="275"/>
        <v>42417.675879629634</v>
      </c>
      <c r="T3390" s="10">
        <f t="shared" si="276"/>
        <v>42475.686111111107</v>
      </c>
      <c r="U3390">
        <f t="shared" si="278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 s="9">
        <v>4</v>
      </c>
      <c r="M3391" t="b">
        <v>1</v>
      </c>
      <c r="N3391" t="s">
        <v>8298</v>
      </c>
      <c r="O3391">
        <f t="shared" si="273"/>
        <v>116</v>
      </c>
      <c r="P3391">
        <f t="shared" si="274"/>
        <v>7.25</v>
      </c>
      <c r="Q3391" s="13" t="s">
        <v>8327</v>
      </c>
      <c r="R3391" t="s">
        <v>8341</v>
      </c>
      <c r="S3391" s="10">
        <f t="shared" si="275"/>
        <v>41464.106087962966</v>
      </c>
      <c r="T3391" s="10">
        <f t="shared" si="276"/>
        <v>41485.106087962966</v>
      </c>
      <c r="U3391">
        <f t="shared" si="278"/>
        <v>2013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 s="9">
        <v>1</v>
      </c>
      <c r="M3392" t="b">
        <v>0</v>
      </c>
      <c r="N3392" t="s">
        <v>8271</v>
      </c>
      <c r="O3392">
        <f t="shared" si="273"/>
        <v>1</v>
      </c>
      <c r="P3392">
        <f t="shared" si="274"/>
        <v>28</v>
      </c>
      <c r="Q3392" s="13" t="s">
        <v>8308</v>
      </c>
      <c r="R3392" t="s">
        <v>8310</v>
      </c>
      <c r="S3392" s="10">
        <f t="shared" si="275"/>
        <v>42082.702800925923</v>
      </c>
      <c r="T3392" s="10">
        <f t="shared" si="276"/>
        <v>42112.702800925923</v>
      </c>
      <c r="U3392">
        <f t="shared" si="278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 s="9">
        <v>2</v>
      </c>
      <c r="M3393" t="b">
        <v>0</v>
      </c>
      <c r="N3393" t="s">
        <v>8288</v>
      </c>
      <c r="O3393">
        <f t="shared" si="273"/>
        <v>1</v>
      </c>
      <c r="P3393">
        <f t="shared" si="274"/>
        <v>14</v>
      </c>
      <c r="Q3393" s="13" t="s">
        <v>8311</v>
      </c>
      <c r="R3393" t="s">
        <v>8349</v>
      </c>
      <c r="S3393" s="10">
        <f t="shared" si="275"/>
        <v>41481.996423611112</v>
      </c>
      <c r="T3393" s="10">
        <f t="shared" si="276"/>
        <v>41514.996423611112</v>
      </c>
      <c r="U3393">
        <f t="shared" si="278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 s="9">
        <v>4</v>
      </c>
      <c r="M3394" t="b">
        <v>0</v>
      </c>
      <c r="N3394" t="s">
        <v>8269</v>
      </c>
      <c r="O3394">
        <f t="shared" si="273"/>
        <v>1</v>
      </c>
      <c r="P3394">
        <f t="shared" si="274"/>
        <v>6.75</v>
      </c>
      <c r="Q3394" s="13" t="s">
        <v>8323</v>
      </c>
      <c r="R3394" t="s">
        <v>8326</v>
      </c>
      <c r="S3394" s="10">
        <f t="shared" si="275"/>
        <v>41833.951516203706</v>
      </c>
      <c r="T3394" s="10">
        <f t="shared" si="276"/>
        <v>41863.951516203706</v>
      </c>
      <c r="U3394">
        <f t="shared" si="278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 s="9">
        <v>2</v>
      </c>
      <c r="M3395" t="b">
        <v>0</v>
      </c>
      <c r="N3395" t="s">
        <v>8282</v>
      </c>
      <c r="O3395">
        <f t="shared" ref="O3395:O3458" si="279">ROUND(E3395/D3395*100,0)</f>
        <v>0</v>
      </c>
      <c r="P3395">
        <f t="shared" ref="P3395:P3458" si="280">IFERROR(ROUND(E3395/L3395,2),0)</f>
        <v>13.01</v>
      </c>
      <c r="Q3395" s="13" t="s">
        <v>8319</v>
      </c>
      <c r="R3395" t="s">
        <v>8345</v>
      </c>
      <c r="S3395" s="10">
        <f t="shared" ref="S3395:S3458" si="281">(((J3395/60)/60)/24)+DATE(1970,1,1)</f>
        <v>41787.898240740738</v>
      </c>
      <c r="T3395" s="10">
        <f t="shared" ref="T3395:T3458" si="282">(((I3395/60)/60)/24)+DATE(1970,1,1)</f>
        <v>41817.898240740738</v>
      </c>
      <c r="U3395">
        <f t="shared" si="278"/>
        <v>2014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 s="9">
        <v>4</v>
      </c>
      <c r="M3396" t="b">
        <v>0</v>
      </c>
      <c r="N3396" t="s">
        <v>8301</v>
      </c>
      <c r="O3396">
        <f t="shared" si="279"/>
        <v>0</v>
      </c>
      <c r="P3396">
        <f t="shared" si="280"/>
        <v>6.5</v>
      </c>
      <c r="Q3396" s="13" t="s">
        <v>8323</v>
      </c>
      <c r="R3396" t="s">
        <v>8324</v>
      </c>
      <c r="S3396" s="10">
        <f t="shared" si="281"/>
        <v>41977.780104166668</v>
      </c>
      <c r="T3396" s="10">
        <f t="shared" si="282"/>
        <v>42037.780104166668</v>
      </c>
      <c r="U3396">
        <f t="shared" si="278"/>
        <v>2014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 s="9">
        <v>2</v>
      </c>
      <c r="M3397" t="b">
        <v>0</v>
      </c>
      <c r="N3397" t="s">
        <v>8281</v>
      </c>
      <c r="O3397">
        <f t="shared" si="279"/>
        <v>0</v>
      </c>
      <c r="P3397">
        <f t="shared" si="280"/>
        <v>13</v>
      </c>
      <c r="Q3397" s="13" t="s">
        <v>8316</v>
      </c>
      <c r="R3397" t="s">
        <v>8344</v>
      </c>
      <c r="S3397" s="10">
        <f t="shared" si="281"/>
        <v>42529.969131944439</v>
      </c>
      <c r="T3397" s="10">
        <f t="shared" si="282"/>
        <v>42549.969131944439</v>
      </c>
      <c r="U3397">
        <f t="shared" si="278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 s="9">
        <v>2</v>
      </c>
      <c r="M3398" t="b">
        <v>0</v>
      </c>
      <c r="N3398" t="s">
        <v>8269</v>
      </c>
      <c r="O3398">
        <f t="shared" si="279"/>
        <v>0</v>
      </c>
      <c r="P3398">
        <f t="shared" si="280"/>
        <v>13</v>
      </c>
      <c r="Q3398" s="13" t="s">
        <v>8323</v>
      </c>
      <c r="R3398" t="s">
        <v>8326</v>
      </c>
      <c r="S3398" s="10">
        <f t="shared" si="281"/>
        <v>41848.84002314815</v>
      </c>
      <c r="T3398" s="10">
        <f t="shared" si="282"/>
        <v>41883.84002314815</v>
      </c>
      <c r="U3398">
        <f t="shared" si="278"/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 s="9">
        <v>2</v>
      </c>
      <c r="M3399" t="b">
        <v>0</v>
      </c>
      <c r="N3399" t="s">
        <v>8268</v>
      </c>
      <c r="O3399">
        <f t="shared" si="279"/>
        <v>0</v>
      </c>
      <c r="P3399">
        <f t="shared" si="280"/>
        <v>13</v>
      </c>
      <c r="Q3399" s="13" t="s">
        <v>8321</v>
      </c>
      <c r="R3399" t="s">
        <v>8339</v>
      </c>
      <c r="S3399" s="10">
        <f t="shared" si="281"/>
        <v>42038.824988425928</v>
      </c>
      <c r="T3399" s="10">
        <f t="shared" si="282"/>
        <v>42054.824988425928</v>
      </c>
      <c r="U3399">
        <f t="shared" si="278"/>
        <v>2015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 s="9">
        <v>2</v>
      </c>
      <c r="M3400" t="b">
        <v>0</v>
      </c>
      <c r="N3400" t="s">
        <v>8301</v>
      </c>
      <c r="O3400">
        <f t="shared" si="279"/>
        <v>0</v>
      </c>
      <c r="P3400">
        <f t="shared" si="280"/>
        <v>13</v>
      </c>
      <c r="Q3400" s="13" t="s">
        <v>8323</v>
      </c>
      <c r="R3400" t="s">
        <v>8324</v>
      </c>
      <c r="S3400" s="10">
        <f t="shared" si="281"/>
        <v>42062.680486111116</v>
      </c>
      <c r="T3400" s="10">
        <f t="shared" si="282"/>
        <v>42122.638819444444</v>
      </c>
      <c r="U3400">
        <f t="shared" si="278"/>
        <v>2015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 s="9">
        <v>2</v>
      </c>
      <c r="M3401" t="b">
        <v>0</v>
      </c>
      <c r="N3401" t="s">
        <v>8270</v>
      </c>
      <c r="O3401">
        <f t="shared" si="279"/>
        <v>0</v>
      </c>
      <c r="P3401">
        <f t="shared" si="280"/>
        <v>13</v>
      </c>
      <c r="Q3401" s="13" t="s">
        <v>8308</v>
      </c>
      <c r="R3401" t="s">
        <v>8342</v>
      </c>
      <c r="S3401" s="10">
        <f t="shared" si="281"/>
        <v>42446.780162037037</v>
      </c>
      <c r="T3401" s="10">
        <f t="shared" si="282"/>
        <v>42476.780162037037</v>
      </c>
      <c r="U3401">
        <f t="shared" si="278"/>
        <v>2016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 s="9">
        <v>2</v>
      </c>
      <c r="M3402" t="b">
        <v>0</v>
      </c>
      <c r="N3402" t="s">
        <v>8271</v>
      </c>
      <c r="O3402">
        <f t="shared" si="279"/>
        <v>0</v>
      </c>
      <c r="P3402">
        <f t="shared" si="280"/>
        <v>13</v>
      </c>
      <c r="Q3402" s="13" t="s">
        <v>8308</v>
      </c>
      <c r="R3402" t="s">
        <v>8310</v>
      </c>
      <c r="S3402" s="10">
        <f t="shared" si="281"/>
        <v>41855.784305555557</v>
      </c>
      <c r="T3402" s="10">
        <f t="shared" si="282"/>
        <v>41885.784305555557</v>
      </c>
      <c r="U3402">
        <f t="shared" si="278"/>
        <v>2014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 s="9">
        <v>2</v>
      </c>
      <c r="M3403" t="b">
        <v>0</v>
      </c>
      <c r="N3403" t="s">
        <v>8285</v>
      </c>
      <c r="O3403">
        <f t="shared" si="279"/>
        <v>0</v>
      </c>
      <c r="P3403">
        <f t="shared" si="280"/>
        <v>13</v>
      </c>
      <c r="Q3403" s="13" t="s">
        <v>8311</v>
      </c>
      <c r="R3403" t="s">
        <v>8348</v>
      </c>
      <c r="S3403" s="10">
        <f t="shared" si="281"/>
        <v>42604.239629629628</v>
      </c>
      <c r="T3403" s="10">
        <f t="shared" si="282"/>
        <v>42634.239629629628</v>
      </c>
      <c r="U3403">
        <f t="shared" si="278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 s="9">
        <v>2</v>
      </c>
      <c r="M3404" t="b">
        <v>0</v>
      </c>
      <c r="N3404" t="s">
        <v>8282</v>
      </c>
      <c r="O3404">
        <f t="shared" si="279"/>
        <v>0</v>
      </c>
      <c r="P3404">
        <f t="shared" si="280"/>
        <v>13</v>
      </c>
      <c r="Q3404" s="13" t="s">
        <v>8319</v>
      </c>
      <c r="R3404" t="s">
        <v>8345</v>
      </c>
      <c r="S3404" s="10">
        <f t="shared" si="281"/>
        <v>42180.18604166666</v>
      </c>
      <c r="T3404" s="10">
        <f t="shared" si="282"/>
        <v>42220.18604166666</v>
      </c>
      <c r="U3404">
        <f t="shared" si="278"/>
        <v>2015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 s="9">
        <v>2</v>
      </c>
      <c r="M3405" t="b">
        <v>0</v>
      </c>
      <c r="N3405" t="s">
        <v>8280</v>
      </c>
      <c r="O3405">
        <f t="shared" si="279"/>
        <v>1</v>
      </c>
      <c r="P3405">
        <f t="shared" si="280"/>
        <v>13</v>
      </c>
      <c r="Q3405" s="13" t="s">
        <v>8316</v>
      </c>
      <c r="R3405" t="s">
        <v>8334</v>
      </c>
      <c r="S3405" s="10">
        <f t="shared" si="281"/>
        <v>40710.731180555551</v>
      </c>
      <c r="T3405" s="10">
        <f t="shared" si="282"/>
        <v>40740.731180555551</v>
      </c>
      <c r="U3405">
        <f t="shared" si="278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 s="9">
        <v>2</v>
      </c>
      <c r="M3406" t="b">
        <v>0</v>
      </c>
      <c r="N3406" t="s">
        <v>8269</v>
      </c>
      <c r="O3406">
        <f t="shared" si="279"/>
        <v>1</v>
      </c>
      <c r="P3406">
        <f t="shared" si="280"/>
        <v>13</v>
      </c>
      <c r="Q3406" s="13" t="s">
        <v>8323</v>
      </c>
      <c r="R3406" t="s">
        <v>8326</v>
      </c>
      <c r="S3406" s="10">
        <f t="shared" si="281"/>
        <v>42021.301192129627</v>
      </c>
      <c r="T3406" s="10">
        <f t="shared" si="282"/>
        <v>42051.301192129627</v>
      </c>
      <c r="U3406">
        <f t="shared" si="278"/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 s="9">
        <v>2</v>
      </c>
      <c r="M3407" t="b">
        <v>0</v>
      </c>
      <c r="N3407" t="s">
        <v>8282</v>
      </c>
      <c r="O3407">
        <f t="shared" si="279"/>
        <v>2</v>
      </c>
      <c r="P3407">
        <f t="shared" si="280"/>
        <v>13</v>
      </c>
      <c r="Q3407" s="13" t="s">
        <v>8319</v>
      </c>
      <c r="R3407" t="s">
        <v>8345</v>
      </c>
      <c r="S3407" s="10">
        <f t="shared" si="281"/>
        <v>42382.906527777777</v>
      </c>
      <c r="T3407" s="10">
        <f t="shared" si="282"/>
        <v>42442.864861111113</v>
      </c>
      <c r="U3407">
        <f t="shared" si="278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 s="9">
        <v>1</v>
      </c>
      <c r="M3408" t="b">
        <v>0</v>
      </c>
      <c r="N3408" t="s">
        <v>8269</v>
      </c>
      <c r="O3408">
        <f t="shared" si="279"/>
        <v>0</v>
      </c>
      <c r="P3408">
        <f t="shared" si="280"/>
        <v>25</v>
      </c>
      <c r="Q3408" s="13" t="s">
        <v>8323</v>
      </c>
      <c r="R3408" t="s">
        <v>8326</v>
      </c>
      <c r="S3408" s="10">
        <f t="shared" si="281"/>
        <v>42210.439768518518</v>
      </c>
      <c r="T3408" s="10">
        <f t="shared" si="282"/>
        <v>42240.439768518518</v>
      </c>
      <c r="U3408">
        <f t="shared" si="278"/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 s="9">
        <v>1</v>
      </c>
      <c r="M3409" t="b">
        <v>0</v>
      </c>
      <c r="N3409" t="s">
        <v>8301</v>
      </c>
      <c r="O3409">
        <f t="shared" si="279"/>
        <v>0</v>
      </c>
      <c r="P3409">
        <f t="shared" si="280"/>
        <v>25</v>
      </c>
      <c r="Q3409" s="13" t="s">
        <v>8323</v>
      </c>
      <c r="R3409" t="s">
        <v>8324</v>
      </c>
      <c r="S3409" s="10">
        <f t="shared" si="281"/>
        <v>42207.795787037037</v>
      </c>
      <c r="T3409" s="10">
        <f t="shared" si="282"/>
        <v>42267.795787037037</v>
      </c>
      <c r="U3409">
        <f t="shared" si="278"/>
        <v>2015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 s="9">
        <v>1</v>
      </c>
      <c r="M3410" t="b">
        <v>0</v>
      </c>
      <c r="N3410" t="s">
        <v>8268</v>
      </c>
      <c r="O3410">
        <f t="shared" si="279"/>
        <v>0</v>
      </c>
      <c r="P3410">
        <f t="shared" si="280"/>
        <v>25</v>
      </c>
      <c r="Q3410" s="13" t="s">
        <v>8321</v>
      </c>
      <c r="R3410" t="s">
        <v>8339</v>
      </c>
      <c r="S3410" s="10">
        <f t="shared" si="281"/>
        <v>40800.6403587963</v>
      </c>
      <c r="T3410" s="10">
        <f t="shared" si="282"/>
        <v>40860.682025462964</v>
      </c>
      <c r="U3410">
        <f t="shared" si="278"/>
        <v>2011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 s="9">
        <v>1</v>
      </c>
      <c r="M3411" t="b">
        <v>0</v>
      </c>
      <c r="N3411" t="s">
        <v>8270</v>
      </c>
      <c r="O3411">
        <f t="shared" si="279"/>
        <v>0</v>
      </c>
      <c r="P3411">
        <f t="shared" si="280"/>
        <v>25</v>
      </c>
      <c r="Q3411" s="13" t="s">
        <v>8308</v>
      </c>
      <c r="R3411" t="s">
        <v>8342</v>
      </c>
      <c r="S3411" s="10">
        <f t="shared" si="281"/>
        <v>41954.722916666666</v>
      </c>
      <c r="T3411" s="10">
        <f t="shared" si="282"/>
        <v>42014.722916666666</v>
      </c>
      <c r="U3411">
        <f t="shared" si="278"/>
        <v>2014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 s="9">
        <v>1</v>
      </c>
      <c r="M3412" t="b">
        <v>0</v>
      </c>
      <c r="N3412" t="s">
        <v>8269</v>
      </c>
      <c r="O3412">
        <f t="shared" si="279"/>
        <v>0</v>
      </c>
      <c r="P3412">
        <f t="shared" si="280"/>
        <v>25</v>
      </c>
      <c r="Q3412" s="13" t="s">
        <v>8323</v>
      </c>
      <c r="R3412" t="s">
        <v>8326</v>
      </c>
      <c r="S3412" s="10">
        <f t="shared" si="281"/>
        <v>42243.790393518517</v>
      </c>
      <c r="T3412" s="10">
        <f t="shared" si="282"/>
        <v>42303.790393518517</v>
      </c>
      <c r="U3412">
        <f t="shared" si="278"/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 s="9">
        <v>1</v>
      </c>
      <c r="M3413" t="b">
        <v>0</v>
      </c>
      <c r="N3413" t="s">
        <v>8282</v>
      </c>
      <c r="O3413">
        <f t="shared" si="279"/>
        <v>0</v>
      </c>
      <c r="P3413">
        <f t="shared" si="280"/>
        <v>25</v>
      </c>
      <c r="Q3413" s="13" t="s">
        <v>8319</v>
      </c>
      <c r="R3413" t="s">
        <v>8345</v>
      </c>
      <c r="S3413" s="10">
        <f t="shared" si="281"/>
        <v>41938.804710648146</v>
      </c>
      <c r="T3413" s="10">
        <f t="shared" si="282"/>
        <v>41956.846377314811</v>
      </c>
      <c r="U3413">
        <f t="shared" si="278"/>
        <v>2014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 s="9">
        <v>1</v>
      </c>
      <c r="M3414" t="b">
        <v>0</v>
      </c>
      <c r="N3414" t="s">
        <v>8270</v>
      </c>
      <c r="O3414">
        <f t="shared" si="279"/>
        <v>0</v>
      </c>
      <c r="P3414">
        <f t="shared" si="280"/>
        <v>25</v>
      </c>
      <c r="Q3414" s="13" t="s">
        <v>8308</v>
      </c>
      <c r="R3414" t="s">
        <v>8342</v>
      </c>
      <c r="S3414" s="10">
        <f t="shared" si="281"/>
        <v>42064.794490740736</v>
      </c>
      <c r="T3414" s="10">
        <f t="shared" si="282"/>
        <v>42094.752824074079</v>
      </c>
      <c r="U3414">
        <f t="shared" si="278"/>
        <v>2015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 s="9">
        <v>1</v>
      </c>
      <c r="M3415" t="b">
        <v>0</v>
      </c>
      <c r="N3415" t="s">
        <v>8280</v>
      </c>
      <c r="O3415">
        <f t="shared" si="279"/>
        <v>0</v>
      </c>
      <c r="P3415">
        <f t="shared" si="280"/>
        <v>25</v>
      </c>
      <c r="Q3415" s="13" t="s">
        <v>8316</v>
      </c>
      <c r="R3415" t="s">
        <v>8334</v>
      </c>
      <c r="S3415" s="10">
        <f t="shared" si="281"/>
        <v>41843.772789351853</v>
      </c>
      <c r="T3415" s="10">
        <f t="shared" si="282"/>
        <v>41903.772789351853</v>
      </c>
      <c r="U3415">
        <f t="shared" si="278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 s="9">
        <v>1</v>
      </c>
      <c r="M3416" t="b">
        <v>0</v>
      </c>
      <c r="N3416" t="s">
        <v>8269</v>
      </c>
      <c r="O3416">
        <f t="shared" si="279"/>
        <v>0</v>
      </c>
      <c r="P3416">
        <f t="shared" si="280"/>
        <v>25</v>
      </c>
      <c r="Q3416" s="13" t="s">
        <v>8323</v>
      </c>
      <c r="R3416" t="s">
        <v>8326</v>
      </c>
      <c r="S3416" s="10">
        <f t="shared" si="281"/>
        <v>42479.039212962962</v>
      </c>
      <c r="T3416" s="10">
        <f t="shared" si="282"/>
        <v>42509.039212962962</v>
      </c>
      <c r="U3416">
        <f t="shared" si="278"/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 s="9">
        <v>2</v>
      </c>
      <c r="M3417" t="b">
        <v>0</v>
      </c>
      <c r="N3417" t="s">
        <v>8268</v>
      </c>
      <c r="O3417">
        <f t="shared" si="279"/>
        <v>0</v>
      </c>
      <c r="P3417">
        <f t="shared" si="280"/>
        <v>12.5</v>
      </c>
      <c r="Q3417" s="13" t="s">
        <v>8321</v>
      </c>
      <c r="R3417" t="s">
        <v>8339</v>
      </c>
      <c r="S3417" s="10">
        <f t="shared" si="281"/>
        <v>41759.542534722219</v>
      </c>
      <c r="T3417" s="10">
        <f t="shared" si="282"/>
        <v>41791.166666666664</v>
      </c>
      <c r="U3417">
        <f t="shared" si="278"/>
        <v>2014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 s="9">
        <v>1</v>
      </c>
      <c r="M3418" t="b">
        <v>0</v>
      </c>
      <c r="N3418" t="s">
        <v>8276</v>
      </c>
      <c r="O3418">
        <f t="shared" si="279"/>
        <v>0</v>
      </c>
      <c r="P3418">
        <f t="shared" si="280"/>
        <v>25</v>
      </c>
      <c r="Q3418" s="13" t="s">
        <v>8327</v>
      </c>
      <c r="R3418" t="s">
        <v>8350</v>
      </c>
      <c r="S3418" s="10">
        <f t="shared" si="281"/>
        <v>41124.479722222226</v>
      </c>
      <c r="T3418" s="10">
        <f t="shared" si="282"/>
        <v>41154.479722222226</v>
      </c>
      <c r="U3418">
        <f t="shared" si="278"/>
        <v>2012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 s="9">
        <v>1</v>
      </c>
      <c r="M3419" t="b">
        <v>0</v>
      </c>
      <c r="N3419" t="s">
        <v>8294</v>
      </c>
      <c r="O3419">
        <f t="shared" si="279"/>
        <v>0</v>
      </c>
      <c r="P3419">
        <f t="shared" si="280"/>
        <v>25</v>
      </c>
      <c r="Q3419" s="13" t="s">
        <v>8313</v>
      </c>
      <c r="R3419" t="s">
        <v>8353</v>
      </c>
      <c r="S3419" s="10">
        <f t="shared" si="281"/>
        <v>42206.763217592597</v>
      </c>
      <c r="T3419" s="10">
        <f t="shared" si="282"/>
        <v>42236.763217592597</v>
      </c>
      <c r="U3419">
        <f t="shared" si="278"/>
        <v>2015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 s="9">
        <v>1</v>
      </c>
      <c r="M3420" t="b">
        <v>0</v>
      </c>
      <c r="N3420" t="s">
        <v>8280</v>
      </c>
      <c r="O3420">
        <f t="shared" si="279"/>
        <v>1</v>
      </c>
      <c r="P3420">
        <f t="shared" si="280"/>
        <v>25</v>
      </c>
      <c r="Q3420" s="13" t="s">
        <v>8316</v>
      </c>
      <c r="R3420" t="s">
        <v>8334</v>
      </c>
      <c r="S3420" s="10">
        <f t="shared" si="281"/>
        <v>42107.836435185185</v>
      </c>
      <c r="T3420" s="10">
        <f t="shared" si="282"/>
        <v>42137.836435185185</v>
      </c>
      <c r="U3420">
        <f t="shared" si="278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 s="9">
        <v>2</v>
      </c>
      <c r="M3421" t="b">
        <v>0</v>
      </c>
      <c r="N3421" t="s">
        <v>8269</v>
      </c>
      <c r="O3421">
        <f t="shared" si="279"/>
        <v>1</v>
      </c>
      <c r="P3421">
        <f t="shared" si="280"/>
        <v>12.5</v>
      </c>
      <c r="Q3421" s="13" t="s">
        <v>8323</v>
      </c>
      <c r="R3421" t="s">
        <v>8326</v>
      </c>
      <c r="S3421" s="10">
        <f t="shared" si="281"/>
        <v>41953.773090277777</v>
      </c>
      <c r="T3421" s="10">
        <f t="shared" si="282"/>
        <v>42013.083333333328</v>
      </c>
      <c r="U3421">
        <f t="shared" si="278"/>
        <v>2014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 s="9">
        <v>1</v>
      </c>
      <c r="M3422" t="b">
        <v>0</v>
      </c>
      <c r="N3422" t="s">
        <v>8270</v>
      </c>
      <c r="O3422">
        <f t="shared" si="279"/>
        <v>1</v>
      </c>
      <c r="P3422">
        <f t="shared" si="280"/>
        <v>25</v>
      </c>
      <c r="Q3422" s="13" t="s">
        <v>8308</v>
      </c>
      <c r="R3422" t="s">
        <v>8342</v>
      </c>
      <c r="S3422" s="10">
        <f t="shared" si="281"/>
        <v>42276.046689814815</v>
      </c>
      <c r="T3422" s="10">
        <f t="shared" si="282"/>
        <v>42306.046689814815</v>
      </c>
      <c r="U3422">
        <f t="shared" si="278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 s="9">
        <v>1</v>
      </c>
      <c r="M3423" t="b">
        <v>0</v>
      </c>
      <c r="N3423" t="s">
        <v>8269</v>
      </c>
      <c r="O3423">
        <f t="shared" si="279"/>
        <v>1</v>
      </c>
      <c r="P3423">
        <f t="shared" si="280"/>
        <v>25</v>
      </c>
      <c r="Q3423" s="13" t="s">
        <v>8323</v>
      </c>
      <c r="R3423" t="s">
        <v>8326</v>
      </c>
      <c r="S3423" s="10">
        <f t="shared" si="281"/>
        <v>42439.702314814815</v>
      </c>
      <c r="T3423" s="10">
        <f t="shared" si="282"/>
        <v>42468.774305555555</v>
      </c>
      <c r="U3423">
        <f t="shared" si="278"/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 s="9">
        <v>1</v>
      </c>
      <c r="M3424" t="b">
        <v>0</v>
      </c>
      <c r="N3424" t="s">
        <v>8282</v>
      </c>
      <c r="O3424">
        <f t="shared" si="279"/>
        <v>1</v>
      </c>
      <c r="P3424">
        <f t="shared" si="280"/>
        <v>25</v>
      </c>
      <c r="Q3424" s="13" t="s">
        <v>8319</v>
      </c>
      <c r="R3424" t="s">
        <v>8345</v>
      </c>
      <c r="S3424" s="10">
        <f t="shared" si="281"/>
        <v>42058.334027777775</v>
      </c>
      <c r="T3424" s="10">
        <f t="shared" si="282"/>
        <v>42088.292361111111</v>
      </c>
      <c r="U3424">
        <f t="shared" si="278"/>
        <v>2015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 s="9">
        <v>1</v>
      </c>
      <c r="M3425" t="b">
        <v>0</v>
      </c>
      <c r="N3425" t="s">
        <v>8302</v>
      </c>
      <c r="O3425">
        <f t="shared" si="279"/>
        <v>1</v>
      </c>
      <c r="P3425">
        <f t="shared" si="280"/>
        <v>25</v>
      </c>
      <c r="Q3425" s="13" t="s">
        <v>8311</v>
      </c>
      <c r="R3425" t="s">
        <v>8356</v>
      </c>
      <c r="S3425" s="10">
        <f t="shared" si="281"/>
        <v>40927.036979166667</v>
      </c>
      <c r="T3425" s="10">
        <f t="shared" si="282"/>
        <v>40986.995312500003</v>
      </c>
      <c r="U3425">
        <f t="shared" si="278"/>
        <v>2012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 s="9">
        <v>3</v>
      </c>
      <c r="M3426" t="b">
        <v>0</v>
      </c>
      <c r="N3426" t="s">
        <v>8282</v>
      </c>
      <c r="O3426">
        <f t="shared" si="279"/>
        <v>1</v>
      </c>
      <c r="P3426">
        <f t="shared" si="280"/>
        <v>8.33</v>
      </c>
      <c r="Q3426" s="13" t="s">
        <v>8319</v>
      </c>
      <c r="R3426" t="s">
        <v>8345</v>
      </c>
      <c r="S3426" s="10">
        <f t="shared" si="281"/>
        <v>41760.10974537037</v>
      </c>
      <c r="T3426" s="10">
        <f t="shared" si="282"/>
        <v>41790.979166666664</v>
      </c>
      <c r="U3426">
        <f t="shared" si="278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 s="9">
        <v>1</v>
      </c>
      <c r="M3427" t="b">
        <v>0</v>
      </c>
      <c r="N3427" t="s">
        <v>8269</v>
      </c>
      <c r="O3427">
        <f t="shared" si="279"/>
        <v>1</v>
      </c>
      <c r="P3427">
        <f t="shared" si="280"/>
        <v>25</v>
      </c>
      <c r="Q3427" s="13" t="s">
        <v>8323</v>
      </c>
      <c r="R3427" t="s">
        <v>8326</v>
      </c>
      <c r="S3427" s="10">
        <f t="shared" si="281"/>
        <v>42317.826377314821</v>
      </c>
      <c r="T3427" s="10">
        <f t="shared" si="282"/>
        <v>42357.826377314821</v>
      </c>
      <c r="U3427">
        <f t="shared" si="278"/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 s="9">
        <v>1</v>
      </c>
      <c r="M3428" t="b">
        <v>0</v>
      </c>
      <c r="N3428" t="s">
        <v>8284</v>
      </c>
      <c r="O3428">
        <f t="shared" si="279"/>
        <v>1</v>
      </c>
      <c r="P3428">
        <f t="shared" si="280"/>
        <v>25</v>
      </c>
      <c r="Q3428" s="13" t="s">
        <v>8327</v>
      </c>
      <c r="R3428" t="s">
        <v>8354</v>
      </c>
      <c r="S3428" s="10">
        <f t="shared" si="281"/>
        <v>40985.459803240738</v>
      </c>
      <c r="T3428" s="10">
        <f t="shared" si="282"/>
        <v>41015.666666666664</v>
      </c>
      <c r="U3428">
        <f t="shared" si="278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 s="9">
        <v>1</v>
      </c>
      <c r="M3429" t="b">
        <v>0</v>
      </c>
      <c r="N3429" t="s">
        <v>8269</v>
      </c>
      <c r="O3429">
        <f t="shared" si="279"/>
        <v>1</v>
      </c>
      <c r="P3429">
        <f t="shared" si="280"/>
        <v>25</v>
      </c>
      <c r="Q3429" s="13" t="s">
        <v>8323</v>
      </c>
      <c r="R3429" t="s">
        <v>8326</v>
      </c>
      <c r="S3429" s="10">
        <f t="shared" si="281"/>
        <v>42164.299722222218</v>
      </c>
      <c r="T3429" s="10">
        <f t="shared" si="282"/>
        <v>42190.957638888889</v>
      </c>
      <c r="U3429">
        <f t="shared" si="278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 s="9">
        <v>2</v>
      </c>
      <c r="M3430" t="b">
        <v>0</v>
      </c>
      <c r="N3430" t="s">
        <v>8269</v>
      </c>
      <c r="O3430">
        <f t="shared" si="279"/>
        <v>1</v>
      </c>
      <c r="P3430">
        <f t="shared" si="280"/>
        <v>12.5</v>
      </c>
      <c r="Q3430" s="13" t="s">
        <v>8323</v>
      </c>
      <c r="R3430" t="s">
        <v>8326</v>
      </c>
      <c r="S3430" s="10">
        <f t="shared" si="281"/>
        <v>41830.267407407409</v>
      </c>
      <c r="T3430" s="10">
        <f t="shared" si="282"/>
        <v>41860.267407407409</v>
      </c>
      <c r="U3430">
        <f t="shared" si="278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 s="9">
        <v>2</v>
      </c>
      <c r="M3431" t="b">
        <v>0</v>
      </c>
      <c r="N3431" t="s">
        <v>8303</v>
      </c>
      <c r="O3431">
        <f t="shared" si="279"/>
        <v>1</v>
      </c>
      <c r="P3431">
        <f t="shared" si="280"/>
        <v>12.5</v>
      </c>
      <c r="Q3431" s="13" t="s">
        <v>8323</v>
      </c>
      <c r="R3431" t="s">
        <v>8335</v>
      </c>
      <c r="S3431" s="10">
        <f t="shared" si="281"/>
        <v>41861.767094907409</v>
      </c>
      <c r="T3431" s="10">
        <f t="shared" si="282"/>
        <v>41882.767094907409</v>
      </c>
      <c r="U3431">
        <f>YEAR(S3431)</f>
        <v>2014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 s="9">
        <v>4</v>
      </c>
      <c r="M3432" t="b">
        <v>0</v>
      </c>
      <c r="N3432" t="s">
        <v>8283</v>
      </c>
      <c r="O3432">
        <f t="shared" si="279"/>
        <v>2</v>
      </c>
      <c r="P3432">
        <f t="shared" si="280"/>
        <v>6.25</v>
      </c>
      <c r="Q3432" s="13" t="s">
        <v>8313</v>
      </c>
      <c r="R3432" t="s">
        <v>8314</v>
      </c>
      <c r="S3432" s="10">
        <f t="shared" si="281"/>
        <v>41820.752268518518</v>
      </c>
      <c r="T3432" s="10">
        <f t="shared" si="282"/>
        <v>41850.752268518518</v>
      </c>
      <c r="U3432">
        <f t="shared" ref="U3432:U3495" si="283">YEAR(S3432)</f>
        <v>2014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 s="9">
        <v>2</v>
      </c>
      <c r="M3433" t="b">
        <v>0</v>
      </c>
      <c r="N3433" t="s">
        <v>8301</v>
      </c>
      <c r="O3433">
        <f t="shared" si="279"/>
        <v>3</v>
      </c>
      <c r="P3433">
        <f t="shared" si="280"/>
        <v>12.5</v>
      </c>
      <c r="Q3433" s="13" t="s">
        <v>8323</v>
      </c>
      <c r="R3433" t="s">
        <v>8324</v>
      </c>
      <c r="S3433" s="10">
        <f t="shared" si="281"/>
        <v>42297.823113425926</v>
      </c>
      <c r="T3433" s="10">
        <f t="shared" si="282"/>
        <v>42327.864780092597</v>
      </c>
      <c r="U3433">
        <f t="shared" si="283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 s="9">
        <v>1</v>
      </c>
      <c r="M3434" t="b">
        <v>0</v>
      </c>
      <c r="N3434" t="s">
        <v>8269</v>
      </c>
      <c r="O3434">
        <f t="shared" si="279"/>
        <v>3</v>
      </c>
      <c r="P3434">
        <f t="shared" si="280"/>
        <v>25</v>
      </c>
      <c r="Q3434" s="13" t="s">
        <v>8323</v>
      </c>
      <c r="R3434" t="s">
        <v>8326</v>
      </c>
      <c r="S3434" s="10">
        <f t="shared" si="281"/>
        <v>42059.970729166671</v>
      </c>
      <c r="T3434" s="10">
        <f t="shared" si="282"/>
        <v>42089.929062499999</v>
      </c>
      <c r="U3434">
        <f t="shared" si="283"/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 s="9">
        <v>3</v>
      </c>
      <c r="M3435" t="b">
        <v>0</v>
      </c>
      <c r="N3435" t="s">
        <v>8280</v>
      </c>
      <c r="O3435">
        <f t="shared" si="279"/>
        <v>5</v>
      </c>
      <c r="P3435">
        <f t="shared" si="280"/>
        <v>8.33</v>
      </c>
      <c r="Q3435" s="13" t="s">
        <v>8316</v>
      </c>
      <c r="R3435" t="s">
        <v>8334</v>
      </c>
      <c r="S3435" s="10">
        <f t="shared" si="281"/>
        <v>42167.207071759258</v>
      </c>
      <c r="T3435" s="10">
        <f t="shared" si="282"/>
        <v>42197.207071759258</v>
      </c>
      <c r="U3435">
        <f t="shared" si="283"/>
        <v>2015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 s="9">
        <v>1</v>
      </c>
      <c r="M3436" t="b">
        <v>0</v>
      </c>
      <c r="N3436" t="s">
        <v>8303</v>
      </c>
      <c r="O3436">
        <f t="shared" si="279"/>
        <v>5</v>
      </c>
      <c r="P3436">
        <f t="shared" si="280"/>
        <v>25</v>
      </c>
      <c r="Q3436" s="13" t="s">
        <v>8323</v>
      </c>
      <c r="R3436" t="s">
        <v>8335</v>
      </c>
      <c r="S3436" s="10">
        <f t="shared" si="281"/>
        <v>42756.018506944441</v>
      </c>
      <c r="T3436" s="10">
        <f t="shared" si="282"/>
        <v>42786.018506944441</v>
      </c>
      <c r="U3436">
        <f t="shared" si="283"/>
        <v>2017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 s="9">
        <v>2</v>
      </c>
      <c r="M3437" t="b">
        <v>0</v>
      </c>
      <c r="N3437" t="s">
        <v>8280</v>
      </c>
      <c r="O3437">
        <f t="shared" si="279"/>
        <v>13</v>
      </c>
      <c r="P3437">
        <f t="shared" si="280"/>
        <v>12.5</v>
      </c>
      <c r="Q3437" s="13" t="s">
        <v>8316</v>
      </c>
      <c r="R3437" t="s">
        <v>8334</v>
      </c>
      <c r="S3437" s="10">
        <f t="shared" si="281"/>
        <v>42440.820277777777</v>
      </c>
      <c r="T3437" s="10">
        <f t="shared" si="282"/>
        <v>42470.778611111105</v>
      </c>
      <c r="U3437">
        <f t="shared" si="283"/>
        <v>2016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 s="9">
        <v>9</v>
      </c>
      <c r="M3438" t="b">
        <v>0</v>
      </c>
      <c r="N3438" t="s">
        <v>8301</v>
      </c>
      <c r="O3438">
        <f t="shared" si="279"/>
        <v>0</v>
      </c>
      <c r="P3438">
        <f t="shared" si="280"/>
        <v>2.67</v>
      </c>
      <c r="Q3438" s="13" t="s">
        <v>8323</v>
      </c>
      <c r="R3438" t="s">
        <v>8324</v>
      </c>
      <c r="S3438" s="10">
        <f t="shared" si="281"/>
        <v>42097.649224537032</v>
      </c>
      <c r="T3438" s="10">
        <f t="shared" si="282"/>
        <v>42157.649224537032</v>
      </c>
      <c r="U3438">
        <f t="shared" si="283"/>
        <v>2015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 s="9">
        <v>5</v>
      </c>
      <c r="M3439" t="b">
        <v>0</v>
      </c>
      <c r="N3439" t="s">
        <v>8268</v>
      </c>
      <c r="O3439">
        <f t="shared" si="279"/>
        <v>2</v>
      </c>
      <c r="P3439">
        <f t="shared" si="280"/>
        <v>4.8</v>
      </c>
      <c r="Q3439" s="13" t="s">
        <v>8321</v>
      </c>
      <c r="R3439" t="s">
        <v>8339</v>
      </c>
      <c r="S3439" s="10">
        <f t="shared" si="281"/>
        <v>41513.107256944444</v>
      </c>
      <c r="T3439" s="10">
        <f t="shared" si="282"/>
        <v>41528.107256944444</v>
      </c>
      <c r="U3439">
        <f t="shared" si="283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 s="9">
        <v>4</v>
      </c>
      <c r="M3440" t="b">
        <v>0</v>
      </c>
      <c r="N3440" t="s">
        <v>8269</v>
      </c>
      <c r="O3440">
        <f t="shared" si="279"/>
        <v>2</v>
      </c>
      <c r="P3440">
        <f t="shared" si="280"/>
        <v>5.75</v>
      </c>
      <c r="Q3440" s="13" t="s">
        <v>8323</v>
      </c>
      <c r="R3440" t="s">
        <v>8326</v>
      </c>
      <c r="S3440" s="10">
        <f t="shared" si="281"/>
        <v>41879.043530092589</v>
      </c>
      <c r="T3440" s="10">
        <f t="shared" si="282"/>
        <v>41909.043530092589</v>
      </c>
      <c r="U3440">
        <f t="shared" si="283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 s="9">
        <v>4</v>
      </c>
      <c r="M3441" t="b">
        <v>0</v>
      </c>
      <c r="N3441" t="s">
        <v>8269</v>
      </c>
      <c r="O3441">
        <f t="shared" si="279"/>
        <v>5</v>
      </c>
      <c r="P3441">
        <f t="shared" si="280"/>
        <v>5.75</v>
      </c>
      <c r="Q3441" s="13" t="s">
        <v>8323</v>
      </c>
      <c r="R3441" t="s">
        <v>8326</v>
      </c>
      <c r="S3441" s="10">
        <f t="shared" si="281"/>
        <v>41811.555462962962</v>
      </c>
      <c r="T3441" s="10">
        <f t="shared" si="282"/>
        <v>41812.875</v>
      </c>
      <c r="U3441">
        <f t="shared" si="283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 s="9">
        <v>3</v>
      </c>
      <c r="M3442" t="b">
        <v>0</v>
      </c>
      <c r="N3442" t="s">
        <v>8301</v>
      </c>
      <c r="O3442">
        <f t="shared" si="279"/>
        <v>0</v>
      </c>
      <c r="P3442">
        <f t="shared" si="280"/>
        <v>7.33</v>
      </c>
      <c r="Q3442" s="13" t="s">
        <v>8323</v>
      </c>
      <c r="R3442" t="s">
        <v>8324</v>
      </c>
      <c r="S3442" s="10">
        <f t="shared" si="281"/>
        <v>42409.571284722217</v>
      </c>
      <c r="T3442" s="10">
        <f t="shared" si="282"/>
        <v>42439.571284722217</v>
      </c>
      <c r="U3442">
        <f t="shared" si="283"/>
        <v>2016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 s="9">
        <v>1</v>
      </c>
      <c r="M3443" t="b">
        <v>0</v>
      </c>
      <c r="N3443" t="s">
        <v>8291</v>
      </c>
      <c r="O3443">
        <f t="shared" si="279"/>
        <v>1</v>
      </c>
      <c r="P3443">
        <f t="shared" si="280"/>
        <v>22</v>
      </c>
      <c r="Q3443" s="13" t="s">
        <v>8327</v>
      </c>
      <c r="R3443" t="s">
        <v>8330</v>
      </c>
      <c r="S3443" s="10">
        <f t="shared" si="281"/>
        <v>42286.861493055556</v>
      </c>
      <c r="T3443" s="10">
        <f t="shared" si="282"/>
        <v>42316.90315972222</v>
      </c>
      <c r="U3443">
        <f t="shared" si="283"/>
        <v>2015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 s="9">
        <v>2</v>
      </c>
      <c r="M3444" t="b">
        <v>0</v>
      </c>
      <c r="N3444" t="s">
        <v>8281</v>
      </c>
      <c r="O3444">
        <f t="shared" si="279"/>
        <v>0</v>
      </c>
      <c r="P3444">
        <f t="shared" si="280"/>
        <v>10.5</v>
      </c>
      <c r="Q3444" s="13" t="s">
        <v>8316</v>
      </c>
      <c r="R3444" t="s">
        <v>8344</v>
      </c>
      <c r="S3444" s="10">
        <f t="shared" si="281"/>
        <v>42496.264965277776</v>
      </c>
      <c r="T3444" s="10">
        <f t="shared" si="282"/>
        <v>42526.264965277776</v>
      </c>
      <c r="U3444">
        <f t="shared" si="283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 s="9">
        <v>3</v>
      </c>
      <c r="M3445" t="b">
        <v>0</v>
      </c>
      <c r="N3445" t="s">
        <v>8269</v>
      </c>
      <c r="O3445">
        <f t="shared" si="279"/>
        <v>0</v>
      </c>
      <c r="P3445">
        <f t="shared" si="280"/>
        <v>7</v>
      </c>
      <c r="Q3445" s="13" t="s">
        <v>8323</v>
      </c>
      <c r="R3445" t="s">
        <v>8326</v>
      </c>
      <c r="S3445" s="10">
        <f t="shared" si="281"/>
        <v>41995.084074074075</v>
      </c>
      <c r="T3445" s="10">
        <f t="shared" si="282"/>
        <v>42024.802777777775</v>
      </c>
      <c r="U3445">
        <f t="shared" si="283"/>
        <v>2014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 s="9">
        <v>2</v>
      </c>
      <c r="M3446" t="b">
        <v>0</v>
      </c>
      <c r="N3446" t="s">
        <v>8276</v>
      </c>
      <c r="O3446">
        <f t="shared" si="279"/>
        <v>0</v>
      </c>
      <c r="P3446">
        <f t="shared" si="280"/>
        <v>10.5</v>
      </c>
      <c r="Q3446" s="13" t="s">
        <v>8327</v>
      </c>
      <c r="R3446" t="s">
        <v>8350</v>
      </c>
      <c r="S3446" s="10">
        <f t="shared" si="281"/>
        <v>42429.84956018519</v>
      </c>
      <c r="T3446" s="10">
        <f t="shared" si="282"/>
        <v>42459.807893518519</v>
      </c>
      <c r="U3446">
        <f t="shared" si="283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 s="9">
        <v>2</v>
      </c>
      <c r="M3447" t="b">
        <v>0</v>
      </c>
      <c r="N3447" t="s">
        <v>8269</v>
      </c>
      <c r="O3447">
        <f t="shared" si="279"/>
        <v>0</v>
      </c>
      <c r="P3447">
        <f t="shared" si="280"/>
        <v>10.5</v>
      </c>
      <c r="Q3447" s="13" t="s">
        <v>8323</v>
      </c>
      <c r="R3447" t="s">
        <v>8326</v>
      </c>
      <c r="S3447" s="10">
        <f t="shared" si="281"/>
        <v>41745.891319444447</v>
      </c>
      <c r="T3447" s="10">
        <f t="shared" si="282"/>
        <v>41767.891319444447</v>
      </c>
      <c r="U3447">
        <f t="shared" si="283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 s="9">
        <v>2</v>
      </c>
      <c r="M3448" t="b">
        <v>0</v>
      </c>
      <c r="N3448" t="s">
        <v>8269</v>
      </c>
      <c r="O3448">
        <f t="shared" si="279"/>
        <v>0</v>
      </c>
      <c r="P3448">
        <f t="shared" si="280"/>
        <v>10.5</v>
      </c>
      <c r="Q3448" s="13" t="s">
        <v>8323</v>
      </c>
      <c r="R3448" t="s">
        <v>8326</v>
      </c>
      <c r="S3448" s="10">
        <f t="shared" si="281"/>
        <v>42559.474004629628</v>
      </c>
      <c r="T3448" s="10">
        <f t="shared" si="282"/>
        <v>42619.474004629628</v>
      </c>
      <c r="U3448">
        <f t="shared" si="283"/>
        <v>2016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 s="9">
        <v>3</v>
      </c>
      <c r="M3449" t="b">
        <v>0</v>
      </c>
      <c r="N3449" t="s">
        <v>8273</v>
      </c>
      <c r="O3449">
        <f t="shared" si="279"/>
        <v>1</v>
      </c>
      <c r="P3449">
        <f t="shared" si="280"/>
        <v>7</v>
      </c>
      <c r="Q3449" s="13" t="s">
        <v>8311</v>
      </c>
      <c r="R3449" t="s">
        <v>8352</v>
      </c>
      <c r="S3449" s="10">
        <f t="shared" si="281"/>
        <v>41456.981215277774</v>
      </c>
      <c r="T3449" s="10">
        <f t="shared" si="282"/>
        <v>41486.981215277774</v>
      </c>
      <c r="U3449">
        <f t="shared" si="283"/>
        <v>2013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 s="9">
        <v>2</v>
      </c>
      <c r="M3450" t="b">
        <v>0</v>
      </c>
      <c r="N3450" t="s">
        <v>8282</v>
      </c>
      <c r="O3450">
        <f t="shared" si="279"/>
        <v>1</v>
      </c>
      <c r="P3450">
        <f t="shared" si="280"/>
        <v>10.5</v>
      </c>
      <c r="Q3450" s="13" t="s">
        <v>8319</v>
      </c>
      <c r="R3450" t="s">
        <v>8345</v>
      </c>
      <c r="S3450" s="10">
        <f t="shared" si="281"/>
        <v>42382.130833333329</v>
      </c>
      <c r="T3450" s="10">
        <f t="shared" si="282"/>
        <v>42412.130833333329</v>
      </c>
      <c r="U3450">
        <f t="shared" si="283"/>
        <v>2016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 s="9">
        <v>7</v>
      </c>
      <c r="M3451" t="b">
        <v>0</v>
      </c>
      <c r="N3451" t="s">
        <v>8280</v>
      </c>
      <c r="O3451">
        <f t="shared" si="279"/>
        <v>1</v>
      </c>
      <c r="P3451">
        <f t="shared" si="280"/>
        <v>3</v>
      </c>
      <c r="Q3451" s="13" t="s">
        <v>8316</v>
      </c>
      <c r="R3451" t="s">
        <v>8334</v>
      </c>
      <c r="S3451" s="10">
        <f t="shared" si="281"/>
        <v>41250.025902777779</v>
      </c>
      <c r="T3451" s="10">
        <f t="shared" si="282"/>
        <v>41280.025902777779</v>
      </c>
      <c r="U3451">
        <f t="shared" si="283"/>
        <v>2012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 s="9">
        <v>3</v>
      </c>
      <c r="M3452" t="b">
        <v>0</v>
      </c>
      <c r="N3452" t="s">
        <v>8269</v>
      </c>
      <c r="O3452">
        <f t="shared" si="279"/>
        <v>1</v>
      </c>
      <c r="P3452">
        <f t="shared" si="280"/>
        <v>7</v>
      </c>
      <c r="Q3452" s="13" t="s">
        <v>8323</v>
      </c>
      <c r="R3452" t="s">
        <v>8326</v>
      </c>
      <c r="S3452" s="10">
        <f t="shared" si="281"/>
        <v>41831.742962962962</v>
      </c>
      <c r="T3452" s="10">
        <f t="shared" si="282"/>
        <v>41860.125</v>
      </c>
      <c r="U3452">
        <f t="shared" si="283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 s="9">
        <v>1</v>
      </c>
      <c r="M3453" t="b">
        <v>0</v>
      </c>
      <c r="N3453" t="s">
        <v>8269</v>
      </c>
      <c r="O3453">
        <f t="shared" si="279"/>
        <v>0</v>
      </c>
      <c r="P3453">
        <f t="shared" si="280"/>
        <v>20</v>
      </c>
      <c r="Q3453" s="13" t="s">
        <v>8323</v>
      </c>
      <c r="R3453" t="s">
        <v>8326</v>
      </c>
      <c r="S3453" s="10">
        <f t="shared" si="281"/>
        <v>41929.266215277778</v>
      </c>
      <c r="T3453" s="10">
        <f t="shared" si="282"/>
        <v>41968.823611111111</v>
      </c>
      <c r="U3453">
        <f t="shared" si="283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 s="9">
        <v>1</v>
      </c>
      <c r="M3454" t="b">
        <v>0</v>
      </c>
      <c r="N3454" t="s">
        <v>8269</v>
      </c>
      <c r="O3454">
        <f t="shared" si="279"/>
        <v>0</v>
      </c>
      <c r="P3454">
        <f t="shared" si="280"/>
        <v>20</v>
      </c>
      <c r="Q3454" s="13" t="s">
        <v>8323</v>
      </c>
      <c r="R3454" t="s">
        <v>8326</v>
      </c>
      <c r="S3454" s="10">
        <f t="shared" si="281"/>
        <v>42039.194988425923</v>
      </c>
      <c r="T3454" s="10">
        <f t="shared" si="282"/>
        <v>42099.153321759266</v>
      </c>
      <c r="U3454">
        <f t="shared" si="283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 s="9">
        <v>1</v>
      </c>
      <c r="M3455" t="b">
        <v>0</v>
      </c>
      <c r="N3455" t="s">
        <v>8266</v>
      </c>
      <c r="O3455">
        <f t="shared" si="279"/>
        <v>0</v>
      </c>
      <c r="P3455">
        <f t="shared" si="280"/>
        <v>20</v>
      </c>
      <c r="Q3455" s="13" t="s">
        <v>8321</v>
      </c>
      <c r="R3455" t="s">
        <v>8325</v>
      </c>
      <c r="S3455" s="10">
        <f t="shared" si="281"/>
        <v>42202.594293981485</v>
      </c>
      <c r="T3455" s="10">
        <f t="shared" si="282"/>
        <v>42232.587974537033</v>
      </c>
      <c r="U3455">
        <f t="shared" si="283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 s="9">
        <v>1</v>
      </c>
      <c r="M3456" t="b">
        <v>0</v>
      </c>
      <c r="N3456" t="s">
        <v>8269</v>
      </c>
      <c r="O3456">
        <f t="shared" si="279"/>
        <v>0</v>
      </c>
      <c r="P3456">
        <f t="shared" si="280"/>
        <v>20</v>
      </c>
      <c r="Q3456" s="13" t="s">
        <v>8323</v>
      </c>
      <c r="R3456" t="s">
        <v>8326</v>
      </c>
      <c r="S3456" s="10">
        <f t="shared" si="281"/>
        <v>41831.675034722226</v>
      </c>
      <c r="T3456" s="10">
        <f t="shared" si="282"/>
        <v>41891.675034722226</v>
      </c>
      <c r="U3456">
        <f t="shared" si="283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 s="9">
        <v>2</v>
      </c>
      <c r="M3457" t="b">
        <v>0</v>
      </c>
      <c r="N3457" t="s">
        <v>8269</v>
      </c>
      <c r="O3457">
        <f t="shared" si="279"/>
        <v>0</v>
      </c>
      <c r="P3457">
        <f t="shared" si="280"/>
        <v>10</v>
      </c>
      <c r="Q3457" s="13" t="s">
        <v>8323</v>
      </c>
      <c r="R3457" t="s">
        <v>8326</v>
      </c>
      <c r="S3457" s="10">
        <f t="shared" si="281"/>
        <v>42065.190694444449</v>
      </c>
      <c r="T3457" s="10">
        <f t="shared" si="282"/>
        <v>42090.149027777778</v>
      </c>
      <c r="U3457">
        <f t="shared" si="283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 s="9">
        <v>2</v>
      </c>
      <c r="M3458" t="b">
        <v>0</v>
      </c>
      <c r="N3458" t="s">
        <v>8270</v>
      </c>
      <c r="O3458">
        <f t="shared" si="279"/>
        <v>0</v>
      </c>
      <c r="P3458">
        <f t="shared" si="280"/>
        <v>10</v>
      </c>
      <c r="Q3458" s="13" t="s">
        <v>8308</v>
      </c>
      <c r="R3458" t="s">
        <v>8342</v>
      </c>
      <c r="S3458" s="10">
        <f t="shared" si="281"/>
        <v>42545.705266203702</v>
      </c>
      <c r="T3458" s="10">
        <f t="shared" si="282"/>
        <v>42582.666666666672</v>
      </c>
      <c r="U3458">
        <f t="shared" si="283"/>
        <v>2016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 s="9">
        <v>1</v>
      </c>
      <c r="M3459" t="b">
        <v>0</v>
      </c>
      <c r="N3459" t="s">
        <v>8291</v>
      </c>
      <c r="O3459">
        <f t="shared" ref="O3459:O3522" si="284">ROUND(E3459/D3459*100,0)</f>
        <v>0</v>
      </c>
      <c r="P3459">
        <f t="shared" ref="P3459:P3522" si="285">IFERROR(ROUND(E3459/L3459,2),0)</f>
        <v>20</v>
      </c>
      <c r="Q3459" s="13" t="s">
        <v>8327</v>
      </c>
      <c r="R3459" t="s">
        <v>8330</v>
      </c>
      <c r="S3459" s="10">
        <f t="shared" ref="S3459:S3522" si="286">(((J3459/60)/60)/24)+DATE(1970,1,1)</f>
        <v>41884.874328703707</v>
      </c>
      <c r="T3459" s="10">
        <f t="shared" ref="T3459:T3522" si="287">(((I3459/60)/60)/24)+DATE(1970,1,1)</f>
        <v>41914.874328703707</v>
      </c>
      <c r="U3459">
        <f t="shared" si="283"/>
        <v>2014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 s="9">
        <v>1</v>
      </c>
      <c r="M3460" t="b">
        <v>0</v>
      </c>
      <c r="N3460" t="s">
        <v>8281</v>
      </c>
      <c r="O3460">
        <f t="shared" si="284"/>
        <v>1</v>
      </c>
      <c r="P3460">
        <f t="shared" si="285"/>
        <v>20</v>
      </c>
      <c r="Q3460" s="13" t="s">
        <v>8316</v>
      </c>
      <c r="R3460" t="s">
        <v>8344</v>
      </c>
      <c r="S3460" s="10">
        <f t="shared" si="286"/>
        <v>41821.407187500001</v>
      </c>
      <c r="T3460" s="10">
        <f t="shared" si="287"/>
        <v>41851.407187500001</v>
      </c>
      <c r="U3460">
        <f t="shared" si="283"/>
        <v>2014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 s="9">
        <v>1</v>
      </c>
      <c r="M3461" t="b">
        <v>0</v>
      </c>
      <c r="N3461" t="s">
        <v>8270</v>
      </c>
      <c r="O3461">
        <f t="shared" si="284"/>
        <v>1</v>
      </c>
      <c r="P3461">
        <f t="shared" si="285"/>
        <v>20</v>
      </c>
      <c r="Q3461" s="13" t="s">
        <v>8308</v>
      </c>
      <c r="R3461" t="s">
        <v>8342</v>
      </c>
      <c r="S3461" s="10">
        <f t="shared" si="286"/>
        <v>42340.847361111111</v>
      </c>
      <c r="T3461" s="10">
        <f t="shared" si="287"/>
        <v>42370.847361111111</v>
      </c>
      <c r="U3461">
        <f t="shared" si="283"/>
        <v>2015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 s="9">
        <v>2</v>
      </c>
      <c r="M3462" t="b">
        <v>0</v>
      </c>
      <c r="N3462" t="s">
        <v>8277</v>
      </c>
      <c r="O3462">
        <f t="shared" si="284"/>
        <v>1</v>
      </c>
      <c r="P3462">
        <f t="shared" si="285"/>
        <v>10</v>
      </c>
      <c r="Q3462" s="13" t="s">
        <v>8327</v>
      </c>
      <c r="R3462" t="s">
        <v>8328</v>
      </c>
      <c r="S3462" s="10">
        <f t="shared" si="286"/>
        <v>40981.802615740737</v>
      </c>
      <c r="T3462" s="10">
        <f t="shared" si="287"/>
        <v>41041.104861111111</v>
      </c>
      <c r="U3462">
        <f t="shared" si="283"/>
        <v>2012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 s="9">
        <v>1</v>
      </c>
      <c r="M3463" t="b">
        <v>0</v>
      </c>
      <c r="N3463" t="s">
        <v>8287</v>
      </c>
      <c r="O3463">
        <f t="shared" si="284"/>
        <v>4</v>
      </c>
      <c r="P3463">
        <f t="shared" si="285"/>
        <v>20</v>
      </c>
      <c r="Q3463" s="13" t="s">
        <v>8313</v>
      </c>
      <c r="R3463" t="s">
        <v>8355</v>
      </c>
      <c r="S3463" s="10">
        <f t="shared" si="286"/>
        <v>42170.996527777781</v>
      </c>
      <c r="T3463" s="10">
        <f t="shared" si="287"/>
        <v>42185.996527777781</v>
      </c>
      <c r="U3463">
        <f t="shared" si="283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 s="9">
        <v>2</v>
      </c>
      <c r="M3464" t="b">
        <v>0</v>
      </c>
      <c r="N3464" t="s">
        <v>8269</v>
      </c>
      <c r="O3464">
        <f t="shared" si="284"/>
        <v>13</v>
      </c>
      <c r="P3464">
        <f t="shared" si="285"/>
        <v>10</v>
      </c>
      <c r="Q3464" s="13" t="s">
        <v>8323</v>
      </c>
      <c r="R3464" t="s">
        <v>8326</v>
      </c>
      <c r="S3464" s="10">
        <f t="shared" si="286"/>
        <v>42122.693159722221</v>
      </c>
      <c r="T3464" s="10">
        <f t="shared" si="287"/>
        <v>42152.693159722221</v>
      </c>
      <c r="U3464">
        <f t="shared" si="283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 s="9">
        <v>5</v>
      </c>
      <c r="M3465" t="b">
        <v>0</v>
      </c>
      <c r="N3465" t="s">
        <v>8299</v>
      </c>
      <c r="O3465">
        <f t="shared" si="284"/>
        <v>0</v>
      </c>
      <c r="P3465">
        <f t="shared" si="285"/>
        <v>3.8</v>
      </c>
      <c r="Q3465" s="13" t="s">
        <v>8308</v>
      </c>
      <c r="R3465" t="s">
        <v>8315</v>
      </c>
      <c r="S3465" s="10">
        <f t="shared" si="286"/>
        <v>42272.713171296295</v>
      </c>
      <c r="T3465" s="10">
        <f t="shared" si="287"/>
        <v>42332.754837962959</v>
      </c>
      <c r="U3465">
        <f t="shared" si="283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 s="9">
        <v>4</v>
      </c>
      <c r="M3466" t="b">
        <v>0</v>
      </c>
      <c r="N3466" t="s">
        <v>8269</v>
      </c>
      <c r="O3466">
        <f t="shared" si="284"/>
        <v>8</v>
      </c>
      <c r="P3466">
        <f t="shared" si="285"/>
        <v>4.75</v>
      </c>
      <c r="Q3466" s="13" t="s">
        <v>8323</v>
      </c>
      <c r="R3466" t="s">
        <v>8326</v>
      </c>
      <c r="S3466" s="10">
        <f t="shared" si="286"/>
        <v>42002.54488425926</v>
      </c>
      <c r="T3466" s="10">
        <f t="shared" si="287"/>
        <v>42032.54488425926</v>
      </c>
      <c r="U3466">
        <f t="shared" si="283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 s="9">
        <v>6</v>
      </c>
      <c r="M3467" t="b">
        <v>0</v>
      </c>
      <c r="N3467" t="s">
        <v>8270</v>
      </c>
      <c r="O3467">
        <f t="shared" si="284"/>
        <v>0</v>
      </c>
      <c r="P3467">
        <f t="shared" si="285"/>
        <v>3</v>
      </c>
      <c r="Q3467" s="13" t="s">
        <v>8308</v>
      </c>
      <c r="R3467" t="s">
        <v>8342</v>
      </c>
      <c r="S3467" s="10">
        <f t="shared" si="286"/>
        <v>42759.593310185184</v>
      </c>
      <c r="T3467" s="10">
        <f t="shared" si="287"/>
        <v>42819.55164351852</v>
      </c>
      <c r="U3467">
        <f t="shared" si="283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 s="9">
        <v>1</v>
      </c>
      <c r="M3468" t="b">
        <v>0</v>
      </c>
      <c r="N3468" t="s">
        <v>8291</v>
      </c>
      <c r="O3468">
        <f t="shared" si="284"/>
        <v>0</v>
      </c>
      <c r="P3468">
        <f t="shared" si="285"/>
        <v>18</v>
      </c>
      <c r="Q3468" s="13" t="s">
        <v>8327</v>
      </c>
      <c r="R3468" t="s">
        <v>8330</v>
      </c>
      <c r="S3468" s="10">
        <f t="shared" si="286"/>
        <v>42792.843969907408</v>
      </c>
      <c r="T3468" s="10">
        <f t="shared" si="287"/>
        <v>42852.802303240736</v>
      </c>
      <c r="U3468">
        <f t="shared" si="283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 s="9">
        <v>3</v>
      </c>
      <c r="M3469" t="b">
        <v>0</v>
      </c>
      <c r="N3469" t="s">
        <v>8266</v>
      </c>
      <c r="O3469">
        <f t="shared" si="284"/>
        <v>0</v>
      </c>
      <c r="P3469">
        <f t="shared" si="285"/>
        <v>5.67</v>
      </c>
      <c r="Q3469" s="13" t="s">
        <v>8321</v>
      </c>
      <c r="R3469" t="s">
        <v>8325</v>
      </c>
      <c r="S3469" s="10">
        <f t="shared" si="286"/>
        <v>41899.792037037041</v>
      </c>
      <c r="T3469" s="10">
        <f t="shared" si="287"/>
        <v>41929.792037037041</v>
      </c>
      <c r="U3469">
        <f t="shared" si="283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 s="9">
        <v>3</v>
      </c>
      <c r="M3470" t="b">
        <v>0</v>
      </c>
      <c r="N3470" t="s">
        <v>8282</v>
      </c>
      <c r="O3470">
        <f t="shared" si="284"/>
        <v>0</v>
      </c>
      <c r="P3470">
        <f t="shared" si="285"/>
        <v>5.67</v>
      </c>
      <c r="Q3470" s="13" t="s">
        <v>8319</v>
      </c>
      <c r="R3470" t="s">
        <v>8345</v>
      </c>
      <c r="S3470" s="10">
        <f t="shared" si="286"/>
        <v>42027.353738425925</v>
      </c>
      <c r="T3470" s="10">
        <f t="shared" si="287"/>
        <v>42057.353738425925</v>
      </c>
      <c r="U3470">
        <f t="shared" si="283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 s="9">
        <v>1</v>
      </c>
      <c r="M3471" t="b">
        <v>0</v>
      </c>
      <c r="N3471" t="s">
        <v>8269</v>
      </c>
      <c r="O3471">
        <f t="shared" si="284"/>
        <v>0</v>
      </c>
      <c r="P3471">
        <f t="shared" si="285"/>
        <v>16</v>
      </c>
      <c r="Q3471" s="13" t="s">
        <v>8323</v>
      </c>
      <c r="R3471" t="s">
        <v>8326</v>
      </c>
      <c r="S3471" s="10">
        <f t="shared" si="286"/>
        <v>42169.958506944444</v>
      </c>
      <c r="T3471" s="10">
        <f t="shared" si="287"/>
        <v>42199.958506944444</v>
      </c>
      <c r="U3471">
        <f t="shared" si="283"/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 s="9">
        <v>3</v>
      </c>
      <c r="M3472" t="b">
        <v>0</v>
      </c>
      <c r="N3472" t="s">
        <v>8280</v>
      </c>
      <c r="O3472">
        <f t="shared" si="284"/>
        <v>2</v>
      </c>
      <c r="P3472">
        <f t="shared" si="285"/>
        <v>5.33</v>
      </c>
      <c r="Q3472" s="13" t="s">
        <v>8316</v>
      </c>
      <c r="R3472" t="s">
        <v>8334</v>
      </c>
      <c r="S3472" s="10">
        <f t="shared" si="286"/>
        <v>40619.097210648149</v>
      </c>
      <c r="T3472" s="10">
        <f t="shared" si="287"/>
        <v>40657.290972222225</v>
      </c>
      <c r="U3472">
        <f t="shared" si="283"/>
        <v>2011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 s="9">
        <v>2</v>
      </c>
      <c r="M3473" t="b">
        <v>0</v>
      </c>
      <c r="N3473" t="s">
        <v>8271</v>
      </c>
      <c r="O3473">
        <f t="shared" si="284"/>
        <v>0</v>
      </c>
      <c r="P3473">
        <f t="shared" si="285"/>
        <v>7.5</v>
      </c>
      <c r="Q3473" s="13" t="s">
        <v>8308</v>
      </c>
      <c r="R3473" t="s">
        <v>8310</v>
      </c>
      <c r="S3473" s="10">
        <f t="shared" si="286"/>
        <v>41803.116053240738</v>
      </c>
      <c r="T3473" s="10">
        <f t="shared" si="287"/>
        <v>41863.116053240738</v>
      </c>
      <c r="U3473">
        <f t="shared" si="283"/>
        <v>2014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 s="9">
        <v>1</v>
      </c>
      <c r="M3474" t="b">
        <v>0</v>
      </c>
      <c r="N3474" t="s">
        <v>8289</v>
      </c>
      <c r="O3474">
        <f t="shared" si="284"/>
        <v>0</v>
      </c>
      <c r="P3474">
        <f t="shared" si="285"/>
        <v>15</v>
      </c>
      <c r="Q3474" s="13" t="s">
        <v>8313</v>
      </c>
      <c r="R3474" t="s">
        <v>8351</v>
      </c>
      <c r="S3474" s="10">
        <f t="shared" si="286"/>
        <v>41877.904988425929</v>
      </c>
      <c r="T3474" s="10">
        <f t="shared" si="287"/>
        <v>41907.904988425929</v>
      </c>
      <c r="U3474">
        <f t="shared" si="283"/>
        <v>2014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 s="9">
        <v>2</v>
      </c>
      <c r="M3475" t="b">
        <v>0</v>
      </c>
      <c r="N3475" t="s">
        <v>8280</v>
      </c>
      <c r="O3475">
        <f t="shared" si="284"/>
        <v>0</v>
      </c>
      <c r="P3475">
        <f t="shared" si="285"/>
        <v>7.5</v>
      </c>
      <c r="Q3475" s="13" t="s">
        <v>8316</v>
      </c>
      <c r="R3475" t="s">
        <v>8334</v>
      </c>
      <c r="S3475" s="10">
        <f t="shared" si="286"/>
        <v>41845.866793981484</v>
      </c>
      <c r="T3475" s="10">
        <f t="shared" si="287"/>
        <v>41875.866793981484</v>
      </c>
      <c r="U3475">
        <f t="shared" si="283"/>
        <v>2014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 s="9">
        <v>2</v>
      </c>
      <c r="M3476" t="b">
        <v>0</v>
      </c>
      <c r="N3476" t="s">
        <v>8285</v>
      </c>
      <c r="O3476">
        <f t="shared" si="284"/>
        <v>0</v>
      </c>
      <c r="P3476">
        <f t="shared" si="285"/>
        <v>7.5</v>
      </c>
      <c r="Q3476" s="13" t="s">
        <v>8311</v>
      </c>
      <c r="R3476" t="s">
        <v>8348</v>
      </c>
      <c r="S3476" s="10">
        <f t="shared" si="286"/>
        <v>42258.780324074076</v>
      </c>
      <c r="T3476" s="10">
        <f t="shared" si="287"/>
        <v>42288.780324074076</v>
      </c>
      <c r="U3476">
        <f t="shared" si="283"/>
        <v>2015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 s="9">
        <v>3</v>
      </c>
      <c r="M3477" t="b">
        <v>0</v>
      </c>
      <c r="N3477" t="s">
        <v>8285</v>
      </c>
      <c r="O3477">
        <f t="shared" si="284"/>
        <v>0</v>
      </c>
      <c r="P3477">
        <f t="shared" si="285"/>
        <v>5</v>
      </c>
      <c r="Q3477" s="13" t="s">
        <v>8311</v>
      </c>
      <c r="R3477" t="s">
        <v>8348</v>
      </c>
      <c r="S3477" s="10">
        <f t="shared" si="286"/>
        <v>42297.432951388888</v>
      </c>
      <c r="T3477" s="10">
        <f t="shared" si="287"/>
        <v>42350.416666666672</v>
      </c>
      <c r="U3477">
        <f t="shared" si="283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 s="9">
        <v>1</v>
      </c>
      <c r="M3478" t="b">
        <v>0</v>
      </c>
      <c r="N3478" t="s">
        <v>8269</v>
      </c>
      <c r="O3478">
        <f t="shared" si="284"/>
        <v>0</v>
      </c>
      <c r="P3478">
        <f t="shared" si="285"/>
        <v>15</v>
      </c>
      <c r="Q3478" s="13" t="s">
        <v>8323</v>
      </c>
      <c r="R3478" t="s">
        <v>8326</v>
      </c>
      <c r="S3478" s="10">
        <f t="shared" si="286"/>
        <v>41970.085046296299</v>
      </c>
      <c r="T3478" s="10">
        <f t="shared" si="287"/>
        <v>42000.085046296299</v>
      </c>
      <c r="U3478">
        <f t="shared" si="283"/>
        <v>2014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 s="9">
        <v>2</v>
      </c>
      <c r="M3479" t="b">
        <v>0</v>
      </c>
      <c r="N3479" t="s">
        <v>8285</v>
      </c>
      <c r="O3479">
        <f t="shared" si="284"/>
        <v>1</v>
      </c>
      <c r="P3479">
        <f t="shared" si="285"/>
        <v>7.5</v>
      </c>
      <c r="Q3479" s="13" t="s">
        <v>8311</v>
      </c>
      <c r="R3479" t="s">
        <v>8348</v>
      </c>
      <c r="S3479" s="10">
        <f t="shared" si="286"/>
        <v>41838.536782407406</v>
      </c>
      <c r="T3479" s="10">
        <f t="shared" si="287"/>
        <v>41863.536782407406</v>
      </c>
      <c r="U3479">
        <f t="shared" si="283"/>
        <v>2014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 s="9">
        <v>1</v>
      </c>
      <c r="M3480" t="b">
        <v>0</v>
      </c>
      <c r="N3480" t="s">
        <v>8285</v>
      </c>
      <c r="O3480">
        <f t="shared" si="284"/>
        <v>1</v>
      </c>
      <c r="P3480">
        <f t="shared" si="285"/>
        <v>15</v>
      </c>
      <c r="Q3480" s="13" t="s">
        <v>8311</v>
      </c>
      <c r="R3480" t="s">
        <v>8348</v>
      </c>
      <c r="S3480" s="10">
        <f t="shared" si="286"/>
        <v>42463.866666666669</v>
      </c>
      <c r="T3480" s="10">
        <f t="shared" si="287"/>
        <v>42484.915972222225</v>
      </c>
      <c r="U3480">
        <f t="shared" si="283"/>
        <v>2016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 s="9">
        <v>1</v>
      </c>
      <c r="M3481" t="b">
        <v>0</v>
      </c>
      <c r="N3481" t="s">
        <v>8279</v>
      </c>
      <c r="O3481">
        <f t="shared" si="284"/>
        <v>1</v>
      </c>
      <c r="P3481">
        <f t="shared" si="285"/>
        <v>15</v>
      </c>
      <c r="Q3481" s="13" t="s">
        <v>8346</v>
      </c>
      <c r="R3481" t="s">
        <v>8347</v>
      </c>
      <c r="S3481" s="10">
        <f t="shared" si="286"/>
        <v>42775.172824074078</v>
      </c>
      <c r="T3481" s="10">
        <f t="shared" si="287"/>
        <v>42800.172824074078</v>
      </c>
      <c r="U3481">
        <f t="shared" si="283"/>
        <v>2017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 s="9">
        <v>1</v>
      </c>
      <c r="M3482" t="b">
        <v>0</v>
      </c>
      <c r="N3482" t="s">
        <v>8299</v>
      </c>
      <c r="O3482">
        <f t="shared" si="284"/>
        <v>1</v>
      </c>
      <c r="P3482">
        <f t="shared" si="285"/>
        <v>15</v>
      </c>
      <c r="Q3482" s="13" t="s">
        <v>8308</v>
      </c>
      <c r="R3482" t="s">
        <v>8315</v>
      </c>
      <c r="S3482" s="10">
        <f t="shared" si="286"/>
        <v>41880.827118055553</v>
      </c>
      <c r="T3482" s="10">
        <f t="shared" si="287"/>
        <v>41897.839583333334</v>
      </c>
      <c r="U3482">
        <f t="shared" si="283"/>
        <v>2014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 s="9">
        <v>1</v>
      </c>
      <c r="M3483" t="b">
        <v>0</v>
      </c>
      <c r="N3483" t="s">
        <v>8270</v>
      </c>
      <c r="O3483">
        <f t="shared" si="284"/>
        <v>2</v>
      </c>
      <c r="P3483">
        <f t="shared" si="285"/>
        <v>15</v>
      </c>
      <c r="Q3483" s="13" t="s">
        <v>8308</v>
      </c>
      <c r="R3483" t="s">
        <v>8342</v>
      </c>
      <c r="S3483" s="10">
        <f t="shared" si="286"/>
        <v>42577.607361111113</v>
      </c>
      <c r="T3483" s="10">
        <f t="shared" si="287"/>
        <v>42607.607361111113</v>
      </c>
      <c r="U3483">
        <f t="shared" si="283"/>
        <v>2016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 s="9">
        <v>2</v>
      </c>
      <c r="M3484" t="b">
        <v>0</v>
      </c>
      <c r="N3484" t="s">
        <v>8303</v>
      </c>
      <c r="O3484">
        <f t="shared" si="284"/>
        <v>2</v>
      </c>
      <c r="P3484">
        <f t="shared" si="285"/>
        <v>7.5</v>
      </c>
      <c r="Q3484" s="13" t="s">
        <v>8323</v>
      </c>
      <c r="R3484" t="s">
        <v>8335</v>
      </c>
      <c r="S3484" s="10">
        <f t="shared" si="286"/>
        <v>42297.816284722227</v>
      </c>
      <c r="T3484" s="10">
        <f t="shared" si="287"/>
        <v>42338.708333333328</v>
      </c>
      <c r="U3484">
        <f t="shared" si="283"/>
        <v>2015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 s="9">
        <v>2</v>
      </c>
      <c r="M3485" t="b">
        <v>0</v>
      </c>
      <c r="N3485" t="s">
        <v>8283</v>
      </c>
      <c r="O3485">
        <f t="shared" si="284"/>
        <v>3</v>
      </c>
      <c r="P3485">
        <f t="shared" si="285"/>
        <v>7.5</v>
      </c>
      <c r="Q3485" s="13" t="s">
        <v>8313</v>
      </c>
      <c r="R3485" t="s">
        <v>8314</v>
      </c>
      <c r="S3485" s="10">
        <f t="shared" si="286"/>
        <v>41860.91002314815</v>
      </c>
      <c r="T3485" s="10">
        <f t="shared" si="287"/>
        <v>41872.91002314815</v>
      </c>
      <c r="U3485">
        <f t="shared" si="283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 s="9">
        <v>3</v>
      </c>
      <c r="M3486" t="b">
        <v>0</v>
      </c>
      <c r="N3486" t="s">
        <v>8269</v>
      </c>
      <c r="O3486">
        <f t="shared" si="284"/>
        <v>10</v>
      </c>
      <c r="P3486">
        <f t="shared" si="285"/>
        <v>5</v>
      </c>
      <c r="Q3486" s="13" t="s">
        <v>8323</v>
      </c>
      <c r="R3486" t="s">
        <v>8326</v>
      </c>
      <c r="S3486" s="10">
        <f t="shared" si="286"/>
        <v>41820.870821759258</v>
      </c>
      <c r="T3486" s="10">
        <f t="shared" si="287"/>
        <v>41850.870821759258</v>
      </c>
      <c r="U3486">
        <f t="shared" si="283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 s="9">
        <v>3</v>
      </c>
      <c r="M3487" t="b">
        <v>0</v>
      </c>
      <c r="N3487" t="s">
        <v>8268</v>
      </c>
      <c r="O3487">
        <f t="shared" si="284"/>
        <v>0</v>
      </c>
      <c r="P3487">
        <f t="shared" si="285"/>
        <v>4.83</v>
      </c>
      <c r="Q3487" s="13" t="s">
        <v>8321</v>
      </c>
      <c r="R3487" t="s">
        <v>8339</v>
      </c>
      <c r="S3487" s="10">
        <f t="shared" si="286"/>
        <v>41682.23646990741</v>
      </c>
      <c r="T3487" s="10">
        <f t="shared" si="287"/>
        <v>41712.194803240738</v>
      </c>
      <c r="U3487">
        <f t="shared" si="283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 s="9">
        <v>7</v>
      </c>
      <c r="M3488" t="b">
        <v>0</v>
      </c>
      <c r="N3488" t="s">
        <v>8270</v>
      </c>
      <c r="O3488">
        <f t="shared" si="284"/>
        <v>0</v>
      </c>
      <c r="P3488">
        <f t="shared" si="285"/>
        <v>2</v>
      </c>
      <c r="Q3488" s="13" t="s">
        <v>8308</v>
      </c>
      <c r="R3488" t="s">
        <v>8342</v>
      </c>
      <c r="S3488" s="10">
        <f t="shared" si="286"/>
        <v>42230.578622685185</v>
      </c>
      <c r="T3488" s="10">
        <f t="shared" si="287"/>
        <v>42254.578622685185</v>
      </c>
      <c r="U3488">
        <f t="shared" si="283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 s="9">
        <v>1</v>
      </c>
      <c r="M3489" t="b">
        <v>1</v>
      </c>
      <c r="N3489" t="s">
        <v>8263</v>
      </c>
      <c r="O3489">
        <f t="shared" si="284"/>
        <v>100</v>
      </c>
      <c r="P3489">
        <f t="shared" si="285"/>
        <v>13</v>
      </c>
      <c r="Q3489" s="13" t="s">
        <v>8321</v>
      </c>
      <c r="R3489" t="s">
        <v>8332</v>
      </c>
      <c r="S3489" s="10">
        <f t="shared" si="286"/>
        <v>42376.79206018518</v>
      </c>
      <c r="T3489" s="10">
        <f t="shared" si="287"/>
        <v>42394.79206018518</v>
      </c>
      <c r="U3489">
        <f t="shared" si="283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 s="9">
        <v>4</v>
      </c>
      <c r="M3490" t="b">
        <v>1</v>
      </c>
      <c r="N3490" t="s">
        <v>8269</v>
      </c>
      <c r="O3490">
        <f t="shared" si="284"/>
        <v>130</v>
      </c>
      <c r="P3490">
        <f t="shared" si="285"/>
        <v>3.25</v>
      </c>
      <c r="Q3490" s="13" t="s">
        <v>8323</v>
      </c>
      <c r="R3490" t="s">
        <v>8326</v>
      </c>
      <c r="S3490" s="10">
        <f t="shared" si="286"/>
        <v>42628.849120370374</v>
      </c>
      <c r="T3490" s="10">
        <f t="shared" si="287"/>
        <v>42656.849120370374</v>
      </c>
      <c r="U3490">
        <f t="shared" si="283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 s="9">
        <v>3</v>
      </c>
      <c r="M3491" t="b">
        <v>0</v>
      </c>
      <c r="N3491" t="s">
        <v>8270</v>
      </c>
      <c r="O3491">
        <f t="shared" si="284"/>
        <v>0</v>
      </c>
      <c r="P3491">
        <f t="shared" si="285"/>
        <v>4</v>
      </c>
      <c r="Q3491" s="13" t="s">
        <v>8308</v>
      </c>
      <c r="R3491" t="s">
        <v>8342</v>
      </c>
      <c r="S3491" s="10">
        <f t="shared" si="286"/>
        <v>41960.771354166667</v>
      </c>
      <c r="T3491" s="10">
        <f t="shared" si="287"/>
        <v>41990.771354166667</v>
      </c>
      <c r="U3491">
        <f t="shared" si="283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 s="9">
        <v>4</v>
      </c>
      <c r="M3492" t="b">
        <v>0</v>
      </c>
      <c r="N3492" t="s">
        <v>8280</v>
      </c>
      <c r="O3492">
        <f t="shared" si="284"/>
        <v>0</v>
      </c>
      <c r="P3492">
        <f t="shared" si="285"/>
        <v>3</v>
      </c>
      <c r="Q3492" s="13" t="s">
        <v>8316</v>
      </c>
      <c r="R3492" t="s">
        <v>8334</v>
      </c>
      <c r="S3492" s="10">
        <f t="shared" si="286"/>
        <v>42002.926990740743</v>
      </c>
      <c r="T3492" s="10">
        <f t="shared" si="287"/>
        <v>42032.926990740743</v>
      </c>
      <c r="U3492">
        <f t="shared" si="283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 s="9">
        <v>3</v>
      </c>
      <c r="M3493" t="b">
        <v>0</v>
      </c>
      <c r="N3493" t="s">
        <v>8292</v>
      </c>
      <c r="O3493">
        <f t="shared" si="284"/>
        <v>1</v>
      </c>
      <c r="P3493">
        <f t="shared" si="285"/>
        <v>4</v>
      </c>
      <c r="Q3493" s="13" t="s">
        <v>8308</v>
      </c>
      <c r="R3493" t="s">
        <v>8318</v>
      </c>
      <c r="S3493" s="10">
        <f t="shared" si="286"/>
        <v>42037.789895833332</v>
      </c>
      <c r="T3493" s="10">
        <f t="shared" si="287"/>
        <v>42067.789895833332</v>
      </c>
      <c r="U3493">
        <f t="shared" si="283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 s="9">
        <v>2</v>
      </c>
      <c r="M3494" t="b">
        <v>0</v>
      </c>
      <c r="N3494" t="s">
        <v>8266</v>
      </c>
      <c r="O3494">
        <f t="shared" si="284"/>
        <v>0</v>
      </c>
      <c r="P3494">
        <f t="shared" si="285"/>
        <v>5.5</v>
      </c>
      <c r="Q3494" s="13" t="s">
        <v>8321</v>
      </c>
      <c r="R3494" t="s">
        <v>8325</v>
      </c>
      <c r="S3494" s="10">
        <f t="shared" si="286"/>
        <v>42160.927488425921</v>
      </c>
      <c r="T3494" s="10">
        <f t="shared" si="287"/>
        <v>42220.927488425921</v>
      </c>
      <c r="U3494">
        <f t="shared" si="283"/>
        <v>2015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 s="9">
        <v>4</v>
      </c>
      <c r="M3495" t="b">
        <v>0</v>
      </c>
      <c r="N3495" t="s">
        <v>8271</v>
      </c>
      <c r="O3495">
        <f t="shared" si="284"/>
        <v>0</v>
      </c>
      <c r="P3495">
        <f t="shared" si="285"/>
        <v>2.75</v>
      </c>
      <c r="Q3495" s="13" t="s">
        <v>8308</v>
      </c>
      <c r="R3495" t="s">
        <v>8310</v>
      </c>
      <c r="S3495" s="10">
        <f t="shared" si="286"/>
        <v>41830.947013888886</v>
      </c>
      <c r="T3495" s="10">
        <f t="shared" si="287"/>
        <v>41860.947013888886</v>
      </c>
      <c r="U3495">
        <f t="shared" si="283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 s="9">
        <v>2</v>
      </c>
      <c r="M3496" t="b">
        <v>0</v>
      </c>
      <c r="N3496" t="s">
        <v>8269</v>
      </c>
      <c r="O3496">
        <f t="shared" si="284"/>
        <v>0</v>
      </c>
      <c r="P3496">
        <f t="shared" si="285"/>
        <v>5.5</v>
      </c>
      <c r="Q3496" s="13" t="s">
        <v>8323</v>
      </c>
      <c r="R3496" t="s">
        <v>8326</v>
      </c>
      <c r="S3496" s="10">
        <f t="shared" si="286"/>
        <v>42447.863553240735</v>
      </c>
      <c r="T3496" s="10">
        <f t="shared" si="287"/>
        <v>42477.863553240735</v>
      </c>
      <c r="U3496">
        <f t="shared" ref="U3496:U3528" si="288">YEAR(S3496)</f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 s="9">
        <v>2</v>
      </c>
      <c r="M3497" t="b">
        <v>0</v>
      </c>
      <c r="N3497" t="s">
        <v>8268</v>
      </c>
      <c r="O3497">
        <f t="shared" si="284"/>
        <v>0</v>
      </c>
      <c r="P3497">
        <f t="shared" si="285"/>
        <v>5.5</v>
      </c>
      <c r="Q3497" s="13" t="s">
        <v>8321</v>
      </c>
      <c r="R3497" t="s">
        <v>8339</v>
      </c>
      <c r="S3497" s="10">
        <f t="shared" si="286"/>
        <v>42649.742210648154</v>
      </c>
      <c r="T3497" s="10">
        <f t="shared" si="287"/>
        <v>42694.783877314811</v>
      </c>
      <c r="U3497">
        <f t="shared" si="288"/>
        <v>2016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 s="9">
        <v>3</v>
      </c>
      <c r="M3498" t="b">
        <v>0</v>
      </c>
      <c r="N3498" t="s">
        <v>8280</v>
      </c>
      <c r="O3498">
        <f t="shared" si="284"/>
        <v>0</v>
      </c>
      <c r="P3498">
        <f t="shared" si="285"/>
        <v>3.67</v>
      </c>
      <c r="Q3498" s="13" t="s">
        <v>8316</v>
      </c>
      <c r="R3498" t="s">
        <v>8334</v>
      </c>
      <c r="S3498" s="10">
        <f t="shared" si="286"/>
        <v>41718.5237037037</v>
      </c>
      <c r="T3498" s="10">
        <f t="shared" si="287"/>
        <v>41748.5237037037</v>
      </c>
      <c r="U3498">
        <f t="shared" si="288"/>
        <v>2014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 s="9">
        <v>3</v>
      </c>
      <c r="M3499" t="b">
        <v>0</v>
      </c>
      <c r="N3499" t="s">
        <v>8281</v>
      </c>
      <c r="O3499">
        <f t="shared" si="284"/>
        <v>0</v>
      </c>
      <c r="P3499">
        <f t="shared" si="285"/>
        <v>3.67</v>
      </c>
      <c r="Q3499" s="13" t="s">
        <v>8316</v>
      </c>
      <c r="R3499" t="s">
        <v>8344</v>
      </c>
      <c r="S3499" s="10">
        <f t="shared" si="286"/>
        <v>41908.996527777781</v>
      </c>
      <c r="T3499" s="10">
        <f t="shared" si="287"/>
        <v>41969.038194444445</v>
      </c>
      <c r="U3499">
        <f t="shared" si="288"/>
        <v>2014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 s="9">
        <v>2</v>
      </c>
      <c r="M3500" t="b">
        <v>0</v>
      </c>
      <c r="N3500" t="s">
        <v>8291</v>
      </c>
      <c r="O3500">
        <f t="shared" si="284"/>
        <v>0</v>
      </c>
      <c r="P3500">
        <f t="shared" si="285"/>
        <v>5.5</v>
      </c>
      <c r="Q3500" s="13" t="s">
        <v>8327</v>
      </c>
      <c r="R3500" t="s">
        <v>8330</v>
      </c>
      <c r="S3500" s="10">
        <f t="shared" si="286"/>
        <v>42064.217418981483</v>
      </c>
      <c r="T3500" s="10">
        <f t="shared" si="287"/>
        <v>42094.140277777777</v>
      </c>
      <c r="U3500">
        <f t="shared" si="288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 s="9">
        <v>2</v>
      </c>
      <c r="M3501" t="b">
        <v>0</v>
      </c>
      <c r="N3501" t="s">
        <v>8269</v>
      </c>
      <c r="O3501">
        <f t="shared" si="284"/>
        <v>0</v>
      </c>
      <c r="P3501">
        <f t="shared" si="285"/>
        <v>5.5</v>
      </c>
      <c r="Q3501" s="13" t="s">
        <v>8323</v>
      </c>
      <c r="R3501" t="s">
        <v>8326</v>
      </c>
      <c r="S3501" s="10">
        <f t="shared" si="286"/>
        <v>41961.492488425924</v>
      </c>
      <c r="T3501" s="10">
        <f t="shared" si="287"/>
        <v>42006.492488425924</v>
      </c>
      <c r="U3501">
        <f t="shared" si="288"/>
        <v>2014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 s="9">
        <v>2</v>
      </c>
      <c r="M3502" t="b">
        <v>0</v>
      </c>
      <c r="N3502" t="s">
        <v>8301</v>
      </c>
      <c r="O3502">
        <f t="shared" si="284"/>
        <v>0</v>
      </c>
      <c r="P3502">
        <f t="shared" si="285"/>
        <v>5.5</v>
      </c>
      <c r="Q3502" s="13" t="s">
        <v>8323</v>
      </c>
      <c r="R3502" t="s">
        <v>8324</v>
      </c>
      <c r="S3502" s="10">
        <f t="shared" si="286"/>
        <v>42107.156319444446</v>
      </c>
      <c r="T3502" s="10">
        <f t="shared" si="287"/>
        <v>42167.156319444446</v>
      </c>
      <c r="U3502">
        <f t="shared" si="288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 s="9">
        <v>2</v>
      </c>
      <c r="M3503" t="b">
        <v>0</v>
      </c>
      <c r="N3503" t="s">
        <v>8269</v>
      </c>
      <c r="O3503">
        <f t="shared" si="284"/>
        <v>1</v>
      </c>
      <c r="P3503">
        <f t="shared" si="285"/>
        <v>5.5</v>
      </c>
      <c r="Q3503" s="13" t="s">
        <v>8323</v>
      </c>
      <c r="R3503" t="s">
        <v>8326</v>
      </c>
      <c r="S3503" s="10">
        <f t="shared" si="286"/>
        <v>42402.947002314817</v>
      </c>
      <c r="T3503" s="10">
        <f t="shared" si="287"/>
        <v>42452.145138888889</v>
      </c>
      <c r="U3503">
        <f t="shared" si="288"/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 s="9">
        <v>1</v>
      </c>
      <c r="M3504" t="b">
        <v>0</v>
      </c>
      <c r="N3504" t="s">
        <v>8265</v>
      </c>
      <c r="O3504">
        <f t="shared" si="284"/>
        <v>0</v>
      </c>
      <c r="P3504">
        <f t="shared" si="285"/>
        <v>10</v>
      </c>
      <c r="Q3504" s="13" t="s">
        <v>8321</v>
      </c>
      <c r="R3504" t="s">
        <v>8337</v>
      </c>
      <c r="S3504" s="10">
        <f t="shared" si="286"/>
        <v>42514.434548611112</v>
      </c>
      <c r="T3504" s="10">
        <f t="shared" si="287"/>
        <v>42554.434548611112</v>
      </c>
      <c r="U3504">
        <f t="shared" si="288"/>
        <v>2016</v>
      </c>
    </row>
    <row r="3505" spans="1:21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 s="9">
        <v>1</v>
      </c>
      <c r="M3505" t="b">
        <v>0</v>
      </c>
      <c r="N3505" t="s">
        <v>8282</v>
      </c>
      <c r="O3505">
        <f t="shared" si="284"/>
        <v>0</v>
      </c>
      <c r="P3505">
        <f t="shared" si="285"/>
        <v>10</v>
      </c>
      <c r="Q3505" s="13" t="s">
        <v>8319</v>
      </c>
      <c r="R3505" t="s">
        <v>8345</v>
      </c>
      <c r="S3505" s="10">
        <f t="shared" si="286"/>
        <v>42746.019652777773</v>
      </c>
      <c r="T3505" s="10">
        <f t="shared" si="287"/>
        <v>42800.541666666672</v>
      </c>
      <c r="U3505">
        <f t="shared" si="288"/>
        <v>2017</v>
      </c>
    </row>
    <row r="3506" spans="1:21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 s="9">
        <v>1</v>
      </c>
      <c r="M3506" t="b">
        <v>0</v>
      </c>
      <c r="N3506" t="s">
        <v>8265</v>
      </c>
      <c r="O3506">
        <f t="shared" si="284"/>
        <v>0</v>
      </c>
      <c r="P3506">
        <f t="shared" si="285"/>
        <v>10</v>
      </c>
      <c r="Q3506" s="13" t="s">
        <v>8321</v>
      </c>
      <c r="R3506" t="s">
        <v>8337</v>
      </c>
      <c r="S3506" s="10">
        <f t="shared" si="286"/>
        <v>42616.049849537041</v>
      </c>
      <c r="T3506" s="10">
        <f t="shared" si="287"/>
        <v>42646.049849537041</v>
      </c>
      <c r="U3506">
        <f t="shared" si="288"/>
        <v>2016</v>
      </c>
    </row>
    <row r="3507" spans="1:21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 s="9">
        <v>1</v>
      </c>
      <c r="M3507" t="b">
        <v>0</v>
      </c>
      <c r="N3507" t="s">
        <v>8282</v>
      </c>
      <c r="O3507">
        <f t="shared" si="284"/>
        <v>0</v>
      </c>
      <c r="P3507">
        <f t="shared" si="285"/>
        <v>10</v>
      </c>
      <c r="Q3507" s="13" t="s">
        <v>8319</v>
      </c>
      <c r="R3507" t="s">
        <v>8345</v>
      </c>
      <c r="S3507" s="10">
        <f t="shared" si="286"/>
        <v>42061.69594907407</v>
      </c>
      <c r="T3507" s="10">
        <f t="shared" si="287"/>
        <v>42121.654282407413</v>
      </c>
      <c r="U3507">
        <f t="shared" si="288"/>
        <v>2015</v>
      </c>
    </row>
    <row r="3508" spans="1:21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 s="9">
        <v>1</v>
      </c>
      <c r="M3508" t="b">
        <v>0</v>
      </c>
      <c r="N3508" t="s">
        <v>8292</v>
      </c>
      <c r="O3508">
        <f t="shared" si="284"/>
        <v>0</v>
      </c>
      <c r="P3508">
        <f t="shared" si="285"/>
        <v>10</v>
      </c>
      <c r="Q3508" s="13" t="s">
        <v>8308</v>
      </c>
      <c r="R3508" t="s">
        <v>8318</v>
      </c>
      <c r="S3508" s="10">
        <f t="shared" si="286"/>
        <v>41830.033958333333</v>
      </c>
      <c r="T3508" s="10">
        <f t="shared" si="287"/>
        <v>41860.033958333333</v>
      </c>
      <c r="U3508">
        <f t="shared" si="288"/>
        <v>2014</v>
      </c>
    </row>
    <row r="3509" spans="1:21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 s="9">
        <v>1</v>
      </c>
      <c r="M3509" t="b">
        <v>0</v>
      </c>
      <c r="N3509" t="s">
        <v>8273</v>
      </c>
      <c r="O3509">
        <f t="shared" si="284"/>
        <v>0</v>
      </c>
      <c r="P3509">
        <f t="shared" si="285"/>
        <v>10</v>
      </c>
      <c r="Q3509" s="13" t="s">
        <v>8311</v>
      </c>
      <c r="R3509" t="s">
        <v>8352</v>
      </c>
      <c r="S3509" s="10">
        <f t="shared" si="286"/>
        <v>42349.824097222227</v>
      </c>
      <c r="T3509" s="10">
        <f t="shared" si="287"/>
        <v>42399.824097222227</v>
      </c>
      <c r="U3509">
        <f t="shared" si="288"/>
        <v>2015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 s="9">
        <v>1</v>
      </c>
      <c r="M3510" t="b">
        <v>0</v>
      </c>
      <c r="N3510" t="s">
        <v>8269</v>
      </c>
      <c r="O3510">
        <f t="shared" si="284"/>
        <v>0</v>
      </c>
      <c r="P3510">
        <f t="shared" si="285"/>
        <v>10</v>
      </c>
      <c r="Q3510" s="13" t="s">
        <v>8323</v>
      </c>
      <c r="R3510" t="s">
        <v>8326</v>
      </c>
      <c r="S3510" s="10">
        <f t="shared" si="286"/>
        <v>42786.350231481483</v>
      </c>
      <c r="T3510" s="10">
        <f t="shared" si="287"/>
        <v>42846.308564814812</v>
      </c>
      <c r="U3510">
        <f t="shared" si="288"/>
        <v>2017</v>
      </c>
    </row>
    <row r="3511" spans="1:21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 s="9">
        <v>2</v>
      </c>
      <c r="M3511" t="b">
        <v>0</v>
      </c>
      <c r="N3511" t="s">
        <v>8301</v>
      </c>
      <c r="O3511">
        <f t="shared" si="284"/>
        <v>0</v>
      </c>
      <c r="P3511">
        <f t="shared" si="285"/>
        <v>5</v>
      </c>
      <c r="Q3511" s="13" t="s">
        <v>8323</v>
      </c>
      <c r="R3511" t="s">
        <v>8324</v>
      </c>
      <c r="S3511" s="10">
        <f t="shared" si="286"/>
        <v>41825.055231481485</v>
      </c>
      <c r="T3511" s="10">
        <f t="shared" si="287"/>
        <v>41850.055231481485</v>
      </c>
      <c r="U3511">
        <f t="shared" si="288"/>
        <v>2014</v>
      </c>
    </row>
    <row r="3512" spans="1:21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 s="9">
        <v>1</v>
      </c>
      <c r="M3512" t="b">
        <v>0</v>
      </c>
      <c r="N3512" t="s">
        <v>8301</v>
      </c>
      <c r="O3512">
        <f t="shared" si="284"/>
        <v>0</v>
      </c>
      <c r="P3512">
        <f t="shared" si="285"/>
        <v>10</v>
      </c>
      <c r="Q3512" s="13" t="s">
        <v>8323</v>
      </c>
      <c r="R3512" t="s">
        <v>8324</v>
      </c>
      <c r="S3512" s="10">
        <f t="shared" si="286"/>
        <v>42745.031469907408</v>
      </c>
      <c r="T3512" s="10">
        <f t="shared" si="287"/>
        <v>42785.031469907408</v>
      </c>
      <c r="U3512">
        <f t="shared" si="288"/>
        <v>2017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 s="9">
        <v>1</v>
      </c>
      <c r="M3513" t="b">
        <v>0</v>
      </c>
      <c r="N3513" t="s">
        <v>8270</v>
      </c>
      <c r="O3513">
        <f t="shared" si="284"/>
        <v>0</v>
      </c>
      <c r="P3513">
        <f t="shared" si="285"/>
        <v>10</v>
      </c>
      <c r="Q3513" s="13" t="s">
        <v>8308</v>
      </c>
      <c r="R3513" t="s">
        <v>8342</v>
      </c>
      <c r="S3513" s="10">
        <f t="shared" si="286"/>
        <v>42017.843287037031</v>
      </c>
      <c r="T3513" s="10">
        <f t="shared" si="287"/>
        <v>42047.843287037031</v>
      </c>
      <c r="U3513">
        <f t="shared" si="288"/>
        <v>2015</v>
      </c>
    </row>
    <row r="3514" spans="1:21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 s="9">
        <v>1</v>
      </c>
      <c r="M3514" t="b">
        <v>0</v>
      </c>
      <c r="N3514" t="s">
        <v>8281</v>
      </c>
      <c r="O3514">
        <f t="shared" si="284"/>
        <v>0</v>
      </c>
      <c r="P3514">
        <f t="shared" si="285"/>
        <v>10</v>
      </c>
      <c r="Q3514" s="13" t="s">
        <v>8316</v>
      </c>
      <c r="R3514" t="s">
        <v>8344</v>
      </c>
      <c r="S3514" s="10">
        <f t="shared" si="286"/>
        <v>42649.924907407403</v>
      </c>
      <c r="T3514" s="10">
        <f t="shared" si="287"/>
        <v>42679.924907407403</v>
      </c>
      <c r="U3514">
        <f t="shared" si="288"/>
        <v>2016</v>
      </c>
    </row>
    <row r="3515" spans="1:21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 s="9">
        <v>2</v>
      </c>
      <c r="M3515" t="b">
        <v>0</v>
      </c>
      <c r="N3515" t="s">
        <v>8280</v>
      </c>
      <c r="O3515">
        <f t="shared" si="284"/>
        <v>0</v>
      </c>
      <c r="P3515">
        <f t="shared" si="285"/>
        <v>5</v>
      </c>
      <c r="Q3515" s="13" t="s">
        <v>8316</v>
      </c>
      <c r="R3515" t="s">
        <v>8334</v>
      </c>
      <c r="S3515" s="10">
        <f t="shared" si="286"/>
        <v>41951.973229166666</v>
      </c>
      <c r="T3515" s="10">
        <f t="shared" si="287"/>
        <v>41981.973229166666</v>
      </c>
      <c r="U3515">
        <f t="shared" si="288"/>
        <v>2014</v>
      </c>
    </row>
    <row r="3516" spans="1:21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 s="9">
        <v>1</v>
      </c>
      <c r="M3516" t="b">
        <v>0</v>
      </c>
      <c r="N3516" t="s">
        <v>8303</v>
      </c>
      <c r="O3516">
        <f t="shared" si="284"/>
        <v>0</v>
      </c>
      <c r="P3516">
        <f t="shared" si="285"/>
        <v>10</v>
      </c>
      <c r="Q3516" s="13" t="s">
        <v>8323</v>
      </c>
      <c r="R3516" t="s">
        <v>8335</v>
      </c>
      <c r="S3516" s="10">
        <f t="shared" si="286"/>
        <v>42154.818819444445</v>
      </c>
      <c r="T3516" s="10">
        <f t="shared" si="287"/>
        <v>42185.165972222225</v>
      </c>
      <c r="U3516">
        <f t="shared" si="288"/>
        <v>2015</v>
      </c>
    </row>
    <row r="3517" spans="1:21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 s="9">
        <v>1</v>
      </c>
      <c r="M3517" t="b">
        <v>0</v>
      </c>
      <c r="N3517" t="s">
        <v>8270</v>
      </c>
      <c r="O3517">
        <f t="shared" si="284"/>
        <v>0</v>
      </c>
      <c r="P3517">
        <f t="shared" si="285"/>
        <v>10</v>
      </c>
      <c r="Q3517" s="13" t="s">
        <v>8308</v>
      </c>
      <c r="R3517" t="s">
        <v>8342</v>
      </c>
      <c r="S3517" s="10">
        <f t="shared" si="286"/>
        <v>42223.619456018518</v>
      </c>
      <c r="T3517" s="10">
        <f t="shared" si="287"/>
        <v>42253.215277777781</v>
      </c>
      <c r="U3517">
        <f t="shared" si="288"/>
        <v>2015</v>
      </c>
    </row>
    <row r="3518" spans="1:21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 s="9">
        <v>2</v>
      </c>
      <c r="M3518" t="b">
        <v>0</v>
      </c>
      <c r="N3518" t="s">
        <v>8268</v>
      </c>
      <c r="O3518">
        <f t="shared" si="284"/>
        <v>0</v>
      </c>
      <c r="P3518">
        <f t="shared" si="285"/>
        <v>5</v>
      </c>
      <c r="Q3518" s="13" t="s">
        <v>8321</v>
      </c>
      <c r="R3518" t="s">
        <v>8339</v>
      </c>
      <c r="S3518" s="10">
        <f t="shared" si="286"/>
        <v>41650.015057870369</v>
      </c>
      <c r="T3518" s="10">
        <f t="shared" si="287"/>
        <v>41680.015057870369</v>
      </c>
      <c r="U3518">
        <f t="shared" si="288"/>
        <v>2014</v>
      </c>
    </row>
    <row r="3519" spans="1:21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 s="9">
        <v>1</v>
      </c>
      <c r="M3519" t="b">
        <v>0</v>
      </c>
      <c r="N3519" t="s">
        <v>8268</v>
      </c>
      <c r="O3519">
        <f t="shared" si="284"/>
        <v>0</v>
      </c>
      <c r="P3519">
        <f t="shared" si="285"/>
        <v>10</v>
      </c>
      <c r="Q3519" s="13" t="s">
        <v>8321</v>
      </c>
      <c r="R3519" t="s">
        <v>8339</v>
      </c>
      <c r="S3519" s="10">
        <f t="shared" si="286"/>
        <v>42447.896875000006</v>
      </c>
      <c r="T3519" s="10">
        <f t="shared" si="287"/>
        <v>42474.606944444444</v>
      </c>
      <c r="U3519">
        <f t="shared" si="288"/>
        <v>2016</v>
      </c>
    </row>
    <row r="3520" spans="1:21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 s="9">
        <v>1</v>
      </c>
      <c r="M3520" t="b">
        <v>0</v>
      </c>
      <c r="N3520" t="s">
        <v>8288</v>
      </c>
      <c r="O3520">
        <f t="shared" si="284"/>
        <v>0</v>
      </c>
      <c r="P3520">
        <f t="shared" si="285"/>
        <v>10</v>
      </c>
      <c r="Q3520" s="13" t="s">
        <v>8311</v>
      </c>
      <c r="R3520" t="s">
        <v>8349</v>
      </c>
      <c r="S3520" s="10">
        <f t="shared" si="286"/>
        <v>42121.367002314815</v>
      </c>
      <c r="T3520" s="10">
        <f t="shared" si="287"/>
        <v>42152.836805555555</v>
      </c>
      <c r="U3520">
        <f t="shared" si="288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 s="9">
        <v>1</v>
      </c>
      <c r="M3521" t="b">
        <v>0</v>
      </c>
      <c r="N3521" t="s">
        <v>8269</v>
      </c>
      <c r="O3521">
        <f t="shared" si="284"/>
        <v>0</v>
      </c>
      <c r="P3521">
        <f t="shared" si="285"/>
        <v>10</v>
      </c>
      <c r="Q3521" s="13" t="s">
        <v>8323</v>
      </c>
      <c r="R3521" t="s">
        <v>8326</v>
      </c>
      <c r="S3521" s="10">
        <f t="shared" si="286"/>
        <v>42437.64534722222</v>
      </c>
      <c r="T3521" s="10">
        <f t="shared" si="287"/>
        <v>42497.603680555556</v>
      </c>
      <c r="U3521">
        <f t="shared" si="288"/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 s="9">
        <v>3</v>
      </c>
      <c r="M3522" t="b">
        <v>0</v>
      </c>
      <c r="N3522" t="s">
        <v>8280</v>
      </c>
      <c r="O3522">
        <f t="shared" si="284"/>
        <v>0</v>
      </c>
      <c r="P3522">
        <f t="shared" si="285"/>
        <v>3.33</v>
      </c>
      <c r="Q3522" s="13" t="s">
        <v>8316</v>
      </c>
      <c r="R3522" t="s">
        <v>8334</v>
      </c>
      <c r="S3522" s="10">
        <f t="shared" si="286"/>
        <v>41526.345914351856</v>
      </c>
      <c r="T3522" s="10">
        <f t="shared" si="287"/>
        <v>41556.345914351856</v>
      </c>
      <c r="U3522">
        <f t="shared" si="288"/>
        <v>2013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 s="9">
        <v>2</v>
      </c>
      <c r="M3523" t="b">
        <v>0</v>
      </c>
      <c r="N3523" t="s">
        <v>8291</v>
      </c>
      <c r="O3523">
        <f t="shared" ref="O3523:O3586" si="289">ROUND(E3523/D3523*100,0)</f>
        <v>0</v>
      </c>
      <c r="P3523">
        <f t="shared" ref="P3523:P3586" si="290">IFERROR(ROUND(E3523/L3523,2),0)</f>
        <v>5</v>
      </c>
      <c r="Q3523" s="13" t="s">
        <v>8327</v>
      </c>
      <c r="R3523" t="s">
        <v>8330</v>
      </c>
      <c r="S3523" s="10">
        <f t="shared" ref="S3523:S3586" si="291">(((J3523/60)/60)/24)+DATE(1970,1,1)</f>
        <v>41989.664409722223</v>
      </c>
      <c r="T3523" s="10">
        <f t="shared" ref="T3523:T3586" si="292">(((I3523/60)/60)/24)+DATE(1970,1,1)</f>
        <v>42019.664409722223</v>
      </c>
      <c r="U3523">
        <f t="shared" si="288"/>
        <v>2014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 s="9">
        <v>1</v>
      </c>
      <c r="M3524" t="b">
        <v>0</v>
      </c>
      <c r="N3524" t="s">
        <v>8268</v>
      </c>
      <c r="O3524">
        <f t="shared" si="289"/>
        <v>0</v>
      </c>
      <c r="P3524">
        <f t="shared" si="290"/>
        <v>10</v>
      </c>
      <c r="Q3524" s="13" t="s">
        <v>8321</v>
      </c>
      <c r="R3524" t="s">
        <v>8339</v>
      </c>
      <c r="S3524" s="10">
        <f t="shared" si="291"/>
        <v>42153.631597222222</v>
      </c>
      <c r="T3524" s="10">
        <f t="shared" si="292"/>
        <v>42183.631597222222</v>
      </c>
      <c r="U3524">
        <f t="shared" si="288"/>
        <v>2015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 s="9">
        <v>1</v>
      </c>
      <c r="M3525" t="b">
        <v>0</v>
      </c>
      <c r="N3525" t="s">
        <v>8270</v>
      </c>
      <c r="O3525">
        <f t="shared" si="289"/>
        <v>0</v>
      </c>
      <c r="P3525">
        <f t="shared" si="290"/>
        <v>10</v>
      </c>
      <c r="Q3525" s="13" t="s">
        <v>8308</v>
      </c>
      <c r="R3525" t="s">
        <v>8342</v>
      </c>
      <c r="S3525" s="10">
        <f t="shared" si="291"/>
        <v>42450.589143518519</v>
      </c>
      <c r="T3525" s="10">
        <f t="shared" si="292"/>
        <v>42510.589143518519</v>
      </c>
      <c r="U3525">
        <f t="shared" si="288"/>
        <v>2016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 s="9">
        <v>1</v>
      </c>
      <c r="M3526" t="b">
        <v>0</v>
      </c>
      <c r="N3526" t="s">
        <v>8270</v>
      </c>
      <c r="O3526">
        <f t="shared" si="289"/>
        <v>0</v>
      </c>
      <c r="P3526">
        <f t="shared" si="290"/>
        <v>10</v>
      </c>
      <c r="Q3526" s="13" t="s">
        <v>8308</v>
      </c>
      <c r="R3526" t="s">
        <v>8342</v>
      </c>
      <c r="S3526" s="10">
        <f t="shared" si="291"/>
        <v>42102.650567129633</v>
      </c>
      <c r="T3526" s="10">
        <f t="shared" si="292"/>
        <v>42148.625</v>
      </c>
      <c r="U3526">
        <f t="shared" si="288"/>
        <v>2015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 s="9">
        <v>1</v>
      </c>
      <c r="M3527" t="b">
        <v>0</v>
      </c>
      <c r="N3527" t="s">
        <v>8270</v>
      </c>
      <c r="O3527">
        <f t="shared" si="289"/>
        <v>0</v>
      </c>
      <c r="P3527">
        <f t="shared" si="290"/>
        <v>10</v>
      </c>
      <c r="Q3527" s="13" t="s">
        <v>8308</v>
      </c>
      <c r="R3527" t="s">
        <v>8342</v>
      </c>
      <c r="S3527" s="10">
        <f t="shared" si="291"/>
        <v>42262.849050925928</v>
      </c>
      <c r="T3527" s="10">
        <f t="shared" si="292"/>
        <v>42292.849050925928</v>
      </c>
      <c r="U3527">
        <f t="shared" si="288"/>
        <v>2015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 s="9">
        <v>2</v>
      </c>
      <c r="M3528" t="b">
        <v>0</v>
      </c>
      <c r="N3528" t="s">
        <v>8282</v>
      </c>
      <c r="O3528">
        <f t="shared" si="289"/>
        <v>0</v>
      </c>
      <c r="P3528">
        <f t="shared" si="290"/>
        <v>5</v>
      </c>
      <c r="Q3528" s="13" t="s">
        <v>8319</v>
      </c>
      <c r="R3528" t="s">
        <v>8345</v>
      </c>
      <c r="S3528" s="10">
        <f t="shared" si="291"/>
        <v>42383.899456018517</v>
      </c>
      <c r="T3528" s="10">
        <f t="shared" si="292"/>
        <v>42413.899456018517</v>
      </c>
      <c r="U3528">
        <f t="shared" si="288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 s="9">
        <v>1</v>
      </c>
      <c r="M3529" t="b">
        <v>0</v>
      </c>
      <c r="N3529" t="s">
        <v>8303</v>
      </c>
      <c r="O3529">
        <f t="shared" si="289"/>
        <v>0</v>
      </c>
      <c r="P3529">
        <f t="shared" si="290"/>
        <v>10</v>
      </c>
      <c r="Q3529" s="13" t="s">
        <v>8323</v>
      </c>
      <c r="R3529" t="s">
        <v>8335</v>
      </c>
      <c r="S3529" s="10">
        <f t="shared" si="291"/>
        <v>41865.659780092588</v>
      </c>
      <c r="T3529" s="10">
        <f t="shared" si="292"/>
        <v>41890.659780092588</v>
      </c>
      <c r="U3529">
        <f>YEAR(S3529)</f>
        <v>2014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 s="9">
        <v>1</v>
      </c>
      <c r="M3530" t="b">
        <v>0</v>
      </c>
      <c r="N3530" t="s">
        <v>8266</v>
      </c>
      <c r="O3530">
        <f t="shared" si="289"/>
        <v>0</v>
      </c>
      <c r="P3530">
        <f t="shared" si="290"/>
        <v>10</v>
      </c>
      <c r="Q3530" s="13" t="s">
        <v>8321</v>
      </c>
      <c r="R3530" t="s">
        <v>8325</v>
      </c>
      <c r="S3530" s="10">
        <f t="shared" si="291"/>
        <v>42375.230115740742</v>
      </c>
      <c r="T3530" s="10">
        <f t="shared" si="292"/>
        <v>42417.999305555553</v>
      </c>
      <c r="U3530">
        <f t="shared" ref="U3530:U3547" si="293">YEAR(S3530)</f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 s="9">
        <v>1</v>
      </c>
      <c r="M3531" t="b">
        <v>0</v>
      </c>
      <c r="N3531" t="s">
        <v>8269</v>
      </c>
      <c r="O3531">
        <f t="shared" si="289"/>
        <v>0</v>
      </c>
      <c r="P3531">
        <f t="shared" si="290"/>
        <v>10</v>
      </c>
      <c r="Q3531" s="13" t="s">
        <v>8323</v>
      </c>
      <c r="R3531" t="s">
        <v>8326</v>
      </c>
      <c r="S3531" s="10">
        <f t="shared" si="291"/>
        <v>41863.527326388888</v>
      </c>
      <c r="T3531" s="10">
        <f t="shared" si="292"/>
        <v>41893.527326388888</v>
      </c>
      <c r="U3531">
        <f t="shared" si="293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 s="9">
        <v>1</v>
      </c>
      <c r="M3532" t="b">
        <v>0</v>
      </c>
      <c r="N3532" t="s">
        <v>8269</v>
      </c>
      <c r="O3532">
        <f t="shared" si="289"/>
        <v>0</v>
      </c>
      <c r="P3532">
        <f t="shared" si="290"/>
        <v>10</v>
      </c>
      <c r="Q3532" s="13" t="s">
        <v>8323</v>
      </c>
      <c r="R3532" t="s">
        <v>8326</v>
      </c>
      <c r="S3532" s="10">
        <f t="shared" si="291"/>
        <v>42058.603877314818</v>
      </c>
      <c r="T3532" s="10">
        <f t="shared" si="292"/>
        <v>42087.165972222225</v>
      </c>
      <c r="U3532">
        <f t="shared" si="293"/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 s="9">
        <v>1</v>
      </c>
      <c r="M3533" t="b">
        <v>0</v>
      </c>
      <c r="N3533" t="s">
        <v>8265</v>
      </c>
      <c r="O3533">
        <f t="shared" si="289"/>
        <v>0</v>
      </c>
      <c r="P3533">
        <f t="shared" si="290"/>
        <v>10</v>
      </c>
      <c r="Q3533" s="13" t="s">
        <v>8321</v>
      </c>
      <c r="R3533" t="s">
        <v>8337</v>
      </c>
      <c r="S3533" s="10">
        <f t="shared" si="291"/>
        <v>41938.893263888887</v>
      </c>
      <c r="T3533" s="10">
        <f t="shared" si="292"/>
        <v>41959.934930555552</v>
      </c>
      <c r="U3533">
        <f t="shared" si="293"/>
        <v>2014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 s="9">
        <v>1</v>
      </c>
      <c r="M3534" t="b">
        <v>0</v>
      </c>
      <c r="N3534" t="s">
        <v>8302</v>
      </c>
      <c r="O3534">
        <f t="shared" si="289"/>
        <v>0</v>
      </c>
      <c r="P3534">
        <f t="shared" si="290"/>
        <v>10</v>
      </c>
      <c r="Q3534" s="13" t="s">
        <v>8311</v>
      </c>
      <c r="R3534" t="s">
        <v>8356</v>
      </c>
      <c r="S3534" s="10">
        <f t="shared" si="291"/>
        <v>42172.669027777782</v>
      </c>
      <c r="T3534" s="10">
        <f t="shared" si="292"/>
        <v>42202.669027777782</v>
      </c>
      <c r="U3534">
        <f t="shared" si="293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 s="9">
        <v>1</v>
      </c>
      <c r="M3535" t="b">
        <v>0</v>
      </c>
      <c r="N3535" t="s">
        <v>8269</v>
      </c>
      <c r="O3535">
        <f t="shared" si="289"/>
        <v>0</v>
      </c>
      <c r="P3535">
        <f t="shared" si="290"/>
        <v>10</v>
      </c>
      <c r="Q3535" s="13" t="s">
        <v>8323</v>
      </c>
      <c r="R3535" t="s">
        <v>8326</v>
      </c>
      <c r="S3535" s="10">
        <f t="shared" si="291"/>
        <v>42622.436412037037</v>
      </c>
      <c r="T3535" s="10">
        <f t="shared" si="292"/>
        <v>42652.436412037037</v>
      </c>
      <c r="U3535">
        <f t="shared" si="293"/>
        <v>2016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 s="9">
        <v>2</v>
      </c>
      <c r="M3536" t="b">
        <v>0</v>
      </c>
      <c r="N3536" t="s">
        <v>8281</v>
      </c>
      <c r="O3536">
        <f t="shared" si="289"/>
        <v>0</v>
      </c>
      <c r="P3536">
        <f t="shared" si="290"/>
        <v>5</v>
      </c>
      <c r="Q3536" s="13" t="s">
        <v>8316</v>
      </c>
      <c r="R3536" t="s">
        <v>8344</v>
      </c>
      <c r="S3536" s="10">
        <f t="shared" si="291"/>
        <v>41772.797280092593</v>
      </c>
      <c r="T3536" s="10">
        <f t="shared" si="292"/>
        <v>41802.797280092593</v>
      </c>
      <c r="U3536">
        <f t="shared" si="293"/>
        <v>2014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 s="9">
        <v>1</v>
      </c>
      <c r="M3537" t="b">
        <v>0</v>
      </c>
      <c r="N3537" t="s">
        <v>8287</v>
      </c>
      <c r="O3537">
        <f t="shared" si="289"/>
        <v>0</v>
      </c>
      <c r="P3537">
        <f t="shared" si="290"/>
        <v>10</v>
      </c>
      <c r="Q3537" s="13" t="s">
        <v>8313</v>
      </c>
      <c r="R3537" t="s">
        <v>8355</v>
      </c>
      <c r="S3537" s="10">
        <f t="shared" si="291"/>
        <v>41935.509652777779</v>
      </c>
      <c r="T3537" s="10">
        <f t="shared" si="292"/>
        <v>41965.551319444443</v>
      </c>
      <c r="U3537">
        <f t="shared" si="293"/>
        <v>2014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 s="9">
        <v>2</v>
      </c>
      <c r="M3538" t="b">
        <v>0</v>
      </c>
      <c r="N3538" t="s">
        <v>8281</v>
      </c>
      <c r="O3538">
        <f t="shared" si="289"/>
        <v>1</v>
      </c>
      <c r="P3538">
        <f t="shared" si="290"/>
        <v>5</v>
      </c>
      <c r="Q3538" s="13" t="s">
        <v>8316</v>
      </c>
      <c r="R3538" t="s">
        <v>8344</v>
      </c>
      <c r="S3538" s="10">
        <f t="shared" si="291"/>
        <v>42535.327476851846</v>
      </c>
      <c r="T3538" s="10">
        <f t="shared" si="292"/>
        <v>42565.327476851846</v>
      </c>
      <c r="U3538">
        <f t="shared" si="293"/>
        <v>2016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 s="9">
        <v>2</v>
      </c>
      <c r="M3539" t="b">
        <v>0</v>
      </c>
      <c r="N3539" t="s">
        <v>8302</v>
      </c>
      <c r="O3539">
        <f t="shared" si="289"/>
        <v>1</v>
      </c>
      <c r="P3539">
        <f t="shared" si="290"/>
        <v>5</v>
      </c>
      <c r="Q3539" s="13" t="s">
        <v>8311</v>
      </c>
      <c r="R3539" t="s">
        <v>8356</v>
      </c>
      <c r="S3539" s="10">
        <f t="shared" si="291"/>
        <v>42573.65662037037</v>
      </c>
      <c r="T3539" s="10">
        <f t="shared" si="292"/>
        <v>42588.65662037037</v>
      </c>
      <c r="U3539">
        <f t="shared" si="293"/>
        <v>2016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 s="9">
        <v>1</v>
      </c>
      <c r="M3540" t="b">
        <v>0</v>
      </c>
      <c r="N3540" t="s">
        <v>8301</v>
      </c>
      <c r="O3540">
        <f t="shared" si="289"/>
        <v>1</v>
      </c>
      <c r="P3540">
        <f t="shared" si="290"/>
        <v>10</v>
      </c>
      <c r="Q3540" s="13" t="s">
        <v>8323</v>
      </c>
      <c r="R3540" t="s">
        <v>8324</v>
      </c>
      <c r="S3540" s="10">
        <f t="shared" si="291"/>
        <v>41848.679803240739</v>
      </c>
      <c r="T3540" s="10">
        <f t="shared" si="292"/>
        <v>41908.679803240739</v>
      </c>
      <c r="U3540">
        <f t="shared" si="293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 s="9">
        <v>1</v>
      </c>
      <c r="M3541" t="b">
        <v>0</v>
      </c>
      <c r="N3541" t="s">
        <v>8269</v>
      </c>
      <c r="O3541">
        <f t="shared" si="289"/>
        <v>1</v>
      </c>
      <c r="P3541">
        <f t="shared" si="290"/>
        <v>10</v>
      </c>
      <c r="Q3541" s="13" t="s">
        <v>8323</v>
      </c>
      <c r="R3541" t="s">
        <v>8326</v>
      </c>
      <c r="S3541" s="10">
        <f t="shared" si="291"/>
        <v>42048.711724537032</v>
      </c>
      <c r="T3541" s="10">
        <f t="shared" si="292"/>
        <v>42086.75</v>
      </c>
      <c r="U3541">
        <f t="shared" si="293"/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 s="9">
        <v>1</v>
      </c>
      <c r="M3542" t="b">
        <v>0</v>
      </c>
      <c r="N3542" t="s">
        <v>8269</v>
      </c>
      <c r="O3542">
        <f t="shared" si="289"/>
        <v>1</v>
      </c>
      <c r="P3542">
        <f t="shared" si="290"/>
        <v>10</v>
      </c>
      <c r="Q3542" s="13" t="s">
        <v>8323</v>
      </c>
      <c r="R3542" t="s">
        <v>8326</v>
      </c>
      <c r="S3542" s="10">
        <f t="shared" si="291"/>
        <v>42803.842812499999</v>
      </c>
      <c r="T3542" s="10">
        <f t="shared" si="292"/>
        <v>42843.801145833335</v>
      </c>
      <c r="U3542">
        <f t="shared" si="293"/>
        <v>2017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 s="9">
        <v>2</v>
      </c>
      <c r="M3543" t="b">
        <v>0</v>
      </c>
      <c r="N3543" t="s">
        <v>8270</v>
      </c>
      <c r="O3543">
        <f t="shared" si="289"/>
        <v>1</v>
      </c>
      <c r="P3543">
        <f t="shared" si="290"/>
        <v>5</v>
      </c>
      <c r="Q3543" s="13" t="s">
        <v>8308</v>
      </c>
      <c r="R3543" t="s">
        <v>8342</v>
      </c>
      <c r="S3543" s="10">
        <f t="shared" si="291"/>
        <v>42049.716620370367</v>
      </c>
      <c r="T3543" s="10">
        <f t="shared" si="292"/>
        <v>42079.674953703703</v>
      </c>
      <c r="U3543">
        <f t="shared" si="293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 s="9">
        <v>1</v>
      </c>
      <c r="M3544" t="b">
        <v>0</v>
      </c>
      <c r="N3544" t="s">
        <v>8269</v>
      </c>
      <c r="O3544">
        <f t="shared" si="289"/>
        <v>1</v>
      </c>
      <c r="P3544">
        <f t="shared" si="290"/>
        <v>10</v>
      </c>
      <c r="Q3544" s="13" t="s">
        <v>8323</v>
      </c>
      <c r="R3544" t="s">
        <v>8326</v>
      </c>
      <c r="S3544" s="10">
        <f t="shared" si="291"/>
        <v>42291.739548611105</v>
      </c>
      <c r="T3544" s="10">
        <f t="shared" si="292"/>
        <v>42351.781215277777</v>
      </c>
      <c r="U3544">
        <f t="shared" si="293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 s="9">
        <v>1</v>
      </c>
      <c r="M3545" t="b">
        <v>0</v>
      </c>
      <c r="N3545" t="s">
        <v>8269</v>
      </c>
      <c r="O3545">
        <f t="shared" si="289"/>
        <v>1</v>
      </c>
      <c r="P3545">
        <f t="shared" si="290"/>
        <v>10</v>
      </c>
      <c r="Q3545" s="13" t="s">
        <v>8323</v>
      </c>
      <c r="R3545" t="s">
        <v>8326</v>
      </c>
      <c r="S3545" s="10">
        <f t="shared" si="291"/>
        <v>42217.670104166667</v>
      </c>
      <c r="T3545" s="10">
        <f t="shared" si="292"/>
        <v>42247.670104166667</v>
      </c>
      <c r="U3545">
        <f t="shared" si="293"/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 s="9">
        <v>1</v>
      </c>
      <c r="M3546" t="b">
        <v>0</v>
      </c>
      <c r="N3546" t="s">
        <v>8280</v>
      </c>
      <c r="O3546">
        <f t="shared" si="289"/>
        <v>1</v>
      </c>
      <c r="P3546">
        <f t="shared" si="290"/>
        <v>10</v>
      </c>
      <c r="Q3546" s="13" t="s">
        <v>8316</v>
      </c>
      <c r="R3546" t="s">
        <v>8334</v>
      </c>
      <c r="S3546" s="10">
        <f t="shared" si="291"/>
        <v>40802.964594907404</v>
      </c>
      <c r="T3546" s="10">
        <f t="shared" si="292"/>
        <v>40832.964594907404</v>
      </c>
      <c r="U3546">
        <f t="shared" si="293"/>
        <v>2011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 s="9">
        <v>1</v>
      </c>
      <c r="M3547" t="b">
        <v>0</v>
      </c>
      <c r="N3547" t="s">
        <v>8279</v>
      </c>
      <c r="O3547">
        <f t="shared" si="289"/>
        <v>2</v>
      </c>
      <c r="P3547">
        <f t="shared" si="290"/>
        <v>10</v>
      </c>
      <c r="Q3547" s="13" t="s">
        <v>8346</v>
      </c>
      <c r="R3547" t="s">
        <v>8347</v>
      </c>
      <c r="S3547" s="10">
        <f t="shared" si="291"/>
        <v>41851.696157407408</v>
      </c>
      <c r="T3547" s="10">
        <f t="shared" si="292"/>
        <v>41894.416666666664</v>
      </c>
      <c r="U3547">
        <f t="shared" si="293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 s="9">
        <v>2</v>
      </c>
      <c r="M3548" t="b">
        <v>0</v>
      </c>
      <c r="N3548" t="s">
        <v>8303</v>
      </c>
      <c r="O3548">
        <f t="shared" si="289"/>
        <v>2</v>
      </c>
      <c r="P3548">
        <f t="shared" si="290"/>
        <v>5</v>
      </c>
      <c r="Q3548" s="13" t="s">
        <v>8323</v>
      </c>
      <c r="R3548" t="s">
        <v>8335</v>
      </c>
      <c r="S3548" s="10">
        <f t="shared" si="291"/>
        <v>42201.436226851853</v>
      </c>
      <c r="T3548" s="10">
        <f t="shared" si="292"/>
        <v>42244.9375</v>
      </c>
      <c r="U3548">
        <f>YEAR(S3548)</f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 s="9">
        <v>1</v>
      </c>
      <c r="M3549" t="b">
        <v>0</v>
      </c>
      <c r="N3549" t="s">
        <v>8269</v>
      </c>
      <c r="O3549">
        <f t="shared" si="289"/>
        <v>2</v>
      </c>
      <c r="P3549">
        <f t="shared" si="290"/>
        <v>10</v>
      </c>
      <c r="Q3549" s="13" t="s">
        <v>8323</v>
      </c>
      <c r="R3549" t="s">
        <v>8326</v>
      </c>
      <c r="S3549" s="10">
        <f t="shared" si="291"/>
        <v>42128.431064814817</v>
      </c>
      <c r="T3549" s="10">
        <f t="shared" si="292"/>
        <v>42146.875</v>
      </c>
      <c r="U3549">
        <f t="shared" ref="U3549:U3612" si="294">YEAR(S3549)</f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 s="9">
        <v>1</v>
      </c>
      <c r="M3550" t="b">
        <v>0</v>
      </c>
      <c r="N3550" t="s">
        <v>8269</v>
      </c>
      <c r="O3550">
        <f t="shared" si="289"/>
        <v>5</v>
      </c>
      <c r="P3550">
        <f t="shared" si="290"/>
        <v>10</v>
      </c>
      <c r="Q3550" s="13" t="s">
        <v>8323</v>
      </c>
      <c r="R3550" t="s">
        <v>8326</v>
      </c>
      <c r="S3550" s="10">
        <f t="shared" si="291"/>
        <v>42261.632916666669</v>
      </c>
      <c r="T3550" s="10">
        <f t="shared" si="292"/>
        <v>42266.165972222225</v>
      </c>
      <c r="U3550">
        <f t="shared" si="294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 s="9">
        <v>1</v>
      </c>
      <c r="M3551" t="b">
        <v>0</v>
      </c>
      <c r="N3551" t="s">
        <v>8269</v>
      </c>
      <c r="O3551">
        <f t="shared" si="289"/>
        <v>10</v>
      </c>
      <c r="P3551">
        <f t="shared" si="290"/>
        <v>10</v>
      </c>
      <c r="Q3551" s="13" t="s">
        <v>8323</v>
      </c>
      <c r="R3551" t="s">
        <v>8326</v>
      </c>
      <c r="S3551" s="10">
        <f t="shared" si="291"/>
        <v>41831.697939814818</v>
      </c>
      <c r="T3551" s="10">
        <f t="shared" si="292"/>
        <v>41861.697939814818</v>
      </c>
      <c r="U3551">
        <f t="shared" si="294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 s="9">
        <v>1</v>
      </c>
      <c r="M3552" t="b">
        <v>1</v>
      </c>
      <c r="N3552" t="s">
        <v>8275</v>
      </c>
      <c r="O3552">
        <f t="shared" si="289"/>
        <v>100</v>
      </c>
      <c r="P3552">
        <f t="shared" si="290"/>
        <v>10</v>
      </c>
      <c r="Q3552" s="13" t="s">
        <v>8327</v>
      </c>
      <c r="R3552" t="s">
        <v>8336</v>
      </c>
      <c r="S3552" s="10">
        <f t="shared" si="291"/>
        <v>42165.79833333334</v>
      </c>
      <c r="T3552" s="10">
        <f t="shared" si="292"/>
        <v>42195.79833333334</v>
      </c>
      <c r="U3552">
        <f t="shared" si="294"/>
        <v>2015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 s="9">
        <v>1</v>
      </c>
      <c r="M3553" t="b">
        <v>1</v>
      </c>
      <c r="N3553" t="s">
        <v>8278</v>
      </c>
      <c r="O3553">
        <f t="shared" si="289"/>
        <v>200</v>
      </c>
      <c r="P3553">
        <f t="shared" si="290"/>
        <v>10</v>
      </c>
      <c r="Q3553" s="13" t="s">
        <v>8327</v>
      </c>
      <c r="R3553" t="s">
        <v>8329</v>
      </c>
      <c r="S3553" s="10">
        <f t="shared" si="291"/>
        <v>42109.826145833329</v>
      </c>
      <c r="T3553" s="10">
        <f t="shared" si="292"/>
        <v>42139.826145833329</v>
      </c>
      <c r="U3553">
        <f t="shared" si="294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 s="9">
        <v>1</v>
      </c>
      <c r="M3554" t="b">
        <v>0</v>
      </c>
      <c r="N3554" t="s">
        <v>8270</v>
      </c>
      <c r="O3554">
        <f t="shared" si="289"/>
        <v>0</v>
      </c>
      <c r="P3554">
        <f t="shared" si="290"/>
        <v>9</v>
      </c>
      <c r="Q3554" s="13" t="s">
        <v>8308</v>
      </c>
      <c r="R3554" t="s">
        <v>8342</v>
      </c>
      <c r="S3554" s="10">
        <f t="shared" si="291"/>
        <v>42276.903333333335</v>
      </c>
      <c r="T3554" s="10">
        <f t="shared" si="292"/>
        <v>42306.903333333335</v>
      </c>
      <c r="U3554">
        <f t="shared" si="294"/>
        <v>2015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 s="9">
        <v>4</v>
      </c>
      <c r="M3555" t="b">
        <v>0</v>
      </c>
      <c r="N3555" t="s">
        <v>8271</v>
      </c>
      <c r="O3555">
        <f t="shared" si="289"/>
        <v>0</v>
      </c>
      <c r="P3555">
        <f t="shared" si="290"/>
        <v>2</v>
      </c>
      <c r="Q3555" s="13" t="s">
        <v>8308</v>
      </c>
      <c r="R3555" t="s">
        <v>8310</v>
      </c>
      <c r="S3555" s="10">
        <f t="shared" si="291"/>
        <v>41838.832152777781</v>
      </c>
      <c r="T3555" s="10">
        <f t="shared" si="292"/>
        <v>41868.832152777781</v>
      </c>
      <c r="U3555">
        <f t="shared" si="294"/>
        <v>2014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 s="9">
        <v>1</v>
      </c>
      <c r="M3556" t="b">
        <v>0</v>
      </c>
      <c r="N3556" t="s">
        <v>8282</v>
      </c>
      <c r="O3556">
        <f t="shared" si="289"/>
        <v>0</v>
      </c>
      <c r="P3556">
        <f t="shared" si="290"/>
        <v>8</v>
      </c>
      <c r="Q3556" s="13" t="s">
        <v>8319</v>
      </c>
      <c r="R3556" t="s">
        <v>8345</v>
      </c>
      <c r="S3556" s="10">
        <f t="shared" si="291"/>
        <v>41974.704745370371</v>
      </c>
      <c r="T3556" s="10">
        <f t="shared" si="292"/>
        <v>42004.704745370371</v>
      </c>
      <c r="U3556">
        <f t="shared" si="294"/>
        <v>2014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 s="9">
        <v>2</v>
      </c>
      <c r="M3557" t="b">
        <v>0</v>
      </c>
      <c r="N3557" t="s">
        <v>8265</v>
      </c>
      <c r="O3557">
        <f t="shared" si="289"/>
        <v>0</v>
      </c>
      <c r="P3557">
        <f t="shared" si="290"/>
        <v>4</v>
      </c>
      <c r="Q3557" s="13" t="s">
        <v>8321</v>
      </c>
      <c r="R3557" t="s">
        <v>8337</v>
      </c>
      <c r="S3557" s="10">
        <f t="shared" si="291"/>
        <v>42396.911712962959</v>
      </c>
      <c r="T3557" s="10">
        <f t="shared" si="292"/>
        <v>42426.911712962959</v>
      </c>
      <c r="U3557">
        <f t="shared" si="294"/>
        <v>2016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 s="9">
        <v>8</v>
      </c>
      <c r="M3558" t="b">
        <v>0</v>
      </c>
      <c r="N3558" t="s">
        <v>8270</v>
      </c>
      <c r="O3558">
        <f t="shared" si="289"/>
        <v>1</v>
      </c>
      <c r="P3558">
        <f t="shared" si="290"/>
        <v>1</v>
      </c>
      <c r="Q3558" s="13" t="s">
        <v>8308</v>
      </c>
      <c r="R3558" t="s">
        <v>8342</v>
      </c>
      <c r="S3558" s="10">
        <f t="shared" si="291"/>
        <v>41927.067627314813</v>
      </c>
      <c r="T3558" s="10">
        <f t="shared" si="292"/>
        <v>41957.109293981484</v>
      </c>
      <c r="U3558">
        <f t="shared" si="294"/>
        <v>2014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 s="9">
        <v>4</v>
      </c>
      <c r="M3559" t="b">
        <v>0</v>
      </c>
      <c r="N3559" t="s">
        <v>8292</v>
      </c>
      <c r="O3559">
        <f t="shared" si="289"/>
        <v>2</v>
      </c>
      <c r="P3559">
        <f t="shared" si="290"/>
        <v>2</v>
      </c>
      <c r="Q3559" s="13" t="s">
        <v>8308</v>
      </c>
      <c r="R3559" t="s">
        <v>8318</v>
      </c>
      <c r="S3559" s="10">
        <f t="shared" si="291"/>
        <v>41864.04886574074</v>
      </c>
      <c r="T3559" s="10">
        <f t="shared" si="292"/>
        <v>41884.04886574074</v>
      </c>
      <c r="U3559">
        <f t="shared" si="294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 s="9">
        <v>1</v>
      </c>
      <c r="M3560" t="b">
        <v>0</v>
      </c>
      <c r="N3560" t="s">
        <v>8269</v>
      </c>
      <c r="O3560">
        <f t="shared" si="289"/>
        <v>0</v>
      </c>
      <c r="P3560">
        <f t="shared" si="290"/>
        <v>7</v>
      </c>
      <c r="Q3560" s="13" t="s">
        <v>8323</v>
      </c>
      <c r="R3560" t="s">
        <v>8326</v>
      </c>
      <c r="S3560" s="10">
        <f t="shared" si="291"/>
        <v>42513.976319444439</v>
      </c>
      <c r="T3560" s="10">
        <f t="shared" si="292"/>
        <v>42559.976319444439</v>
      </c>
      <c r="U3560">
        <f t="shared" si="294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 s="9">
        <v>3</v>
      </c>
      <c r="M3561" t="b">
        <v>0</v>
      </c>
      <c r="N3561" t="s">
        <v>8269</v>
      </c>
      <c r="O3561">
        <f t="shared" si="289"/>
        <v>0</v>
      </c>
      <c r="P3561">
        <f t="shared" si="290"/>
        <v>2.33</v>
      </c>
      <c r="Q3561" s="13" t="s">
        <v>8323</v>
      </c>
      <c r="R3561" t="s">
        <v>8326</v>
      </c>
      <c r="S3561" s="10">
        <f t="shared" si="291"/>
        <v>42465.128391203703</v>
      </c>
      <c r="T3561" s="10">
        <f t="shared" si="292"/>
        <v>42495.128391203703</v>
      </c>
      <c r="U3561">
        <f t="shared" si="294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 s="9">
        <v>3</v>
      </c>
      <c r="M3562" t="b">
        <v>0</v>
      </c>
      <c r="N3562" t="s">
        <v>8285</v>
      </c>
      <c r="O3562">
        <f t="shared" si="289"/>
        <v>0</v>
      </c>
      <c r="P3562">
        <f t="shared" si="290"/>
        <v>2.33</v>
      </c>
      <c r="Q3562" s="13" t="s">
        <v>8311</v>
      </c>
      <c r="R3562" t="s">
        <v>8348</v>
      </c>
      <c r="S3562" s="10">
        <f t="shared" si="291"/>
        <v>42013.059027777781</v>
      </c>
      <c r="T3562" s="10">
        <f t="shared" si="292"/>
        <v>42041.059027777781</v>
      </c>
      <c r="U3562">
        <f t="shared" si="294"/>
        <v>2015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 s="9">
        <v>2</v>
      </c>
      <c r="M3563" t="b">
        <v>0</v>
      </c>
      <c r="N3563" t="s">
        <v>8268</v>
      </c>
      <c r="O3563">
        <f t="shared" si="289"/>
        <v>0</v>
      </c>
      <c r="P3563">
        <f t="shared" si="290"/>
        <v>3</v>
      </c>
      <c r="Q3563" s="13" t="s">
        <v>8321</v>
      </c>
      <c r="R3563" t="s">
        <v>8339</v>
      </c>
      <c r="S3563" s="10">
        <f t="shared" si="291"/>
        <v>42275.861157407402</v>
      </c>
      <c r="T3563" s="10">
        <f t="shared" si="292"/>
        <v>42335.902824074074</v>
      </c>
      <c r="U3563">
        <f t="shared" si="294"/>
        <v>2015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 s="9">
        <v>2</v>
      </c>
      <c r="M3564" t="b">
        <v>0</v>
      </c>
      <c r="N3564" t="s">
        <v>8270</v>
      </c>
      <c r="O3564">
        <f t="shared" si="289"/>
        <v>0</v>
      </c>
      <c r="P3564">
        <f t="shared" si="290"/>
        <v>3</v>
      </c>
      <c r="Q3564" s="13" t="s">
        <v>8308</v>
      </c>
      <c r="R3564" t="s">
        <v>8342</v>
      </c>
      <c r="S3564" s="10">
        <f t="shared" si="291"/>
        <v>42646.896898148145</v>
      </c>
      <c r="T3564" s="10">
        <f t="shared" si="292"/>
        <v>42676.896898148145</v>
      </c>
      <c r="U3564">
        <f t="shared" si="294"/>
        <v>2016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 s="9">
        <v>2</v>
      </c>
      <c r="M3565" t="b">
        <v>0</v>
      </c>
      <c r="N3565" t="s">
        <v>8287</v>
      </c>
      <c r="O3565">
        <f t="shared" si="289"/>
        <v>0</v>
      </c>
      <c r="P3565">
        <f t="shared" si="290"/>
        <v>3</v>
      </c>
      <c r="Q3565" s="13" t="s">
        <v>8313</v>
      </c>
      <c r="R3565" t="s">
        <v>8355</v>
      </c>
      <c r="S3565" s="10">
        <f t="shared" si="291"/>
        <v>41974.712245370371</v>
      </c>
      <c r="T3565" s="10">
        <f t="shared" si="292"/>
        <v>42004.712245370371</v>
      </c>
      <c r="U3565">
        <f t="shared" si="294"/>
        <v>2014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 s="9">
        <v>2</v>
      </c>
      <c r="M3566" t="b">
        <v>0</v>
      </c>
      <c r="N3566" t="s">
        <v>8279</v>
      </c>
      <c r="O3566">
        <f t="shared" si="289"/>
        <v>0</v>
      </c>
      <c r="P3566">
        <f t="shared" si="290"/>
        <v>3</v>
      </c>
      <c r="Q3566" s="13" t="s">
        <v>8346</v>
      </c>
      <c r="R3566" t="s">
        <v>8347</v>
      </c>
      <c r="S3566" s="10">
        <f t="shared" si="291"/>
        <v>42011.925937499997</v>
      </c>
      <c r="T3566" s="10">
        <f t="shared" si="292"/>
        <v>42068.852083333331</v>
      </c>
      <c r="U3566">
        <f t="shared" si="294"/>
        <v>2015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 s="9">
        <v>2</v>
      </c>
      <c r="M3567" t="b">
        <v>0</v>
      </c>
      <c r="N3567" t="s">
        <v>8281</v>
      </c>
      <c r="O3567">
        <f t="shared" si="289"/>
        <v>0</v>
      </c>
      <c r="P3567">
        <f t="shared" si="290"/>
        <v>3</v>
      </c>
      <c r="Q3567" s="13" t="s">
        <v>8316</v>
      </c>
      <c r="R3567" t="s">
        <v>8344</v>
      </c>
      <c r="S3567" s="10">
        <f t="shared" si="291"/>
        <v>42413.649641203709</v>
      </c>
      <c r="T3567" s="10">
        <f t="shared" si="292"/>
        <v>42443.607974537037</v>
      </c>
      <c r="U3567">
        <f t="shared" si="294"/>
        <v>2016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 s="9">
        <v>1</v>
      </c>
      <c r="M3568" t="b">
        <v>0</v>
      </c>
      <c r="N3568" t="s">
        <v>8285</v>
      </c>
      <c r="O3568">
        <f t="shared" si="289"/>
        <v>0</v>
      </c>
      <c r="P3568">
        <f t="shared" si="290"/>
        <v>6</v>
      </c>
      <c r="Q3568" s="13" t="s">
        <v>8311</v>
      </c>
      <c r="R3568" t="s">
        <v>8348</v>
      </c>
      <c r="S3568" s="10">
        <f t="shared" si="291"/>
        <v>42395.456412037034</v>
      </c>
      <c r="T3568" s="10">
        <f t="shared" si="292"/>
        <v>42425.456412037034</v>
      </c>
      <c r="U3568">
        <f t="shared" si="294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 s="9">
        <v>2</v>
      </c>
      <c r="M3569" t="b">
        <v>0</v>
      </c>
      <c r="N3569" t="s">
        <v>8269</v>
      </c>
      <c r="O3569">
        <f t="shared" si="289"/>
        <v>1</v>
      </c>
      <c r="P3569">
        <f t="shared" si="290"/>
        <v>3</v>
      </c>
      <c r="Q3569" s="13" t="s">
        <v>8323</v>
      </c>
      <c r="R3569" t="s">
        <v>8326</v>
      </c>
      <c r="S3569" s="10">
        <f t="shared" si="291"/>
        <v>41982.904386574075</v>
      </c>
      <c r="T3569" s="10">
        <f t="shared" si="292"/>
        <v>42042.904386574075</v>
      </c>
      <c r="U3569">
        <f t="shared" si="294"/>
        <v>2014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 s="9">
        <v>2</v>
      </c>
      <c r="M3570" t="b">
        <v>0</v>
      </c>
      <c r="N3570" t="s">
        <v>8270</v>
      </c>
      <c r="O3570">
        <f t="shared" si="289"/>
        <v>1</v>
      </c>
      <c r="P3570">
        <f t="shared" si="290"/>
        <v>3</v>
      </c>
      <c r="Q3570" s="13" t="s">
        <v>8308</v>
      </c>
      <c r="R3570" t="s">
        <v>8342</v>
      </c>
      <c r="S3570" s="10">
        <f t="shared" si="291"/>
        <v>42525.656944444447</v>
      </c>
      <c r="T3570" s="10">
        <f t="shared" si="292"/>
        <v>42555.656944444447</v>
      </c>
      <c r="U3570">
        <f t="shared" si="294"/>
        <v>2016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 s="9">
        <v>1</v>
      </c>
      <c r="M3571" t="b">
        <v>0</v>
      </c>
      <c r="N3571" t="s">
        <v>8282</v>
      </c>
      <c r="O3571">
        <f t="shared" si="289"/>
        <v>0</v>
      </c>
      <c r="P3571">
        <f t="shared" si="290"/>
        <v>5</v>
      </c>
      <c r="Q3571" s="13" t="s">
        <v>8319</v>
      </c>
      <c r="R3571" t="s">
        <v>8345</v>
      </c>
      <c r="S3571" s="10">
        <f t="shared" si="291"/>
        <v>41837.905694444446</v>
      </c>
      <c r="T3571" s="10">
        <f t="shared" si="292"/>
        <v>41867.905694444446</v>
      </c>
      <c r="U3571">
        <f t="shared" si="294"/>
        <v>2014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 s="9">
        <v>1</v>
      </c>
      <c r="M3572" t="b">
        <v>0</v>
      </c>
      <c r="N3572" t="s">
        <v>8266</v>
      </c>
      <c r="O3572">
        <f t="shared" si="289"/>
        <v>0</v>
      </c>
      <c r="P3572">
        <f t="shared" si="290"/>
        <v>5</v>
      </c>
      <c r="Q3572" s="13" t="s">
        <v>8321</v>
      </c>
      <c r="R3572" t="s">
        <v>8325</v>
      </c>
      <c r="S3572" s="10">
        <f t="shared" si="291"/>
        <v>41792.687442129631</v>
      </c>
      <c r="T3572" s="10">
        <f t="shared" si="292"/>
        <v>41822.687442129631</v>
      </c>
      <c r="U3572">
        <f t="shared" si="294"/>
        <v>2014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 s="9">
        <v>1</v>
      </c>
      <c r="M3573" t="b">
        <v>0</v>
      </c>
      <c r="N3573" t="s">
        <v>8282</v>
      </c>
      <c r="O3573">
        <f t="shared" si="289"/>
        <v>0</v>
      </c>
      <c r="P3573">
        <f t="shared" si="290"/>
        <v>5</v>
      </c>
      <c r="Q3573" s="13" t="s">
        <v>8319</v>
      </c>
      <c r="R3573" t="s">
        <v>8345</v>
      </c>
      <c r="S3573" s="10">
        <f t="shared" si="291"/>
        <v>42422.536192129628</v>
      </c>
      <c r="T3573" s="10">
        <f t="shared" si="292"/>
        <v>42452.494525462964</v>
      </c>
      <c r="U3573">
        <f t="shared" si="294"/>
        <v>2016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 s="9">
        <v>1</v>
      </c>
      <c r="M3574" t="b">
        <v>0</v>
      </c>
      <c r="N3574" t="s">
        <v>8268</v>
      </c>
      <c r="O3574">
        <f t="shared" si="289"/>
        <v>0</v>
      </c>
      <c r="P3574">
        <f t="shared" si="290"/>
        <v>5</v>
      </c>
      <c r="Q3574" s="13" t="s">
        <v>8321</v>
      </c>
      <c r="R3574" t="s">
        <v>8339</v>
      </c>
      <c r="S3574" s="10">
        <f t="shared" si="291"/>
        <v>41331.555127314816</v>
      </c>
      <c r="T3574" s="10">
        <f t="shared" si="292"/>
        <v>41356.513460648144</v>
      </c>
      <c r="U3574">
        <f t="shared" si="294"/>
        <v>2013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 s="9">
        <v>5</v>
      </c>
      <c r="M3575" t="b">
        <v>0</v>
      </c>
      <c r="N3575" t="s">
        <v>8282</v>
      </c>
      <c r="O3575">
        <f t="shared" si="289"/>
        <v>0</v>
      </c>
      <c r="P3575">
        <f t="shared" si="290"/>
        <v>1</v>
      </c>
      <c r="Q3575" s="13" t="s">
        <v>8319</v>
      </c>
      <c r="R3575" t="s">
        <v>8345</v>
      </c>
      <c r="S3575" s="10">
        <f t="shared" si="291"/>
        <v>42027.856990740736</v>
      </c>
      <c r="T3575" s="10">
        <f t="shared" si="292"/>
        <v>42087.815324074079</v>
      </c>
      <c r="U3575">
        <f t="shared" si="294"/>
        <v>2015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 s="9">
        <v>1</v>
      </c>
      <c r="M3576" t="b">
        <v>0</v>
      </c>
      <c r="N3576" t="s">
        <v>8282</v>
      </c>
      <c r="O3576">
        <f t="shared" si="289"/>
        <v>0</v>
      </c>
      <c r="P3576">
        <f t="shared" si="290"/>
        <v>5</v>
      </c>
      <c r="Q3576" s="13" t="s">
        <v>8319</v>
      </c>
      <c r="R3576" t="s">
        <v>8345</v>
      </c>
      <c r="S3576" s="10">
        <f t="shared" si="291"/>
        <v>42019.737766203703</v>
      </c>
      <c r="T3576" s="10">
        <f t="shared" si="292"/>
        <v>42077.625</v>
      </c>
      <c r="U3576">
        <f t="shared" si="294"/>
        <v>2015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 s="9">
        <v>1</v>
      </c>
      <c r="M3577" t="b">
        <v>0</v>
      </c>
      <c r="N3577" t="s">
        <v>8280</v>
      </c>
      <c r="O3577">
        <f t="shared" si="289"/>
        <v>0</v>
      </c>
      <c r="P3577">
        <f t="shared" si="290"/>
        <v>5</v>
      </c>
      <c r="Q3577" s="13" t="s">
        <v>8316</v>
      </c>
      <c r="R3577" t="s">
        <v>8334</v>
      </c>
      <c r="S3577" s="10">
        <f t="shared" si="291"/>
        <v>42123.185798611114</v>
      </c>
      <c r="T3577" s="10">
        <f t="shared" si="292"/>
        <v>42153.185798611114</v>
      </c>
      <c r="U3577">
        <f t="shared" si="294"/>
        <v>2015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 s="9">
        <v>1</v>
      </c>
      <c r="M3578" t="b">
        <v>0</v>
      </c>
      <c r="N3578" t="s">
        <v>8291</v>
      </c>
      <c r="O3578">
        <f t="shared" si="289"/>
        <v>0</v>
      </c>
      <c r="P3578">
        <f t="shared" si="290"/>
        <v>5</v>
      </c>
      <c r="Q3578" s="13" t="s">
        <v>8327</v>
      </c>
      <c r="R3578" t="s">
        <v>8330</v>
      </c>
      <c r="S3578" s="10">
        <f t="shared" si="291"/>
        <v>42791.669837962967</v>
      </c>
      <c r="T3578" s="10">
        <f t="shared" si="292"/>
        <v>42821.191666666666</v>
      </c>
      <c r="U3578">
        <f t="shared" si="294"/>
        <v>2017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 s="9">
        <v>1</v>
      </c>
      <c r="M3579" t="b">
        <v>0</v>
      </c>
      <c r="N3579" t="s">
        <v>8301</v>
      </c>
      <c r="O3579">
        <f t="shared" si="289"/>
        <v>0</v>
      </c>
      <c r="P3579">
        <f t="shared" si="290"/>
        <v>5</v>
      </c>
      <c r="Q3579" s="13" t="s">
        <v>8323</v>
      </c>
      <c r="R3579" t="s">
        <v>8324</v>
      </c>
      <c r="S3579" s="10">
        <f t="shared" si="291"/>
        <v>42060.04550925926</v>
      </c>
      <c r="T3579" s="10">
        <f t="shared" si="292"/>
        <v>42090.003842592589</v>
      </c>
      <c r="U3579">
        <f t="shared" si="294"/>
        <v>2015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 s="9">
        <v>1</v>
      </c>
      <c r="M3580" t="b">
        <v>0</v>
      </c>
      <c r="N3580" t="s">
        <v>8281</v>
      </c>
      <c r="O3580">
        <f t="shared" si="289"/>
        <v>0</v>
      </c>
      <c r="P3580">
        <f t="shared" si="290"/>
        <v>5</v>
      </c>
      <c r="Q3580" s="13" t="s">
        <v>8316</v>
      </c>
      <c r="R3580" t="s">
        <v>8344</v>
      </c>
      <c r="S3580" s="10">
        <f t="shared" si="291"/>
        <v>41975.347523148142</v>
      </c>
      <c r="T3580" s="10">
        <f t="shared" si="292"/>
        <v>42005.347523148142</v>
      </c>
      <c r="U3580">
        <f t="shared" si="294"/>
        <v>2014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 s="9">
        <v>1</v>
      </c>
      <c r="M3581" t="b">
        <v>0</v>
      </c>
      <c r="N3581" t="s">
        <v>8303</v>
      </c>
      <c r="O3581">
        <f t="shared" si="289"/>
        <v>0</v>
      </c>
      <c r="P3581">
        <f t="shared" si="290"/>
        <v>5</v>
      </c>
      <c r="Q3581" s="13" t="s">
        <v>8323</v>
      </c>
      <c r="R3581" t="s">
        <v>8335</v>
      </c>
      <c r="S3581" s="10">
        <f t="shared" si="291"/>
        <v>41799.259039351848</v>
      </c>
      <c r="T3581" s="10">
        <f t="shared" si="292"/>
        <v>41819.259039351848</v>
      </c>
      <c r="U3581">
        <f t="shared" si="294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 s="9">
        <v>1</v>
      </c>
      <c r="M3582" t="b">
        <v>0</v>
      </c>
      <c r="N3582" t="s">
        <v>8268</v>
      </c>
      <c r="O3582">
        <f t="shared" si="289"/>
        <v>0</v>
      </c>
      <c r="P3582">
        <f t="shared" si="290"/>
        <v>5</v>
      </c>
      <c r="Q3582" s="13" t="s">
        <v>8321</v>
      </c>
      <c r="R3582" t="s">
        <v>8339</v>
      </c>
      <c r="S3582" s="10">
        <f t="shared" si="291"/>
        <v>42423.985567129625</v>
      </c>
      <c r="T3582" s="10">
        <f t="shared" si="292"/>
        <v>42453.943900462968</v>
      </c>
      <c r="U3582">
        <f t="shared" si="294"/>
        <v>2016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 s="9">
        <v>1</v>
      </c>
      <c r="M3583" t="b">
        <v>0</v>
      </c>
      <c r="N3583" t="s">
        <v>8273</v>
      </c>
      <c r="O3583">
        <f t="shared" si="289"/>
        <v>0</v>
      </c>
      <c r="P3583">
        <f t="shared" si="290"/>
        <v>5</v>
      </c>
      <c r="Q3583" s="13" t="s">
        <v>8311</v>
      </c>
      <c r="R3583" t="s">
        <v>8352</v>
      </c>
      <c r="S3583" s="10">
        <f t="shared" si="291"/>
        <v>41136.85805555556</v>
      </c>
      <c r="T3583" s="10">
        <f t="shared" si="292"/>
        <v>41159.32708333333</v>
      </c>
      <c r="U3583">
        <f t="shared" si="294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 s="9">
        <v>1</v>
      </c>
      <c r="M3584" t="b">
        <v>0</v>
      </c>
      <c r="N3584" t="s">
        <v>8269</v>
      </c>
      <c r="O3584">
        <f t="shared" si="289"/>
        <v>0</v>
      </c>
      <c r="P3584">
        <f t="shared" si="290"/>
        <v>5</v>
      </c>
      <c r="Q3584" s="13" t="s">
        <v>8323</v>
      </c>
      <c r="R3584" t="s">
        <v>8326</v>
      </c>
      <c r="S3584" s="10">
        <f t="shared" si="291"/>
        <v>41915.400219907409</v>
      </c>
      <c r="T3584" s="10">
        <f t="shared" si="292"/>
        <v>41919.1875</v>
      </c>
      <c r="U3584">
        <f t="shared" si="294"/>
        <v>2014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 s="9">
        <v>1</v>
      </c>
      <c r="M3585" t="b">
        <v>0</v>
      </c>
      <c r="N3585" t="s">
        <v>8273</v>
      </c>
      <c r="O3585">
        <f t="shared" si="289"/>
        <v>0</v>
      </c>
      <c r="P3585">
        <f t="shared" si="290"/>
        <v>5</v>
      </c>
      <c r="Q3585" s="13" t="s">
        <v>8311</v>
      </c>
      <c r="R3585" t="s">
        <v>8352</v>
      </c>
      <c r="S3585" s="10">
        <f t="shared" si="291"/>
        <v>41471.446851851848</v>
      </c>
      <c r="T3585" s="10">
        <f t="shared" si="292"/>
        <v>41501.446851851848</v>
      </c>
      <c r="U3585">
        <f t="shared" si="294"/>
        <v>2013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 s="9">
        <v>1</v>
      </c>
      <c r="M3586" t="b">
        <v>0</v>
      </c>
      <c r="N3586" t="s">
        <v>8282</v>
      </c>
      <c r="O3586">
        <f t="shared" si="289"/>
        <v>0</v>
      </c>
      <c r="P3586">
        <f t="shared" si="290"/>
        <v>5</v>
      </c>
      <c r="Q3586" s="13" t="s">
        <v>8319</v>
      </c>
      <c r="R3586" t="s">
        <v>8345</v>
      </c>
      <c r="S3586" s="10">
        <f t="shared" si="291"/>
        <v>42333.330277777779</v>
      </c>
      <c r="T3586" s="10">
        <f t="shared" si="292"/>
        <v>42363.330277777779</v>
      </c>
      <c r="U3586">
        <f t="shared" si="294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 s="9">
        <v>1</v>
      </c>
      <c r="M3587" t="b">
        <v>0</v>
      </c>
      <c r="N3587" t="s">
        <v>8269</v>
      </c>
      <c r="O3587">
        <f t="shared" ref="O3587:O3650" si="295">ROUND(E3587/D3587*100,0)</f>
        <v>0</v>
      </c>
      <c r="P3587">
        <f t="shared" ref="P3587:P3650" si="296">IFERROR(ROUND(E3587/L3587,2),0)</f>
        <v>5</v>
      </c>
      <c r="Q3587" s="13" t="s">
        <v>8323</v>
      </c>
      <c r="R3587" t="s">
        <v>8326</v>
      </c>
      <c r="S3587" s="10">
        <f t="shared" ref="S3587:S3650" si="297">(((J3587/60)/60)/24)+DATE(1970,1,1)</f>
        <v>41985.427361111113</v>
      </c>
      <c r="T3587" s="10">
        <f t="shared" ref="T3587:T3650" si="298">(((I3587/60)/60)/24)+DATE(1970,1,1)</f>
        <v>42015.427361111113</v>
      </c>
      <c r="U3587">
        <f t="shared" si="294"/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 s="9">
        <v>1</v>
      </c>
      <c r="M3588" t="b">
        <v>0</v>
      </c>
      <c r="N3588" t="s">
        <v>8269</v>
      </c>
      <c r="O3588">
        <f t="shared" si="295"/>
        <v>0</v>
      </c>
      <c r="P3588">
        <f t="shared" si="296"/>
        <v>5</v>
      </c>
      <c r="Q3588" s="13" t="s">
        <v>8323</v>
      </c>
      <c r="R3588" t="s">
        <v>8326</v>
      </c>
      <c r="S3588" s="10">
        <f t="shared" si="297"/>
        <v>42510.938900462963</v>
      </c>
      <c r="T3588" s="10">
        <f t="shared" si="298"/>
        <v>42540.938900462963</v>
      </c>
      <c r="U3588">
        <f t="shared" si="294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 s="9">
        <v>1</v>
      </c>
      <c r="M3589" t="b">
        <v>0</v>
      </c>
      <c r="N3589" t="s">
        <v>8280</v>
      </c>
      <c r="O3589">
        <f t="shared" si="295"/>
        <v>0</v>
      </c>
      <c r="P3589">
        <f t="shared" si="296"/>
        <v>5</v>
      </c>
      <c r="Q3589" s="13" t="s">
        <v>8316</v>
      </c>
      <c r="R3589" t="s">
        <v>8334</v>
      </c>
      <c r="S3589" s="10">
        <f t="shared" si="297"/>
        <v>41722.792407407411</v>
      </c>
      <c r="T3589" s="10">
        <f t="shared" si="298"/>
        <v>41735.792407407411</v>
      </c>
      <c r="U3589">
        <f t="shared" si="294"/>
        <v>2014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 s="9">
        <v>1</v>
      </c>
      <c r="M3590" t="b">
        <v>0</v>
      </c>
      <c r="N3590" t="s">
        <v>8273</v>
      </c>
      <c r="O3590">
        <f t="shared" si="295"/>
        <v>0</v>
      </c>
      <c r="P3590">
        <f t="shared" si="296"/>
        <v>5</v>
      </c>
      <c r="Q3590" s="13" t="s">
        <v>8311</v>
      </c>
      <c r="R3590" t="s">
        <v>8352</v>
      </c>
      <c r="S3590" s="10">
        <f t="shared" si="297"/>
        <v>42527.007326388892</v>
      </c>
      <c r="T3590" s="10">
        <f t="shared" si="298"/>
        <v>42587.007326388892</v>
      </c>
      <c r="U3590">
        <f t="shared" si="294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 s="9">
        <v>1</v>
      </c>
      <c r="M3591" t="b">
        <v>0</v>
      </c>
      <c r="N3591" t="s">
        <v>8269</v>
      </c>
      <c r="O3591">
        <f t="shared" si="295"/>
        <v>0</v>
      </c>
      <c r="P3591">
        <f t="shared" si="296"/>
        <v>5</v>
      </c>
      <c r="Q3591" s="13" t="s">
        <v>8323</v>
      </c>
      <c r="R3591" t="s">
        <v>8326</v>
      </c>
      <c r="S3591" s="10">
        <f t="shared" si="297"/>
        <v>42109.801712962959</v>
      </c>
      <c r="T3591" s="10">
        <f t="shared" si="298"/>
        <v>42139.801712962959</v>
      </c>
      <c r="U3591">
        <f t="shared" si="294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 s="9">
        <v>1</v>
      </c>
      <c r="M3592" t="b">
        <v>0</v>
      </c>
      <c r="N3592" t="s">
        <v>8269</v>
      </c>
      <c r="O3592">
        <f t="shared" si="295"/>
        <v>0</v>
      </c>
      <c r="P3592">
        <f t="shared" si="296"/>
        <v>5</v>
      </c>
      <c r="Q3592" s="13" t="s">
        <v>8323</v>
      </c>
      <c r="R3592" t="s">
        <v>8326</v>
      </c>
      <c r="S3592" s="10">
        <f t="shared" si="297"/>
        <v>41809.389930555553</v>
      </c>
      <c r="T3592" s="10">
        <f t="shared" si="298"/>
        <v>41839.389930555553</v>
      </c>
      <c r="U3592">
        <f t="shared" si="294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 s="9">
        <v>1</v>
      </c>
      <c r="M3593" t="b">
        <v>0</v>
      </c>
      <c r="N3593" t="s">
        <v>8269</v>
      </c>
      <c r="O3593">
        <f t="shared" si="295"/>
        <v>0</v>
      </c>
      <c r="P3593">
        <f t="shared" si="296"/>
        <v>5</v>
      </c>
      <c r="Q3593" s="13" t="s">
        <v>8323</v>
      </c>
      <c r="R3593" t="s">
        <v>8326</v>
      </c>
      <c r="S3593" s="10">
        <f t="shared" si="297"/>
        <v>41848.772928240738</v>
      </c>
      <c r="T3593" s="10">
        <f t="shared" si="298"/>
        <v>41877.686111111114</v>
      </c>
      <c r="U3593">
        <f t="shared" si="294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 s="9">
        <v>1</v>
      </c>
      <c r="M3594" t="b">
        <v>0</v>
      </c>
      <c r="N3594" t="s">
        <v>8269</v>
      </c>
      <c r="O3594">
        <f t="shared" si="295"/>
        <v>0</v>
      </c>
      <c r="P3594">
        <f t="shared" si="296"/>
        <v>5</v>
      </c>
      <c r="Q3594" s="13" t="s">
        <v>8323</v>
      </c>
      <c r="R3594" t="s">
        <v>8326</v>
      </c>
      <c r="S3594" s="10">
        <f t="shared" si="297"/>
        <v>42492.98505787037</v>
      </c>
      <c r="T3594" s="10">
        <f t="shared" si="298"/>
        <v>42522.98505787037</v>
      </c>
      <c r="U3594">
        <f t="shared" si="294"/>
        <v>2016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 s="9">
        <v>1</v>
      </c>
      <c r="M3595" t="b">
        <v>0</v>
      </c>
      <c r="N3595" t="s">
        <v>8280</v>
      </c>
      <c r="O3595">
        <f t="shared" si="295"/>
        <v>1</v>
      </c>
      <c r="P3595">
        <f t="shared" si="296"/>
        <v>5</v>
      </c>
      <c r="Q3595" s="13" t="s">
        <v>8316</v>
      </c>
      <c r="R3595" t="s">
        <v>8334</v>
      </c>
      <c r="S3595" s="10">
        <f t="shared" si="297"/>
        <v>41835.977083333331</v>
      </c>
      <c r="T3595" s="10">
        <f t="shared" si="298"/>
        <v>41865.977083333331</v>
      </c>
      <c r="U3595">
        <f t="shared" si="294"/>
        <v>2014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 s="9">
        <v>1</v>
      </c>
      <c r="M3596" t="b">
        <v>0</v>
      </c>
      <c r="N3596" t="s">
        <v>8289</v>
      </c>
      <c r="O3596">
        <f t="shared" si="295"/>
        <v>1</v>
      </c>
      <c r="P3596">
        <f t="shared" si="296"/>
        <v>5</v>
      </c>
      <c r="Q3596" s="13" t="s">
        <v>8313</v>
      </c>
      <c r="R3596" t="s">
        <v>8351</v>
      </c>
      <c r="S3596" s="10">
        <f t="shared" si="297"/>
        <v>42325.448958333334</v>
      </c>
      <c r="T3596" s="10">
        <f t="shared" si="298"/>
        <v>42357.448958333334</v>
      </c>
      <c r="U3596">
        <f t="shared" si="294"/>
        <v>2015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 s="9">
        <v>5</v>
      </c>
      <c r="M3597" t="b">
        <v>0</v>
      </c>
      <c r="N3597" t="s">
        <v>8282</v>
      </c>
      <c r="O3597">
        <f t="shared" si="295"/>
        <v>1</v>
      </c>
      <c r="P3597">
        <f t="shared" si="296"/>
        <v>1</v>
      </c>
      <c r="Q3597" s="13" t="s">
        <v>8319</v>
      </c>
      <c r="R3597" t="s">
        <v>8345</v>
      </c>
      <c r="S3597" s="10">
        <f t="shared" si="297"/>
        <v>42019.76944444445</v>
      </c>
      <c r="T3597" s="10">
        <f t="shared" si="298"/>
        <v>42079.727777777778</v>
      </c>
      <c r="U3597">
        <f t="shared" si="294"/>
        <v>2015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 s="9">
        <v>1</v>
      </c>
      <c r="M3598" t="b">
        <v>0</v>
      </c>
      <c r="N3598" t="s">
        <v>8284</v>
      </c>
      <c r="O3598">
        <f t="shared" si="295"/>
        <v>1</v>
      </c>
      <c r="P3598">
        <f t="shared" si="296"/>
        <v>5</v>
      </c>
      <c r="Q3598" s="13" t="s">
        <v>8327</v>
      </c>
      <c r="R3598" t="s">
        <v>8354</v>
      </c>
      <c r="S3598" s="10">
        <f t="shared" si="297"/>
        <v>40782.165532407409</v>
      </c>
      <c r="T3598" s="10">
        <f t="shared" si="298"/>
        <v>40797.554166666669</v>
      </c>
      <c r="U3598">
        <f t="shared" si="294"/>
        <v>2011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 s="9">
        <v>1</v>
      </c>
      <c r="M3599" t="b">
        <v>0</v>
      </c>
      <c r="N3599" t="s">
        <v>8270</v>
      </c>
      <c r="O3599">
        <f t="shared" si="295"/>
        <v>1</v>
      </c>
      <c r="P3599">
        <f t="shared" si="296"/>
        <v>5</v>
      </c>
      <c r="Q3599" s="13" t="s">
        <v>8308</v>
      </c>
      <c r="R3599" t="s">
        <v>8342</v>
      </c>
      <c r="S3599" s="10">
        <f t="shared" si="297"/>
        <v>42307.034074074079</v>
      </c>
      <c r="T3599" s="10">
        <f t="shared" si="298"/>
        <v>42337.075740740736</v>
      </c>
      <c r="U3599">
        <f t="shared" si="294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 s="9">
        <v>1</v>
      </c>
      <c r="M3600" t="b">
        <v>0</v>
      </c>
      <c r="N3600" t="s">
        <v>8269</v>
      </c>
      <c r="O3600">
        <f t="shared" si="295"/>
        <v>1</v>
      </c>
      <c r="P3600">
        <f t="shared" si="296"/>
        <v>5</v>
      </c>
      <c r="Q3600" s="13" t="s">
        <v>8323</v>
      </c>
      <c r="R3600" t="s">
        <v>8326</v>
      </c>
      <c r="S3600" s="10">
        <f t="shared" si="297"/>
        <v>42453.428240740745</v>
      </c>
      <c r="T3600" s="10">
        <f t="shared" si="298"/>
        <v>42483.428240740745</v>
      </c>
      <c r="U3600">
        <f t="shared" si="294"/>
        <v>2016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 s="9">
        <v>2</v>
      </c>
      <c r="M3601" t="b">
        <v>0</v>
      </c>
      <c r="N3601" t="s">
        <v>8281</v>
      </c>
      <c r="O3601">
        <f t="shared" si="295"/>
        <v>0</v>
      </c>
      <c r="P3601">
        <f t="shared" si="296"/>
        <v>2</v>
      </c>
      <c r="Q3601" s="13" t="s">
        <v>8316</v>
      </c>
      <c r="R3601" t="s">
        <v>8344</v>
      </c>
      <c r="S3601" s="10">
        <f t="shared" si="297"/>
        <v>42645.367442129631</v>
      </c>
      <c r="T3601" s="10">
        <f t="shared" si="298"/>
        <v>42680.409108796302</v>
      </c>
      <c r="U3601">
        <f t="shared" si="294"/>
        <v>2016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 s="9">
        <v>3</v>
      </c>
      <c r="M3602" t="b">
        <v>0</v>
      </c>
      <c r="N3602" t="s">
        <v>8282</v>
      </c>
      <c r="O3602">
        <f t="shared" si="295"/>
        <v>0</v>
      </c>
      <c r="P3602">
        <f t="shared" si="296"/>
        <v>1.33</v>
      </c>
      <c r="Q3602" s="13" t="s">
        <v>8319</v>
      </c>
      <c r="R3602" t="s">
        <v>8345</v>
      </c>
      <c r="S3602" s="10">
        <f t="shared" si="297"/>
        <v>42034.339363425926</v>
      </c>
      <c r="T3602" s="10">
        <f t="shared" si="298"/>
        <v>42064.339363425926</v>
      </c>
      <c r="U3602">
        <f t="shared" si="294"/>
        <v>2015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 s="9">
        <v>1</v>
      </c>
      <c r="M3603" t="b">
        <v>0</v>
      </c>
      <c r="N3603" t="s">
        <v>8270</v>
      </c>
      <c r="O3603">
        <f t="shared" si="295"/>
        <v>0</v>
      </c>
      <c r="P3603">
        <f t="shared" si="296"/>
        <v>4</v>
      </c>
      <c r="Q3603" s="13" t="s">
        <v>8308</v>
      </c>
      <c r="R3603" t="s">
        <v>8342</v>
      </c>
      <c r="S3603" s="10">
        <f t="shared" si="297"/>
        <v>42131.455439814818</v>
      </c>
      <c r="T3603" s="10">
        <f t="shared" si="298"/>
        <v>42161.44930555555</v>
      </c>
      <c r="U3603">
        <f t="shared" si="294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 s="9">
        <v>2</v>
      </c>
      <c r="M3604" t="b">
        <v>0</v>
      </c>
      <c r="N3604" t="s">
        <v>8269</v>
      </c>
      <c r="O3604">
        <f t="shared" si="295"/>
        <v>0</v>
      </c>
      <c r="P3604">
        <f t="shared" si="296"/>
        <v>2</v>
      </c>
      <c r="Q3604" s="13" t="s">
        <v>8323</v>
      </c>
      <c r="R3604" t="s">
        <v>8326</v>
      </c>
      <c r="S3604" s="10">
        <f t="shared" si="297"/>
        <v>41812.77443287037</v>
      </c>
      <c r="T3604" s="10">
        <f t="shared" si="298"/>
        <v>41872.77443287037</v>
      </c>
      <c r="U3604">
        <f t="shared" si="294"/>
        <v>2014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 s="9">
        <v>2</v>
      </c>
      <c r="M3605" t="b">
        <v>0</v>
      </c>
      <c r="N3605" t="s">
        <v>8303</v>
      </c>
      <c r="O3605">
        <f t="shared" si="295"/>
        <v>0</v>
      </c>
      <c r="P3605">
        <f t="shared" si="296"/>
        <v>1.5</v>
      </c>
      <c r="Q3605" s="13" t="s">
        <v>8323</v>
      </c>
      <c r="R3605" t="s">
        <v>8335</v>
      </c>
      <c r="S3605" s="10">
        <f t="shared" si="297"/>
        <v>41849.887037037035</v>
      </c>
      <c r="T3605" s="10">
        <f t="shared" si="298"/>
        <v>41909.887037037035</v>
      </c>
      <c r="U3605">
        <f t="shared" si="294"/>
        <v>2014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 s="9">
        <v>3</v>
      </c>
      <c r="M3606" t="b">
        <v>0</v>
      </c>
      <c r="N3606" t="s">
        <v>8268</v>
      </c>
      <c r="O3606">
        <f t="shared" si="295"/>
        <v>0</v>
      </c>
      <c r="P3606">
        <f t="shared" si="296"/>
        <v>1</v>
      </c>
      <c r="Q3606" s="13" t="s">
        <v>8321</v>
      </c>
      <c r="R3606" t="s">
        <v>8339</v>
      </c>
      <c r="S3606" s="10">
        <f t="shared" si="297"/>
        <v>41500.747453703705</v>
      </c>
      <c r="T3606" s="10">
        <f t="shared" si="298"/>
        <v>41530.747453703705</v>
      </c>
      <c r="U3606">
        <f t="shared" si="294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 s="9">
        <v>1</v>
      </c>
      <c r="M3607" t="b">
        <v>0</v>
      </c>
      <c r="N3607" t="s">
        <v>8269</v>
      </c>
      <c r="O3607">
        <f t="shared" si="295"/>
        <v>0</v>
      </c>
      <c r="P3607">
        <f t="shared" si="296"/>
        <v>3</v>
      </c>
      <c r="Q3607" s="13" t="s">
        <v>8323</v>
      </c>
      <c r="R3607" t="s">
        <v>8326</v>
      </c>
      <c r="S3607" s="10">
        <f t="shared" si="297"/>
        <v>42107.864722222221</v>
      </c>
      <c r="T3607" s="10">
        <f t="shared" si="298"/>
        <v>42137.864722222221</v>
      </c>
      <c r="U3607">
        <f t="shared" si="294"/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 s="9">
        <v>3</v>
      </c>
      <c r="M3608" t="b">
        <v>0</v>
      </c>
      <c r="N3608" t="s">
        <v>8289</v>
      </c>
      <c r="O3608">
        <f t="shared" si="295"/>
        <v>0</v>
      </c>
      <c r="P3608">
        <f t="shared" si="296"/>
        <v>1</v>
      </c>
      <c r="Q3608" s="13" t="s">
        <v>8313</v>
      </c>
      <c r="R3608" t="s">
        <v>8351</v>
      </c>
      <c r="S3608" s="10">
        <f t="shared" si="297"/>
        <v>42033.845543981486</v>
      </c>
      <c r="T3608" s="10">
        <f t="shared" si="298"/>
        <v>42063.845543981486</v>
      </c>
      <c r="U3608">
        <f t="shared" si="294"/>
        <v>2015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 s="9">
        <v>3</v>
      </c>
      <c r="M3609" t="b">
        <v>0</v>
      </c>
      <c r="N3609" t="s">
        <v>8301</v>
      </c>
      <c r="O3609">
        <f t="shared" si="295"/>
        <v>0</v>
      </c>
      <c r="P3609">
        <f t="shared" si="296"/>
        <v>1</v>
      </c>
      <c r="Q3609" s="13" t="s">
        <v>8323</v>
      </c>
      <c r="R3609" t="s">
        <v>8324</v>
      </c>
      <c r="S3609" s="10">
        <f t="shared" si="297"/>
        <v>42460.374305555553</v>
      </c>
      <c r="T3609" s="10">
        <f t="shared" si="298"/>
        <v>42510.374305555553</v>
      </c>
      <c r="U3609">
        <f t="shared" si="294"/>
        <v>2016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 s="9">
        <v>3</v>
      </c>
      <c r="M3610" t="b">
        <v>0</v>
      </c>
      <c r="N3610" t="s">
        <v>8271</v>
      </c>
      <c r="O3610">
        <f t="shared" si="295"/>
        <v>0</v>
      </c>
      <c r="P3610">
        <f t="shared" si="296"/>
        <v>1</v>
      </c>
      <c r="Q3610" s="13" t="s">
        <v>8308</v>
      </c>
      <c r="R3610" t="s">
        <v>8310</v>
      </c>
      <c r="S3610" s="10">
        <f t="shared" si="297"/>
        <v>42615.753310185188</v>
      </c>
      <c r="T3610" s="10">
        <f t="shared" si="298"/>
        <v>42645.753310185188</v>
      </c>
      <c r="U3610">
        <f t="shared" si="294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 s="9">
        <v>2</v>
      </c>
      <c r="M3611" t="b">
        <v>0</v>
      </c>
      <c r="N3611" t="s">
        <v>8269</v>
      </c>
      <c r="O3611">
        <f t="shared" si="295"/>
        <v>0</v>
      </c>
      <c r="P3611">
        <f t="shared" si="296"/>
        <v>1.5</v>
      </c>
      <c r="Q3611" s="13" t="s">
        <v>8323</v>
      </c>
      <c r="R3611" t="s">
        <v>8326</v>
      </c>
      <c r="S3611" s="10">
        <f t="shared" si="297"/>
        <v>42095.229166666672</v>
      </c>
      <c r="T3611" s="10">
        <f t="shared" si="298"/>
        <v>42109.211111111115</v>
      </c>
      <c r="U3611">
        <f t="shared" si="294"/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 s="9">
        <v>2</v>
      </c>
      <c r="M3612" t="b">
        <v>0</v>
      </c>
      <c r="N3612" t="s">
        <v>8270</v>
      </c>
      <c r="O3612">
        <f t="shared" si="295"/>
        <v>0</v>
      </c>
      <c r="P3612">
        <f t="shared" si="296"/>
        <v>1.5</v>
      </c>
      <c r="Q3612" s="13" t="s">
        <v>8308</v>
      </c>
      <c r="R3612" t="s">
        <v>8342</v>
      </c>
      <c r="S3612" s="10">
        <f t="shared" si="297"/>
        <v>42031.362187499995</v>
      </c>
      <c r="T3612" s="10">
        <f t="shared" si="298"/>
        <v>42061.362187499995</v>
      </c>
      <c r="U3612">
        <f t="shared" si="294"/>
        <v>2015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 s="9">
        <v>3</v>
      </c>
      <c r="M3613" t="b">
        <v>0</v>
      </c>
      <c r="N3613" t="s">
        <v>8266</v>
      </c>
      <c r="O3613">
        <f t="shared" si="295"/>
        <v>0</v>
      </c>
      <c r="P3613">
        <f t="shared" si="296"/>
        <v>1</v>
      </c>
      <c r="Q3613" s="13" t="s">
        <v>8321</v>
      </c>
      <c r="R3613" t="s">
        <v>8325</v>
      </c>
      <c r="S3613" s="10">
        <f t="shared" si="297"/>
        <v>42375.996886574074</v>
      </c>
      <c r="T3613" s="10">
        <f t="shared" si="298"/>
        <v>42435.996886574074</v>
      </c>
      <c r="U3613">
        <f t="shared" ref="U3613:U3676" si="299">YEAR(S3613)</f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 s="9">
        <v>3</v>
      </c>
      <c r="M3614" t="b">
        <v>0</v>
      </c>
      <c r="N3614" t="s">
        <v>8269</v>
      </c>
      <c r="O3614">
        <f t="shared" si="295"/>
        <v>0</v>
      </c>
      <c r="P3614">
        <f t="shared" si="296"/>
        <v>1</v>
      </c>
      <c r="Q3614" s="13" t="s">
        <v>8323</v>
      </c>
      <c r="R3614" t="s">
        <v>8326</v>
      </c>
      <c r="S3614" s="10">
        <f t="shared" si="297"/>
        <v>42358.573182870372</v>
      </c>
      <c r="T3614" s="10">
        <f t="shared" si="298"/>
        <v>42377.273611111115</v>
      </c>
      <c r="U3614">
        <f t="shared" si="299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 s="9">
        <v>2</v>
      </c>
      <c r="M3615" t="b">
        <v>0</v>
      </c>
      <c r="N3615" t="s">
        <v>8269</v>
      </c>
      <c r="O3615">
        <f t="shared" si="295"/>
        <v>2</v>
      </c>
      <c r="P3615">
        <f t="shared" si="296"/>
        <v>1.5</v>
      </c>
      <c r="Q3615" s="13" t="s">
        <v>8323</v>
      </c>
      <c r="R3615" t="s">
        <v>8326</v>
      </c>
      <c r="S3615" s="10">
        <f t="shared" si="297"/>
        <v>42307.189270833333</v>
      </c>
      <c r="T3615" s="10">
        <f t="shared" si="298"/>
        <v>42322.958333333328</v>
      </c>
      <c r="U3615">
        <f t="shared" si="299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 s="9">
        <v>3</v>
      </c>
      <c r="M3616" t="b">
        <v>0</v>
      </c>
      <c r="N3616" t="s">
        <v>8285</v>
      </c>
      <c r="O3616">
        <f t="shared" si="295"/>
        <v>3</v>
      </c>
      <c r="P3616">
        <f t="shared" si="296"/>
        <v>1</v>
      </c>
      <c r="Q3616" s="13" t="s">
        <v>8311</v>
      </c>
      <c r="R3616" t="s">
        <v>8348</v>
      </c>
      <c r="S3616" s="10">
        <f t="shared" si="297"/>
        <v>42524.667662037042</v>
      </c>
      <c r="T3616" s="10">
        <f t="shared" si="298"/>
        <v>42549.667662037042</v>
      </c>
      <c r="U3616">
        <f t="shared" si="299"/>
        <v>2016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 s="9">
        <v>2</v>
      </c>
      <c r="M3617" t="b">
        <v>0</v>
      </c>
      <c r="N3617" t="s">
        <v>8303</v>
      </c>
      <c r="O3617">
        <f t="shared" si="295"/>
        <v>0</v>
      </c>
      <c r="P3617">
        <f t="shared" si="296"/>
        <v>1</v>
      </c>
      <c r="Q3617" s="13" t="s">
        <v>8323</v>
      </c>
      <c r="R3617" t="s">
        <v>8335</v>
      </c>
      <c r="S3617" s="10">
        <f t="shared" si="297"/>
        <v>42437.094490740739</v>
      </c>
      <c r="T3617" s="10">
        <f t="shared" si="298"/>
        <v>42495.708333333328</v>
      </c>
      <c r="U3617">
        <f t="shared" si="299"/>
        <v>2016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 s="9">
        <v>2</v>
      </c>
      <c r="M3618" t="b">
        <v>0</v>
      </c>
      <c r="N3618" t="s">
        <v>8282</v>
      </c>
      <c r="O3618">
        <f t="shared" si="295"/>
        <v>0</v>
      </c>
      <c r="P3618">
        <f t="shared" si="296"/>
        <v>1</v>
      </c>
      <c r="Q3618" s="13" t="s">
        <v>8319</v>
      </c>
      <c r="R3618" t="s">
        <v>8345</v>
      </c>
      <c r="S3618" s="10">
        <f t="shared" si="297"/>
        <v>42489.099687499998</v>
      </c>
      <c r="T3618" s="10">
        <f t="shared" si="298"/>
        <v>42549.099687499998</v>
      </c>
      <c r="U3618">
        <f t="shared" si="299"/>
        <v>2016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 s="9">
        <v>2</v>
      </c>
      <c r="M3619" t="b">
        <v>0</v>
      </c>
      <c r="N3619" t="s">
        <v>8268</v>
      </c>
      <c r="O3619">
        <f t="shared" si="295"/>
        <v>0</v>
      </c>
      <c r="P3619">
        <f t="shared" si="296"/>
        <v>1</v>
      </c>
      <c r="Q3619" s="13" t="s">
        <v>8321</v>
      </c>
      <c r="R3619" t="s">
        <v>8339</v>
      </c>
      <c r="S3619" s="10">
        <f t="shared" si="297"/>
        <v>42130.335358796292</v>
      </c>
      <c r="T3619" s="10">
        <f t="shared" si="298"/>
        <v>42145.335358796292</v>
      </c>
      <c r="U3619">
        <f t="shared" si="299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 s="9">
        <v>1</v>
      </c>
      <c r="M3620" t="b">
        <v>0</v>
      </c>
      <c r="N3620" t="s">
        <v>8269</v>
      </c>
      <c r="O3620">
        <f t="shared" si="295"/>
        <v>0</v>
      </c>
      <c r="P3620">
        <f t="shared" si="296"/>
        <v>2</v>
      </c>
      <c r="Q3620" s="13" t="s">
        <v>8323</v>
      </c>
      <c r="R3620" t="s">
        <v>8326</v>
      </c>
      <c r="S3620" s="10">
        <f t="shared" si="297"/>
        <v>42391.772997685184</v>
      </c>
      <c r="T3620" s="10">
        <f t="shared" si="298"/>
        <v>42416.772997685184</v>
      </c>
      <c r="U3620">
        <f t="shared" si="299"/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 s="9">
        <v>1</v>
      </c>
      <c r="M3621" t="b">
        <v>0</v>
      </c>
      <c r="N3621" t="s">
        <v>8270</v>
      </c>
      <c r="O3621">
        <f t="shared" si="295"/>
        <v>0</v>
      </c>
      <c r="P3621">
        <f t="shared" si="296"/>
        <v>2</v>
      </c>
      <c r="Q3621" s="13" t="s">
        <v>8308</v>
      </c>
      <c r="R3621" t="s">
        <v>8342</v>
      </c>
      <c r="S3621" s="10">
        <f t="shared" si="297"/>
        <v>42076.092152777783</v>
      </c>
      <c r="T3621" s="10">
        <f t="shared" si="298"/>
        <v>42106.092152777783</v>
      </c>
      <c r="U3621">
        <f t="shared" si="299"/>
        <v>2015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 s="9">
        <v>2</v>
      </c>
      <c r="M3622" t="b">
        <v>0</v>
      </c>
      <c r="N3622" t="s">
        <v>8285</v>
      </c>
      <c r="O3622">
        <f t="shared" si="295"/>
        <v>0</v>
      </c>
      <c r="P3622">
        <f t="shared" si="296"/>
        <v>1</v>
      </c>
      <c r="Q3622" s="13" t="s">
        <v>8311</v>
      </c>
      <c r="R3622" t="s">
        <v>8348</v>
      </c>
      <c r="S3622" s="10">
        <f t="shared" si="297"/>
        <v>41931.959016203706</v>
      </c>
      <c r="T3622" s="10">
        <f t="shared" si="298"/>
        <v>41962.00068287037</v>
      </c>
      <c r="U3622">
        <f t="shared" si="299"/>
        <v>2014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 s="9">
        <v>2</v>
      </c>
      <c r="M3623" t="b">
        <v>0</v>
      </c>
      <c r="N3623" t="s">
        <v>8282</v>
      </c>
      <c r="O3623">
        <f t="shared" si="295"/>
        <v>0</v>
      </c>
      <c r="P3623">
        <f t="shared" si="296"/>
        <v>1</v>
      </c>
      <c r="Q3623" s="13" t="s">
        <v>8319</v>
      </c>
      <c r="R3623" t="s">
        <v>8345</v>
      </c>
      <c r="S3623" s="10">
        <f t="shared" si="297"/>
        <v>42041.218715277777</v>
      </c>
      <c r="T3623" s="10">
        <f t="shared" si="298"/>
        <v>42071.218715277777</v>
      </c>
      <c r="U3623">
        <f t="shared" si="299"/>
        <v>2015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 s="9">
        <v>2</v>
      </c>
      <c r="M3624" t="b">
        <v>0</v>
      </c>
      <c r="N3624" t="s">
        <v>8301</v>
      </c>
      <c r="O3624">
        <f t="shared" si="295"/>
        <v>0</v>
      </c>
      <c r="P3624">
        <f t="shared" si="296"/>
        <v>1</v>
      </c>
      <c r="Q3624" s="13" t="s">
        <v>8323</v>
      </c>
      <c r="R3624" t="s">
        <v>8324</v>
      </c>
      <c r="S3624" s="10">
        <f t="shared" si="297"/>
        <v>42658.690532407403</v>
      </c>
      <c r="T3624" s="10">
        <f t="shared" si="298"/>
        <v>42673.073611111111</v>
      </c>
      <c r="U3624">
        <f t="shared" si="299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 s="9">
        <v>2</v>
      </c>
      <c r="M3625" t="b">
        <v>0</v>
      </c>
      <c r="N3625" t="s">
        <v>8269</v>
      </c>
      <c r="O3625">
        <f t="shared" si="295"/>
        <v>0</v>
      </c>
      <c r="P3625">
        <f t="shared" si="296"/>
        <v>1</v>
      </c>
      <c r="Q3625" s="13" t="s">
        <v>8323</v>
      </c>
      <c r="R3625" t="s">
        <v>8326</v>
      </c>
      <c r="S3625" s="10">
        <f t="shared" si="297"/>
        <v>41828.922905092593</v>
      </c>
      <c r="T3625" s="10">
        <f t="shared" si="298"/>
        <v>41888.922905092593</v>
      </c>
      <c r="U3625">
        <f t="shared" si="299"/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 s="9">
        <v>1</v>
      </c>
      <c r="M3626" t="b">
        <v>0</v>
      </c>
      <c r="N3626" t="s">
        <v>8270</v>
      </c>
      <c r="O3626">
        <f t="shared" si="295"/>
        <v>0</v>
      </c>
      <c r="P3626">
        <f t="shared" si="296"/>
        <v>2</v>
      </c>
      <c r="Q3626" s="13" t="s">
        <v>8308</v>
      </c>
      <c r="R3626" t="s">
        <v>8342</v>
      </c>
      <c r="S3626" s="10">
        <f t="shared" si="297"/>
        <v>42377.70694444445</v>
      </c>
      <c r="T3626" s="10">
        <f t="shared" si="298"/>
        <v>42407.70694444445</v>
      </c>
      <c r="U3626">
        <f t="shared" si="299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 s="9">
        <v>2</v>
      </c>
      <c r="M3627" t="b">
        <v>0</v>
      </c>
      <c r="N3627" t="s">
        <v>8269</v>
      </c>
      <c r="O3627">
        <f t="shared" si="295"/>
        <v>0</v>
      </c>
      <c r="P3627">
        <f t="shared" si="296"/>
        <v>1</v>
      </c>
      <c r="Q3627" s="13" t="s">
        <v>8323</v>
      </c>
      <c r="R3627" t="s">
        <v>8326</v>
      </c>
      <c r="S3627" s="10">
        <f t="shared" si="297"/>
        <v>42444.877743055549</v>
      </c>
      <c r="T3627" s="10">
        <f t="shared" si="298"/>
        <v>42504.877743055549</v>
      </c>
      <c r="U3627">
        <f t="shared" si="299"/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 s="9">
        <v>2</v>
      </c>
      <c r="M3628" t="b">
        <v>0</v>
      </c>
      <c r="N3628" t="s">
        <v>8301</v>
      </c>
      <c r="O3628">
        <f t="shared" si="295"/>
        <v>0</v>
      </c>
      <c r="P3628">
        <f t="shared" si="296"/>
        <v>1</v>
      </c>
      <c r="Q3628" s="13" t="s">
        <v>8323</v>
      </c>
      <c r="R3628" t="s">
        <v>8324</v>
      </c>
      <c r="S3628" s="10">
        <f t="shared" si="297"/>
        <v>42567.531157407408</v>
      </c>
      <c r="T3628" s="10">
        <f t="shared" si="298"/>
        <v>42597.531157407408</v>
      </c>
      <c r="U3628">
        <f t="shared" si="299"/>
        <v>2016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 s="9">
        <v>2</v>
      </c>
      <c r="M3629" t="b">
        <v>0</v>
      </c>
      <c r="N3629" t="s">
        <v>8294</v>
      </c>
      <c r="O3629">
        <f t="shared" si="295"/>
        <v>0</v>
      </c>
      <c r="P3629">
        <f t="shared" si="296"/>
        <v>1</v>
      </c>
      <c r="Q3629" s="13" t="s">
        <v>8313</v>
      </c>
      <c r="R3629" t="s">
        <v>8353</v>
      </c>
      <c r="S3629" s="10">
        <f t="shared" si="297"/>
        <v>42023.143414351856</v>
      </c>
      <c r="T3629" s="10">
        <f t="shared" si="298"/>
        <v>42053.143414351856</v>
      </c>
      <c r="U3629">
        <f t="shared" si="299"/>
        <v>2015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 s="9">
        <v>2</v>
      </c>
      <c r="M3630" t="b">
        <v>0</v>
      </c>
      <c r="N3630" t="s">
        <v>8302</v>
      </c>
      <c r="O3630">
        <f t="shared" si="295"/>
        <v>0</v>
      </c>
      <c r="P3630">
        <f t="shared" si="296"/>
        <v>1</v>
      </c>
      <c r="Q3630" s="13" t="s">
        <v>8311</v>
      </c>
      <c r="R3630" t="s">
        <v>8356</v>
      </c>
      <c r="S3630" s="10">
        <f t="shared" si="297"/>
        <v>41745.826273148145</v>
      </c>
      <c r="T3630" s="10">
        <f t="shared" si="298"/>
        <v>41795.826273148145</v>
      </c>
      <c r="U3630">
        <f t="shared" si="299"/>
        <v>2014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 s="9">
        <v>1</v>
      </c>
      <c r="M3631" t="b">
        <v>0</v>
      </c>
      <c r="N3631" t="s">
        <v>8273</v>
      </c>
      <c r="O3631">
        <f t="shared" si="295"/>
        <v>0</v>
      </c>
      <c r="P3631">
        <f t="shared" si="296"/>
        <v>2</v>
      </c>
      <c r="Q3631" s="13" t="s">
        <v>8311</v>
      </c>
      <c r="R3631" t="s">
        <v>8352</v>
      </c>
      <c r="S3631" s="10">
        <f t="shared" si="297"/>
        <v>41729.702314814815</v>
      </c>
      <c r="T3631" s="10">
        <f t="shared" si="298"/>
        <v>41759.702314814815</v>
      </c>
      <c r="U3631">
        <f t="shared" si="299"/>
        <v>2014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 s="9">
        <v>2</v>
      </c>
      <c r="M3632" t="b">
        <v>0</v>
      </c>
      <c r="N3632" t="s">
        <v>8280</v>
      </c>
      <c r="O3632">
        <f t="shared" si="295"/>
        <v>1</v>
      </c>
      <c r="P3632">
        <f t="shared" si="296"/>
        <v>1</v>
      </c>
      <c r="Q3632" s="13" t="s">
        <v>8316</v>
      </c>
      <c r="R3632" t="s">
        <v>8334</v>
      </c>
      <c r="S3632" s="10">
        <f t="shared" si="297"/>
        <v>41647.632256944446</v>
      </c>
      <c r="T3632" s="10">
        <f t="shared" si="298"/>
        <v>41667.632256944446</v>
      </c>
      <c r="U3632">
        <f t="shared" si="299"/>
        <v>2014</v>
      </c>
    </row>
    <row r="3633" spans="1:21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 s="9">
        <v>2</v>
      </c>
      <c r="M3633" t="b">
        <v>0</v>
      </c>
      <c r="N3633" t="s">
        <v>8280</v>
      </c>
      <c r="O3633">
        <f t="shared" si="295"/>
        <v>2</v>
      </c>
      <c r="P3633">
        <f t="shared" si="296"/>
        <v>1</v>
      </c>
      <c r="Q3633" s="13" t="s">
        <v>8316</v>
      </c>
      <c r="R3633" t="s">
        <v>8334</v>
      </c>
      <c r="S3633" s="10">
        <f t="shared" si="297"/>
        <v>42066.733587962968</v>
      </c>
      <c r="T3633" s="10">
        <f t="shared" si="298"/>
        <v>42096.691921296297</v>
      </c>
      <c r="U3633">
        <f t="shared" si="299"/>
        <v>2015</v>
      </c>
    </row>
    <row r="3634" spans="1:21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 s="9">
        <v>1</v>
      </c>
      <c r="M3634" t="b">
        <v>0</v>
      </c>
      <c r="N3634" t="s">
        <v>8270</v>
      </c>
      <c r="O3634">
        <f t="shared" si="295"/>
        <v>0</v>
      </c>
      <c r="P3634">
        <f t="shared" si="296"/>
        <v>1</v>
      </c>
      <c r="Q3634" s="13" t="s">
        <v>8308</v>
      </c>
      <c r="R3634" t="s">
        <v>8342</v>
      </c>
      <c r="S3634" s="10">
        <f t="shared" si="297"/>
        <v>41908.650347222225</v>
      </c>
      <c r="T3634" s="10">
        <f t="shared" si="298"/>
        <v>41968.692013888889</v>
      </c>
      <c r="U3634">
        <f t="shared" si="299"/>
        <v>2014</v>
      </c>
    </row>
    <row r="3635" spans="1:21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 s="9">
        <v>1</v>
      </c>
      <c r="M3635" t="b">
        <v>0</v>
      </c>
      <c r="N3635" t="s">
        <v>8270</v>
      </c>
      <c r="O3635">
        <f t="shared" si="295"/>
        <v>0</v>
      </c>
      <c r="P3635">
        <f t="shared" si="296"/>
        <v>1</v>
      </c>
      <c r="Q3635" s="13" t="s">
        <v>8308</v>
      </c>
      <c r="R3635" t="s">
        <v>8342</v>
      </c>
      <c r="S3635" s="10">
        <f t="shared" si="297"/>
        <v>41865.583275462966</v>
      </c>
      <c r="T3635" s="10">
        <f t="shared" si="298"/>
        <v>41925.583275462966</v>
      </c>
      <c r="U3635">
        <f t="shared" si="299"/>
        <v>2014</v>
      </c>
    </row>
    <row r="3636" spans="1:21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 s="9">
        <v>1</v>
      </c>
      <c r="M3636" t="b">
        <v>0</v>
      </c>
      <c r="N3636" t="s">
        <v>8270</v>
      </c>
      <c r="O3636">
        <f t="shared" si="295"/>
        <v>0</v>
      </c>
      <c r="P3636">
        <f t="shared" si="296"/>
        <v>1</v>
      </c>
      <c r="Q3636" s="13" t="s">
        <v>8308</v>
      </c>
      <c r="R3636" t="s">
        <v>8342</v>
      </c>
      <c r="S3636" s="10">
        <f t="shared" si="297"/>
        <v>42433.737453703703</v>
      </c>
      <c r="T3636" s="10">
        <f t="shared" si="298"/>
        <v>42493.695787037039</v>
      </c>
      <c r="U3636">
        <f t="shared" si="299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 s="9">
        <v>1</v>
      </c>
      <c r="M3637" t="b">
        <v>0</v>
      </c>
      <c r="N3637" t="s">
        <v>8269</v>
      </c>
      <c r="O3637">
        <f t="shared" si="295"/>
        <v>0</v>
      </c>
      <c r="P3637">
        <f t="shared" si="296"/>
        <v>1</v>
      </c>
      <c r="Q3637" s="13" t="s">
        <v>8323</v>
      </c>
      <c r="R3637" t="s">
        <v>8326</v>
      </c>
      <c r="S3637" s="10">
        <f t="shared" si="297"/>
        <v>42433.825717592597</v>
      </c>
      <c r="T3637" s="10">
        <f t="shared" si="298"/>
        <v>42493.784050925926</v>
      </c>
      <c r="U3637">
        <f t="shared" si="299"/>
        <v>2016</v>
      </c>
    </row>
    <row r="3638" spans="1:21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 s="9">
        <v>1</v>
      </c>
      <c r="M3638" t="b">
        <v>0</v>
      </c>
      <c r="N3638" t="s">
        <v>8271</v>
      </c>
      <c r="O3638">
        <f t="shared" si="295"/>
        <v>0</v>
      </c>
      <c r="P3638">
        <f t="shared" si="296"/>
        <v>1</v>
      </c>
      <c r="Q3638" s="13" t="s">
        <v>8308</v>
      </c>
      <c r="R3638" t="s">
        <v>8310</v>
      </c>
      <c r="S3638" s="10">
        <f t="shared" si="297"/>
        <v>41815.927106481482</v>
      </c>
      <c r="T3638" s="10">
        <f t="shared" si="298"/>
        <v>41845.927106481482</v>
      </c>
      <c r="U3638">
        <f t="shared" si="299"/>
        <v>2014</v>
      </c>
    </row>
    <row r="3639" spans="1:21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 s="9">
        <v>1</v>
      </c>
      <c r="M3639" t="b">
        <v>0</v>
      </c>
      <c r="N3639" t="s">
        <v>8285</v>
      </c>
      <c r="O3639">
        <f t="shared" si="295"/>
        <v>0</v>
      </c>
      <c r="P3639">
        <f t="shared" si="296"/>
        <v>1</v>
      </c>
      <c r="Q3639" s="13" t="s">
        <v>8311</v>
      </c>
      <c r="R3639" t="s">
        <v>8348</v>
      </c>
      <c r="S3639" s="10">
        <f t="shared" si="297"/>
        <v>42390.171261574069</v>
      </c>
      <c r="T3639" s="10">
        <f t="shared" si="298"/>
        <v>42420.171261574069</v>
      </c>
      <c r="U3639">
        <f t="shared" si="299"/>
        <v>2016</v>
      </c>
    </row>
    <row r="3640" spans="1:21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 s="9">
        <v>1</v>
      </c>
      <c r="M3640" t="b">
        <v>0</v>
      </c>
      <c r="N3640" t="s">
        <v>8282</v>
      </c>
      <c r="O3640">
        <f t="shared" si="295"/>
        <v>0</v>
      </c>
      <c r="P3640">
        <f t="shared" si="296"/>
        <v>1</v>
      </c>
      <c r="Q3640" s="13" t="s">
        <v>8319</v>
      </c>
      <c r="R3640" t="s">
        <v>8345</v>
      </c>
      <c r="S3640" s="10">
        <f t="shared" si="297"/>
        <v>42642.988819444443</v>
      </c>
      <c r="T3640" s="10">
        <f t="shared" si="298"/>
        <v>42672.988819444443</v>
      </c>
      <c r="U3640">
        <f t="shared" si="299"/>
        <v>2016</v>
      </c>
    </row>
    <row r="3641" spans="1:21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 s="9">
        <v>1</v>
      </c>
      <c r="M3641" t="b">
        <v>0</v>
      </c>
      <c r="N3641" t="s">
        <v>8270</v>
      </c>
      <c r="O3641">
        <f t="shared" si="295"/>
        <v>0</v>
      </c>
      <c r="P3641">
        <f t="shared" si="296"/>
        <v>1</v>
      </c>
      <c r="Q3641" s="13" t="s">
        <v>8308</v>
      </c>
      <c r="R3641" t="s">
        <v>8342</v>
      </c>
      <c r="S3641" s="10">
        <f t="shared" si="297"/>
        <v>42031.471666666665</v>
      </c>
      <c r="T3641" s="10">
        <f t="shared" si="298"/>
        <v>42091.43</v>
      </c>
      <c r="U3641">
        <f t="shared" si="299"/>
        <v>2015</v>
      </c>
    </row>
    <row r="3642" spans="1:21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 s="9">
        <v>1</v>
      </c>
      <c r="M3642" t="b">
        <v>0</v>
      </c>
      <c r="N3642" t="s">
        <v>8282</v>
      </c>
      <c r="O3642">
        <f t="shared" si="295"/>
        <v>0</v>
      </c>
      <c r="P3642">
        <f t="shared" si="296"/>
        <v>1</v>
      </c>
      <c r="Q3642" s="13" t="s">
        <v>8319</v>
      </c>
      <c r="R3642" t="s">
        <v>8345</v>
      </c>
      <c r="S3642" s="10">
        <f t="shared" si="297"/>
        <v>41828.967916666668</v>
      </c>
      <c r="T3642" s="10">
        <f t="shared" si="298"/>
        <v>41858.967916666668</v>
      </c>
      <c r="U3642">
        <f t="shared" si="299"/>
        <v>2014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 s="9">
        <v>1</v>
      </c>
      <c r="M3643" t="b">
        <v>0</v>
      </c>
      <c r="N3643" t="s">
        <v>8271</v>
      </c>
      <c r="O3643">
        <f t="shared" si="295"/>
        <v>0</v>
      </c>
      <c r="P3643">
        <f t="shared" si="296"/>
        <v>1</v>
      </c>
      <c r="Q3643" s="13" t="s">
        <v>8308</v>
      </c>
      <c r="R3643" t="s">
        <v>8310</v>
      </c>
      <c r="S3643" s="10">
        <f t="shared" si="297"/>
        <v>42393.961909722217</v>
      </c>
      <c r="T3643" s="10">
        <f t="shared" si="298"/>
        <v>42428.961909722217</v>
      </c>
      <c r="U3643">
        <f t="shared" si="299"/>
        <v>2016</v>
      </c>
    </row>
    <row r="3644" spans="1:21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 s="9">
        <v>1</v>
      </c>
      <c r="M3644" t="b">
        <v>0</v>
      </c>
      <c r="N3644" t="s">
        <v>8268</v>
      </c>
      <c r="O3644">
        <f t="shared" si="295"/>
        <v>0</v>
      </c>
      <c r="P3644">
        <f t="shared" si="296"/>
        <v>1</v>
      </c>
      <c r="Q3644" s="13" t="s">
        <v>8321</v>
      </c>
      <c r="R3644" t="s">
        <v>8339</v>
      </c>
      <c r="S3644" s="10">
        <f t="shared" si="297"/>
        <v>41620.93141203704</v>
      </c>
      <c r="T3644" s="10">
        <f t="shared" si="298"/>
        <v>41680.93141203704</v>
      </c>
      <c r="U3644">
        <f t="shared" si="299"/>
        <v>2013</v>
      </c>
    </row>
    <row r="3645" spans="1:21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 s="9">
        <v>1</v>
      </c>
      <c r="M3645" t="b">
        <v>0</v>
      </c>
      <c r="N3645" t="s">
        <v>8266</v>
      </c>
      <c r="O3645">
        <f t="shared" si="295"/>
        <v>0</v>
      </c>
      <c r="P3645">
        <f t="shared" si="296"/>
        <v>1</v>
      </c>
      <c r="Q3645" s="13" t="s">
        <v>8321</v>
      </c>
      <c r="R3645" t="s">
        <v>8325</v>
      </c>
      <c r="S3645" s="10">
        <f t="shared" si="297"/>
        <v>42534.180717592593</v>
      </c>
      <c r="T3645" s="10">
        <f t="shared" si="298"/>
        <v>42594.180717592593</v>
      </c>
      <c r="U3645">
        <f t="shared" si="299"/>
        <v>2016</v>
      </c>
    </row>
    <row r="3646" spans="1:21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 s="9">
        <v>1</v>
      </c>
      <c r="M3646" t="b">
        <v>0</v>
      </c>
      <c r="N3646" t="s">
        <v>8282</v>
      </c>
      <c r="O3646">
        <f t="shared" si="295"/>
        <v>0</v>
      </c>
      <c r="P3646">
        <f t="shared" si="296"/>
        <v>1</v>
      </c>
      <c r="Q3646" s="13" t="s">
        <v>8319</v>
      </c>
      <c r="R3646" t="s">
        <v>8345</v>
      </c>
      <c r="S3646" s="10">
        <f t="shared" si="297"/>
        <v>42412.318668981476</v>
      </c>
      <c r="T3646" s="10">
        <f t="shared" si="298"/>
        <v>42452.277002314819</v>
      </c>
      <c r="U3646">
        <f t="shared" si="299"/>
        <v>2016</v>
      </c>
    </row>
    <row r="3647" spans="1:21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 s="9">
        <v>1</v>
      </c>
      <c r="M3647" t="b">
        <v>0</v>
      </c>
      <c r="N3647" t="s">
        <v>8303</v>
      </c>
      <c r="O3647">
        <f t="shared" si="295"/>
        <v>0</v>
      </c>
      <c r="P3647">
        <f t="shared" si="296"/>
        <v>1</v>
      </c>
      <c r="Q3647" s="13" t="s">
        <v>8323</v>
      </c>
      <c r="R3647" t="s">
        <v>8335</v>
      </c>
      <c r="S3647" s="10">
        <f t="shared" si="297"/>
        <v>42460.320613425924</v>
      </c>
      <c r="T3647" s="10">
        <f t="shared" si="298"/>
        <v>42490.231944444444</v>
      </c>
      <c r="U3647">
        <f t="shared" si="299"/>
        <v>2016</v>
      </c>
    </row>
    <row r="3648" spans="1:21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 s="9">
        <v>1</v>
      </c>
      <c r="M3648" t="b">
        <v>0</v>
      </c>
      <c r="N3648" t="s">
        <v>8282</v>
      </c>
      <c r="O3648">
        <f t="shared" si="295"/>
        <v>0</v>
      </c>
      <c r="P3648">
        <f t="shared" si="296"/>
        <v>1</v>
      </c>
      <c r="Q3648" s="13" t="s">
        <v>8319</v>
      </c>
      <c r="R3648" t="s">
        <v>8345</v>
      </c>
      <c r="S3648" s="10">
        <f t="shared" si="297"/>
        <v>42045.784155092595</v>
      </c>
      <c r="T3648" s="10">
        <f t="shared" si="298"/>
        <v>42075.742488425924</v>
      </c>
      <c r="U3648">
        <f t="shared" si="299"/>
        <v>2015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 s="9">
        <v>1</v>
      </c>
      <c r="M3649" t="b">
        <v>0</v>
      </c>
      <c r="N3649" t="s">
        <v>8282</v>
      </c>
      <c r="O3649">
        <f t="shared" si="295"/>
        <v>0</v>
      </c>
      <c r="P3649">
        <f t="shared" si="296"/>
        <v>1</v>
      </c>
      <c r="Q3649" s="13" t="s">
        <v>8319</v>
      </c>
      <c r="R3649" t="s">
        <v>8345</v>
      </c>
      <c r="S3649" s="10">
        <f t="shared" si="297"/>
        <v>42551.961689814809</v>
      </c>
      <c r="T3649" s="10">
        <f t="shared" si="298"/>
        <v>42581.961689814809</v>
      </c>
      <c r="U3649">
        <f t="shared" si="299"/>
        <v>2016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 s="9">
        <v>1</v>
      </c>
      <c r="M3650" t="b">
        <v>0</v>
      </c>
      <c r="N3650" t="s">
        <v>8282</v>
      </c>
      <c r="O3650">
        <f t="shared" si="295"/>
        <v>0</v>
      </c>
      <c r="P3650">
        <f t="shared" si="296"/>
        <v>1</v>
      </c>
      <c r="Q3650" s="13" t="s">
        <v>8319</v>
      </c>
      <c r="R3650" t="s">
        <v>8345</v>
      </c>
      <c r="S3650" s="10">
        <f t="shared" si="297"/>
        <v>41878.140497685185</v>
      </c>
      <c r="T3650" s="10">
        <f t="shared" si="298"/>
        <v>41908.140497685185</v>
      </c>
      <c r="U3650">
        <f t="shared" si="299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 s="9">
        <v>1</v>
      </c>
      <c r="M3651" t="b">
        <v>0</v>
      </c>
      <c r="N3651" t="s">
        <v>8269</v>
      </c>
      <c r="O3651">
        <f t="shared" ref="O3651:O3714" si="300">ROUND(E3651/D3651*100,0)</f>
        <v>0</v>
      </c>
      <c r="P3651">
        <f t="shared" ref="P3651:P3714" si="301">IFERROR(ROUND(E3651/L3651,2),0)</f>
        <v>1</v>
      </c>
      <c r="Q3651" s="13" t="s">
        <v>8323</v>
      </c>
      <c r="R3651" t="s">
        <v>8326</v>
      </c>
      <c r="S3651" s="10">
        <f t="shared" ref="S3651:S3714" si="302">(((J3651/60)/60)/24)+DATE(1970,1,1)</f>
        <v>42107.841284722221</v>
      </c>
      <c r="T3651" s="10">
        <f t="shared" ref="T3651:T3714" si="303">(((I3651/60)/60)/24)+DATE(1970,1,1)</f>
        <v>42167.841284722221</v>
      </c>
      <c r="U3651">
        <f t="shared" si="299"/>
        <v>2015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 s="9">
        <v>1</v>
      </c>
      <c r="M3652" t="b">
        <v>0</v>
      </c>
      <c r="N3652" t="s">
        <v>8281</v>
      </c>
      <c r="O3652">
        <f t="shared" si="300"/>
        <v>0</v>
      </c>
      <c r="P3652">
        <f t="shared" si="301"/>
        <v>1</v>
      </c>
      <c r="Q3652" s="13" t="s">
        <v>8316</v>
      </c>
      <c r="R3652" t="s">
        <v>8344</v>
      </c>
      <c r="S3652" s="10">
        <f t="shared" si="302"/>
        <v>41958.285046296296</v>
      </c>
      <c r="T3652" s="10">
        <f t="shared" si="303"/>
        <v>41972.189583333333</v>
      </c>
      <c r="U3652">
        <f t="shared" si="299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 s="9">
        <v>1</v>
      </c>
      <c r="M3653" t="b">
        <v>0</v>
      </c>
      <c r="N3653" t="s">
        <v>8269</v>
      </c>
      <c r="O3653">
        <f t="shared" si="300"/>
        <v>0</v>
      </c>
      <c r="P3653">
        <f t="shared" si="301"/>
        <v>1</v>
      </c>
      <c r="Q3653" s="13" t="s">
        <v>8323</v>
      </c>
      <c r="R3653" t="s">
        <v>8326</v>
      </c>
      <c r="S3653" s="10">
        <f t="shared" si="302"/>
        <v>42017.907337962963</v>
      </c>
      <c r="T3653" s="10">
        <f t="shared" si="303"/>
        <v>42077.865671296298</v>
      </c>
      <c r="U3653">
        <f t="shared" si="299"/>
        <v>2015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 s="9">
        <v>1</v>
      </c>
      <c r="M3654" t="b">
        <v>0</v>
      </c>
      <c r="N3654" t="s">
        <v>8301</v>
      </c>
      <c r="O3654">
        <f t="shared" si="300"/>
        <v>0</v>
      </c>
      <c r="P3654">
        <f t="shared" si="301"/>
        <v>1</v>
      </c>
      <c r="Q3654" s="13" t="s">
        <v>8323</v>
      </c>
      <c r="R3654" t="s">
        <v>8324</v>
      </c>
      <c r="S3654" s="10">
        <f t="shared" si="302"/>
        <v>42034.960127314815</v>
      </c>
      <c r="T3654" s="10">
        <f t="shared" si="303"/>
        <v>42064.960127314815</v>
      </c>
      <c r="U3654">
        <f t="shared" si="299"/>
        <v>2015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 s="9">
        <v>1</v>
      </c>
      <c r="M3655" t="b">
        <v>0</v>
      </c>
      <c r="N3655" t="s">
        <v>8303</v>
      </c>
      <c r="O3655">
        <f t="shared" si="300"/>
        <v>0</v>
      </c>
      <c r="P3655">
        <f t="shared" si="301"/>
        <v>1</v>
      </c>
      <c r="Q3655" s="13" t="s">
        <v>8323</v>
      </c>
      <c r="R3655" t="s">
        <v>8335</v>
      </c>
      <c r="S3655" s="10">
        <f t="shared" si="302"/>
        <v>42590.677152777775</v>
      </c>
      <c r="T3655" s="10">
        <f t="shared" si="303"/>
        <v>42650.632638888885</v>
      </c>
      <c r="U3655">
        <f t="shared" si="299"/>
        <v>2016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 s="9">
        <v>1</v>
      </c>
      <c r="M3656" t="b">
        <v>0</v>
      </c>
      <c r="N3656" t="s">
        <v>8303</v>
      </c>
      <c r="O3656">
        <f t="shared" si="300"/>
        <v>0</v>
      </c>
      <c r="P3656">
        <f t="shared" si="301"/>
        <v>1</v>
      </c>
      <c r="Q3656" s="13" t="s">
        <v>8323</v>
      </c>
      <c r="R3656" t="s">
        <v>8335</v>
      </c>
      <c r="S3656" s="10">
        <f t="shared" si="302"/>
        <v>42689.029583333337</v>
      </c>
      <c r="T3656" s="10">
        <f t="shared" si="303"/>
        <v>42749.029583333337</v>
      </c>
      <c r="U3656">
        <f t="shared" si="299"/>
        <v>2016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 s="9">
        <v>1</v>
      </c>
      <c r="M3657" t="b">
        <v>0</v>
      </c>
      <c r="N3657" t="s">
        <v>8301</v>
      </c>
      <c r="O3657">
        <f t="shared" si="300"/>
        <v>0</v>
      </c>
      <c r="P3657">
        <f t="shared" si="301"/>
        <v>1</v>
      </c>
      <c r="Q3657" s="13" t="s">
        <v>8323</v>
      </c>
      <c r="R3657" t="s">
        <v>8324</v>
      </c>
      <c r="S3657" s="10">
        <f t="shared" si="302"/>
        <v>41953.95821759259</v>
      </c>
      <c r="T3657" s="10">
        <f t="shared" si="303"/>
        <v>42013.95821759259</v>
      </c>
      <c r="U3657">
        <f t="shared" si="299"/>
        <v>2014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 s="9">
        <v>1</v>
      </c>
      <c r="M3658" t="b">
        <v>0</v>
      </c>
      <c r="N3658" t="s">
        <v>8270</v>
      </c>
      <c r="O3658">
        <f t="shared" si="300"/>
        <v>0</v>
      </c>
      <c r="P3658">
        <f t="shared" si="301"/>
        <v>1</v>
      </c>
      <c r="Q3658" s="13" t="s">
        <v>8308</v>
      </c>
      <c r="R3658" t="s">
        <v>8342</v>
      </c>
      <c r="S3658" s="10">
        <f t="shared" si="302"/>
        <v>42411.942997685182</v>
      </c>
      <c r="T3658" s="10">
        <f t="shared" si="303"/>
        <v>42441.942997685182</v>
      </c>
      <c r="U3658">
        <f t="shared" si="299"/>
        <v>2016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 s="9">
        <v>1</v>
      </c>
      <c r="M3659" t="b">
        <v>0</v>
      </c>
      <c r="N3659" t="s">
        <v>8291</v>
      </c>
      <c r="O3659">
        <f t="shared" si="300"/>
        <v>0</v>
      </c>
      <c r="P3659">
        <f t="shared" si="301"/>
        <v>1</v>
      </c>
      <c r="Q3659" s="13" t="s">
        <v>8327</v>
      </c>
      <c r="R3659" t="s">
        <v>8330</v>
      </c>
      <c r="S3659" s="10">
        <f t="shared" si="302"/>
        <v>42063.869791666672</v>
      </c>
      <c r="T3659" s="10">
        <f t="shared" si="303"/>
        <v>42093.828125</v>
      </c>
      <c r="U3659">
        <f t="shared" si="299"/>
        <v>2015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 s="9">
        <v>1</v>
      </c>
      <c r="M3660" t="b">
        <v>0</v>
      </c>
      <c r="N3660" t="s">
        <v>8270</v>
      </c>
      <c r="O3660">
        <f t="shared" si="300"/>
        <v>0</v>
      </c>
      <c r="P3660">
        <f t="shared" si="301"/>
        <v>1</v>
      </c>
      <c r="Q3660" s="13" t="s">
        <v>8308</v>
      </c>
      <c r="R3660" t="s">
        <v>8342</v>
      </c>
      <c r="S3660" s="10">
        <f t="shared" si="302"/>
        <v>42009.817199074074</v>
      </c>
      <c r="T3660" s="10">
        <f t="shared" si="303"/>
        <v>42039.817199074074</v>
      </c>
      <c r="U3660">
        <f t="shared" si="299"/>
        <v>2015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 s="9">
        <v>1</v>
      </c>
      <c r="M3661" t="b">
        <v>0</v>
      </c>
      <c r="N3661" t="s">
        <v>8273</v>
      </c>
      <c r="O3661">
        <f t="shared" si="300"/>
        <v>0</v>
      </c>
      <c r="P3661">
        <f t="shared" si="301"/>
        <v>1</v>
      </c>
      <c r="Q3661" s="13" t="s">
        <v>8311</v>
      </c>
      <c r="R3661" t="s">
        <v>8352</v>
      </c>
      <c r="S3661" s="10">
        <f t="shared" si="302"/>
        <v>41444.64261574074</v>
      </c>
      <c r="T3661" s="10">
        <f t="shared" si="303"/>
        <v>41486.821527777778</v>
      </c>
      <c r="U3661">
        <f t="shared" si="299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 s="9">
        <v>1</v>
      </c>
      <c r="M3662" t="b">
        <v>0</v>
      </c>
      <c r="N3662" t="s">
        <v>8269</v>
      </c>
      <c r="O3662">
        <f t="shared" si="300"/>
        <v>0</v>
      </c>
      <c r="P3662">
        <f t="shared" si="301"/>
        <v>1</v>
      </c>
      <c r="Q3662" s="13" t="s">
        <v>8323</v>
      </c>
      <c r="R3662" t="s">
        <v>8326</v>
      </c>
      <c r="S3662" s="10">
        <f t="shared" si="302"/>
        <v>42059.270023148143</v>
      </c>
      <c r="T3662" s="10">
        <f t="shared" si="303"/>
        <v>42119.190972222219</v>
      </c>
      <c r="U3662">
        <f t="shared" si="299"/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 s="9">
        <v>1</v>
      </c>
      <c r="M3663" t="b">
        <v>0</v>
      </c>
      <c r="N3663" t="s">
        <v>8285</v>
      </c>
      <c r="O3663">
        <f t="shared" si="300"/>
        <v>0</v>
      </c>
      <c r="P3663">
        <f t="shared" si="301"/>
        <v>1</v>
      </c>
      <c r="Q3663" s="13" t="s">
        <v>8311</v>
      </c>
      <c r="R3663" t="s">
        <v>8348</v>
      </c>
      <c r="S3663" s="10">
        <f t="shared" si="302"/>
        <v>42486.748414351852</v>
      </c>
      <c r="T3663" s="10">
        <f t="shared" si="303"/>
        <v>42516.748414351852</v>
      </c>
      <c r="U3663">
        <f t="shared" si="299"/>
        <v>2016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 s="9">
        <v>1</v>
      </c>
      <c r="M3664" t="b">
        <v>0</v>
      </c>
      <c r="N3664" t="s">
        <v>8266</v>
      </c>
      <c r="O3664">
        <f t="shared" si="300"/>
        <v>0</v>
      </c>
      <c r="P3664">
        <f t="shared" si="301"/>
        <v>1</v>
      </c>
      <c r="Q3664" s="13" t="s">
        <v>8321</v>
      </c>
      <c r="R3664" t="s">
        <v>8325</v>
      </c>
      <c r="S3664" s="10">
        <f t="shared" si="302"/>
        <v>42009.64061342593</v>
      </c>
      <c r="T3664" s="10">
        <f t="shared" si="303"/>
        <v>42069.64061342593</v>
      </c>
      <c r="U3664">
        <f t="shared" si="299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 s="9">
        <v>1</v>
      </c>
      <c r="M3665" t="b">
        <v>0</v>
      </c>
      <c r="N3665" t="s">
        <v>8269</v>
      </c>
      <c r="O3665">
        <f t="shared" si="300"/>
        <v>0</v>
      </c>
      <c r="P3665">
        <f t="shared" si="301"/>
        <v>1</v>
      </c>
      <c r="Q3665" s="13" t="s">
        <v>8323</v>
      </c>
      <c r="R3665" t="s">
        <v>8326</v>
      </c>
      <c r="S3665" s="10">
        <f t="shared" si="302"/>
        <v>42415.168564814812</v>
      </c>
      <c r="T3665" s="10">
        <f t="shared" si="303"/>
        <v>42445.126898148148</v>
      </c>
      <c r="U3665">
        <f t="shared" si="299"/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 s="9">
        <v>1</v>
      </c>
      <c r="M3666" t="b">
        <v>0</v>
      </c>
      <c r="N3666" t="s">
        <v>8270</v>
      </c>
      <c r="O3666">
        <f t="shared" si="300"/>
        <v>0</v>
      </c>
      <c r="P3666">
        <f t="shared" si="301"/>
        <v>1</v>
      </c>
      <c r="Q3666" s="13" t="s">
        <v>8308</v>
      </c>
      <c r="R3666" t="s">
        <v>8342</v>
      </c>
      <c r="S3666" s="10">
        <f t="shared" si="302"/>
        <v>42052.93850694444</v>
      </c>
      <c r="T3666" s="10">
        <f t="shared" si="303"/>
        <v>42082.896840277783</v>
      </c>
      <c r="U3666">
        <f t="shared" si="299"/>
        <v>2015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 s="9">
        <v>1</v>
      </c>
      <c r="M3667" t="b">
        <v>0</v>
      </c>
      <c r="N3667" t="s">
        <v>8270</v>
      </c>
      <c r="O3667">
        <f t="shared" si="300"/>
        <v>0</v>
      </c>
      <c r="P3667">
        <f t="shared" si="301"/>
        <v>1</v>
      </c>
      <c r="Q3667" s="13" t="s">
        <v>8308</v>
      </c>
      <c r="R3667" t="s">
        <v>8342</v>
      </c>
      <c r="S3667" s="10">
        <f t="shared" si="302"/>
        <v>42178.614571759259</v>
      </c>
      <c r="T3667" s="10">
        <f t="shared" si="303"/>
        <v>42193.614571759259</v>
      </c>
      <c r="U3667">
        <f t="shared" si="299"/>
        <v>2015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 s="9">
        <v>1</v>
      </c>
      <c r="M3668" t="b">
        <v>0</v>
      </c>
      <c r="N3668" t="s">
        <v>8289</v>
      </c>
      <c r="O3668">
        <f t="shared" si="300"/>
        <v>0</v>
      </c>
      <c r="P3668">
        <f t="shared" si="301"/>
        <v>1</v>
      </c>
      <c r="Q3668" s="13" t="s">
        <v>8313</v>
      </c>
      <c r="R3668" t="s">
        <v>8351</v>
      </c>
      <c r="S3668" s="10">
        <f t="shared" si="302"/>
        <v>41956.950983796298</v>
      </c>
      <c r="T3668" s="10">
        <f t="shared" si="303"/>
        <v>41986.950983796298</v>
      </c>
      <c r="U3668">
        <f t="shared" si="299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 s="9">
        <v>1</v>
      </c>
      <c r="M3669" t="b">
        <v>0</v>
      </c>
      <c r="N3669" t="s">
        <v>8269</v>
      </c>
      <c r="O3669">
        <f t="shared" si="300"/>
        <v>0</v>
      </c>
      <c r="P3669">
        <f t="shared" si="301"/>
        <v>1</v>
      </c>
      <c r="Q3669" s="13" t="s">
        <v>8323</v>
      </c>
      <c r="R3669" t="s">
        <v>8326</v>
      </c>
      <c r="S3669" s="10">
        <f t="shared" si="302"/>
        <v>42611.261064814811</v>
      </c>
      <c r="T3669" s="10">
        <f t="shared" si="303"/>
        <v>42625.707638888889</v>
      </c>
      <c r="U3669">
        <f t="shared" si="299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 s="9">
        <v>1</v>
      </c>
      <c r="M3670" t="b">
        <v>0</v>
      </c>
      <c r="N3670" t="s">
        <v>8269</v>
      </c>
      <c r="O3670">
        <f t="shared" si="300"/>
        <v>0</v>
      </c>
      <c r="P3670">
        <f t="shared" si="301"/>
        <v>1</v>
      </c>
      <c r="Q3670" s="13" t="s">
        <v>8323</v>
      </c>
      <c r="R3670" t="s">
        <v>8326</v>
      </c>
      <c r="S3670" s="10">
        <f t="shared" si="302"/>
        <v>42174.780821759254</v>
      </c>
      <c r="T3670" s="10">
        <f t="shared" si="303"/>
        <v>42204.780821759254</v>
      </c>
      <c r="U3670">
        <f t="shared" si="299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 s="9">
        <v>1</v>
      </c>
      <c r="M3671" t="b">
        <v>0</v>
      </c>
      <c r="N3671" t="s">
        <v>8266</v>
      </c>
      <c r="O3671">
        <f t="shared" si="300"/>
        <v>0</v>
      </c>
      <c r="P3671">
        <f t="shared" si="301"/>
        <v>1</v>
      </c>
      <c r="Q3671" s="13" t="s">
        <v>8321</v>
      </c>
      <c r="R3671" t="s">
        <v>8325</v>
      </c>
      <c r="S3671" s="10">
        <f t="shared" si="302"/>
        <v>42416.881018518514</v>
      </c>
      <c r="T3671" s="10">
        <f t="shared" si="303"/>
        <v>42476.839351851857</v>
      </c>
      <c r="U3671">
        <f t="shared" si="299"/>
        <v>2016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 s="9">
        <v>1</v>
      </c>
      <c r="M3672" t="b">
        <v>0</v>
      </c>
      <c r="N3672" t="s">
        <v>8285</v>
      </c>
      <c r="O3672">
        <f t="shared" si="300"/>
        <v>0</v>
      </c>
      <c r="P3672">
        <f t="shared" si="301"/>
        <v>1</v>
      </c>
      <c r="Q3672" s="13" t="s">
        <v>8311</v>
      </c>
      <c r="R3672" t="s">
        <v>8348</v>
      </c>
      <c r="S3672" s="10">
        <f t="shared" si="302"/>
        <v>42479.318518518514</v>
      </c>
      <c r="T3672" s="10">
        <f t="shared" si="303"/>
        <v>42524.318518518514</v>
      </c>
      <c r="U3672">
        <f t="shared" si="299"/>
        <v>2016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 s="9">
        <v>1</v>
      </c>
      <c r="M3673" t="b">
        <v>0</v>
      </c>
      <c r="N3673" t="s">
        <v>8282</v>
      </c>
      <c r="O3673">
        <f t="shared" si="300"/>
        <v>0</v>
      </c>
      <c r="P3673">
        <f t="shared" si="301"/>
        <v>1</v>
      </c>
      <c r="Q3673" s="13" t="s">
        <v>8319</v>
      </c>
      <c r="R3673" t="s">
        <v>8345</v>
      </c>
      <c r="S3673" s="10">
        <f t="shared" si="302"/>
        <v>42026.687453703707</v>
      </c>
      <c r="T3673" s="10">
        <f t="shared" si="303"/>
        <v>42056.687453703707</v>
      </c>
      <c r="U3673">
        <f t="shared" si="299"/>
        <v>2015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 s="9">
        <v>1</v>
      </c>
      <c r="M3674" t="b">
        <v>0</v>
      </c>
      <c r="N3674" t="s">
        <v>8270</v>
      </c>
      <c r="O3674">
        <f t="shared" si="300"/>
        <v>0</v>
      </c>
      <c r="P3674">
        <f t="shared" si="301"/>
        <v>1</v>
      </c>
      <c r="Q3674" s="13" t="s">
        <v>8308</v>
      </c>
      <c r="R3674" t="s">
        <v>8342</v>
      </c>
      <c r="S3674" s="10">
        <f t="shared" si="302"/>
        <v>42535.68440972222</v>
      </c>
      <c r="T3674" s="10">
        <f t="shared" si="303"/>
        <v>42565.68440972222</v>
      </c>
      <c r="U3674">
        <f t="shared" si="299"/>
        <v>2016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 s="9">
        <v>1</v>
      </c>
      <c r="M3675" t="b">
        <v>0</v>
      </c>
      <c r="N3675" t="s">
        <v>8270</v>
      </c>
      <c r="O3675">
        <f t="shared" si="300"/>
        <v>0</v>
      </c>
      <c r="P3675">
        <f t="shared" si="301"/>
        <v>1</v>
      </c>
      <c r="Q3675" s="13" t="s">
        <v>8308</v>
      </c>
      <c r="R3675" t="s">
        <v>8342</v>
      </c>
      <c r="S3675" s="10">
        <f t="shared" si="302"/>
        <v>42031.928576388891</v>
      </c>
      <c r="T3675" s="10">
        <f t="shared" si="303"/>
        <v>42061.928576388891</v>
      </c>
      <c r="U3675">
        <f t="shared" si="299"/>
        <v>2015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 s="9">
        <v>1</v>
      </c>
      <c r="M3676" t="b">
        <v>0</v>
      </c>
      <c r="N3676" t="s">
        <v>8280</v>
      </c>
      <c r="O3676">
        <f t="shared" si="300"/>
        <v>0</v>
      </c>
      <c r="P3676">
        <f t="shared" si="301"/>
        <v>1</v>
      </c>
      <c r="Q3676" s="13" t="s">
        <v>8316</v>
      </c>
      <c r="R3676" t="s">
        <v>8334</v>
      </c>
      <c r="S3676" s="10">
        <f t="shared" si="302"/>
        <v>42397.679513888885</v>
      </c>
      <c r="T3676" s="10">
        <f t="shared" si="303"/>
        <v>42411.679513888885</v>
      </c>
      <c r="U3676">
        <f t="shared" si="299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 s="9">
        <v>1</v>
      </c>
      <c r="M3677" t="b">
        <v>0</v>
      </c>
      <c r="N3677" t="s">
        <v>8269</v>
      </c>
      <c r="O3677">
        <f t="shared" si="300"/>
        <v>0</v>
      </c>
      <c r="P3677">
        <f t="shared" si="301"/>
        <v>1</v>
      </c>
      <c r="Q3677" s="13" t="s">
        <v>8323</v>
      </c>
      <c r="R3677" t="s">
        <v>8326</v>
      </c>
      <c r="S3677" s="10">
        <f t="shared" si="302"/>
        <v>42041.743090277778</v>
      </c>
      <c r="T3677" s="10">
        <f t="shared" si="303"/>
        <v>42071.701423611114</v>
      </c>
      <c r="U3677">
        <f t="shared" ref="U3677:U3740" si="304">YEAR(S3677)</f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 s="9">
        <v>1</v>
      </c>
      <c r="M3678" t="b">
        <v>0</v>
      </c>
      <c r="N3678" t="s">
        <v>8269</v>
      </c>
      <c r="O3678">
        <f t="shared" si="300"/>
        <v>0</v>
      </c>
      <c r="P3678">
        <f t="shared" si="301"/>
        <v>1</v>
      </c>
      <c r="Q3678" s="13" t="s">
        <v>8323</v>
      </c>
      <c r="R3678" t="s">
        <v>8326</v>
      </c>
      <c r="S3678" s="10">
        <f t="shared" si="302"/>
        <v>41842.201261574075</v>
      </c>
      <c r="T3678" s="10">
        <f t="shared" si="303"/>
        <v>41872.201261574075</v>
      </c>
      <c r="U3678">
        <f t="shared" si="304"/>
        <v>2014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 s="9">
        <v>1</v>
      </c>
      <c r="M3679" t="b">
        <v>0</v>
      </c>
      <c r="N3679" t="s">
        <v>8291</v>
      </c>
      <c r="O3679">
        <f t="shared" si="300"/>
        <v>0</v>
      </c>
      <c r="P3679">
        <f t="shared" si="301"/>
        <v>1</v>
      </c>
      <c r="Q3679" s="13" t="s">
        <v>8327</v>
      </c>
      <c r="R3679" t="s">
        <v>8330</v>
      </c>
      <c r="S3679" s="10">
        <f t="shared" si="302"/>
        <v>42102.036527777775</v>
      </c>
      <c r="T3679" s="10">
        <f t="shared" si="303"/>
        <v>42132.036527777775</v>
      </c>
      <c r="U3679">
        <f t="shared" si="304"/>
        <v>2015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 s="9">
        <v>1</v>
      </c>
      <c r="M3680" t="b">
        <v>0</v>
      </c>
      <c r="N3680" t="s">
        <v>8282</v>
      </c>
      <c r="O3680">
        <f t="shared" si="300"/>
        <v>0</v>
      </c>
      <c r="P3680">
        <f t="shared" si="301"/>
        <v>1</v>
      </c>
      <c r="Q3680" s="13" t="s">
        <v>8319</v>
      </c>
      <c r="R3680" t="s">
        <v>8345</v>
      </c>
      <c r="S3680" s="10">
        <f t="shared" si="302"/>
        <v>42502.913761574076</v>
      </c>
      <c r="T3680" s="10">
        <f t="shared" si="303"/>
        <v>42517.919444444444</v>
      </c>
      <c r="U3680">
        <f t="shared" si="304"/>
        <v>2016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 s="9">
        <v>1</v>
      </c>
      <c r="M3681" t="b">
        <v>0</v>
      </c>
      <c r="N3681" t="s">
        <v>8268</v>
      </c>
      <c r="O3681">
        <f t="shared" si="300"/>
        <v>0</v>
      </c>
      <c r="P3681">
        <f t="shared" si="301"/>
        <v>1</v>
      </c>
      <c r="Q3681" s="13" t="s">
        <v>8321</v>
      </c>
      <c r="R3681" t="s">
        <v>8339</v>
      </c>
      <c r="S3681" s="10">
        <f t="shared" si="302"/>
        <v>42753.329039351855</v>
      </c>
      <c r="T3681" s="10">
        <f t="shared" si="303"/>
        <v>42783.329039351855</v>
      </c>
      <c r="U3681">
        <f t="shared" si="304"/>
        <v>2017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 s="9">
        <v>1</v>
      </c>
      <c r="M3682" t="b">
        <v>0</v>
      </c>
      <c r="N3682" t="s">
        <v>8265</v>
      </c>
      <c r="O3682">
        <f t="shared" si="300"/>
        <v>0</v>
      </c>
      <c r="P3682">
        <f t="shared" si="301"/>
        <v>1</v>
      </c>
      <c r="Q3682" s="13" t="s">
        <v>8321</v>
      </c>
      <c r="R3682" t="s">
        <v>8337</v>
      </c>
      <c r="S3682" s="10">
        <f t="shared" si="302"/>
        <v>42096.704976851848</v>
      </c>
      <c r="T3682" s="10">
        <f t="shared" si="303"/>
        <v>42112.427777777775</v>
      </c>
      <c r="U3682">
        <f t="shared" si="304"/>
        <v>2015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 s="9">
        <v>1</v>
      </c>
      <c r="M3683" t="b">
        <v>0</v>
      </c>
      <c r="N3683" t="s">
        <v>8270</v>
      </c>
      <c r="O3683">
        <f t="shared" si="300"/>
        <v>0</v>
      </c>
      <c r="P3683">
        <f t="shared" si="301"/>
        <v>1</v>
      </c>
      <c r="Q3683" s="13" t="s">
        <v>8308</v>
      </c>
      <c r="R3683" t="s">
        <v>8342</v>
      </c>
      <c r="S3683" s="10">
        <f t="shared" si="302"/>
        <v>42605.908182870371</v>
      </c>
      <c r="T3683" s="10">
        <f t="shared" si="303"/>
        <v>42635.908182870371</v>
      </c>
      <c r="U3683">
        <f t="shared" si="304"/>
        <v>2016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 s="9">
        <v>1</v>
      </c>
      <c r="M3684" t="b">
        <v>0</v>
      </c>
      <c r="N3684" t="s">
        <v>8287</v>
      </c>
      <c r="O3684">
        <f t="shared" si="300"/>
        <v>0</v>
      </c>
      <c r="P3684">
        <f t="shared" si="301"/>
        <v>1</v>
      </c>
      <c r="Q3684" s="13" t="s">
        <v>8313</v>
      </c>
      <c r="R3684" t="s">
        <v>8355</v>
      </c>
      <c r="S3684" s="10">
        <f t="shared" si="302"/>
        <v>42031.884652777779</v>
      </c>
      <c r="T3684" s="10">
        <f t="shared" si="303"/>
        <v>42065.886111111111</v>
      </c>
      <c r="U3684">
        <f t="shared" si="304"/>
        <v>2015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 s="9">
        <v>1</v>
      </c>
      <c r="M3685" t="b">
        <v>0</v>
      </c>
      <c r="N3685" t="s">
        <v>8291</v>
      </c>
      <c r="O3685">
        <f t="shared" si="300"/>
        <v>0</v>
      </c>
      <c r="P3685">
        <f t="shared" si="301"/>
        <v>1</v>
      </c>
      <c r="Q3685" s="13" t="s">
        <v>8327</v>
      </c>
      <c r="R3685" t="s">
        <v>8330</v>
      </c>
      <c r="S3685" s="10">
        <f t="shared" si="302"/>
        <v>42044.927974537044</v>
      </c>
      <c r="T3685" s="10">
        <f t="shared" si="303"/>
        <v>42099.458333333328</v>
      </c>
      <c r="U3685">
        <f t="shared" si="304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 s="9">
        <v>1</v>
      </c>
      <c r="M3686" t="b">
        <v>0</v>
      </c>
      <c r="N3686" t="s">
        <v>8303</v>
      </c>
      <c r="O3686">
        <f t="shared" si="300"/>
        <v>0</v>
      </c>
      <c r="P3686">
        <f t="shared" si="301"/>
        <v>1</v>
      </c>
      <c r="Q3686" s="13" t="s">
        <v>8323</v>
      </c>
      <c r="R3686" t="s">
        <v>8335</v>
      </c>
      <c r="S3686" s="10">
        <f t="shared" si="302"/>
        <v>41942.84710648148</v>
      </c>
      <c r="T3686" s="10">
        <f t="shared" si="303"/>
        <v>41972.888773148152</v>
      </c>
      <c r="U3686">
        <f t="shared" si="304"/>
        <v>2014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 s="9">
        <v>1</v>
      </c>
      <c r="M3687" t="b">
        <v>0</v>
      </c>
      <c r="N3687" t="s">
        <v>8291</v>
      </c>
      <c r="O3687">
        <f t="shared" si="300"/>
        <v>0</v>
      </c>
      <c r="P3687">
        <f t="shared" si="301"/>
        <v>1</v>
      </c>
      <c r="Q3687" s="13" t="s">
        <v>8327</v>
      </c>
      <c r="R3687" t="s">
        <v>8330</v>
      </c>
      <c r="S3687" s="10">
        <f t="shared" si="302"/>
        <v>42425.960983796293</v>
      </c>
      <c r="T3687" s="10">
        <f t="shared" si="303"/>
        <v>42463.006944444445</v>
      </c>
      <c r="U3687">
        <f t="shared" si="304"/>
        <v>2016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 s="9">
        <v>1</v>
      </c>
      <c r="M3688" t="b">
        <v>0</v>
      </c>
      <c r="N3688" t="s">
        <v>8271</v>
      </c>
      <c r="O3688">
        <f t="shared" si="300"/>
        <v>0</v>
      </c>
      <c r="P3688">
        <f t="shared" si="301"/>
        <v>1</v>
      </c>
      <c r="Q3688" s="13" t="s">
        <v>8308</v>
      </c>
      <c r="R3688" t="s">
        <v>8310</v>
      </c>
      <c r="S3688" s="10">
        <f t="shared" si="302"/>
        <v>42639.805601851855</v>
      </c>
      <c r="T3688" s="10">
        <f t="shared" si="303"/>
        <v>42669.805601851855</v>
      </c>
      <c r="U3688">
        <f t="shared" si="304"/>
        <v>2016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 s="9">
        <v>1</v>
      </c>
      <c r="M3689" t="b">
        <v>0</v>
      </c>
      <c r="N3689" t="s">
        <v>8280</v>
      </c>
      <c r="O3689">
        <f t="shared" si="300"/>
        <v>0</v>
      </c>
      <c r="P3689">
        <f t="shared" si="301"/>
        <v>1</v>
      </c>
      <c r="Q3689" s="13" t="s">
        <v>8316</v>
      </c>
      <c r="R3689" t="s">
        <v>8334</v>
      </c>
      <c r="S3689" s="10">
        <f t="shared" si="302"/>
        <v>42347.203587962969</v>
      </c>
      <c r="T3689" s="10">
        <f t="shared" si="303"/>
        <v>42377.203587962969</v>
      </c>
      <c r="U3689">
        <f t="shared" si="304"/>
        <v>2015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 s="9">
        <v>1</v>
      </c>
      <c r="M3690" t="b">
        <v>0</v>
      </c>
      <c r="N3690" t="s">
        <v>8269</v>
      </c>
      <c r="O3690">
        <f t="shared" si="300"/>
        <v>0</v>
      </c>
      <c r="P3690">
        <f t="shared" si="301"/>
        <v>1</v>
      </c>
      <c r="Q3690" s="13" t="s">
        <v>8323</v>
      </c>
      <c r="R3690" t="s">
        <v>8326</v>
      </c>
      <c r="S3690" s="10">
        <f t="shared" si="302"/>
        <v>41789.893599537041</v>
      </c>
      <c r="T3690" s="10">
        <f t="shared" si="303"/>
        <v>41815.875</v>
      </c>
      <c r="U3690">
        <f t="shared" si="304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 s="9">
        <v>1</v>
      </c>
      <c r="M3691" t="b">
        <v>0</v>
      </c>
      <c r="N3691" t="s">
        <v>8269</v>
      </c>
      <c r="O3691">
        <f t="shared" si="300"/>
        <v>0</v>
      </c>
      <c r="P3691">
        <f t="shared" si="301"/>
        <v>1</v>
      </c>
      <c r="Q3691" s="13" t="s">
        <v>8323</v>
      </c>
      <c r="R3691" t="s">
        <v>8326</v>
      </c>
      <c r="S3691" s="10">
        <f t="shared" si="302"/>
        <v>42400.946597222224</v>
      </c>
      <c r="T3691" s="10">
        <f t="shared" si="303"/>
        <v>42428</v>
      </c>
      <c r="U3691">
        <f t="shared" si="304"/>
        <v>2016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 s="9">
        <v>1</v>
      </c>
      <c r="M3692" t="b">
        <v>0</v>
      </c>
      <c r="N3692" t="s">
        <v>8279</v>
      </c>
      <c r="O3692">
        <f t="shared" si="300"/>
        <v>0</v>
      </c>
      <c r="P3692">
        <f t="shared" si="301"/>
        <v>1</v>
      </c>
      <c r="Q3692" s="13" t="s">
        <v>8346</v>
      </c>
      <c r="R3692" t="s">
        <v>8347</v>
      </c>
      <c r="S3692" s="10">
        <f t="shared" si="302"/>
        <v>41918.818460648145</v>
      </c>
      <c r="T3692" s="10">
        <f t="shared" si="303"/>
        <v>41948.860127314816</v>
      </c>
      <c r="U3692">
        <f t="shared" si="304"/>
        <v>2014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 s="9">
        <v>1</v>
      </c>
      <c r="M3693" t="b">
        <v>0</v>
      </c>
      <c r="N3693" t="s">
        <v>8294</v>
      </c>
      <c r="O3693">
        <f t="shared" si="300"/>
        <v>0</v>
      </c>
      <c r="P3693">
        <f t="shared" si="301"/>
        <v>1</v>
      </c>
      <c r="Q3693" s="13" t="s">
        <v>8313</v>
      </c>
      <c r="R3693" t="s">
        <v>8353</v>
      </c>
      <c r="S3693" s="10">
        <f t="shared" si="302"/>
        <v>42413.433831018512</v>
      </c>
      <c r="T3693" s="10">
        <f t="shared" si="303"/>
        <v>42443.392164351855</v>
      </c>
      <c r="U3693">
        <f t="shared" si="304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 s="9">
        <v>1</v>
      </c>
      <c r="M3694" t="b">
        <v>0</v>
      </c>
      <c r="N3694" t="s">
        <v>8269</v>
      </c>
      <c r="O3694">
        <f t="shared" si="300"/>
        <v>0</v>
      </c>
      <c r="P3694">
        <f t="shared" si="301"/>
        <v>1</v>
      </c>
      <c r="Q3694" s="13" t="s">
        <v>8323</v>
      </c>
      <c r="R3694" t="s">
        <v>8326</v>
      </c>
      <c r="S3694" s="10">
        <f t="shared" si="302"/>
        <v>41905.636469907404</v>
      </c>
      <c r="T3694" s="10">
        <f t="shared" si="303"/>
        <v>41935.636469907404</v>
      </c>
      <c r="U3694">
        <f t="shared" si="304"/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 s="9">
        <v>1</v>
      </c>
      <c r="M3695" t="b">
        <v>0</v>
      </c>
      <c r="N3695" t="s">
        <v>8268</v>
      </c>
      <c r="O3695">
        <f t="shared" si="300"/>
        <v>0</v>
      </c>
      <c r="P3695">
        <f t="shared" si="301"/>
        <v>1</v>
      </c>
      <c r="Q3695" s="13" t="s">
        <v>8321</v>
      </c>
      <c r="R3695" t="s">
        <v>8339</v>
      </c>
      <c r="S3695" s="10">
        <f t="shared" si="302"/>
        <v>42488.848784722228</v>
      </c>
      <c r="T3695" s="10">
        <f t="shared" si="303"/>
        <v>42508.848784722228</v>
      </c>
      <c r="U3695">
        <f t="shared" si="304"/>
        <v>2016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 s="9">
        <v>1</v>
      </c>
      <c r="M3696" t="b">
        <v>0</v>
      </c>
      <c r="N3696" t="s">
        <v>8281</v>
      </c>
      <c r="O3696">
        <f t="shared" si="300"/>
        <v>0</v>
      </c>
      <c r="P3696">
        <f t="shared" si="301"/>
        <v>1</v>
      </c>
      <c r="Q3696" s="13" t="s">
        <v>8316</v>
      </c>
      <c r="R3696" t="s">
        <v>8344</v>
      </c>
      <c r="S3696" s="10">
        <f t="shared" si="302"/>
        <v>41828.649502314816</v>
      </c>
      <c r="T3696" s="10">
        <f t="shared" si="303"/>
        <v>41858.649502314816</v>
      </c>
      <c r="U3696">
        <f t="shared" si="304"/>
        <v>2014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 s="9">
        <v>1</v>
      </c>
      <c r="M3697" t="b">
        <v>0</v>
      </c>
      <c r="N3697" t="s">
        <v>8291</v>
      </c>
      <c r="O3697">
        <f t="shared" si="300"/>
        <v>0</v>
      </c>
      <c r="P3697">
        <f t="shared" si="301"/>
        <v>1</v>
      </c>
      <c r="Q3697" s="13" t="s">
        <v>8327</v>
      </c>
      <c r="R3697" t="s">
        <v>8330</v>
      </c>
      <c r="S3697" s="10">
        <f t="shared" si="302"/>
        <v>42435.874212962968</v>
      </c>
      <c r="T3697" s="10">
        <f t="shared" si="303"/>
        <v>42494.832546296297</v>
      </c>
      <c r="U3697">
        <f t="shared" si="304"/>
        <v>2016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 s="9">
        <v>1</v>
      </c>
      <c r="M3698" t="b">
        <v>0</v>
      </c>
      <c r="N3698" t="s">
        <v>8270</v>
      </c>
      <c r="O3698">
        <f t="shared" si="300"/>
        <v>0</v>
      </c>
      <c r="P3698">
        <f t="shared" si="301"/>
        <v>1</v>
      </c>
      <c r="Q3698" s="13" t="s">
        <v>8308</v>
      </c>
      <c r="R3698" t="s">
        <v>8342</v>
      </c>
      <c r="S3698" s="10">
        <f t="shared" si="302"/>
        <v>42515.727650462963</v>
      </c>
      <c r="T3698" s="10">
        <f t="shared" si="303"/>
        <v>42545.727650462963</v>
      </c>
      <c r="U3698">
        <f t="shared" si="304"/>
        <v>2016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 s="9">
        <v>1</v>
      </c>
      <c r="M3699" t="b">
        <v>0</v>
      </c>
      <c r="N3699" t="s">
        <v>8301</v>
      </c>
      <c r="O3699">
        <f t="shared" si="300"/>
        <v>0</v>
      </c>
      <c r="P3699">
        <f t="shared" si="301"/>
        <v>1</v>
      </c>
      <c r="Q3699" s="13" t="s">
        <v>8323</v>
      </c>
      <c r="R3699" t="s">
        <v>8324</v>
      </c>
      <c r="S3699" s="10">
        <f t="shared" si="302"/>
        <v>42509.374537037031</v>
      </c>
      <c r="T3699" s="10">
        <f t="shared" si="303"/>
        <v>42517.55</v>
      </c>
      <c r="U3699">
        <f t="shared" si="304"/>
        <v>2016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 s="9">
        <v>1</v>
      </c>
      <c r="M3700" t="b">
        <v>0</v>
      </c>
      <c r="N3700" t="s">
        <v>8303</v>
      </c>
      <c r="O3700">
        <f t="shared" si="300"/>
        <v>0</v>
      </c>
      <c r="P3700">
        <f t="shared" si="301"/>
        <v>1</v>
      </c>
      <c r="Q3700" s="13" t="s">
        <v>8323</v>
      </c>
      <c r="R3700" t="s">
        <v>8335</v>
      </c>
      <c r="S3700" s="10">
        <f t="shared" si="302"/>
        <v>42665.970347222217</v>
      </c>
      <c r="T3700" s="10">
        <f t="shared" si="303"/>
        <v>42696.012013888889</v>
      </c>
      <c r="U3700">
        <f t="shared" si="304"/>
        <v>2016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 s="9">
        <v>1</v>
      </c>
      <c r="M3701" t="b">
        <v>0</v>
      </c>
      <c r="N3701" t="s">
        <v>8289</v>
      </c>
      <c r="O3701">
        <f t="shared" si="300"/>
        <v>0</v>
      </c>
      <c r="P3701">
        <f t="shared" si="301"/>
        <v>1</v>
      </c>
      <c r="Q3701" s="13" t="s">
        <v>8313</v>
      </c>
      <c r="R3701" t="s">
        <v>8351</v>
      </c>
      <c r="S3701" s="10">
        <f t="shared" si="302"/>
        <v>42151.667337962965</v>
      </c>
      <c r="T3701" s="10">
        <f t="shared" si="303"/>
        <v>42211.667337962965</v>
      </c>
      <c r="U3701">
        <f t="shared" si="304"/>
        <v>2015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 s="9">
        <v>1</v>
      </c>
      <c r="M3702" t="b">
        <v>0</v>
      </c>
      <c r="N3702" t="s">
        <v>8302</v>
      </c>
      <c r="O3702">
        <f t="shared" si="300"/>
        <v>0</v>
      </c>
      <c r="P3702">
        <f t="shared" si="301"/>
        <v>1</v>
      </c>
      <c r="Q3702" s="13" t="s">
        <v>8311</v>
      </c>
      <c r="R3702" t="s">
        <v>8356</v>
      </c>
      <c r="S3702" s="10">
        <f t="shared" si="302"/>
        <v>42474.86482638889</v>
      </c>
      <c r="T3702" s="10">
        <f t="shared" si="303"/>
        <v>42484.86482638889</v>
      </c>
      <c r="U3702">
        <f t="shared" si="304"/>
        <v>2016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 s="9">
        <v>1</v>
      </c>
      <c r="M3703" t="b">
        <v>0</v>
      </c>
      <c r="N3703" t="s">
        <v>8285</v>
      </c>
      <c r="O3703">
        <f t="shared" si="300"/>
        <v>0</v>
      </c>
      <c r="P3703">
        <f t="shared" si="301"/>
        <v>1</v>
      </c>
      <c r="Q3703" s="13" t="s">
        <v>8311</v>
      </c>
      <c r="R3703" t="s">
        <v>8348</v>
      </c>
      <c r="S3703" s="10">
        <f t="shared" si="302"/>
        <v>42708.25309027778</v>
      </c>
      <c r="T3703" s="10">
        <f t="shared" si="303"/>
        <v>42738.25309027778</v>
      </c>
      <c r="U3703">
        <f t="shared" si="304"/>
        <v>2016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 s="9">
        <v>1</v>
      </c>
      <c r="M3704" t="b">
        <v>0</v>
      </c>
      <c r="N3704" t="s">
        <v>8282</v>
      </c>
      <c r="O3704">
        <f t="shared" si="300"/>
        <v>0</v>
      </c>
      <c r="P3704">
        <f t="shared" si="301"/>
        <v>1</v>
      </c>
      <c r="Q3704" s="13" t="s">
        <v>8319</v>
      </c>
      <c r="R3704" t="s">
        <v>8345</v>
      </c>
      <c r="S3704" s="10">
        <f t="shared" si="302"/>
        <v>42044.724953703699</v>
      </c>
      <c r="T3704" s="10">
        <f t="shared" si="303"/>
        <v>42074.683287037042</v>
      </c>
      <c r="U3704">
        <f t="shared" si="304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 s="9">
        <v>1</v>
      </c>
      <c r="M3705" t="b">
        <v>0</v>
      </c>
      <c r="N3705" t="s">
        <v>8269</v>
      </c>
      <c r="O3705">
        <f t="shared" si="300"/>
        <v>0</v>
      </c>
      <c r="P3705">
        <f t="shared" si="301"/>
        <v>1</v>
      </c>
      <c r="Q3705" s="13" t="s">
        <v>8323</v>
      </c>
      <c r="R3705" t="s">
        <v>8326</v>
      </c>
      <c r="S3705" s="10">
        <f t="shared" si="302"/>
        <v>41890.16269675926</v>
      </c>
      <c r="T3705" s="10">
        <f t="shared" si="303"/>
        <v>41920.16269675926</v>
      </c>
      <c r="U3705">
        <f t="shared" si="304"/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 s="9">
        <v>0</v>
      </c>
      <c r="M3706" t="b">
        <v>0</v>
      </c>
      <c r="N3706" t="s">
        <v>8265</v>
      </c>
      <c r="O3706">
        <f t="shared" si="300"/>
        <v>0</v>
      </c>
      <c r="P3706">
        <f t="shared" si="301"/>
        <v>0</v>
      </c>
      <c r="Q3706" s="13" t="s">
        <v>8321</v>
      </c>
      <c r="R3706" t="s">
        <v>8337</v>
      </c>
      <c r="S3706" s="10">
        <f t="shared" si="302"/>
        <v>42593.431793981479</v>
      </c>
      <c r="T3706" s="10">
        <f t="shared" si="303"/>
        <v>42653.431793981479</v>
      </c>
      <c r="U3706">
        <f t="shared" si="304"/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 s="9">
        <v>0</v>
      </c>
      <c r="M3707" t="b">
        <v>0</v>
      </c>
      <c r="N3707" t="s">
        <v>8301</v>
      </c>
      <c r="O3707">
        <f t="shared" si="300"/>
        <v>0</v>
      </c>
      <c r="P3707">
        <f t="shared" si="301"/>
        <v>0</v>
      </c>
      <c r="Q3707" s="13" t="s">
        <v>8323</v>
      </c>
      <c r="R3707" t="s">
        <v>8324</v>
      </c>
      <c r="S3707" s="10">
        <f t="shared" si="302"/>
        <v>41863.757210648146</v>
      </c>
      <c r="T3707" s="10">
        <f t="shared" si="303"/>
        <v>41893.757210648146</v>
      </c>
      <c r="U3707">
        <f t="shared" si="304"/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 s="9">
        <v>0</v>
      </c>
      <c r="M3708" t="b">
        <v>0</v>
      </c>
      <c r="N3708" t="s">
        <v>8285</v>
      </c>
      <c r="O3708">
        <f t="shared" si="300"/>
        <v>0</v>
      </c>
      <c r="P3708">
        <f t="shared" si="301"/>
        <v>0</v>
      </c>
      <c r="Q3708" s="13" t="s">
        <v>8311</v>
      </c>
      <c r="R3708" t="s">
        <v>8348</v>
      </c>
      <c r="S3708" s="10">
        <f t="shared" si="302"/>
        <v>41915.896967592591</v>
      </c>
      <c r="T3708" s="10">
        <f t="shared" si="303"/>
        <v>41973.989583333328</v>
      </c>
      <c r="U3708">
        <f t="shared" si="304"/>
        <v>2014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 s="9">
        <v>0</v>
      </c>
      <c r="M3709" t="b">
        <v>0</v>
      </c>
      <c r="N3709" t="s">
        <v>8268</v>
      </c>
      <c r="O3709">
        <f t="shared" si="300"/>
        <v>0</v>
      </c>
      <c r="P3709">
        <f t="shared" si="301"/>
        <v>0</v>
      </c>
      <c r="Q3709" s="13" t="s">
        <v>8321</v>
      </c>
      <c r="R3709" t="s">
        <v>8339</v>
      </c>
      <c r="S3709" s="10">
        <f t="shared" si="302"/>
        <v>42596.03506944445</v>
      </c>
      <c r="T3709" s="10">
        <f t="shared" si="303"/>
        <v>42656.03506944445</v>
      </c>
      <c r="U3709">
        <f t="shared" si="304"/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 s="9">
        <v>0</v>
      </c>
      <c r="M3710" t="b">
        <v>0</v>
      </c>
      <c r="N3710" t="s">
        <v>8266</v>
      </c>
      <c r="O3710">
        <f t="shared" si="300"/>
        <v>0</v>
      </c>
      <c r="P3710">
        <f t="shared" si="301"/>
        <v>0</v>
      </c>
      <c r="Q3710" s="13" t="s">
        <v>8321</v>
      </c>
      <c r="R3710" t="s">
        <v>8325</v>
      </c>
      <c r="S3710" s="10">
        <f t="shared" si="302"/>
        <v>42135.235254629632</v>
      </c>
      <c r="T3710" s="10">
        <f t="shared" si="303"/>
        <v>42195.235254629632</v>
      </c>
      <c r="U3710">
        <f t="shared" si="304"/>
        <v>2015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 s="9">
        <v>0</v>
      </c>
      <c r="M3711" t="b">
        <v>0</v>
      </c>
      <c r="N3711" t="s">
        <v>8301</v>
      </c>
      <c r="O3711">
        <f t="shared" si="300"/>
        <v>0</v>
      </c>
      <c r="P3711">
        <f t="shared" si="301"/>
        <v>0</v>
      </c>
      <c r="Q3711" s="13" t="s">
        <v>8323</v>
      </c>
      <c r="R3711" t="s">
        <v>8324</v>
      </c>
      <c r="S3711" s="10">
        <f t="shared" si="302"/>
        <v>42362.36518518519</v>
      </c>
      <c r="T3711" s="10">
        <f t="shared" si="303"/>
        <v>42392.36518518519</v>
      </c>
      <c r="U3711">
        <f t="shared" si="304"/>
        <v>2015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 s="9">
        <v>0</v>
      </c>
      <c r="M3712" t="b">
        <v>0</v>
      </c>
      <c r="N3712" t="s">
        <v>8266</v>
      </c>
      <c r="O3712">
        <f t="shared" si="300"/>
        <v>0</v>
      </c>
      <c r="P3712">
        <f t="shared" si="301"/>
        <v>0</v>
      </c>
      <c r="Q3712" s="13" t="s">
        <v>8321</v>
      </c>
      <c r="R3712" t="s">
        <v>8325</v>
      </c>
      <c r="S3712" s="10">
        <f t="shared" si="302"/>
        <v>42243.961273148147</v>
      </c>
      <c r="T3712" s="10">
        <f t="shared" si="303"/>
        <v>42278</v>
      </c>
      <c r="U3712">
        <f t="shared" si="304"/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 s="9">
        <v>0</v>
      </c>
      <c r="M3713" t="b">
        <v>0</v>
      </c>
      <c r="N3713" t="s">
        <v>8266</v>
      </c>
      <c r="O3713">
        <f t="shared" si="300"/>
        <v>0</v>
      </c>
      <c r="P3713">
        <f t="shared" si="301"/>
        <v>0</v>
      </c>
      <c r="Q3713" s="13" t="s">
        <v>8321</v>
      </c>
      <c r="R3713" t="s">
        <v>8325</v>
      </c>
      <c r="S3713" s="10">
        <f t="shared" si="302"/>
        <v>42135.67050925926</v>
      </c>
      <c r="T3713" s="10">
        <f t="shared" si="303"/>
        <v>42195.67050925926</v>
      </c>
      <c r="U3713">
        <f t="shared" si="304"/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 s="9">
        <v>0</v>
      </c>
      <c r="M3714" t="b">
        <v>0</v>
      </c>
      <c r="N3714" t="s">
        <v>8266</v>
      </c>
      <c r="O3714">
        <f t="shared" si="300"/>
        <v>0</v>
      </c>
      <c r="P3714">
        <f t="shared" si="301"/>
        <v>0</v>
      </c>
      <c r="Q3714" s="13" t="s">
        <v>8321</v>
      </c>
      <c r="R3714" t="s">
        <v>8325</v>
      </c>
      <c r="S3714" s="10">
        <f t="shared" si="302"/>
        <v>42482.048032407409</v>
      </c>
      <c r="T3714" s="10">
        <f t="shared" si="303"/>
        <v>42512.045138888891</v>
      </c>
      <c r="U3714">
        <f t="shared" si="304"/>
        <v>2016</v>
      </c>
    </row>
    <row r="3715" spans="1:21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 s="9">
        <v>0</v>
      </c>
      <c r="M3715" t="b">
        <v>0</v>
      </c>
      <c r="N3715" t="s">
        <v>8266</v>
      </c>
      <c r="O3715">
        <f t="shared" ref="O3715:O3778" si="305">ROUND(E3715/D3715*100,0)</f>
        <v>0</v>
      </c>
      <c r="P3715">
        <f t="shared" ref="P3715:P3778" si="306">IFERROR(ROUND(E3715/L3715,2),0)</f>
        <v>0</v>
      </c>
      <c r="Q3715" s="13" t="s">
        <v>8321</v>
      </c>
      <c r="R3715" t="s">
        <v>8325</v>
      </c>
      <c r="S3715" s="10">
        <f t="shared" ref="S3715:S3778" si="307">(((J3715/60)/60)/24)+DATE(1970,1,1)</f>
        <v>42341.958923611113</v>
      </c>
      <c r="T3715" s="10">
        <f t="shared" ref="T3715:T3778" si="308">(((I3715/60)/60)/24)+DATE(1970,1,1)</f>
        <v>42371.958923611113</v>
      </c>
      <c r="U3715">
        <f t="shared" si="304"/>
        <v>2015</v>
      </c>
    </row>
    <row r="3716" spans="1: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 s="9">
        <v>0</v>
      </c>
      <c r="M3716" t="b">
        <v>0</v>
      </c>
      <c r="N3716" t="s">
        <v>8301</v>
      </c>
      <c r="O3716">
        <f t="shared" si="305"/>
        <v>0</v>
      </c>
      <c r="P3716">
        <f t="shared" si="306"/>
        <v>0</v>
      </c>
      <c r="Q3716" s="13" t="s">
        <v>8323</v>
      </c>
      <c r="R3716" t="s">
        <v>8324</v>
      </c>
      <c r="S3716" s="10">
        <f t="shared" si="307"/>
        <v>42346.20685185185</v>
      </c>
      <c r="T3716" s="10">
        <f t="shared" si="308"/>
        <v>42376.20685185185</v>
      </c>
      <c r="U3716">
        <f t="shared" si="304"/>
        <v>2015</v>
      </c>
    </row>
    <row r="3717" spans="1: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 s="9">
        <v>0</v>
      </c>
      <c r="M3717" t="b">
        <v>0</v>
      </c>
      <c r="N3717" t="s">
        <v>8301</v>
      </c>
      <c r="O3717">
        <f t="shared" si="305"/>
        <v>0</v>
      </c>
      <c r="P3717">
        <f t="shared" si="306"/>
        <v>0</v>
      </c>
      <c r="Q3717" s="13" t="s">
        <v>8323</v>
      </c>
      <c r="R3717" t="s">
        <v>8324</v>
      </c>
      <c r="S3717" s="10">
        <f t="shared" si="307"/>
        <v>41834.784120370372</v>
      </c>
      <c r="T3717" s="10">
        <f t="shared" si="308"/>
        <v>41864.784120370372</v>
      </c>
      <c r="U3717">
        <f t="shared" si="304"/>
        <v>2014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 s="9">
        <v>0</v>
      </c>
      <c r="M3718" t="b">
        <v>0</v>
      </c>
      <c r="N3718" t="s">
        <v>8270</v>
      </c>
      <c r="O3718">
        <f t="shared" si="305"/>
        <v>0</v>
      </c>
      <c r="P3718">
        <f t="shared" si="306"/>
        <v>0</v>
      </c>
      <c r="Q3718" s="13" t="s">
        <v>8308</v>
      </c>
      <c r="R3718" t="s">
        <v>8342</v>
      </c>
      <c r="S3718" s="10">
        <f t="shared" si="307"/>
        <v>41968.262314814812</v>
      </c>
      <c r="T3718" s="10">
        <f t="shared" si="308"/>
        <v>42008.262314814812</v>
      </c>
      <c r="U3718">
        <f t="shared" si="304"/>
        <v>2014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 s="9">
        <v>0</v>
      </c>
      <c r="M3719" t="b">
        <v>0</v>
      </c>
      <c r="N3719" t="s">
        <v>8266</v>
      </c>
      <c r="O3719">
        <f t="shared" si="305"/>
        <v>0</v>
      </c>
      <c r="P3719">
        <f t="shared" si="306"/>
        <v>0</v>
      </c>
      <c r="Q3719" s="13" t="s">
        <v>8321</v>
      </c>
      <c r="R3719" t="s">
        <v>8325</v>
      </c>
      <c r="S3719" s="10">
        <f t="shared" si="307"/>
        <v>42304.955381944441</v>
      </c>
      <c r="T3719" s="10">
        <f t="shared" si="308"/>
        <v>42334.997048611112</v>
      </c>
      <c r="U3719">
        <f t="shared" si="304"/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 s="9">
        <v>0</v>
      </c>
      <c r="M3720" t="b">
        <v>0</v>
      </c>
      <c r="N3720" t="s">
        <v>8271</v>
      </c>
      <c r="O3720">
        <f t="shared" si="305"/>
        <v>0</v>
      </c>
      <c r="P3720">
        <f t="shared" si="306"/>
        <v>0</v>
      </c>
      <c r="Q3720" s="13" t="s">
        <v>8308</v>
      </c>
      <c r="R3720" t="s">
        <v>8310</v>
      </c>
      <c r="S3720" s="10">
        <f t="shared" si="307"/>
        <v>42189.673263888893</v>
      </c>
      <c r="T3720" s="10">
        <f t="shared" si="308"/>
        <v>42219.673263888893</v>
      </c>
      <c r="U3720">
        <f t="shared" si="304"/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 s="9">
        <v>0</v>
      </c>
      <c r="M3721" t="b">
        <v>0</v>
      </c>
      <c r="N3721" t="s">
        <v>8284</v>
      </c>
      <c r="O3721">
        <f t="shared" si="305"/>
        <v>0</v>
      </c>
      <c r="P3721">
        <f t="shared" si="306"/>
        <v>0</v>
      </c>
      <c r="Q3721" s="13" t="s">
        <v>8327</v>
      </c>
      <c r="R3721" t="s">
        <v>8354</v>
      </c>
      <c r="S3721" s="10">
        <f t="shared" si="307"/>
        <v>40568.972569444442</v>
      </c>
      <c r="T3721" s="10">
        <f t="shared" si="308"/>
        <v>40598.972569444442</v>
      </c>
      <c r="U3721">
        <f t="shared" si="304"/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 s="9">
        <v>0</v>
      </c>
      <c r="M3722" t="b">
        <v>0</v>
      </c>
      <c r="N3722" t="s">
        <v>8299</v>
      </c>
      <c r="O3722">
        <f t="shared" si="305"/>
        <v>0</v>
      </c>
      <c r="P3722">
        <f t="shared" si="306"/>
        <v>0</v>
      </c>
      <c r="Q3722" s="13" t="s">
        <v>8308</v>
      </c>
      <c r="R3722" t="s">
        <v>8315</v>
      </c>
      <c r="S3722" s="10">
        <f t="shared" si="307"/>
        <v>42536.246620370366</v>
      </c>
      <c r="T3722" s="10">
        <f t="shared" si="308"/>
        <v>42566.289583333331</v>
      </c>
      <c r="U3722">
        <f t="shared" si="304"/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 s="9">
        <v>0</v>
      </c>
      <c r="M3723" t="b">
        <v>0</v>
      </c>
      <c r="N3723" t="s">
        <v>8270</v>
      </c>
      <c r="O3723">
        <f t="shared" si="305"/>
        <v>0</v>
      </c>
      <c r="P3723">
        <f t="shared" si="306"/>
        <v>0</v>
      </c>
      <c r="Q3723" s="13" t="s">
        <v>8308</v>
      </c>
      <c r="R3723" t="s">
        <v>8342</v>
      </c>
      <c r="S3723" s="10">
        <f t="shared" si="307"/>
        <v>42198.775787037041</v>
      </c>
      <c r="T3723" s="10">
        <f t="shared" si="308"/>
        <v>42227.775787037041</v>
      </c>
      <c r="U3723">
        <f t="shared" si="304"/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 s="9">
        <v>0</v>
      </c>
      <c r="M3724" t="b">
        <v>0</v>
      </c>
      <c r="N3724" t="s">
        <v>8303</v>
      </c>
      <c r="O3724">
        <f t="shared" si="305"/>
        <v>0</v>
      </c>
      <c r="P3724">
        <f t="shared" si="306"/>
        <v>0</v>
      </c>
      <c r="Q3724" s="13" t="s">
        <v>8323</v>
      </c>
      <c r="R3724" t="s">
        <v>8335</v>
      </c>
      <c r="S3724" s="10">
        <f t="shared" si="307"/>
        <v>42469.951284722221</v>
      </c>
      <c r="T3724" s="10">
        <f t="shared" si="308"/>
        <v>42499.951284722221</v>
      </c>
      <c r="U3724">
        <f t="shared" si="304"/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 s="9">
        <v>0</v>
      </c>
      <c r="M3725" t="b">
        <v>0</v>
      </c>
      <c r="N3725" t="s">
        <v>8266</v>
      </c>
      <c r="O3725">
        <f t="shared" si="305"/>
        <v>0</v>
      </c>
      <c r="P3725">
        <f t="shared" si="306"/>
        <v>0</v>
      </c>
      <c r="Q3725" s="13" t="s">
        <v>8321</v>
      </c>
      <c r="R3725" t="s">
        <v>8325</v>
      </c>
      <c r="S3725" s="10">
        <f t="shared" si="307"/>
        <v>42612.911712962959</v>
      </c>
      <c r="T3725" s="10">
        <f t="shared" si="308"/>
        <v>42642.911712962959</v>
      </c>
      <c r="U3725">
        <f t="shared" si="304"/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 s="9">
        <v>0</v>
      </c>
      <c r="M3726" t="b">
        <v>0</v>
      </c>
      <c r="N3726" t="s">
        <v>8291</v>
      </c>
      <c r="O3726">
        <f t="shared" si="305"/>
        <v>0</v>
      </c>
      <c r="P3726">
        <f t="shared" si="306"/>
        <v>0</v>
      </c>
      <c r="Q3726" s="13" t="s">
        <v>8327</v>
      </c>
      <c r="R3726" t="s">
        <v>8330</v>
      </c>
      <c r="S3726" s="10">
        <f t="shared" si="307"/>
        <v>42796.069571759261</v>
      </c>
      <c r="T3726" s="10">
        <f t="shared" si="308"/>
        <v>42826.027905092589</v>
      </c>
      <c r="U3726">
        <f t="shared" si="304"/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 s="9">
        <v>0</v>
      </c>
      <c r="M3727" t="b">
        <v>0</v>
      </c>
      <c r="N3727" t="s">
        <v>8281</v>
      </c>
      <c r="O3727">
        <f t="shared" si="305"/>
        <v>0</v>
      </c>
      <c r="P3727">
        <f t="shared" si="306"/>
        <v>0</v>
      </c>
      <c r="Q3727" s="13" t="s">
        <v>8316</v>
      </c>
      <c r="R3727" t="s">
        <v>8344</v>
      </c>
      <c r="S3727" s="10">
        <f t="shared" si="307"/>
        <v>42000.300243055557</v>
      </c>
      <c r="T3727" s="10">
        <f t="shared" si="308"/>
        <v>42030.300243055557</v>
      </c>
      <c r="U3727">
        <f t="shared" si="304"/>
        <v>2014</v>
      </c>
    </row>
    <row r="3728" spans="1:21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 s="9">
        <v>0</v>
      </c>
      <c r="M3728" t="b">
        <v>0</v>
      </c>
      <c r="N3728" t="s">
        <v>8265</v>
      </c>
      <c r="O3728">
        <f t="shared" si="305"/>
        <v>0</v>
      </c>
      <c r="P3728">
        <f t="shared" si="306"/>
        <v>0</v>
      </c>
      <c r="Q3728" s="13" t="s">
        <v>8321</v>
      </c>
      <c r="R3728" t="s">
        <v>8337</v>
      </c>
      <c r="S3728" s="10">
        <f t="shared" si="307"/>
        <v>42053.198287037041</v>
      </c>
      <c r="T3728" s="10">
        <f t="shared" si="308"/>
        <v>42083.15662037037</v>
      </c>
      <c r="U3728">
        <f t="shared" si="304"/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 s="9">
        <v>0</v>
      </c>
      <c r="M3729" t="b">
        <v>0</v>
      </c>
      <c r="N3729" t="s">
        <v>8285</v>
      </c>
      <c r="O3729">
        <f t="shared" si="305"/>
        <v>0</v>
      </c>
      <c r="P3729">
        <f t="shared" si="306"/>
        <v>0</v>
      </c>
      <c r="Q3729" s="13" t="s">
        <v>8311</v>
      </c>
      <c r="R3729" t="s">
        <v>8348</v>
      </c>
      <c r="S3729" s="10">
        <f t="shared" si="307"/>
        <v>42115.936550925922</v>
      </c>
      <c r="T3729" s="10">
        <f t="shared" si="308"/>
        <v>42146.225694444445</v>
      </c>
      <c r="U3729">
        <f t="shared" si="304"/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 s="9">
        <v>0</v>
      </c>
      <c r="M3730" t="b">
        <v>0</v>
      </c>
      <c r="N3730" t="s">
        <v>8294</v>
      </c>
      <c r="O3730">
        <f t="shared" si="305"/>
        <v>0</v>
      </c>
      <c r="P3730">
        <f t="shared" si="306"/>
        <v>0</v>
      </c>
      <c r="Q3730" s="13" t="s">
        <v>8313</v>
      </c>
      <c r="R3730" t="s">
        <v>8353</v>
      </c>
      <c r="S3730" s="10">
        <f t="shared" si="307"/>
        <v>42678.586655092593</v>
      </c>
      <c r="T3730" s="10">
        <f t="shared" si="308"/>
        <v>42708.628321759257</v>
      </c>
      <c r="U3730">
        <f t="shared" si="304"/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 s="9">
        <v>0</v>
      </c>
      <c r="M3731" t="b">
        <v>0</v>
      </c>
      <c r="N3731" t="s">
        <v>8297</v>
      </c>
      <c r="O3731">
        <f t="shared" si="305"/>
        <v>0</v>
      </c>
      <c r="P3731">
        <f t="shared" si="306"/>
        <v>0</v>
      </c>
      <c r="Q3731" s="13" t="s">
        <v>8319</v>
      </c>
      <c r="R3731" t="s">
        <v>8357</v>
      </c>
      <c r="S3731" s="10">
        <f t="shared" si="307"/>
        <v>42732.00681712963</v>
      </c>
      <c r="T3731" s="10">
        <f t="shared" si="308"/>
        <v>42792.00681712963</v>
      </c>
      <c r="U3731">
        <f t="shared" si="304"/>
        <v>2016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 s="9">
        <v>0</v>
      </c>
      <c r="M3732" t="b">
        <v>0</v>
      </c>
      <c r="N3732" t="s">
        <v>8270</v>
      </c>
      <c r="O3732">
        <f t="shared" si="305"/>
        <v>0</v>
      </c>
      <c r="P3732">
        <f t="shared" si="306"/>
        <v>0</v>
      </c>
      <c r="Q3732" s="13" t="s">
        <v>8308</v>
      </c>
      <c r="R3732" t="s">
        <v>8342</v>
      </c>
      <c r="S3732" s="10">
        <f t="shared" si="307"/>
        <v>42322.011574074073</v>
      </c>
      <c r="T3732" s="10">
        <f t="shared" si="308"/>
        <v>42367.011574074073</v>
      </c>
      <c r="U3732">
        <f t="shared" si="304"/>
        <v>2015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 s="9">
        <v>0</v>
      </c>
      <c r="M3733" t="b">
        <v>0</v>
      </c>
      <c r="N3733" t="s">
        <v>8266</v>
      </c>
      <c r="O3733">
        <f t="shared" si="305"/>
        <v>0</v>
      </c>
      <c r="P3733">
        <f t="shared" si="306"/>
        <v>0</v>
      </c>
      <c r="Q3733" s="13" t="s">
        <v>8321</v>
      </c>
      <c r="R3733" t="s">
        <v>8325</v>
      </c>
      <c r="S3733" s="10">
        <f t="shared" si="307"/>
        <v>42321.08447916666</v>
      </c>
      <c r="T3733" s="10">
        <f t="shared" si="308"/>
        <v>42374</v>
      </c>
      <c r="U3733">
        <f t="shared" si="304"/>
        <v>2015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 s="9">
        <v>0</v>
      </c>
      <c r="M3734" t="b">
        <v>0</v>
      </c>
      <c r="N3734" t="s">
        <v>8269</v>
      </c>
      <c r="O3734">
        <f t="shared" si="305"/>
        <v>0</v>
      </c>
      <c r="P3734">
        <f t="shared" si="306"/>
        <v>0</v>
      </c>
      <c r="Q3734" s="13" t="s">
        <v>8323</v>
      </c>
      <c r="R3734" t="s">
        <v>8326</v>
      </c>
      <c r="S3734" s="10">
        <f t="shared" si="307"/>
        <v>42171.743969907402</v>
      </c>
      <c r="T3734" s="10">
        <f t="shared" si="308"/>
        <v>42201.743969907402</v>
      </c>
      <c r="U3734">
        <f t="shared" si="304"/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 s="9">
        <v>0</v>
      </c>
      <c r="M3735" t="b">
        <v>0</v>
      </c>
      <c r="N3735" t="s">
        <v>8303</v>
      </c>
      <c r="O3735">
        <f t="shared" si="305"/>
        <v>0</v>
      </c>
      <c r="P3735">
        <f t="shared" si="306"/>
        <v>0</v>
      </c>
      <c r="Q3735" s="13" t="s">
        <v>8323</v>
      </c>
      <c r="R3735" t="s">
        <v>8335</v>
      </c>
      <c r="S3735" s="10">
        <f t="shared" si="307"/>
        <v>42226.694780092599</v>
      </c>
      <c r="T3735" s="10">
        <f t="shared" si="308"/>
        <v>42261.694780092599</v>
      </c>
      <c r="U3735">
        <f t="shared" si="304"/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 s="9">
        <v>0</v>
      </c>
      <c r="M3736" t="b">
        <v>0</v>
      </c>
      <c r="N3736" t="s">
        <v>8294</v>
      </c>
      <c r="O3736">
        <f t="shared" si="305"/>
        <v>0</v>
      </c>
      <c r="P3736">
        <f t="shared" si="306"/>
        <v>0</v>
      </c>
      <c r="Q3736" s="13" t="s">
        <v>8313</v>
      </c>
      <c r="R3736" t="s">
        <v>8353</v>
      </c>
      <c r="S3736" s="10">
        <f t="shared" si="307"/>
        <v>41800.819571759261</v>
      </c>
      <c r="T3736" s="10">
        <f t="shared" si="308"/>
        <v>41830.819571759261</v>
      </c>
      <c r="U3736">
        <f t="shared" si="304"/>
        <v>2014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 s="9">
        <v>0</v>
      </c>
      <c r="M3737" t="b">
        <v>0</v>
      </c>
      <c r="N3737" t="s">
        <v>8285</v>
      </c>
      <c r="O3737">
        <f t="shared" si="305"/>
        <v>0</v>
      </c>
      <c r="P3737">
        <f t="shared" si="306"/>
        <v>0</v>
      </c>
      <c r="Q3737" s="13" t="s">
        <v>8311</v>
      </c>
      <c r="R3737" t="s">
        <v>8348</v>
      </c>
      <c r="S3737" s="10">
        <f t="shared" si="307"/>
        <v>42139.542303240742</v>
      </c>
      <c r="T3737" s="10">
        <f t="shared" si="308"/>
        <v>42169.542303240742</v>
      </c>
      <c r="U3737">
        <f t="shared" si="304"/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 s="9">
        <v>0</v>
      </c>
      <c r="M3738" t="b">
        <v>0</v>
      </c>
      <c r="N3738" t="s">
        <v>8291</v>
      </c>
      <c r="O3738">
        <f t="shared" si="305"/>
        <v>0</v>
      </c>
      <c r="P3738">
        <f t="shared" si="306"/>
        <v>0</v>
      </c>
      <c r="Q3738" s="13" t="s">
        <v>8327</v>
      </c>
      <c r="R3738" t="s">
        <v>8330</v>
      </c>
      <c r="S3738" s="10">
        <f t="shared" si="307"/>
        <v>42796.207870370374</v>
      </c>
      <c r="T3738" s="10">
        <f t="shared" si="308"/>
        <v>42820.147916666669</v>
      </c>
      <c r="U3738">
        <f t="shared" si="304"/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 s="9">
        <v>0</v>
      </c>
      <c r="M3739" t="b">
        <v>0</v>
      </c>
      <c r="N3739" t="s">
        <v>8270</v>
      </c>
      <c r="O3739">
        <f t="shared" si="305"/>
        <v>0</v>
      </c>
      <c r="P3739">
        <f t="shared" si="306"/>
        <v>0</v>
      </c>
      <c r="Q3739" s="13" t="s">
        <v>8308</v>
      </c>
      <c r="R3739" t="s">
        <v>8342</v>
      </c>
      <c r="S3739" s="10">
        <f t="shared" si="307"/>
        <v>41976.88490740741</v>
      </c>
      <c r="T3739" s="10">
        <f t="shared" si="308"/>
        <v>42006.88490740741</v>
      </c>
      <c r="U3739">
        <f t="shared" si="304"/>
        <v>2014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 s="9">
        <v>0</v>
      </c>
      <c r="M3740" t="b">
        <v>0</v>
      </c>
      <c r="N3740" t="s">
        <v>8270</v>
      </c>
      <c r="O3740">
        <f t="shared" si="305"/>
        <v>0</v>
      </c>
      <c r="P3740">
        <f t="shared" si="306"/>
        <v>0</v>
      </c>
      <c r="Q3740" s="13" t="s">
        <v>8308</v>
      </c>
      <c r="R3740" t="s">
        <v>8342</v>
      </c>
      <c r="S3740" s="10">
        <f t="shared" si="307"/>
        <v>42213.013078703705</v>
      </c>
      <c r="T3740" s="10">
        <f t="shared" si="308"/>
        <v>42242.013078703705</v>
      </c>
      <c r="U3740">
        <f t="shared" si="304"/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 s="9">
        <v>0</v>
      </c>
      <c r="M3741" t="b">
        <v>0</v>
      </c>
      <c r="N3741" t="s">
        <v>8268</v>
      </c>
      <c r="O3741">
        <f t="shared" si="305"/>
        <v>0</v>
      </c>
      <c r="P3741">
        <f t="shared" si="306"/>
        <v>0</v>
      </c>
      <c r="Q3741" s="13" t="s">
        <v>8321</v>
      </c>
      <c r="R3741" t="s">
        <v>8339</v>
      </c>
      <c r="S3741" s="10">
        <f t="shared" si="307"/>
        <v>40705.126631944448</v>
      </c>
      <c r="T3741" s="10">
        <f t="shared" si="308"/>
        <v>40765.126631944448</v>
      </c>
      <c r="U3741">
        <f t="shared" ref="U3741:U3804" si="309">YEAR(S3741)</f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 s="9">
        <v>0</v>
      </c>
      <c r="M3742" t="b">
        <v>0</v>
      </c>
      <c r="N3742" t="s">
        <v>8270</v>
      </c>
      <c r="O3742">
        <f t="shared" si="305"/>
        <v>0</v>
      </c>
      <c r="P3742">
        <f t="shared" si="306"/>
        <v>0</v>
      </c>
      <c r="Q3742" s="13" t="s">
        <v>8308</v>
      </c>
      <c r="R3742" t="s">
        <v>8342</v>
      </c>
      <c r="S3742" s="10">
        <f t="shared" si="307"/>
        <v>42055.739803240736</v>
      </c>
      <c r="T3742" s="10">
        <f t="shared" si="308"/>
        <v>42078.75</v>
      </c>
      <c r="U3742">
        <f t="shared" si="309"/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 s="9">
        <v>0</v>
      </c>
      <c r="M3743" t="b">
        <v>0</v>
      </c>
      <c r="N3743" t="s">
        <v>8270</v>
      </c>
      <c r="O3743">
        <f t="shared" si="305"/>
        <v>0</v>
      </c>
      <c r="P3743">
        <f t="shared" si="306"/>
        <v>0</v>
      </c>
      <c r="Q3743" s="13" t="s">
        <v>8308</v>
      </c>
      <c r="R3743" t="s">
        <v>8342</v>
      </c>
      <c r="S3743" s="10">
        <f t="shared" si="307"/>
        <v>42762.962013888886</v>
      </c>
      <c r="T3743" s="10">
        <f t="shared" si="308"/>
        <v>42791.961111111115</v>
      </c>
      <c r="U3743">
        <f t="shared" si="309"/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 s="9">
        <v>0</v>
      </c>
      <c r="M3744" t="b">
        <v>0</v>
      </c>
      <c r="N3744" t="s">
        <v>8271</v>
      </c>
      <c r="O3744">
        <f t="shared" si="305"/>
        <v>0</v>
      </c>
      <c r="P3744">
        <f t="shared" si="306"/>
        <v>0</v>
      </c>
      <c r="Q3744" s="13" t="s">
        <v>8308</v>
      </c>
      <c r="R3744" t="s">
        <v>8310</v>
      </c>
      <c r="S3744" s="10">
        <f t="shared" si="307"/>
        <v>42676.995173611111</v>
      </c>
      <c r="T3744" s="10">
        <f t="shared" si="308"/>
        <v>42718.777083333334</v>
      </c>
      <c r="U3744">
        <f t="shared" si="309"/>
        <v>2016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 s="9">
        <v>0</v>
      </c>
      <c r="M3745" t="b">
        <v>0</v>
      </c>
      <c r="N3745" t="s">
        <v>8276</v>
      </c>
      <c r="O3745">
        <f t="shared" si="305"/>
        <v>0</v>
      </c>
      <c r="P3745">
        <f t="shared" si="306"/>
        <v>0</v>
      </c>
      <c r="Q3745" s="13" t="s">
        <v>8327</v>
      </c>
      <c r="R3745" t="s">
        <v>8350</v>
      </c>
      <c r="S3745" s="10">
        <f t="shared" si="307"/>
        <v>41642.005150462966</v>
      </c>
      <c r="T3745" s="10">
        <f t="shared" si="308"/>
        <v>41663.005150462966</v>
      </c>
      <c r="U3745">
        <f t="shared" si="309"/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 s="9">
        <v>0</v>
      </c>
      <c r="M3746" t="b">
        <v>0</v>
      </c>
      <c r="N3746" t="s">
        <v>8297</v>
      </c>
      <c r="O3746">
        <f t="shared" si="305"/>
        <v>0</v>
      </c>
      <c r="P3746">
        <f t="shared" si="306"/>
        <v>0</v>
      </c>
      <c r="Q3746" s="13" t="s">
        <v>8319</v>
      </c>
      <c r="R3746" t="s">
        <v>8357</v>
      </c>
      <c r="S3746" s="10">
        <f t="shared" si="307"/>
        <v>42371.446909722217</v>
      </c>
      <c r="T3746" s="10">
        <f t="shared" si="308"/>
        <v>42401.446909722217</v>
      </c>
      <c r="U3746">
        <f t="shared" si="309"/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 s="9">
        <v>0</v>
      </c>
      <c r="M3747" t="b">
        <v>0</v>
      </c>
      <c r="N3747" t="s">
        <v>8297</v>
      </c>
      <c r="O3747">
        <f t="shared" si="305"/>
        <v>0</v>
      </c>
      <c r="P3747">
        <f t="shared" si="306"/>
        <v>0</v>
      </c>
      <c r="Q3747" s="13" t="s">
        <v>8319</v>
      </c>
      <c r="R3747" t="s">
        <v>8357</v>
      </c>
      <c r="S3747" s="10">
        <f t="shared" si="307"/>
        <v>42612.600520833337</v>
      </c>
      <c r="T3747" s="10">
        <f t="shared" si="308"/>
        <v>42658.806249999994</v>
      </c>
      <c r="U3747">
        <f t="shared" si="309"/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 s="9">
        <v>0</v>
      </c>
      <c r="M3748" t="b">
        <v>0</v>
      </c>
      <c r="N3748" t="s">
        <v>8282</v>
      </c>
      <c r="O3748">
        <f t="shared" si="305"/>
        <v>0</v>
      </c>
      <c r="P3748">
        <f t="shared" si="306"/>
        <v>0</v>
      </c>
      <c r="Q3748" s="13" t="s">
        <v>8319</v>
      </c>
      <c r="R3748" t="s">
        <v>8345</v>
      </c>
      <c r="S3748" s="10">
        <f t="shared" si="307"/>
        <v>42260.528807870374</v>
      </c>
      <c r="T3748" s="10">
        <f t="shared" si="308"/>
        <v>42290.528807870374</v>
      </c>
      <c r="U3748">
        <f t="shared" si="309"/>
        <v>2015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 s="9">
        <v>0</v>
      </c>
      <c r="M3749" t="b">
        <v>0</v>
      </c>
      <c r="N3749" t="s">
        <v>8302</v>
      </c>
      <c r="O3749">
        <f t="shared" si="305"/>
        <v>0</v>
      </c>
      <c r="P3749">
        <f t="shared" si="306"/>
        <v>0</v>
      </c>
      <c r="Q3749" s="13" t="s">
        <v>8311</v>
      </c>
      <c r="R3749" t="s">
        <v>8356</v>
      </c>
      <c r="S3749" s="10">
        <f t="shared" si="307"/>
        <v>42774.447777777779</v>
      </c>
      <c r="T3749" s="10">
        <f t="shared" si="308"/>
        <v>42804.447777777779</v>
      </c>
      <c r="U3749">
        <f t="shared" si="309"/>
        <v>2017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 s="9">
        <v>0</v>
      </c>
      <c r="M3750" t="b">
        <v>0</v>
      </c>
      <c r="N3750" t="s">
        <v>8301</v>
      </c>
      <c r="O3750">
        <f t="shared" si="305"/>
        <v>0</v>
      </c>
      <c r="P3750">
        <f t="shared" si="306"/>
        <v>0</v>
      </c>
      <c r="Q3750" s="13" t="s">
        <v>8323</v>
      </c>
      <c r="R3750" t="s">
        <v>8324</v>
      </c>
      <c r="S3750" s="10">
        <f t="shared" si="307"/>
        <v>42034.856817129628</v>
      </c>
      <c r="T3750" s="10">
        <f t="shared" si="308"/>
        <v>42064.856817129628</v>
      </c>
      <c r="U3750">
        <f t="shared" si="309"/>
        <v>2015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 s="9">
        <v>0</v>
      </c>
      <c r="M3751" t="b">
        <v>0</v>
      </c>
      <c r="N3751" t="s">
        <v>8303</v>
      </c>
      <c r="O3751">
        <f t="shared" si="305"/>
        <v>0</v>
      </c>
      <c r="P3751">
        <f t="shared" si="306"/>
        <v>0</v>
      </c>
      <c r="Q3751" s="13" t="s">
        <v>8323</v>
      </c>
      <c r="R3751" t="s">
        <v>8335</v>
      </c>
      <c r="S3751" s="10">
        <f t="shared" si="307"/>
        <v>42291.833287037036</v>
      </c>
      <c r="T3751" s="10">
        <f t="shared" si="308"/>
        <v>42351.874953703707</v>
      </c>
      <c r="U3751">
        <f t="shared" si="309"/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 s="9">
        <v>0</v>
      </c>
      <c r="M3752" t="b">
        <v>0</v>
      </c>
      <c r="N3752" t="s">
        <v>8266</v>
      </c>
      <c r="O3752">
        <f t="shared" si="305"/>
        <v>0</v>
      </c>
      <c r="P3752">
        <f t="shared" si="306"/>
        <v>0</v>
      </c>
      <c r="Q3752" s="13" t="s">
        <v>8321</v>
      </c>
      <c r="R3752" t="s">
        <v>8325</v>
      </c>
      <c r="S3752" s="10">
        <f t="shared" si="307"/>
        <v>42047.394942129627</v>
      </c>
      <c r="T3752" s="10">
        <f t="shared" si="308"/>
        <v>42082.353275462956</v>
      </c>
      <c r="U3752">
        <f t="shared" si="309"/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 s="9">
        <v>0</v>
      </c>
      <c r="M3753" t="b">
        <v>0</v>
      </c>
      <c r="N3753" t="s">
        <v>8282</v>
      </c>
      <c r="O3753">
        <f t="shared" si="305"/>
        <v>0</v>
      </c>
      <c r="P3753">
        <f t="shared" si="306"/>
        <v>0</v>
      </c>
      <c r="Q3753" s="13" t="s">
        <v>8319</v>
      </c>
      <c r="R3753" t="s">
        <v>8345</v>
      </c>
      <c r="S3753" s="10">
        <f t="shared" si="307"/>
        <v>41986.108726851846</v>
      </c>
      <c r="T3753" s="10">
        <f t="shared" si="308"/>
        <v>42016.108726851846</v>
      </c>
      <c r="U3753">
        <f t="shared" si="309"/>
        <v>2014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 s="9">
        <v>0</v>
      </c>
      <c r="M3754" t="b">
        <v>0</v>
      </c>
      <c r="N3754" t="s">
        <v>8270</v>
      </c>
      <c r="O3754">
        <f t="shared" si="305"/>
        <v>0</v>
      </c>
      <c r="P3754">
        <f t="shared" si="306"/>
        <v>0</v>
      </c>
      <c r="Q3754" s="13" t="s">
        <v>8308</v>
      </c>
      <c r="R3754" t="s">
        <v>8342</v>
      </c>
      <c r="S3754" s="10">
        <f t="shared" si="307"/>
        <v>42328.560613425929</v>
      </c>
      <c r="T3754" s="10">
        <f t="shared" si="308"/>
        <v>42388.560613425929</v>
      </c>
      <c r="U3754">
        <f t="shared" si="309"/>
        <v>2015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 s="9">
        <v>0</v>
      </c>
      <c r="M3755" t="b">
        <v>0</v>
      </c>
      <c r="N3755" t="s">
        <v>8301</v>
      </c>
      <c r="O3755">
        <f t="shared" si="305"/>
        <v>0</v>
      </c>
      <c r="P3755">
        <f t="shared" si="306"/>
        <v>0</v>
      </c>
      <c r="Q3755" s="13" t="s">
        <v>8323</v>
      </c>
      <c r="R3755" t="s">
        <v>8324</v>
      </c>
      <c r="S3755" s="10">
        <f t="shared" si="307"/>
        <v>42438.779131944444</v>
      </c>
      <c r="T3755" s="10">
        <f t="shared" si="308"/>
        <v>42498.73746527778</v>
      </c>
      <c r="U3755">
        <f t="shared" si="309"/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 s="9">
        <v>0</v>
      </c>
      <c r="M3756" t="b">
        <v>0</v>
      </c>
      <c r="N3756" t="s">
        <v>8270</v>
      </c>
      <c r="O3756">
        <f t="shared" si="305"/>
        <v>0</v>
      </c>
      <c r="P3756">
        <f t="shared" si="306"/>
        <v>0</v>
      </c>
      <c r="Q3756" s="13" t="s">
        <v>8308</v>
      </c>
      <c r="R3756" t="s">
        <v>8342</v>
      </c>
      <c r="S3756" s="10">
        <f t="shared" si="307"/>
        <v>42122.009224537032</v>
      </c>
      <c r="T3756" s="10">
        <f t="shared" si="308"/>
        <v>42152.009224537032</v>
      </c>
      <c r="U3756">
        <f t="shared" si="309"/>
        <v>2015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 s="9">
        <v>0</v>
      </c>
      <c r="M3757" t="b">
        <v>0</v>
      </c>
      <c r="N3757" t="s">
        <v>8301</v>
      </c>
      <c r="O3757">
        <f t="shared" si="305"/>
        <v>0</v>
      </c>
      <c r="P3757">
        <f t="shared" si="306"/>
        <v>0</v>
      </c>
      <c r="Q3757" s="13" t="s">
        <v>8323</v>
      </c>
      <c r="R3757" t="s">
        <v>8324</v>
      </c>
      <c r="S3757" s="10">
        <f t="shared" si="307"/>
        <v>41843.632523148146</v>
      </c>
      <c r="T3757" s="10">
        <f t="shared" si="308"/>
        <v>41903.632523148146</v>
      </c>
      <c r="U3757">
        <f t="shared" si="309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 s="9">
        <v>0</v>
      </c>
      <c r="M3758" t="b">
        <v>0</v>
      </c>
      <c r="N3758" t="s">
        <v>8269</v>
      </c>
      <c r="O3758">
        <f t="shared" si="305"/>
        <v>0</v>
      </c>
      <c r="P3758">
        <f t="shared" si="306"/>
        <v>0</v>
      </c>
      <c r="Q3758" s="13" t="s">
        <v>8323</v>
      </c>
      <c r="R3758" t="s">
        <v>8326</v>
      </c>
      <c r="S3758" s="10">
        <f t="shared" si="307"/>
        <v>42495.722187499996</v>
      </c>
      <c r="T3758" s="10">
        <f t="shared" si="308"/>
        <v>42525.722187499996</v>
      </c>
      <c r="U3758">
        <f t="shared" si="309"/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 s="9">
        <v>0</v>
      </c>
      <c r="M3759" t="b">
        <v>0</v>
      </c>
      <c r="N3759" t="s">
        <v>8265</v>
      </c>
      <c r="O3759">
        <f t="shared" si="305"/>
        <v>0</v>
      </c>
      <c r="P3759">
        <f t="shared" si="306"/>
        <v>0</v>
      </c>
      <c r="Q3759" s="13" t="s">
        <v>8321</v>
      </c>
      <c r="R3759" t="s">
        <v>8337</v>
      </c>
      <c r="S3759" s="10">
        <f t="shared" si="307"/>
        <v>42491.80768518518</v>
      </c>
      <c r="T3759" s="10">
        <f t="shared" si="308"/>
        <v>42521.729861111111</v>
      </c>
      <c r="U3759">
        <f t="shared" si="309"/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 s="9">
        <v>0</v>
      </c>
      <c r="M3760" t="b">
        <v>0</v>
      </c>
      <c r="N3760" t="s">
        <v>8270</v>
      </c>
      <c r="O3760">
        <f t="shared" si="305"/>
        <v>0</v>
      </c>
      <c r="P3760">
        <f t="shared" si="306"/>
        <v>0</v>
      </c>
      <c r="Q3760" s="13" t="s">
        <v>8308</v>
      </c>
      <c r="R3760" t="s">
        <v>8342</v>
      </c>
      <c r="S3760" s="10">
        <f t="shared" si="307"/>
        <v>42143.79415509259</v>
      </c>
      <c r="T3760" s="10">
        <f t="shared" si="308"/>
        <v>42173.79415509259</v>
      </c>
      <c r="U3760">
        <f t="shared" si="309"/>
        <v>2015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 s="9">
        <v>0</v>
      </c>
      <c r="M3761" t="b">
        <v>0</v>
      </c>
      <c r="N3761" t="s">
        <v>8265</v>
      </c>
      <c r="O3761">
        <f t="shared" si="305"/>
        <v>0</v>
      </c>
      <c r="P3761">
        <f t="shared" si="306"/>
        <v>0</v>
      </c>
      <c r="Q3761" s="13" t="s">
        <v>8321</v>
      </c>
      <c r="R3761" t="s">
        <v>8337</v>
      </c>
      <c r="S3761" s="10">
        <f t="shared" si="307"/>
        <v>42239.573993055557</v>
      </c>
      <c r="T3761" s="10">
        <f t="shared" si="308"/>
        <v>42289.573993055557</v>
      </c>
      <c r="U3761">
        <f t="shared" si="309"/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 s="9">
        <v>0</v>
      </c>
      <c r="M3762" t="b">
        <v>0</v>
      </c>
      <c r="N3762" t="s">
        <v>8266</v>
      </c>
      <c r="O3762">
        <f t="shared" si="305"/>
        <v>0</v>
      </c>
      <c r="P3762">
        <f t="shared" si="306"/>
        <v>0</v>
      </c>
      <c r="Q3762" s="13" t="s">
        <v>8321</v>
      </c>
      <c r="R3762" t="s">
        <v>8325</v>
      </c>
      <c r="S3762" s="10">
        <f t="shared" si="307"/>
        <v>41959.369988425926</v>
      </c>
      <c r="T3762" s="10">
        <f t="shared" si="308"/>
        <v>41989.369988425926</v>
      </c>
      <c r="U3762">
        <f t="shared" si="309"/>
        <v>2014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 s="9">
        <v>0</v>
      </c>
      <c r="M3763" t="b">
        <v>0</v>
      </c>
      <c r="N3763" t="s">
        <v>8266</v>
      </c>
      <c r="O3763">
        <f t="shared" si="305"/>
        <v>0</v>
      </c>
      <c r="P3763">
        <f t="shared" si="306"/>
        <v>0</v>
      </c>
      <c r="Q3763" s="13" t="s">
        <v>8321</v>
      </c>
      <c r="R3763" t="s">
        <v>8325</v>
      </c>
      <c r="S3763" s="10">
        <f t="shared" si="307"/>
        <v>42031.837546296301</v>
      </c>
      <c r="T3763" s="10">
        <f t="shared" si="308"/>
        <v>42091.79587962963</v>
      </c>
      <c r="U3763">
        <f t="shared" si="309"/>
        <v>2015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 s="9">
        <v>0</v>
      </c>
      <c r="M3764" t="b">
        <v>0</v>
      </c>
      <c r="N3764" t="s">
        <v>8268</v>
      </c>
      <c r="O3764">
        <f t="shared" si="305"/>
        <v>0</v>
      </c>
      <c r="P3764">
        <f t="shared" si="306"/>
        <v>0</v>
      </c>
      <c r="Q3764" s="13" t="s">
        <v>8321</v>
      </c>
      <c r="R3764" t="s">
        <v>8339</v>
      </c>
      <c r="S3764" s="10">
        <f t="shared" si="307"/>
        <v>42669.594837962963</v>
      </c>
      <c r="T3764" s="10">
        <f t="shared" si="308"/>
        <v>42729.636504629627</v>
      </c>
      <c r="U3764">
        <f t="shared" si="309"/>
        <v>2016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 s="9">
        <v>0</v>
      </c>
      <c r="M3765" t="b">
        <v>0</v>
      </c>
      <c r="N3765" t="s">
        <v>8270</v>
      </c>
      <c r="O3765">
        <f t="shared" si="305"/>
        <v>0</v>
      </c>
      <c r="P3765">
        <f t="shared" si="306"/>
        <v>0</v>
      </c>
      <c r="Q3765" s="13" t="s">
        <v>8308</v>
      </c>
      <c r="R3765" t="s">
        <v>8342</v>
      </c>
      <c r="S3765" s="10">
        <f t="shared" si="307"/>
        <v>42692.389062500006</v>
      </c>
      <c r="T3765" s="10">
        <f t="shared" si="308"/>
        <v>42722.389062500006</v>
      </c>
      <c r="U3765">
        <f t="shared" si="309"/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 s="9">
        <v>0</v>
      </c>
      <c r="M3766" t="b">
        <v>0</v>
      </c>
      <c r="N3766" t="s">
        <v>8284</v>
      </c>
      <c r="O3766">
        <f t="shared" si="305"/>
        <v>0</v>
      </c>
      <c r="P3766">
        <f t="shared" si="306"/>
        <v>0</v>
      </c>
      <c r="Q3766" s="13" t="s">
        <v>8327</v>
      </c>
      <c r="R3766" t="s">
        <v>8354</v>
      </c>
      <c r="S3766" s="10">
        <f t="shared" si="307"/>
        <v>42007.788680555561</v>
      </c>
      <c r="T3766" s="10">
        <f t="shared" si="308"/>
        <v>42037.788680555561</v>
      </c>
      <c r="U3766">
        <f t="shared" si="309"/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 s="9">
        <v>0</v>
      </c>
      <c r="M3767" t="b">
        <v>0</v>
      </c>
      <c r="N3767" t="s">
        <v>8285</v>
      </c>
      <c r="O3767">
        <f t="shared" si="305"/>
        <v>0</v>
      </c>
      <c r="P3767">
        <f t="shared" si="306"/>
        <v>0</v>
      </c>
      <c r="Q3767" s="13" t="s">
        <v>8311</v>
      </c>
      <c r="R3767" t="s">
        <v>8348</v>
      </c>
      <c r="S3767" s="10">
        <f t="shared" si="307"/>
        <v>42299.926145833335</v>
      </c>
      <c r="T3767" s="10">
        <f t="shared" si="308"/>
        <v>42329.967812499999</v>
      </c>
      <c r="U3767">
        <f t="shared" si="309"/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 s="9">
        <v>0</v>
      </c>
      <c r="M3768" t="b">
        <v>0</v>
      </c>
      <c r="N3768" t="s">
        <v>8270</v>
      </c>
      <c r="O3768">
        <f t="shared" si="305"/>
        <v>0</v>
      </c>
      <c r="P3768">
        <f t="shared" si="306"/>
        <v>0</v>
      </c>
      <c r="Q3768" s="13" t="s">
        <v>8308</v>
      </c>
      <c r="R3768" t="s">
        <v>8342</v>
      </c>
      <c r="S3768" s="10">
        <f t="shared" si="307"/>
        <v>42708.842245370368</v>
      </c>
      <c r="T3768" s="10">
        <f t="shared" si="308"/>
        <v>42738.842245370368</v>
      </c>
      <c r="U3768">
        <f t="shared" si="309"/>
        <v>2016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 s="9">
        <v>0</v>
      </c>
      <c r="M3769" t="b">
        <v>0</v>
      </c>
      <c r="N3769" t="s">
        <v>8270</v>
      </c>
      <c r="O3769">
        <f t="shared" si="305"/>
        <v>0</v>
      </c>
      <c r="P3769">
        <f t="shared" si="306"/>
        <v>0</v>
      </c>
      <c r="Q3769" s="13" t="s">
        <v>8308</v>
      </c>
      <c r="R3769" t="s">
        <v>8342</v>
      </c>
      <c r="S3769" s="10">
        <f t="shared" si="307"/>
        <v>42444.268101851849</v>
      </c>
      <c r="T3769" s="10">
        <f t="shared" si="308"/>
        <v>42474.268101851849</v>
      </c>
      <c r="U3769">
        <f t="shared" si="309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 s="9">
        <v>0</v>
      </c>
      <c r="M3770" t="b">
        <v>0</v>
      </c>
      <c r="N3770" t="s">
        <v>8269</v>
      </c>
      <c r="O3770">
        <f t="shared" si="305"/>
        <v>0</v>
      </c>
      <c r="P3770">
        <f t="shared" si="306"/>
        <v>0</v>
      </c>
      <c r="Q3770" s="13" t="s">
        <v>8323</v>
      </c>
      <c r="R3770" t="s">
        <v>8326</v>
      </c>
      <c r="S3770" s="10">
        <f t="shared" si="307"/>
        <v>42037.986284722225</v>
      </c>
      <c r="T3770" s="10">
        <f t="shared" si="308"/>
        <v>42097.944618055553</v>
      </c>
      <c r="U3770">
        <f t="shared" si="309"/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 s="9">
        <v>0</v>
      </c>
      <c r="M3771" t="b">
        <v>0</v>
      </c>
      <c r="N3771" t="s">
        <v>8301</v>
      </c>
      <c r="O3771">
        <f t="shared" si="305"/>
        <v>0</v>
      </c>
      <c r="P3771">
        <f t="shared" si="306"/>
        <v>0</v>
      </c>
      <c r="Q3771" s="13" t="s">
        <v>8323</v>
      </c>
      <c r="R3771" t="s">
        <v>8324</v>
      </c>
      <c r="S3771" s="10">
        <f t="shared" si="307"/>
        <v>42118.139583333337</v>
      </c>
      <c r="T3771" s="10">
        <f t="shared" si="308"/>
        <v>42148.139583333337</v>
      </c>
      <c r="U3771">
        <f t="shared" si="309"/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 s="9">
        <v>0</v>
      </c>
      <c r="M3772" t="b">
        <v>0</v>
      </c>
      <c r="N3772" t="s">
        <v>8301</v>
      </c>
      <c r="O3772">
        <f t="shared" si="305"/>
        <v>0</v>
      </c>
      <c r="P3772">
        <f t="shared" si="306"/>
        <v>0</v>
      </c>
      <c r="Q3772" s="13" t="s">
        <v>8323</v>
      </c>
      <c r="R3772" t="s">
        <v>8324</v>
      </c>
      <c r="S3772" s="10">
        <f t="shared" si="307"/>
        <v>42433.650590277779</v>
      </c>
      <c r="T3772" s="10">
        <f t="shared" si="308"/>
        <v>42463.608923611115</v>
      </c>
      <c r="U3772">
        <f t="shared" si="309"/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 s="9">
        <v>0</v>
      </c>
      <c r="M3773" t="b">
        <v>0</v>
      </c>
      <c r="N3773" t="s">
        <v>8270</v>
      </c>
      <c r="O3773">
        <f t="shared" si="305"/>
        <v>0</v>
      </c>
      <c r="P3773">
        <f t="shared" si="306"/>
        <v>0</v>
      </c>
      <c r="Q3773" s="13" t="s">
        <v>8308</v>
      </c>
      <c r="R3773" t="s">
        <v>8342</v>
      </c>
      <c r="S3773" s="10">
        <f t="shared" si="307"/>
        <v>42318.616851851853</v>
      </c>
      <c r="T3773" s="10">
        <f t="shared" si="308"/>
        <v>42378.616851851853</v>
      </c>
      <c r="U3773">
        <f t="shared" si="309"/>
        <v>2015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 s="9">
        <v>0</v>
      </c>
      <c r="M3774" t="b">
        <v>0</v>
      </c>
      <c r="N3774" t="s">
        <v>8297</v>
      </c>
      <c r="O3774">
        <f t="shared" si="305"/>
        <v>0</v>
      </c>
      <c r="P3774">
        <f t="shared" si="306"/>
        <v>0</v>
      </c>
      <c r="Q3774" s="13" t="s">
        <v>8319</v>
      </c>
      <c r="R3774" t="s">
        <v>8357</v>
      </c>
      <c r="S3774" s="10">
        <f t="shared" si="307"/>
        <v>42105.072962962964</v>
      </c>
      <c r="T3774" s="10">
        <f t="shared" si="308"/>
        <v>42135.072962962964</v>
      </c>
      <c r="U3774">
        <f t="shared" si="309"/>
        <v>2015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 s="9">
        <v>0</v>
      </c>
      <c r="M3775" t="b">
        <v>0</v>
      </c>
      <c r="N3775" t="s">
        <v>8279</v>
      </c>
      <c r="O3775">
        <f t="shared" si="305"/>
        <v>0</v>
      </c>
      <c r="P3775">
        <f t="shared" si="306"/>
        <v>0</v>
      </c>
      <c r="Q3775" s="13" t="s">
        <v>8346</v>
      </c>
      <c r="R3775" t="s">
        <v>8347</v>
      </c>
      <c r="S3775" s="10">
        <f t="shared" si="307"/>
        <v>42047.900960648149</v>
      </c>
      <c r="T3775" s="10">
        <f t="shared" si="308"/>
        <v>42089</v>
      </c>
      <c r="U3775">
        <f t="shared" si="309"/>
        <v>2015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 s="9">
        <v>0</v>
      </c>
      <c r="M3776" t="b">
        <v>0</v>
      </c>
      <c r="N3776" t="s">
        <v>8281</v>
      </c>
      <c r="O3776">
        <f t="shared" si="305"/>
        <v>0</v>
      </c>
      <c r="P3776">
        <f t="shared" si="306"/>
        <v>0</v>
      </c>
      <c r="Q3776" s="13" t="s">
        <v>8316</v>
      </c>
      <c r="R3776" t="s">
        <v>8344</v>
      </c>
      <c r="S3776" s="10">
        <f t="shared" si="307"/>
        <v>42332.908194444448</v>
      </c>
      <c r="T3776" s="10">
        <f t="shared" si="308"/>
        <v>42362.908194444448</v>
      </c>
      <c r="U3776">
        <f t="shared" si="309"/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 s="9">
        <v>0</v>
      </c>
      <c r="M3777" t="b">
        <v>0</v>
      </c>
      <c r="N3777" t="s">
        <v>8285</v>
      </c>
      <c r="O3777">
        <f t="shared" si="305"/>
        <v>0</v>
      </c>
      <c r="P3777">
        <f t="shared" si="306"/>
        <v>0</v>
      </c>
      <c r="Q3777" s="13" t="s">
        <v>8311</v>
      </c>
      <c r="R3777" t="s">
        <v>8348</v>
      </c>
      <c r="S3777" s="10">
        <f t="shared" si="307"/>
        <v>42175.780416666668</v>
      </c>
      <c r="T3777" s="10">
        <f t="shared" si="308"/>
        <v>42205.780416666668</v>
      </c>
      <c r="U3777">
        <f t="shared" si="309"/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 s="9">
        <v>0</v>
      </c>
      <c r="M3778" t="b">
        <v>0</v>
      </c>
      <c r="N3778" t="s">
        <v>8282</v>
      </c>
      <c r="O3778">
        <f t="shared" si="305"/>
        <v>0</v>
      </c>
      <c r="P3778">
        <f t="shared" si="306"/>
        <v>0</v>
      </c>
      <c r="Q3778" s="13" t="s">
        <v>8319</v>
      </c>
      <c r="R3778" t="s">
        <v>8345</v>
      </c>
      <c r="S3778" s="10">
        <f t="shared" si="307"/>
        <v>41822.040497685186</v>
      </c>
      <c r="T3778" s="10">
        <f t="shared" si="308"/>
        <v>41852.040497685186</v>
      </c>
      <c r="U3778">
        <f t="shared" si="309"/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 s="9">
        <v>0</v>
      </c>
      <c r="M3779" t="b">
        <v>0</v>
      </c>
      <c r="N3779" t="s">
        <v>8285</v>
      </c>
      <c r="O3779">
        <f t="shared" ref="O3779:O3842" si="310">ROUND(E3779/D3779*100,0)</f>
        <v>0</v>
      </c>
      <c r="P3779">
        <f t="shared" ref="P3779:P3842" si="311">IFERROR(ROUND(E3779/L3779,2),0)</f>
        <v>0</v>
      </c>
      <c r="Q3779" s="13" t="s">
        <v>8311</v>
      </c>
      <c r="R3779" t="s">
        <v>8348</v>
      </c>
      <c r="S3779" s="10">
        <f t="shared" ref="S3779:S3842" si="312">(((J3779/60)/60)/24)+DATE(1970,1,1)</f>
        <v>42312.204814814817</v>
      </c>
      <c r="T3779" s="10">
        <f t="shared" ref="T3779:T3842" si="313">(((I3779/60)/60)/24)+DATE(1970,1,1)</f>
        <v>42340.725694444445</v>
      </c>
      <c r="U3779">
        <f t="shared" si="309"/>
        <v>2015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 s="9">
        <v>0</v>
      </c>
      <c r="M3780" t="b">
        <v>0</v>
      </c>
      <c r="N3780" t="s">
        <v>8297</v>
      </c>
      <c r="O3780">
        <f t="shared" si="310"/>
        <v>0</v>
      </c>
      <c r="P3780">
        <f t="shared" si="311"/>
        <v>0</v>
      </c>
      <c r="Q3780" s="13" t="s">
        <v>8319</v>
      </c>
      <c r="R3780" t="s">
        <v>8357</v>
      </c>
      <c r="S3780" s="10">
        <f t="shared" si="312"/>
        <v>41928.015439814815</v>
      </c>
      <c r="T3780" s="10">
        <f t="shared" si="313"/>
        <v>41958.057106481487</v>
      </c>
      <c r="U3780">
        <f t="shared" si="309"/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 s="9">
        <v>0</v>
      </c>
      <c r="M3781" t="b">
        <v>0</v>
      </c>
      <c r="N3781" t="s">
        <v>8282</v>
      </c>
      <c r="O3781">
        <f t="shared" si="310"/>
        <v>0</v>
      </c>
      <c r="P3781">
        <f t="shared" si="311"/>
        <v>0</v>
      </c>
      <c r="Q3781" s="13" t="s">
        <v>8319</v>
      </c>
      <c r="R3781" t="s">
        <v>8345</v>
      </c>
      <c r="S3781" s="10">
        <f t="shared" si="312"/>
        <v>41842.980879629627</v>
      </c>
      <c r="T3781" s="10">
        <f t="shared" si="313"/>
        <v>41872.980879629627</v>
      </c>
      <c r="U3781">
        <f t="shared" si="309"/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 s="9">
        <v>0</v>
      </c>
      <c r="M3782" t="b">
        <v>0</v>
      </c>
      <c r="N3782" t="s">
        <v>8270</v>
      </c>
      <c r="O3782">
        <f t="shared" si="310"/>
        <v>0</v>
      </c>
      <c r="P3782">
        <f t="shared" si="311"/>
        <v>0</v>
      </c>
      <c r="Q3782" s="13" t="s">
        <v>8308</v>
      </c>
      <c r="R3782" t="s">
        <v>8342</v>
      </c>
      <c r="S3782" s="10">
        <f t="shared" si="312"/>
        <v>42717.121377314819</v>
      </c>
      <c r="T3782" s="10">
        <f t="shared" si="313"/>
        <v>42745.372916666667</v>
      </c>
      <c r="U3782">
        <f t="shared" si="309"/>
        <v>2016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 s="9">
        <v>0</v>
      </c>
      <c r="M3783" t="b">
        <v>0</v>
      </c>
      <c r="N3783" t="s">
        <v>8268</v>
      </c>
      <c r="O3783">
        <f t="shared" si="310"/>
        <v>0</v>
      </c>
      <c r="P3783">
        <f t="shared" si="311"/>
        <v>0</v>
      </c>
      <c r="Q3783" s="13" t="s">
        <v>8321</v>
      </c>
      <c r="R3783" t="s">
        <v>8339</v>
      </c>
      <c r="S3783" s="10">
        <f t="shared" si="312"/>
        <v>42114.726134259254</v>
      </c>
      <c r="T3783" s="10">
        <f t="shared" si="313"/>
        <v>42144.726134259254</v>
      </c>
      <c r="U3783">
        <f t="shared" si="309"/>
        <v>2015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 s="9">
        <v>0</v>
      </c>
      <c r="M3784" t="b">
        <v>0</v>
      </c>
      <c r="N3784" t="s">
        <v>8288</v>
      </c>
      <c r="O3784">
        <f t="shared" si="310"/>
        <v>0</v>
      </c>
      <c r="P3784">
        <f t="shared" si="311"/>
        <v>0</v>
      </c>
      <c r="Q3784" s="13" t="s">
        <v>8311</v>
      </c>
      <c r="R3784" t="s">
        <v>8349</v>
      </c>
      <c r="S3784" s="10">
        <f t="shared" si="312"/>
        <v>41389.679560185185</v>
      </c>
      <c r="T3784" s="10">
        <f t="shared" si="313"/>
        <v>41419.679560185185</v>
      </c>
      <c r="U3784">
        <f t="shared" si="309"/>
        <v>2013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 s="9">
        <v>0</v>
      </c>
      <c r="M3785" t="b">
        <v>0</v>
      </c>
      <c r="N3785" t="s">
        <v>8270</v>
      </c>
      <c r="O3785">
        <f t="shared" si="310"/>
        <v>0</v>
      </c>
      <c r="P3785">
        <f t="shared" si="311"/>
        <v>0</v>
      </c>
      <c r="Q3785" s="13" t="s">
        <v>8308</v>
      </c>
      <c r="R3785" t="s">
        <v>8342</v>
      </c>
      <c r="S3785" s="10">
        <f t="shared" si="312"/>
        <v>42237.016388888893</v>
      </c>
      <c r="T3785" s="10">
        <f t="shared" si="313"/>
        <v>42282.016388888893</v>
      </c>
      <c r="U3785">
        <f t="shared" si="309"/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 s="9">
        <v>0</v>
      </c>
      <c r="M3786" t="b">
        <v>0</v>
      </c>
      <c r="N3786" t="s">
        <v>8270</v>
      </c>
      <c r="O3786">
        <f t="shared" si="310"/>
        <v>0</v>
      </c>
      <c r="P3786">
        <f t="shared" si="311"/>
        <v>0</v>
      </c>
      <c r="Q3786" s="13" t="s">
        <v>8308</v>
      </c>
      <c r="R3786" t="s">
        <v>8342</v>
      </c>
      <c r="S3786" s="10">
        <f t="shared" si="312"/>
        <v>41954.838240740741</v>
      </c>
      <c r="T3786" s="10">
        <f t="shared" si="313"/>
        <v>42014.838240740741</v>
      </c>
      <c r="U3786">
        <f t="shared" si="309"/>
        <v>2014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 s="9">
        <v>0</v>
      </c>
      <c r="M3787" t="b">
        <v>0</v>
      </c>
      <c r="N3787" t="s">
        <v>8282</v>
      </c>
      <c r="O3787">
        <f t="shared" si="310"/>
        <v>0</v>
      </c>
      <c r="P3787">
        <f t="shared" si="311"/>
        <v>0</v>
      </c>
      <c r="Q3787" s="13" t="s">
        <v>8319</v>
      </c>
      <c r="R3787" t="s">
        <v>8345</v>
      </c>
      <c r="S3787" s="10">
        <f t="shared" si="312"/>
        <v>42077.119409722218</v>
      </c>
      <c r="T3787" s="10">
        <f t="shared" si="313"/>
        <v>42107.119409722218</v>
      </c>
      <c r="U3787">
        <f t="shared" si="309"/>
        <v>2015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 s="9">
        <v>0</v>
      </c>
      <c r="M3788" t="b">
        <v>0</v>
      </c>
      <c r="N3788" t="s">
        <v>8282</v>
      </c>
      <c r="O3788">
        <f t="shared" si="310"/>
        <v>0</v>
      </c>
      <c r="P3788">
        <f t="shared" si="311"/>
        <v>0</v>
      </c>
      <c r="Q3788" s="13" t="s">
        <v>8319</v>
      </c>
      <c r="R3788" t="s">
        <v>8345</v>
      </c>
      <c r="S3788" s="10">
        <f t="shared" si="312"/>
        <v>41892.974803240737</v>
      </c>
      <c r="T3788" s="10">
        <f t="shared" si="313"/>
        <v>41912.974803240737</v>
      </c>
      <c r="U3788">
        <f t="shared" si="309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 s="9">
        <v>0</v>
      </c>
      <c r="M3789" t="b">
        <v>0</v>
      </c>
      <c r="N3789" t="s">
        <v>8269</v>
      </c>
      <c r="O3789">
        <f t="shared" si="310"/>
        <v>0</v>
      </c>
      <c r="P3789">
        <f t="shared" si="311"/>
        <v>0</v>
      </c>
      <c r="Q3789" s="13" t="s">
        <v>8323</v>
      </c>
      <c r="R3789" t="s">
        <v>8326</v>
      </c>
      <c r="S3789" s="10">
        <f t="shared" si="312"/>
        <v>41922.535185185188</v>
      </c>
      <c r="T3789" s="10">
        <f t="shared" si="313"/>
        <v>41930.207638888889</v>
      </c>
      <c r="U3789">
        <f t="shared" si="309"/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 s="9">
        <v>0</v>
      </c>
      <c r="M3790" t="b">
        <v>0</v>
      </c>
      <c r="N3790" t="s">
        <v>8303</v>
      </c>
      <c r="O3790">
        <f t="shared" si="310"/>
        <v>0</v>
      </c>
      <c r="P3790">
        <f t="shared" si="311"/>
        <v>0</v>
      </c>
      <c r="Q3790" s="13" t="s">
        <v>8323</v>
      </c>
      <c r="R3790" t="s">
        <v>8335</v>
      </c>
      <c r="S3790" s="10">
        <f t="shared" si="312"/>
        <v>42615.346817129626</v>
      </c>
      <c r="T3790" s="10">
        <f t="shared" si="313"/>
        <v>42616.416666666672</v>
      </c>
      <c r="U3790">
        <f t="shared" si="309"/>
        <v>2016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 s="9">
        <v>0</v>
      </c>
      <c r="M3791" t="b">
        <v>0</v>
      </c>
      <c r="N3791" t="s">
        <v>8303</v>
      </c>
      <c r="O3791">
        <f t="shared" si="310"/>
        <v>0</v>
      </c>
      <c r="P3791">
        <f t="shared" si="311"/>
        <v>0</v>
      </c>
      <c r="Q3791" s="13" t="s">
        <v>8323</v>
      </c>
      <c r="R3791" t="s">
        <v>8335</v>
      </c>
      <c r="S3791" s="10">
        <f t="shared" si="312"/>
        <v>42373.983449074076</v>
      </c>
      <c r="T3791" s="10">
        <f t="shared" si="313"/>
        <v>42400.960416666669</v>
      </c>
      <c r="U3791">
        <f t="shared" si="309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 s="9">
        <v>0</v>
      </c>
      <c r="M3792" t="b">
        <v>0</v>
      </c>
      <c r="N3792" t="s">
        <v>8269</v>
      </c>
      <c r="O3792">
        <f t="shared" si="310"/>
        <v>0</v>
      </c>
      <c r="P3792">
        <f t="shared" si="311"/>
        <v>0</v>
      </c>
      <c r="Q3792" s="13" t="s">
        <v>8323</v>
      </c>
      <c r="R3792" t="s">
        <v>8326</v>
      </c>
      <c r="S3792" s="10">
        <f t="shared" si="312"/>
        <v>41829.325497685182</v>
      </c>
      <c r="T3792" s="10">
        <f t="shared" si="313"/>
        <v>41889.325497685182</v>
      </c>
      <c r="U3792">
        <f t="shared" si="309"/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 s="9">
        <v>0</v>
      </c>
      <c r="M3793" t="b">
        <v>0</v>
      </c>
      <c r="N3793" t="s">
        <v>8266</v>
      </c>
      <c r="O3793">
        <f t="shared" si="310"/>
        <v>0</v>
      </c>
      <c r="P3793">
        <f t="shared" si="311"/>
        <v>0</v>
      </c>
      <c r="Q3793" s="13" t="s">
        <v>8321</v>
      </c>
      <c r="R3793" t="s">
        <v>8325</v>
      </c>
      <c r="S3793" s="10">
        <f t="shared" si="312"/>
        <v>42164.893993055557</v>
      </c>
      <c r="T3793" s="10">
        <f t="shared" si="313"/>
        <v>42194.893993055557</v>
      </c>
      <c r="U3793">
        <f t="shared" si="309"/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 s="9">
        <v>0</v>
      </c>
      <c r="M3794" t="b">
        <v>0</v>
      </c>
      <c r="N3794" t="s">
        <v>8270</v>
      </c>
      <c r="O3794">
        <f t="shared" si="310"/>
        <v>0</v>
      </c>
      <c r="P3794">
        <f t="shared" si="311"/>
        <v>0</v>
      </c>
      <c r="Q3794" s="13" t="s">
        <v>8308</v>
      </c>
      <c r="R3794" t="s">
        <v>8342</v>
      </c>
      <c r="S3794" s="10">
        <f t="shared" si="312"/>
        <v>42264.620115740734</v>
      </c>
      <c r="T3794" s="10">
        <f t="shared" si="313"/>
        <v>42294.620115740734</v>
      </c>
      <c r="U3794">
        <f t="shared" si="309"/>
        <v>2015</v>
      </c>
    </row>
    <row r="3795" spans="1:21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 s="9">
        <v>0</v>
      </c>
      <c r="M3795" t="b">
        <v>0</v>
      </c>
      <c r="N3795" t="s">
        <v>8266</v>
      </c>
      <c r="O3795">
        <f t="shared" si="310"/>
        <v>0</v>
      </c>
      <c r="P3795">
        <f t="shared" si="311"/>
        <v>0</v>
      </c>
      <c r="Q3795" s="13" t="s">
        <v>8321</v>
      </c>
      <c r="R3795" t="s">
        <v>8325</v>
      </c>
      <c r="S3795" s="10">
        <f t="shared" si="312"/>
        <v>42713.962499999994</v>
      </c>
      <c r="T3795" s="10">
        <f t="shared" si="313"/>
        <v>42734.375</v>
      </c>
      <c r="U3795">
        <f t="shared" si="309"/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 s="9">
        <v>0</v>
      </c>
      <c r="M3796" t="b">
        <v>0</v>
      </c>
      <c r="N3796" t="s">
        <v>8266</v>
      </c>
      <c r="O3796">
        <f t="shared" si="310"/>
        <v>0</v>
      </c>
      <c r="P3796">
        <f t="shared" si="311"/>
        <v>0</v>
      </c>
      <c r="Q3796" s="13" t="s">
        <v>8321</v>
      </c>
      <c r="R3796" t="s">
        <v>8325</v>
      </c>
      <c r="S3796" s="10">
        <f t="shared" si="312"/>
        <v>42165.922858796301</v>
      </c>
      <c r="T3796" s="10">
        <f t="shared" si="313"/>
        <v>42195.922858796301</v>
      </c>
      <c r="U3796">
        <f t="shared" si="309"/>
        <v>2015</v>
      </c>
    </row>
    <row r="3797" spans="1:21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 s="9">
        <v>0</v>
      </c>
      <c r="M3797" t="b">
        <v>0</v>
      </c>
      <c r="N3797" t="s">
        <v>8270</v>
      </c>
      <c r="O3797">
        <f t="shared" si="310"/>
        <v>0</v>
      </c>
      <c r="P3797">
        <f t="shared" si="311"/>
        <v>0</v>
      </c>
      <c r="Q3797" s="13" t="s">
        <v>8308</v>
      </c>
      <c r="R3797" t="s">
        <v>8342</v>
      </c>
      <c r="S3797" s="10">
        <f t="shared" si="312"/>
        <v>42165.785289351858</v>
      </c>
      <c r="T3797" s="10">
        <f t="shared" si="313"/>
        <v>42195.785289351858</v>
      </c>
      <c r="U3797">
        <f t="shared" si="309"/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 s="9">
        <v>0</v>
      </c>
      <c r="M3798" t="b">
        <v>0</v>
      </c>
      <c r="N3798" t="s">
        <v>8270</v>
      </c>
      <c r="O3798">
        <f t="shared" si="310"/>
        <v>0</v>
      </c>
      <c r="P3798">
        <f t="shared" si="311"/>
        <v>0</v>
      </c>
      <c r="Q3798" s="13" t="s">
        <v>8308</v>
      </c>
      <c r="R3798" t="s">
        <v>8342</v>
      </c>
      <c r="S3798" s="10">
        <f t="shared" si="312"/>
        <v>42790.895567129628</v>
      </c>
      <c r="T3798" s="10">
        <f t="shared" si="313"/>
        <v>42820.853900462964</v>
      </c>
      <c r="U3798">
        <f t="shared" si="309"/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 s="9">
        <v>0</v>
      </c>
      <c r="M3799" t="b">
        <v>0</v>
      </c>
      <c r="N3799" t="s">
        <v>8280</v>
      </c>
      <c r="O3799">
        <f t="shared" si="310"/>
        <v>0</v>
      </c>
      <c r="P3799">
        <f t="shared" si="311"/>
        <v>0</v>
      </c>
      <c r="Q3799" s="13" t="s">
        <v>8316</v>
      </c>
      <c r="R3799" t="s">
        <v>8334</v>
      </c>
      <c r="S3799" s="10">
        <f t="shared" si="312"/>
        <v>40799.872685185182</v>
      </c>
      <c r="T3799" s="10">
        <f t="shared" si="313"/>
        <v>40844.872685185182</v>
      </c>
      <c r="U3799">
        <f t="shared" si="309"/>
        <v>2011</v>
      </c>
    </row>
    <row r="3800" spans="1:21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 s="9">
        <v>0</v>
      </c>
      <c r="M3800" t="b">
        <v>0</v>
      </c>
      <c r="N3800" t="s">
        <v>8282</v>
      </c>
      <c r="O3800">
        <f t="shared" si="310"/>
        <v>0</v>
      </c>
      <c r="P3800">
        <f t="shared" si="311"/>
        <v>0</v>
      </c>
      <c r="Q3800" s="13" t="s">
        <v>8319</v>
      </c>
      <c r="R3800" t="s">
        <v>8345</v>
      </c>
      <c r="S3800" s="10">
        <f t="shared" si="312"/>
        <v>41871.972025462965</v>
      </c>
      <c r="T3800" s="10">
        <f t="shared" si="313"/>
        <v>41931.972025462965</v>
      </c>
      <c r="U3800">
        <f t="shared" si="309"/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 s="9">
        <v>0</v>
      </c>
      <c r="M3801" t="b">
        <v>0</v>
      </c>
      <c r="N3801" t="s">
        <v>8282</v>
      </c>
      <c r="O3801">
        <f t="shared" si="310"/>
        <v>0</v>
      </c>
      <c r="P3801">
        <f t="shared" si="311"/>
        <v>0</v>
      </c>
      <c r="Q3801" s="13" t="s">
        <v>8319</v>
      </c>
      <c r="R3801" t="s">
        <v>8345</v>
      </c>
      <c r="S3801" s="10">
        <f t="shared" si="312"/>
        <v>42224.102581018517</v>
      </c>
      <c r="T3801" s="10">
        <f t="shared" si="313"/>
        <v>42254.102581018517</v>
      </c>
      <c r="U3801">
        <f t="shared" si="309"/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 s="9">
        <v>0</v>
      </c>
      <c r="M3802" t="b">
        <v>0</v>
      </c>
      <c r="N3802" t="s">
        <v>8284</v>
      </c>
      <c r="O3802">
        <f t="shared" si="310"/>
        <v>0</v>
      </c>
      <c r="P3802">
        <f t="shared" si="311"/>
        <v>0</v>
      </c>
      <c r="Q3802" s="13" t="s">
        <v>8327</v>
      </c>
      <c r="R3802" t="s">
        <v>8354</v>
      </c>
      <c r="S3802" s="10">
        <f t="shared" si="312"/>
        <v>41125.283159722225</v>
      </c>
      <c r="T3802" s="10">
        <f t="shared" si="313"/>
        <v>41145.283159722225</v>
      </c>
      <c r="U3802">
        <f t="shared" si="309"/>
        <v>2012</v>
      </c>
    </row>
    <row r="3803" spans="1:21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 s="9">
        <v>0</v>
      </c>
      <c r="M3803" t="b">
        <v>0</v>
      </c>
      <c r="N3803" t="s">
        <v>8285</v>
      </c>
      <c r="O3803">
        <f t="shared" si="310"/>
        <v>0</v>
      </c>
      <c r="P3803">
        <f t="shared" si="311"/>
        <v>0</v>
      </c>
      <c r="Q3803" s="13" t="s">
        <v>8311</v>
      </c>
      <c r="R3803" t="s">
        <v>8348</v>
      </c>
      <c r="S3803" s="10">
        <f t="shared" si="312"/>
        <v>42795.696145833332</v>
      </c>
      <c r="T3803" s="10">
        <f t="shared" si="313"/>
        <v>42840.654479166667</v>
      </c>
      <c r="U3803">
        <f t="shared" si="309"/>
        <v>2017</v>
      </c>
    </row>
    <row r="3804" spans="1:21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 s="9">
        <v>0</v>
      </c>
      <c r="M3804" t="b">
        <v>0</v>
      </c>
      <c r="N3804" t="s">
        <v>8270</v>
      </c>
      <c r="O3804">
        <f t="shared" si="310"/>
        <v>0</v>
      </c>
      <c r="P3804">
        <f t="shared" si="311"/>
        <v>0</v>
      </c>
      <c r="Q3804" s="13" t="s">
        <v>8308</v>
      </c>
      <c r="R3804" t="s">
        <v>8342</v>
      </c>
      <c r="S3804" s="10">
        <f t="shared" si="312"/>
        <v>42380.812627314815</v>
      </c>
      <c r="T3804" s="10">
        <f t="shared" si="313"/>
        <v>42410.812627314815</v>
      </c>
      <c r="U3804">
        <f t="shared" si="309"/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 s="9">
        <v>0</v>
      </c>
      <c r="M3805" t="b">
        <v>0</v>
      </c>
      <c r="N3805" t="s">
        <v>8301</v>
      </c>
      <c r="O3805">
        <f t="shared" si="310"/>
        <v>0</v>
      </c>
      <c r="P3805">
        <f t="shared" si="311"/>
        <v>0</v>
      </c>
      <c r="Q3805" s="13" t="s">
        <v>8323</v>
      </c>
      <c r="R3805" t="s">
        <v>8324</v>
      </c>
      <c r="S3805" s="10">
        <f t="shared" si="312"/>
        <v>41851.636388888888</v>
      </c>
      <c r="T3805" s="10">
        <f t="shared" si="313"/>
        <v>41911.636388888888</v>
      </c>
      <c r="U3805">
        <f t="shared" ref="U3805:U3868" si="314">YEAR(S3805)</f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 s="9">
        <v>0</v>
      </c>
      <c r="M3806" t="b">
        <v>0</v>
      </c>
      <c r="N3806" t="s">
        <v>8269</v>
      </c>
      <c r="O3806">
        <f t="shared" si="310"/>
        <v>0</v>
      </c>
      <c r="P3806">
        <f t="shared" si="311"/>
        <v>0</v>
      </c>
      <c r="Q3806" s="13" t="s">
        <v>8323</v>
      </c>
      <c r="R3806" t="s">
        <v>8326</v>
      </c>
      <c r="S3806" s="10">
        <f t="shared" si="312"/>
        <v>42762.040902777779</v>
      </c>
      <c r="T3806" s="10">
        <f t="shared" si="313"/>
        <v>42821.999236111107</v>
      </c>
      <c r="U3806">
        <f t="shared" si="314"/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 s="9">
        <v>0</v>
      </c>
      <c r="M3807" t="b">
        <v>0</v>
      </c>
      <c r="N3807" t="s">
        <v>8303</v>
      </c>
      <c r="O3807">
        <f t="shared" si="310"/>
        <v>0</v>
      </c>
      <c r="P3807">
        <f t="shared" si="311"/>
        <v>0</v>
      </c>
      <c r="Q3807" s="13" t="s">
        <v>8323</v>
      </c>
      <c r="R3807" t="s">
        <v>8335</v>
      </c>
      <c r="S3807" s="10">
        <f t="shared" si="312"/>
        <v>42285.143969907411</v>
      </c>
      <c r="T3807" s="10">
        <f t="shared" si="313"/>
        <v>42325.185636574075</v>
      </c>
      <c r="U3807">
        <f t="shared" si="314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 s="9">
        <v>0</v>
      </c>
      <c r="M3808" t="b">
        <v>0</v>
      </c>
      <c r="N3808" t="s">
        <v>8269</v>
      </c>
      <c r="O3808">
        <f t="shared" si="310"/>
        <v>0</v>
      </c>
      <c r="P3808">
        <f t="shared" si="311"/>
        <v>0</v>
      </c>
      <c r="Q3808" s="13" t="s">
        <v>8323</v>
      </c>
      <c r="R3808" t="s">
        <v>8326</v>
      </c>
      <c r="S3808" s="10">
        <f t="shared" si="312"/>
        <v>41774.651203703703</v>
      </c>
      <c r="T3808" s="10">
        <f t="shared" si="313"/>
        <v>41834.651203703703</v>
      </c>
      <c r="U3808">
        <f t="shared" si="314"/>
        <v>2014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 s="9">
        <v>0</v>
      </c>
      <c r="M3809" t="b">
        <v>0</v>
      </c>
      <c r="N3809" t="s">
        <v>8297</v>
      </c>
      <c r="O3809">
        <f t="shared" si="310"/>
        <v>0</v>
      </c>
      <c r="P3809">
        <f t="shared" si="311"/>
        <v>0</v>
      </c>
      <c r="Q3809" s="13" t="s">
        <v>8319</v>
      </c>
      <c r="R3809" t="s">
        <v>8357</v>
      </c>
      <c r="S3809" s="10">
        <f t="shared" si="312"/>
        <v>41942.653379629628</v>
      </c>
      <c r="T3809" s="10">
        <f t="shared" si="313"/>
        <v>41972.6950462963</v>
      </c>
      <c r="U3809">
        <f t="shared" si="314"/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 s="9">
        <v>0</v>
      </c>
      <c r="M3810" t="b">
        <v>0</v>
      </c>
      <c r="N3810" t="s">
        <v>8265</v>
      </c>
      <c r="O3810">
        <f t="shared" si="310"/>
        <v>0</v>
      </c>
      <c r="P3810">
        <f t="shared" si="311"/>
        <v>0</v>
      </c>
      <c r="Q3810" s="13" t="s">
        <v>8321</v>
      </c>
      <c r="R3810" t="s">
        <v>8337</v>
      </c>
      <c r="S3810" s="10">
        <f t="shared" si="312"/>
        <v>41882.937303240738</v>
      </c>
      <c r="T3810" s="10">
        <f t="shared" si="313"/>
        <v>41942.937303240738</v>
      </c>
      <c r="U3810">
        <f t="shared" si="314"/>
        <v>2014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 s="9">
        <v>0</v>
      </c>
      <c r="M3811" t="b">
        <v>0</v>
      </c>
      <c r="N3811" t="s">
        <v>8268</v>
      </c>
      <c r="O3811">
        <f t="shared" si="310"/>
        <v>0</v>
      </c>
      <c r="P3811">
        <f t="shared" si="311"/>
        <v>0</v>
      </c>
      <c r="Q3811" s="13" t="s">
        <v>8321</v>
      </c>
      <c r="R3811" t="s">
        <v>8339</v>
      </c>
      <c r="S3811" s="10">
        <f t="shared" si="312"/>
        <v>41634.715173611112</v>
      </c>
      <c r="T3811" s="10">
        <f t="shared" si="313"/>
        <v>41664.715173611112</v>
      </c>
      <c r="U3811">
        <f t="shared" si="314"/>
        <v>2013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 s="9">
        <v>0</v>
      </c>
      <c r="M3812" t="b">
        <v>0</v>
      </c>
      <c r="N3812" t="s">
        <v>8268</v>
      </c>
      <c r="O3812">
        <f t="shared" si="310"/>
        <v>0</v>
      </c>
      <c r="P3812">
        <f t="shared" si="311"/>
        <v>0</v>
      </c>
      <c r="Q3812" s="13" t="s">
        <v>8321</v>
      </c>
      <c r="R3812" t="s">
        <v>8339</v>
      </c>
      <c r="S3812" s="10">
        <f t="shared" si="312"/>
        <v>41837.767500000002</v>
      </c>
      <c r="T3812" s="10">
        <f t="shared" si="313"/>
        <v>41867.767500000002</v>
      </c>
      <c r="U3812">
        <f t="shared" si="314"/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 s="9">
        <v>0</v>
      </c>
      <c r="M3813" t="b">
        <v>0</v>
      </c>
      <c r="N3813" t="s">
        <v>8270</v>
      </c>
      <c r="O3813">
        <f t="shared" si="310"/>
        <v>0</v>
      </c>
      <c r="P3813">
        <f t="shared" si="311"/>
        <v>0</v>
      </c>
      <c r="Q3813" s="13" t="s">
        <v>8308</v>
      </c>
      <c r="R3813" t="s">
        <v>8342</v>
      </c>
      <c r="S3813" s="10">
        <f t="shared" si="312"/>
        <v>42303.659317129626</v>
      </c>
      <c r="T3813" s="10">
        <f t="shared" si="313"/>
        <v>42333.700983796298</v>
      </c>
      <c r="U3813">
        <f t="shared" si="314"/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 s="9">
        <v>0</v>
      </c>
      <c r="M3814" t="b">
        <v>0</v>
      </c>
      <c r="N3814" t="s">
        <v>8276</v>
      </c>
      <c r="O3814">
        <f t="shared" si="310"/>
        <v>0</v>
      </c>
      <c r="P3814">
        <f t="shared" si="311"/>
        <v>0</v>
      </c>
      <c r="Q3814" s="13" t="s">
        <v>8327</v>
      </c>
      <c r="R3814" t="s">
        <v>8350</v>
      </c>
      <c r="S3814" s="10">
        <f t="shared" si="312"/>
        <v>41013.822858796295</v>
      </c>
      <c r="T3814" s="10">
        <f t="shared" si="313"/>
        <v>41043.822858796295</v>
      </c>
      <c r="U3814">
        <f t="shared" si="314"/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 s="9">
        <v>0</v>
      </c>
      <c r="M3815" t="b">
        <v>0</v>
      </c>
      <c r="N3815" t="s">
        <v>8287</v>
      </c>
      <c r="O3815">
        <f t="shared" si="310"/>
        <v>0</v>
      </c>
      <c r="P3815">
        <f t="shared" si="311"/>
        <v>0</v>
      </c>
      <c r="Q3815" s="13" t="s">
        <v>8313</v>
      </c>
      <c r="R3815" t="s">
        <v>8355</v>
      </c>
      <c r="S3815" s="10">
        <f t="shared" si="312"/>
        <v>42188.252199074079</v>
      </c>
      <c r="T3815" s="10">
        <f t="shared" si="313"/>
        <v>42218.252199074079</v>
      </c>
      <c r="U3815">
        <f t="shared" si="314"/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 s="9">
        <v>0</v>
      </c>
      <c r="M3816" t="b">
        <v>0</v>
      </c>
      <c r="N3816" t="s">
        <v>8282</v>
      </c>
      <c r="O3816">
        <f t="shared" si="310"/>
        <v>0</v>
      </c>
      <c r="P3816">
        <f t="shared" si="311"/>
        <v>0</v>
      </c>
      <c r="Q3816" s="13" t="s">
        <v>8319</v>
      </c>
      <c r="R3816" t="s">
        <v>8345</v>
      </c>
      <c r="S3816" s="10">
        <f t="shared" si="312"/>
        <v>42164.170046296291</v>
      </c>
      <c r="T3816" s="10">
        <f t="shared" si="313"/>
        <v>42224.170046296291</v>
      </c>
      <c r="U3816">
        <f t="shared" si="314"/>
        <v>2015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 s="9">
        <v>0</v>
      </c>
      <c r="M3817" t="b">
        <v>0</v>
      </c>
      <c r="N3817" t="s">
        <v>8297</v>
      </c>
      <c r="O3817">
        <f t="shared" si="310"/>
        <v>0</v>
      </c>
      <c r="P3817">
        <f t="shared" si="311"/>
        <v>0</v>
      </c>
      <c r="Q3817" s="13" t="s">
        <v>8319</v>
      </c>
      <c r="R3817" t="s">
        <v>8357</v>
      </c>
      <c r="S3817" s="10">
        <f t="shared" si="312"/>
        <v>41835.951782407406</v>
      </c>
      <c r="T3817" s="10">
        <f t="shared" si="313"/>
        <v>41865.951782407406</v>
      </c>
      <c r="U3817">
        <f t="shared" si="314"/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 s="9">
        <v>0</v>
      </c>
      <c r="M3818" t="b">
        <v>0</v>
      </c>
      <c r="N3818" t="s">
        <v>8282</v>
      </c>
      <c r="O3818">
        <f t="shared" si="310"/>
        <v>0</v>
      </c>
      <c r="P3818">
        <f t="shared" si="311"/>
        <v>0</v>
      </c>
      <c r="Q3818" s="13" t="s">
        <v>8319</v>
      </c>
      <c r="R3818" t="s">
        <v>8345</v>
      </c>
      <c r="S3818" s="10">
        <f t="shared" si="312"/>
        <v>42155.139479166668</v>
      </c>
      <c r="T3818" s="10">
        <f t="shared" si="313"/>
        <v>42215.139479166668</v>
      </c>
      <c r="U3818">
        <f t="shared" si="314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 s="9">
        <v>0</v>
      </c>
      <c r="M3819" t="b">
        <v>0</v>
      </c>
      <c r="N3819" t="s">
        <v>8269</v>
      </c>
      <c r="O3819">
        <f t="shared" si="310"/>
        <v>0</v>
      </c>
      <c r="P3819">
        <f t="shared" si="311"/>
        <v>0</v>
      </c>
      <c r="Q3819" s="13" t="s">
        <v>8323</v>
      </c>
      <c r="R3819" t="s">
        <v>8326</v>
      </c>
      <c r="S3819" s="10">
        <f t="shared" si="312"/>
        <v>42325.920717592591</v>
      </c>
      <c r="T3819" s="10">
        <f t="shared" si="313"/>
        <v>42355.920717592591</v>
      </c>
      <c r="U3819">
        <f t="shared" si="314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 s="9">
        <v>0</v>
      </c>
      <c r="M3820" t="b">
        <v>0</v>
      </c>
      <c r="N3820" t="s">
        <v>8269</v>
      </c>
      <c r="O3820">
        <f t="shared" si="310"/>
        <v>0</v>
      </c>
      <c r="P3820">
        <f t="shared" si="311"/>
        <v>0</v>
      </c>
      <c r="Q3820" s="13" t="s">
        <v>8323</v>
      </c>
      <c r="R3820" t="s">
        <v>8326</v>
      </c>
      <c r="S3820" s="10">
        <f t="shared" si="312"/>
        <v>42675.262962962966</v>
      </c>
      <c r="T3820" s="10">
        <f t="shared" si="313"/>
        <v>42705.304629629631</v>
      </c>
      <c r="U3820">
        <f t="shared" si="314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 s="9">
        <v>0</v>
      </c>
      <c r="M3821" t="b">
        <v>0</v>
      </c>
      <c r="N3821" t="s">
        <v>8269</v>
      </c>
      <c r="O3821">
        <f t="shared" si="310"/>
        <v>0</v>
      </c>
      <c r="P3821">
        <f t="shared" si="311"/>
        <v>0</v>
      </c>
      <c r="Q3821" s="13" t="s">
        <v>8323</v>
      </c>
      <c r="R3821" t="s">
        <v>8326</v>
      </c>
      <c r="S3821" s="10">
        <f t="shared" si="312"/>
        <v>42322.025115740747</v>
      </c>
      <c r="T3821" s="10">
        <f t="shared" si="313"/>
        <v>42352.025115740747</v>
      </c>
      <c r="U3821">
        <f t="shared" si="314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 s="9">
        <v>0</v>
      </c>
      <c r="M3822" t="b">
        <v>0</v>
      </c>
      <c r="N3822" t="s">
        <v>8269</v>
      </c>
      <c r="O3822">
        <f t="shared" si="310"/>
        <v>0</v>
      </c>
      <c r="P3822">
        <f t="shared" si="311"/>
        <v>0</v>
      </c>
      <c r="Q3822" s="13" t="s">
        <v>8323</v>
      </c>
      <c r="R3822" t="s">
        <v>8326</v>
      </c>
      <c r="S3822" s="10">
        <f t="shared" si="312"/>
        <v>42700.804756944446</v>
      </c>
      <c r="T3822" s="10">
        <f t="shared" si="313"/>
        <v>42730.804756944446</v>
      </c>
      <c r="U3822">
        <f t="shared" si="314"/>
        <v>2016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 s="9">
        <v>0</v>
      </c>
      <c r="M3823" t="b">
        <v>0</v>
      </c>
      <c r="N3823" t="s">
        <v>8302</v>
      </c>
      <c r="O3823">
        <f t="shared" si="310"/>
        <v>0</v>
      </c>
      <c r="P3823">
        <f t="shared" si="311"/>
        <v>0</v>
      </c>
      <c r="Q3823" s="13" t="s">
        <v>8311</v>
      </c>
      <c r="R3823" t="s">
        <v>8356</v>
      </c>
      <c r="S3823" s="10">
        <f t="shared" si="312"/>
        <v>41257.531712962962</v>
      </c>
      <c r="T3823" s="10">
        <f t="shared" si="313"/>
        <v>41306.708333333336</v>
      </c>
      <c r="U3823">
        <f t="shared" si="314"/>
        <v>2012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 s="9">
        <v>0</v>
      </c>
      <c r="M3824" t="b">
        <v>0</v>
      </c>
      <c r="N3824" t="s">
        <v>8282</v>
      </c>
      <c r="O3824">
        <f t="shared" si="310"/>
        <v>0</v>
      </c>
      <c r="P3824">
        <f t="shared" si="311"/>
        <v>0</v>
      </c>
      <c r="Q3824" s="13" t="s">
        <v>8319</v>
      </c>
      <c r="R3824" t="s">
        <v>8345</v>
      </c>
      <c r="S3824" s="10">
        <f t="shared" si="312"/>
        <v>42122.629502314812</v>
      </c>
      <c r="T3824" s="10">
        <f t="shared" si="313"/>
        <v>42143.629502314812</v>
      </c>
      <c r="U3824">
        <f t="shared" si="314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 s="9">
        <v>0</v>
      </c>
      <c r="M3825" t="b">
        <v>0</v>
      </c>
      <c r="N3825" t="s">
        <v>8269</v>
      </c>
      <c r="O3825">
        <f t="shared" si="310"/>
        <v>0</v>
      </c>
      <c r="P3825">
        <f t="shared" si="311"/>
        <v>0</v>
      </c>
      <c r="Q3825" s="13" t="s">
        <v>8323</v>
      </c>
      <c r="R3825" t="s">
        <v>8326</v>
      </c>
      <c r="S3825" s="10">
        <f t="shared" si="312"/>
        <v>42550.048449074078</v>
      </c>
      <c r="T3825" s="10">
        <f t="shared" si="313"/>
        <v>42580.978472222225</v>
      </c>
      <c r="U3825">
        <f t="shared" si="314"/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 s="9">
        <v>0</v>
      </c>
      <c r="M3826" t="b">
        <v>0</v>
      </c>
      <c r="N3826" t="s">
        <v>8273</v>
      </c>
      <c r="O3826">
        <f t="shared" si="310"/>
        <v>0</v>
      </c>
      <c r="P3826">
        <f t="shared" si="311"/>
        <v>0</v>
      </c>
      <c r="Q3826" s="13" t="s">
        <v>8311</v>
      </c>
      <c r="R3826" t="s">
        <v>8352</v>
      </c>
      <c r="S3826" s="10">
        <f t="shared" si="312"/>
        <v>41289.999641203707</v>
      </c>
      <c r="T3826" s="10">
        <f t="shared" si="313"/>
        <v>41329.999641203707</v>
      </c>
      <c r="U3826">
        <f t="shared" si="314"/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 s="9">
        <v>0</v>
      </c>
      <c r="M3827" t="b">
        <v>0</v>
      </c>
      <c r="N3827" t="s">
        <v>8266</v>
      </c>
      <c r="O3827">
        <f t="shared" si="310"/>
        <v>0</v>
      </c>
      <c r="P3827">
        <f t="shared" si="311"/>
        <v>0</v>
      </c>
      <c r="Q3827" s="13" t="s">
        <v>8321</v>
      </c>
      <c r="R3827" t="s">
        <v>8325</v>
      </c>
      <c r="S3827" s="10">
        <f t="shared" si="312"/>
        <v>42351.658842592587</v>
      </c>
      <c r="T3827" s="10">
        <f t="shared" si="313"/>
        <v>42381.658842592587</v>
      </c>
      <c r="U3827">
        <f t="shared" si="314"/>
        <v>2015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 s="9">
        <v>0</v>
      </c>
      <c r="M3828" t="b">
        <v>0</v>
      </c>
      <c r="N3828" t="s">
        <v>8276</v>
      </c>
      <c r="O3828">
        <f t="shared" si="310"/>
        <v>0</v>
      </c>
      <c r="P3828">
        <f t="shared" si="311"/>
        <v>0</v>
      </c>
      <c r="Q3828" s="13" t="s">
        <v>8327</v>
      </c>
      <c r="R3828" t="s">
        <v>8350</v>
      </c>
      <c r="S3828" s="10">
        <f t="shared" si="312"/>
        <v>41681.189699074072</v>
      </c>
      <c r="T3828" s="10">
        <f t="shared" si="313"/>
        <v>41711.148032407407</v>
      </c>
      <c r="U3828">
        <f t="shared" si="314"/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 s="9">
        <v>0</v>
      </c>
      <c r="M3829" t="b">
        <v>0</v>
      </c>
      <c r="N3829" t="s">
        <v>8289</v>
      </c>
      <c r="O3829">
        <f t="shared" si="310"/>
        <v>0</v>
      </c>
      <c r="P3829">
        <f t="shared" si="311"/>
        <v>0</v>
      </c>
      <c r="Q3829" s="13" t="s">
        <v>8313</v>
      </c>
      <c r="R3829" t="s">
        <v>8351</v>
      </c>
      <c r="S3829" s="10">
        <f t="shared" si="312"/>
        <v>42603.354131944448</v>
      </c>
      <c r="T3829" s="10">
        <f t="shared" si="313"/>
        <v>42633.354131944448</v>
      </c>
      <c r="U3829">
        <f t="shared" si="314"/>
        <v>2016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 s="9">
        <v>0</v>
      </c>
      <c r="M3830" t="b">
        <v>0</v>
      </c>
      <c r="N3830" t="s">
        <v>8283</v>
      </c>
      <c r="O3830">
        <f t="shared" si="310"/>
        <v>0</v>
      </c>
      <c r="P3830">
        <f t="shared" si="311"/>
        <v>0</v>
      </c>
      <c r="Q3830" s="13" t="s">
        <v>8313</v>
      </c>
      <c r="R3830" t="s">
        <v>8314</v>
      </c>
      <c r="S3830" s="10">
        <f t="shared" si="312"/>
        <v>42067.234375</v>
      </c>
      <c r="T3830" s="10">
        <f t="shared" si="313"/>
        <v>42097.192708333328</v>
      </c>
      <c r="U3830">
        <f t="shared" si="314"/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 s="9">
        <v>0</v>
      </c>
      <c r="M3831" t="b">
        <v>0</v>
      </c>
      <c r="N3831" t="s">
        <v>8280</v>
      </c>
      <c r="O3831">
        <f t="shared" si="310"/>
        <v>0</v>
      </c>
      <c r="P3831">
        <f t="shared" si="311"/>
        <v>0</v>
      </c>
      <c r="Q3831" s="13" t="s">
        <v>8316</v>
      </c>
      <c r="R3831" t="s">
        <v>8334</v>
      </c>
      <c r="S3831" s="10">
        <f t="shared" si="312"/>
        <v>41927.235636574071</v>
      </c>
      <c r="T3831" s="10">
        <f t="shared" si="313"/>
        <v>41957.277303240742</v>
      </c>
      <c r="U3831">
        <f t="shared" si="314"/>
        <v>2014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 s="9">
        <v>0</v>
      </c>
      <c r="M3832" t="b">
        <v>0</v>
      </c>
      <c r="N3832" t="s">
        <v>8282</v>
      </c>
      <c r="O3832">
        <f t="shared" si="310"/>
        <v>0</v>
      </c>
      <c r="P3832">
        <f t="shared" si="311"/>
        <v>0</v>
      </c>
      <c r="Q3832" s="13" t="s">
        <v>8319</v>
      </c>
      <c r="R3832" t="s">
        <v>8345</v>
      </c>
      <c r="S3832" s="10">
        <f t="shared" si="312"/>
        <v>42342.03943287037</v>
      </c>
      <c r="T3832" s="10">
        <f t="shared" si="313"/>
        <v>42372.03943287037</v>
      </c>
      <c r="U3832">
        <f t="shared" si="314"/>
        <v>2015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 s="9">
        <v>0</v>
      </c>
      <c r="M3833" t="b">
        <v>0</v>
      </c>
      <c r="N3833" t="s">
        <v>8282</v>
      </c>
      <c r="O3833">
        <f t="shared" si="310"/>
        <v>0</v>
      </c>
      <c r="P3833">
        <f t="shared" si="311"/>
        <v>0</v>
      </c>
      <c r="Q3833" s="13" t="s">
        <v>8319</v>
      </c>
      <c r="R3833" t="s">
        <v>8345</v>
      </c>
      <c r="S3833" s="10">
        <f t="shared" si="312"/>
        <v>42224.408275462964</v>
      </c>
      <c r="T3833" s="10">
        <f t="shared" si="313"/>
        <v>42254.408275462964</v>
      </c>
      <c r="U3833">
        <f t="shared" si="314"/>
        <v>2015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 s="9">
        <v>0</v>
      </c>
      <c r="M3834" t="b">
        <v>0</v>
      </c>
      <c r="N3834" t="s">
        <v>8282</v>
      </c>
      <c r="O3834">
        <f t="shared" si="310"/>
        <v>0</v>
      </c>
      <c r="P3834">
        <f t="shared" si="311"/>
        <v>0</v>
      </c>
      <c r="Q3834" s="13" t="s">
        <v>8319</v>
      </c>
      <c r="R3834" t="s">
        <v>8345</v>
      </c>
      <c r="S3834" s="10">
        <f t="shared" si="312"/>
        <v>41830.820567129631</v>
      </c>
      <c r="T3834" s="10">
        <f t="shared" si="313"/>
        <v>41855.820567129631</v>
      </c>
      <c r="U3834">
        <f t="shared" si="314"/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 s="9">
        <v>0</v>
      </c>
      <c r="M3835" t="b">
        <v>0</v>
      </c>
      <c r="N3835" t="s">
        <v>8282</v>
      </c>
      <c r="O3835">
        <f t="shared" si="310"/>
        <v>0</v>
      </c>
      <c r="P3835">
        <f t="shared" si="311"/>
        <v>0</v>
      </c>
      <c r="Q3835" s="13" t="s">
        <v>8319</v>
      </c>
      <c r="R3835" t="s">
        <v>8345</v>
      </c>
      <c r="S3835" s="10">
        <f t="shared" si="312"/>
        <v>42154.64025462963</v>
      </c>
      <c r="T3835" s="10">
        <f t="shared" si="313"/>
        <v>42184.64025462963</v>
      </c>
      <c r="U3835">
        <f t="shared" si="314"/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 s="9">
        <v>0</v>
      </c>
      <c r="M3836" t="b">
        <v>0</v>
      </c>
      <c r="N3836" t="s">
        <v>8301</v>
      </c>
      <c r="O3836">
        <f t="shared" si="310"/>
        <v>0</v>
      </c>
      <c r="P3836">
        <f t="shared" si="311"/>
        <v>0</v>
      </c>
      <c r="Q3836" s="13" t="s">
        <v>8323</v>
      </c>
      <c r="R3836" t="s">
        <v>8324</v>
      </c>
      <c r="S3836" s="10">
        <f t="shared" si="312"/>
        <v>42790.583368055552</v>
      </c>
      <c r="T3836" s="10">
        <f t="shared" si="313"/>
        <v>42810.541701388895</v>
      </c>
      <c r="U3836">
        <f t="shared" si="314"/>
        <v>2017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 s="9">
        <v>0</v>
      </c>
      <c r="M3837" t="b">
        <v>0</v>
      </c>
      <c r="N3837" t="s">
        <v>8303</v>
      </c>
      <c r="O3837">
        <f t="shared" si="310"/>
        <v>0</v>
      </c>
      <c r="P3837">
        <f t="shared" si="311"/>
        <v>0</v>
      </c>
      <c r="Q3837" s="13" t="s">
        <v>8323</v>
      </c>
      <c r="R3837" t="s">
        <v>8335</v>
      </c>
      <c r="S3837" s="10">
        <f t="shared" si="312"/>
        <v>42666.666932870372</v>
      </c>
      <c r="T3837" s="10">
        <f t="shared" si="313"/>
        <v>42696.708599537036</v>
      </c>
      <c r="U3837">
        <f t="shared" si="314"/>
        <v>2016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 s="9">
        <v>0</v>
      </c>
      <c r="M3838" t="b">
        <v>0</v>
      </c>
      <c r="N3838" t="s">
        <v>8303</v>
      </c>
      <c r="O3838">
        <f t="shared" si="310"/>
        <v>0</v>
      </c>
      <c r="P3838">
        <f t="shared" si="311"/>
        <v>0</v>
      </c>
      <c r="Q3838" s="13" t="s">
        <v>8323</v>
      </c>
      <c r="R3838" t="s">
        <v>8335</v>
      </c>
      <c r="S3838" s="10">
        <f t="shared" si="312"/>
        <v>42180.145787037036</v>
      </c>
      <c r="T3838" s="10">
        <f t="shared" si="313"/>
        <v>42230.145787037036</v>
      </c>
      <c r="U3838">
        <f t="shared" si="314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 s="9">
        <v>0</v>
      </c>
      <c r="M3839" t="b">
        <v>0</v>
      </c>
      <c r="N3839" t="s">
        <v>8303</v>
      </c>
      <c r="O3839">
        <f t="shared" si="310"/>
        <v>0</v>
      </c>
      <c r="P3839">
        <f t="shared" si="311"/>
        <v>0</v>
      </c>
      <c r="Q3839" s="13" t="s">
        <v>8323</v>
      </c>
      <c r="R3839" t="s">
        <v>8335</v>
      </c>
      <c r="S3839" s="10">
        <f t="shared" si="312"/>
        <v>41999.861064814817</v>
      </c>
      <c r="T3839" s="10">
        <f t="shared" si="313"/>
        <v>42029.861064814817</v>
      </c>
      <c r="U3839">
        <f t="shared" si="314"/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 s="9">
        <v>0</v>
      </c>
      <c r="M3840" t="b">
        <v>0</v>
      </c>
      <c r="N3840" t="s">
        <v>8303</v>
      </c>
      <c r="O3840">
        <f t="shared" si="310"/>
        <v>0</v>
      </c>
      <c r="P3840">
        <f t="shared" si="311"/>
        <v>0</v>
      </c>
      <c r="Q3840" s="13" t="s">
        <v>8323</v>
      </c>
      <c r="R3840" t="s">
        <v>8335</v>
      </c>
      <c r="S3840" s="10">
        <f t="shared" si="312"/>
        <v>41854.602650462963</v>
      </c>
      <c r="T3840" s="10">
        <f t="shared" si="313"/>
        <v>41884.602650462963</v>
      </c>
      <c r="U3840">
        <f t="shared" si="314"/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 s="9">
        <v>0</v>
      </c>
      <c r="M3841" t="b">
        <v>0</v>
      </c>
      <c r="N3841" t="s">
        <v>8268</v>
      </c>
      <c r="O3841">
        <f t="shared" si="310"/>
        <v>0</v>
      </c>
      <c r="P3841">
        <f t="shared" si="311"/>
        <v>0</v>
      </c>
      <c r="Q3841" s="13" t="s">
        <v>8321</v>
      </c>
      <c r="R3841" t="s">
        <v>8339</v>
      </c>
      <c r="S3841" s="10">
        <f t="shared" si="312"/>
        <v>42400.176377314812</v>
      </c>
      <c r="T3841" s="10">
        <f t="shared" si="313"/>
        <v>42430.176377314812</v>
      </c>
      <c r="U3841">
        <f t="shared" si="314"/>
        <v>2016</v>
      </c>
    </row>
    <row r="3842" spans="1:21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 s="9">
        <v>0</v>
      </c>
      <c r="M3842" t="b">
        <v>0</v>
      </c>
      <c r="N3842" t="s">
        <v>8285</v>
      </c>
      <c r="O3842">
        <f t="shared" si="310"/>
        <v>0</v>
      </c>
      <c r="P3842">
        <f t="shared" si="311"/>
        <v>0</v>
      </c>
      <c r="Q3842" s="13" t="s">
        <v>8311</v>
      </c>
      <c r="R3842" t="s">
        <v>8348</v>
      </c>
      <c r="S3842" s="10">
        <f t="shared" si="312"/>
        <v>41818.703275462962</v>
      </c>
      <c r="T3842" s="10">
        <f t="shared" si="313"/>
        <v>41848.703275462962</v>
      </c>
      <c r="U3842">
        <f t="shared" si="314"/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 s="9">
        <v>0</v>
      </c>
      <c r="M3843" t="b">
        <v>0</v>
      </c>
      <c r="N3843" t="s">
        <v>8270</v>
      </c>
      <c r="O3843">
        <f t="shared" ref="O3843:O3906" si="315">ROUND(E3843/D3843*100,0)</f>
        <v>0</v>
      </c>
      <c r="P3843">
        <f t="shared" ref="P3843:P3906" si="316">IFERROR(ROUND(E3843/L3843,2),0)</f>
        <v>0</v>
      </c>
      <c r="Q3843" s="13" t="s">
        <v>8308</v>
      </c>
      <c r="R3843" t="s">
        <v>8342</v>
      </c>
      <c r="S3843" s="10">
        <f t="shared" ref="S3843:S3906" si="317">(((J3843/60)/60)/24)+DATE(1970,1,1)</f>
        <v>42086.83085648148</v>
      </c>
      <c r="T3843" s="10">
        <f t="shared" ref="T3843:T3906" si="318">(((I3843/60)/60)/24)+DATE(1970,1,1)</f>
        <v>42116.83085648148</v>
      </c>
      <c r="U3843">
        <f t="shared" si="314"/>
        <v>2015</v>
      </c>
    </row>
    <row r="3844" spans="1:21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 s="9">
        <v>0</v>
      </c>
      <c r="M3844" t="b">
        <v>0</v>
      </c>
      <c r="N3844" t="s">
        <v>8285</v>
      </c>
      <c r="O3844">
        <f t="shared" si="315"/>
        <v>0</v>
      </c>
      <c r="P3844">
        <f t="shared" si="316"/>
        <v>0</v>
      </c>
      <c r="Q3844" s="13" t="s">
        <v>8311</v>
      </c>
      <c r="R3844" t="s">
        <v>8348</v>
      </c>
      <c r="S3844" s="10">
        <f t="shared" si="317"/>
        <v>42093.131469907406</v>
      </c>
      <c r="T3844" s="10">
        <f t="shared" si="318"/>
        <v>42123.131469907406</v>
      </c>
      <c r="U3844">
        <f t="shared" si="314"/>
        <v>2015</v>
      </c>
    </row>
    <row r="3845" spans="1:21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 s="9">
        <v>0</v>
      </c>
      <c r="M3845" t="b">
        <v>0</v>
      </c>
      <c r="N3845" t="s">
        <v>8285</v>
      </c>
      <c r="O3845">
        <f t="shared" si="315"/>
        <v>0</v>
      </c>
      <c r="P3845">
        <f t="shared" si="316"/>
        <v>0</v>
      </c>
      <c r="Q3845" s="13" t="s">
        <v>8311</v>
      </c>
      <c r="R3845" t="s">
        <v>8348</v>
      </c>
      <c r="S3845" s="10">
        <f t="shared" si="317"/>
        <v>42707.926030092596</v>
      </c>
      <c r="T3845" s="10">
        <f t="shared" si="318"/>
        <v>42737.926030092596</v>
      </c>
      <c r="U3845">
        <f t="shared" si="314"/>
        <v>2016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 s="9">
        <v>0</v>
      </c>
      <c r="M3846" t="b">
        <v>0</v>
      </c>
      <c r="N3846" t="s">
        <v>8270</v>
      </c>
      <c r="O3846">
        <f t="shared" si="315"/>
        <v>0</v>
      </c>
      <c r="P3846">
        <f t="shared" si="316"/>
        <v>0</v>
      </c>
      <c r="Q3846" s="13" t="s">
        <v>8308</v>
      </c>
      <c r="R3846" t="s">
        <v>8342</v>
      </c>
      <c r="S3846" s="10">
        <f t="shared" si="317"/>
        <v>41956.853078703702</v>
      </c>
      <c r="T3846" s="10">
        <f t="shared" si="318"/>
        <v>41991.853078703702</v>
      </c>
      <c r="U3846">
        <f t="shared" si="314"/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 s="9">
        <v>0</v>
      </c>
      <c r="M3847" t="b">
        <v>0</v>
      </c>
      <c r="N3847" t="s">
        <v>8266</v>
      </c>
      <c r="O3847">
        <f t="shared" si="315"/>
        <v>0</v>
      </c>
      <c r="P3847">
        <f t="shared" si="316"/>
        <v>0</v>
      </c>
      <c r="Q3847" s="13" t="s">
        <v>8321</v>
      </c>
      <c r="R3847" t="s">
        <v>8325</v>
      </c>
      <c r="S3847" s="10">
        <f t="shared" si="317"/>
        <v>42567.004432870366</v>
      </c>
      <c r="T3847" s="10">
        <f t="shared" si="318"/>
        <v>42588.004432870366</v>
      </c>
      <c r="U3847">
        <f t="shared" si="314"/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 s="9">
        <v>0</v>
      </c>
      <c r="M3848" t="b">
        <v>0</v>
      </c>
      <c r="N3848" t="s">
        <v>8268</v>
      </c>
      <c r="O3848">
        <f t="shared" si="315"/>
        <v>0</v>
      </c>
      <c r="P3848">
        <f t="shared" si="316"/>
        <v>0</v>
      </c>
      <c r="Q3848" s="13" t="s">
        <v>8321</v>
      </c>
      <c r="R3848" t="s">
        <v>8339</v>
      </c>
      <c r="S3848" s="10">
        <f t="shared" si="317"/>
        <v>42714.054398148146</v>
      </c>
      <c r="T3848" s="10">
        <f t="shared" si="318"/>
        <v>42744.054398148146</v>
      </c>
      <c r="U3848">
        <f t="shared" si="314"/>
        <v>2016</v>
      </c>
    </row>
    <row r="3849" spans="1: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 s="9">
        <v>0</v>
      </c>
      <c r="M3849" t="b">
        <v>0</v>
      </c>
      <c r="N3849" t="s">
        <v>8279</v>
      </c>
      <c r="O3849">
        <f t="shared" si="315"/>
        <v>0</v>
      </c>
      <c r="P3849">
        <f t="shared" si="316"/>
        <v>0</v>
      </c>
      <c r="Q3849" s="13" t="s">
        <v>8346</v>
      </c>
      <c r="R3849" t="s">
        <v>8347</v>
      </c>
      <c r="S3849" s="10">
        <f t="shared" si="317"/>
        <v>42382.431076388893</v>
      </c>
      <c r="T3849" s="10">
        <f t="shared" si="318"/>
        <v>42412.431076388893</v>
      </c>
      <c r="U3849">
        <f t="shared" si="314"/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 s="9">
        <v>0</v>
      </c>
      <c r="M3850" t="b">
        <v>0</v>
      </c>
      <c r="N3850" t="s">
        <v>8303</v>
      </c>
      <c r="O3850">
        <f t="shared" si="315"/>
        <v>0</v>
      </c>
      <c r="P3850">
        <f t="shared" si="316"/>
        <v>0</v>
      </c>
      <c r="Q3850" s="13" t="s">
        <v>8323</v>
      </c>
      <c r="R3850" t="s">
        <v>8335</v>
      </c>
      <c r="S3850" s="10">
        <f t="shared" si="317"/>
        <v>42182.062476851846</v>
      </c>
      <c r="T3850" s="10">
        <f t="shared" si="318"/>
        <v>42212.062476851846</v>
      </c>
      <c r="U3850">
        <f t="shared" si="314"/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 s="9">
        <v>0</v>
      </c>
      <c r="M3851" t="b">
        <v>0</v>
      </c>
      <c r="N3851" t="s">
        <v>8271</v>
      </c>
      <c r="O3851">
        <f t="shared" si="315"/>
        <v>0</v>
      </c>
      <c r="P3851">
        <f t="shared" si="316"/>
        <v>0</v>
      </c>
      <c r="Q3851" s="13" t="s">
        <v>8308</v>
      </c>
      <c r="R3851" t="s">
        <v>8310</v>
      </c>
      <c r="S3851" s="10">
        <f t="shared" si="317"/>
        <v>42732.060277777782</v>
      </c>
      <c r="T3851" s="10">
        <f t="shared" si="318"/>
        <v>42762.060277777782</v>
      </c>
      <c r="U3851">
        <f t="shared" si="314"/>
        <v>2016</v>
      </c>
    </row>
    <row r="3852" spans="1:21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 s="9">
        <v>0</v>
      </c>
      <c r="M3852" t="b">
        <v>0</v>
      </c>
      <c r="N3852" t="s">
        <v>8266</v>
      </c>
      <c r="O3852">
        <f t="shared" si="315"/>
        <v>0</v>
      </c>
      <c r="P3852">
        <f t="shared" si="316"/>
        <v>0</v>
      </c>
      <c r="Q3852" s="13" t="s">
        <v>8321</v>
      </c>
      <c r="R3852" t="s">
        <v>8325</v>
      </c>
      <c r="S3852" s="10">
        <f t="shared" si="317"/>
        <v>42584.123865740738</v>
      </c>
      <c r="T3852" s="10">
        <f t="shared" si="318"/>
        <v>42614.123865740738</v>
      </c>
      <c r="U3852">
        <f t="shared" si="314"/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 s="9">
        <v>0</v>
      </c>
      <c r="M3853" t="b">
        <v>0</v>
      </c>
      <c r="N3853" t="s">
        <v>8266</v>
      </c>
      <c r="O3853">
        <f t="shared" si="315"/>
        <v>0</v>
      </c>
      <c r="P3853">
        <f t="shared" si="316"/>
        <v>0</v>
      </c>
      <c r="Q3853" s="13" t="s">
        <v>8321</v>
      </c>
      <c r="R3853" t="s">
        <v>8325</v>
      </c>
      <c r="S3853" s="10">
        <f t="shared" si="317"/>
        <v>42164.908530092594</v>
      </c>
      <c r="T3853" s="10">
        <f t="shared" si="318"/>
        <v>42194.908530092594</v>
      </c>
      <c r="U3853">
        <f t="shared" si="314"/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 s="9">
        <v>0</v>
      </c>
      <c r="M3854" t="b">
        <v>0</v>
      </c>
      <c r="N3854" t="s">
        <v>8268</v>
      </c>
      <c r="O3854">
        <f t="shared" si="315"/>
        <v>0</v>
      </c>
      <c r="P3854">
        <f t="shared" si="316"/>
        <v>0</v>
      </c>
      <c r="Q3854" s="13" t="s">
        <v>8321</v>
      </c>
      <c r="R3854" t="s">
        <v>8339</v>
      </c>
      <c r="S3854" s="10">
        <f t="shared" si="317"/>
        <v>42065.910983796297</v>
      </c>
      <c r="T3854" s="10">
        <f t="shared" si="318"/>
        <v>42095.869317129633</v>
      </c>
      <c r="U3854">
        <f t="shared" si="314"/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 s="9">
        <v>0</v>
      </c>
      <c r="M3855" t="b">
        <v>0</v>
      </c>
      <c r="N3855" t="s">
        <v>8268</v>
      </c>
      <c r="O3855">
        <f t="shared" si="315"/>
        <v>0</v>
      </c>
      <c r="P3855">
        <f t="shared" si="316"/>
        <v>0</v>
      </c>
      <c r="Q3855" s="13" t="s">
        <v>8321</v>
      </c>
      <c r="R3855" t="s">
        <v>8339</v>
      </c>
      <c r="S3855" s="10">
        <f t="shared" si="317"/>
        <v>42366.982627314821</v>
      </c>
      <c r="T3855" s="10">
        <f t="shared" si="318"/>
        <v>42396.982627314821</v>
      </c>
      <c r="U3855">
        <f t="shared" si="314"/>
        <v>2015</v>
      </c>
    </row>
    <row r="3856" spans="1:21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 s="9">
        <v>0</v>
      </c>
      <c r="M3856" t="b">
        <v>0</v>
      </c>
      <c r="N3856" t="s">
        <v>8268</v>
      </c>
      <c r="O3856">
        <f t="shared" si="315"/>
        <v>0</v>
      </c>
      <c r="P3856">
        <f t="shared" si="316"/>
        <v>0</v>
      </c>
      <c r="Q3856" s="13" t="s">
        <v>8321</v>
      </c>
      <c r="R3856" t="s">
        <v>8339</v>
      </c>
      <c r="S3856" s="10">
        <f t="shared" si="317"/>
        <v>40703.234386574077</v>
      </c>
      <c r="T3856" s="10">
        <f t="shared" si="318"/>
        <v>40733.234386574077</v>
      </c>
      <c r="U3856">
        <f t="shared" si="314"/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 s="9">
        <v>0</v>
      </c>
      <c r="M3857" t="b">
        <v>0</v>
      </c>
      <c r="N3857" t="s">
        <v>8270</v>
      </c>
      <c r="O3857">
        <f t="shared" si="315"/>
        <v>0</v>
      </c>
      <c r="P3857">
        <f t="shared" si="316"/>
        <v>0</v>
      </c>
      <c r="Q3857" s="13" t="s">
        <v>8308</v>
      </c>
      <c r="R3857" t="s">
        <v>8342</v>
      </c>
      <c r="S3857" s="10">
        <f t="shared" si="317"/>
        <v>41975.842523148152</v>
      </c>
      <c r="T3857" s="10">
        <f t="shared" si="318"/>
        <v>42005.842523148152</v>
      </c>
      <c r="U3857">
        <f t="shared" si="314"/>
        <v>2014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 s="9">
        <v>0</v>
      </c>
      <c r="M3858" t="b">
        <v>0</v>
      </c>
      <c r="N3858" t="s">
        <v>8270</v>
      </c>
      <c r="O3858">
        <f t="shared" si="315"/>
        <v>0</v>
      </c>
      <c r="P3858">
        <f t="shared" si="316"/>
        <v>0</v>
      </c>
      <c r="Q3858" s="13" t="s">
        <v>8308</v>
      </c>
      <c r="R3858" t="s">
        <v>8342</v>
      </c>
      <c r="S3858" s="10">
        <f t="shared" si="317"/>
        <v>42585.031782407401</v>
      </c>
      <c r="T3858" s="10">
        <f t="shared" si="318"/>
        <v>42615.031782407401</v>
      </c>
      <c r="U3858">
        <f t="shared" si="314"/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 s="9">
        <v>0</v>
      </c>
      <c r="M3859" t="b">
        <v>0</v>
      </c>
      <c r="N3859" t="s">
        <v>8270</v>
      </c>
      <c r="O3859">
        <f t="shared" si="315"/>
        <v>0</v>
      </c>
      <c r="P3859">
        <f t="shared" si="316"/>
        <v>0</v>
      </c>
      <c r="Q3859" s="13" t="s">
        <v>8308</v>
      </c>
      <c r="R3859" t="s">
        <v>8342</v>
      </c>
      <c r="S3859" s="10">
        <f t="shared" si="317"/>
        <v>42515.061805555553</v>
      </c>
      <c r="T3859" s="10">
        <f t="shared" si="318"/>
        <v>42545.061805555553</v>
      </c>
      <c r="U3859">
        <f t="shared" si="314"/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 s="9">
        <v>0</v>
      </c>
      <c r="M3860" t="b">
        <v>0</v>
      </c>
      <c r="N3860" t="s">
        <v>8279</v>
      </c>
      <c r="O3860">
        <f t="shared" si="315"/>
        <v>0</v>
      </c>
      <c r="P3860">
        <f t="shared" si="316"/>
        <v>0</v>
      </c>
      <c r="Q3860" s="13" t="s">
        <v>8346</v>
      </c>
      <c r="R3860" t="s">
        <v>8347</v>
      </c>
      <c r="S3860" s="10">
        <f t="shared" si="317"/>
        <v>42058.719641203701</v>
      </c>
      <c r="T3860" s="10">
        <f t="shared" si="318"/>
        <v>42118.677974537044</v>
      </c>
      <c r="U3860">
        <f t="shared" si="314"/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 s="9">
        <v>0</v>
      </c>
      <c r="M3861" t="b">
        <v>0</v>
      </c>
      <c r="N3861" t="s">
        <v>8279</v>
      </c>
      <c r="O3861">
        <f t="shared" si="315"/>
        <v>0</v>
      </c>
      <c r="P3861">
        <f t="shared" si="316"/>
        <v>0</v>
      </c>
      <c r="Q3861" s="13" t="s">
        <v>8346</v>
      </c>
      <c r="R3861" t="s">
        <v>8347</v>
      </c>
      <c r="S3861" s="10">
        <f t="shared" si="317"/>
        <v>42678.871331018512</v>
      </c>
      <c r="T3861" s="10">
        <f t="shared" si="318"/>
        <v>42708.912997685184</v>
      </c>
      <c r="U3861">
        <f t="shared" si="314"/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 s="9">
        <v>0</v>
      </c>
      <c r="M3862" t="b">
        <v>0</v>
      </c>
      <c r="N3862" t="s">
        <v>8280</v>
      </c>
      <c r="O3862">
        <f t="shared" si="315"/>
        <v>0</v>
      </c>
      <c r="P3862">
        <f t="shared" si="316"/>
        <v>0</v>
      </c>
      <c r="Q3862" s="13" t="s">
        <v>8316</v>
      </c>
      <c r="R3862" t="s">
        <v>8334</v>
      </c>
      <c r="S3862" s="10">
        <f t="shared" si="317"/>
        <v>41813.861388888887</v>
      </c>
      <c r="T3862" s="10">
        <f t="shared" si="318"/>
        <v>41843.861388888887</v>
      </c>
      <c r="U3862">
        <f t="shared" si="314"/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 s="9">
        <v>0</v>
      </c>
      <c r="M3863" t="b">
        <v>0</v>
      </c>
      <c r="N3863" t="s">
        <v>8282</v>
      </c>
      <c r="O3863">
        <f t="shared" si="315"/>
        <v>0</v>
      </c>
      <c r="P3863">
        <f t="shared" si="316"/>
        <v>0</v>
      </c>
      <c r="Q3863" s="13" t="s">
        <v>8319</v>
      </c>
      <c r="R3863" t="s">
        <v>8345</v>
      </c>
      <c r="S3863" s="10">
        <f t="shared" si="317"/>
        <v>42509.724328703705</v>
      </c>
      <c r="T3863" s="10">
        <f t="shared" si="318"/>
        <v>42539.724328703705</v>
      </c>
      <c r="U3863">
        <f t="shared" si="314"/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 s="9">
        <v>0</v>
      </c>
      <c r="M3864" t="b">
        <v>0</v>
      </c>
      <c r="N3864" t="s">
        <v>8285</v>
      </c>
      <c r="O3864">
        <f t="shared" si="315"/>
        <v>0</v>
      </c>
      <c r="P3864">
        <f t="shared" si="316"/>
        <v>0</v>
      </c>
      <c r="Q3864" s="13" t="s">
        <v>8311</v>
      </c>
      <c r="R3864" t="s">
        <v>8348</v>
      </c>
      <c r="S3864" s="10">
        <f t="shared" si="317"/>
        <v>42074.060671296291</v>
      </c>
      <c r="T3864" s="10">
        <f t="shared" si="318"/>
        <v>42104.060671296291</v>
      </c>
      <c r="U3864">
        <f t="shared" si="314"/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 s="9">
        <v>0</v>
      </c>
      <c r="M3865" t="b">
        <v>0</v>
      </c>
      <c r="N3865" t="s">
        <v>8273</v>
      </c>
      <c r="O3865">
        <f t="shared" si="315"/>
        <v>0</v>
      </c>
      <c r="P3865">
        <f t="shared" si="316"/>
        <v>0</v>
      </c>
      <c r="Q3865" s="13" t="s">
        <v>8311</v>
      </c>
      <c r="R3865" t="s">
        <v>8352</v>
      </c>
      <c r="S3865" s="10">
        <f t="shared" si="317"/>
        <v>42554.917488425926</v>
      </c>
      <c r="T3865" s="10">
        <f t="shared" si="318"/>
        <v>42584.917488425926</v>
      </c>
      <c r="U3865">
        <f t="shared" si="314"/>
        <v>2016</v>
      </c>
    </row>
    <row r="3866" spans="1:21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 s="9">
        <v>0</v>
      </c>
      <c r="M3866" t="b">
        <v>0</v>
      </c>
      <c r="N3866" t="s">
        <v>8291</v>
      </c>
      <c r="O3866">
        <f t="shared" si="315"/>
        <v>0</v>
      </c>
      <c r="P3866">
        <f t="shared" si="316"/>
        <v>0</v>
      </c>
      <c r="Q3866" s="13" t="s">
        <v>8327</v>
      </c>
      <c r="R3866" t="s">
        <v>8330</v>
      </c>
      <c r="S3866" s="10">
        <f t="shared" si="317"/>
        <v>42471.052152777775</v>
      </c>
      <c r="T3866" s="10">
        <f t="shared" si="318"/>
        <v>42531.052152777775</v>
      </c>
      <c r="U3866">
        <f t="shared" si="314"/>
        <v>2016</v>
      </c>
    </row>
    <row r="3867" spans="1:21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 s="9">
        <v>0</v>
      </c>
      <c r="M3867" t="b">
        <v>0</v>
      </c>
      <c r="N3867" t="s">
        <v>8291</v>
      </c>
      <c r="O3867">
        <f t="shared" si="315"/>
        <v>0</v>
      </c>
      <c r="P3867">
        <f t="shared" si="316"/>
        <v>0</v>
      </c>
      <c r="Q3867" s="13" t="s">
        <v>8327</v>
      </c>
      <c r="R3867" t="s">
        <v>8330</v>
      </c>
      <c r="S3867" s="10">
        <f t="shared" si="317"/>
        <v>42614.675625000003</v>
      </c>
      <c r="T3867" s="10">
        <f t="shared" si="318"/>
        <v>42626.895833333328</v>
      </c>
      <c r="U3867">
        <f t="shared" si="314"/>
        <v>2016</v>
      </c>
    </row>
    <row r="3868" spans="1:21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 s="9">
        <v>0</v>
      </c>
      <c r="M3868" t="b">
        <v>0</v>
      </c>
      <c r="N3868" t="s">
        <v>8281</v>
      </c>
      <c r="O3868">
        <f t="shared" si="315"/>
        <v>0</v>
      </c>
      <c r="P3868">
        <f t="shared" si="316"/>
        <v>0</v>
      </c>
      <c r="Q3868" s="13" t="s">
        <v>8316</v>
      </c>
      <c r="R3868" t="s">
        <v>8344</v>
      </c>
      <c r="S3868" s="10">
        <f t="shared" si="317"/>
        <v>42709.002881944441</v>
      </c>
      <c r="T3868" s="10">
        <f t="shared" si="318"/>
        <v>42739.002881944441</v>
      </c>
      <c r="U3868">
        <f t="shared" si="314"/>
        <v>2016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 s="9">
        <v>0</v>
      </c>
      <c r="M3869" t="b">
        <v>0</v>
      </c>
      <c r="N3869" t="s">
        <v>8270</v>
      </c>
      <c r="O3869">
        <f t="shared" si="315"/>
        <v>0</v>
      </c>
      <c r="P3869">
        <f t="shared" si="316"/>
        <v>0</v>
      </c>
      <c r="Q3869" s="13" t="s">
        <v>8308</v>
      </c>
      <c r="R3869" t="s">
        <v>8342</v>
      </c>
      <c r="S3869" s="10">
        <f t="shared" si="317"/>
        <v>42130.78361111111</v>
      </c>
      <c r="T3869" s="10">
        <f t="shared" si="318"/>
        <v>42160.78361111111</v>
      </c>
      <c r="U3869">
        <f t="shared" ref="U3869:U3932" si="319">YEAR(S3869)</f>
        <v>2015</v>
      </c>
    </row>
    <row r="3870" spans="1:21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 s="9">
        <v>0</v>
      </c>
      <c r="M3870" t="b">
        <v>0</v>
      </c>
      <c r="N3870" t="s">
        <v>8270</v>
      </c>
      <c r="O3870">
        <f t="shared" si="315"/>
        <v>0</v>
      </c>
      <c r="P3870">
        <f t="shared" si="316"/>
        <v>0</v>
      </c>
      <c r="Q3870" s="13" t="s">
        <v>8308</v>
      </c>
      <c r="R3870" t="s">
        <v>8342</v>
      </c>
      <c r="S3870" s="10">
        <f t="shared" si="317"/>
        <v>42592.836076388892</v>
      </c>
      <c r="T3870" s="10">
        <f t="shared" si="318"/>
        <v>42622.836076388892</v>
      </c>
      <c r="U3870">
        <f t="shared" si="319"/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 s="9">
        <v>0</v>
      </c>
      <c r="M3871" t="b">
        <v>0</v>
      </c>
      <c r="N3871" t="s">
        <v>8282</v>
      </c>
      <c r="O3871">
        <f t="shared" si="315"/>
        <v>0</v>
      </c>
      <c r="P3871">
        <f t="shared" si="316"/>
        <v>0</v>
      </c>
      <c r="Q3871" s="13" t="s">
        <v>8319</v>
      </c>
      <c r="R3871" t="s">
        <v>8345</v>
      </c>
      <c r="S3871" s="10">
        <f t="shared" si="317"/>
        <v>42397.89980324074</v>
      </c>
      <c r="T3871" s="10">
        <f t="shared" si="318"/>
        <v>42427.89980324074</v>
      </c>
      <c r="U3871">
        <f t="shared" si="319"/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 s="9">
        <v>0</v>
      </c>
      <c r="M3872" t="b">
        <v>0</v>
      </c>
      <c r="N3872" t="s">
        <v>8282</v>
      </c>
      <c r="O3872">
        <f t="shared" si="315"/>
        <v>0</v>
      </c>
      <c r="P3872">
        <f t="shared" si="316"/>
        <v>0</v>
      </c>
      <c r="Q3872" s="13" t="s">
        <v>8319</v>
      </c>
      <c r="R3872" t="s">
        <v>8345</v>
      </c>
      <c r="S3872" s="10">
        <f t="shared" si="317"/>
        <v>42265.818622685183</v>
      </c>
      <c r="T3872" s="10">
        <f t="shared" si="318"/>
        <v>42295.818622685183</v>
      </c>
      <c r="U3872">
        <f t="shared" si="319"/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 s="9">
        <v>0</v>
      </c>
      <c r="M3873" t="b">
        <v>0</v>
      </c>
      <c r="N3873" t="s">
        <v>8297</v>
      </c>
      <c r="O3873">
        <f t="shared" si="315"/>
        <v>0</v>
      </c>
      <c r="P3873">
        <f t="shared" si="316"/>
        <v>0</v>
      </c>
      <c r="Q3873" s="13" t="s">
        <v>8319</v>
      </c>
      <c r="R3873" t="s">
        <v>8357</v>
      </c>
      <c r="S3873" s="10">
        <f t="shared" si="317"/>
        <v>42498.899398148147</v>
      </c>
      <c r="T3873" s="10">
        <f t="shared" si="318"/>
        <v>42528.879166666666</v>
      </c>
      <c r="U3873">
        <f t="shared" si="319"/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 s="9">
        <v>0</v>
      </c>
      <c r="M3874" t="b">
        <v>0</v>
      </c>
      <c r="N3874" t="s">
        <v>8282</v>
      </c>
      <c r="O3874">
        <f t="shared" si="315"/>
        <v>0</v>
      </c>
      <c r="P3874">
        <f t="shared" si="316"/>
        <v>0</v>
      </c>
      <c r="Q3874" s="13" t="s">
        <v>8319</v>
      </c>
      <c r="R3874" t="s">
        <v>8345</v>
      </c>
      <c r="S3874" s="10">
        <f t="shared" si="317"/>
        <v>42487.825752314813</v>
      </c>
      <c r="T3874" s="10">
        <f t="shared" si="318"/>
        <v>42508.825752314813</v>
      </c>
      <c r="U3874">
        <f t="shared" si="319"/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 s="9">
        <v>0</v>
      </c>
      <c r="M3875" t="b">
        <v>0</v>
      </c>
      <c r="N3875" t="s">
        <v>8282</v>
      </c>
      <c r="O3875">
        <f t="shared" si="315"/>
        <v>0</v>
      </c>
      <c r="P3875">
        <f t="shared" si="316"/>
        <v>0</v>
      </c>
      <c r="Q3875" s="13" t="s">
        <v>8319</v>
      </c>
      <c r="R3875" t="s">
        <v>8345</v>
      </c>
      <c r="S3875" s="10">
        <f t="shared" si="317"/>
        <v>42060.00980324074</v>
      </c>
      <c r="T3875" s="10">
        <f t="shared" si="318"/>
        <v>42104.968136574069</v>
      </c>
      <c r="U3875">
        <f t="shared" si="319"/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 s="9">
        <v>0</v>
      </c>
      <c r="M3876" t="b">
        <v>0</v>
      </c>
      <c r="N3876" t="s">
        <v>8282</v>
      </c>
      <c r="O3876">
        <f t="shared" si="315"/>
        <v>0</v>
      </c>
      <c r="P3876">
        <f t="shared" si="316"/>
        <v>0</v>
      </c>
      <c r="Q3876" s="13" t="s">
        <v>8319</v>
      </c>
      <c r="R3876" t="s">
        <v>8345</v>
      </c>
      <c r="S3876" s="10">
        <f t="shared" si="317"/>
        <v>42140.173252314817</v>
      </c>
      <c r="T3876" s="10">
        <f t="shared" si="318"/>
        <v>42170.173252314817</v>
      </c>
      <c r="U3876">
        <f t="shared" si="319"/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 s="9">
        <v>0</v>
      </c>
      <c r="M3877" t="b">
        <v>0</v>
      </c>
      <c r="N3877" t="s">
        <v>8282</v>
      </c>
      <c r="O3877">
        <f t="shared" si="315"/>
        <v>0</v>
      </c>
      <c r="P3877">
        <f t="shared" si="316"/>
        <v>0</v>
      </c>
      <c r="Q3877" s="13" t="s">
        <v>8319</v>
      </c>
      <c r="R3877" t="s">
        <v>8345</v>
      </c>
      <c r="S3877" s="10">
        <f t="shared" si="317"/>
        <v>42089.84520833334</v>
      </c>
      <c r="T3877" s="10">
        <f t="shared" si="318"/>
        <v>42119.84520833334</v>
      </c>
      <c r="U3877">
        <f t="shared" si="319"/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 s="9">
        <v>0</v>
      </c>
      <c r="M3878" t="b">
        <v>0</v>
      </c>
      <c r="N3878" t="s">
        <v>8302</v>
      </c>
      <c r="O3878">
        <f t="shared" si="315"/>
        <v>0</v>
      </c>
      <c r="P3878">
        <f t="shared" si="316"/>
        <v>0</v>
      </c>
      <c r="Q3878" s="13" t="s">
        <v>8311</v>
      </c>
      <c r="R3878" t="s">
        <v>8356</v>
      </c>
      <c r="S3878" s="10">
        <f t="shared" si="317"/>
        <v>41863.636006944449</v>
      </c>
      <c r="T3878" s="10">
        <f t="shared" si="318"/>
        <v>41893.636006944449</v>
      </c>
      <c r="U3878">
        <f t="shared" si="319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 s="9">
        <v>0</v>
      </c>
      <c r="M3879" t="b">
        <v>0</v>
      </c>
      <c r="N3879" t="s">
        <v>8269</v>
      </c>
      <c r="O3879">
        <f t="shared" si="315"/>
        <v>0</v>
      </c>
      <c r="P3879">
        <f t="shared" si="316"/>
        <v>0</v>
      </c>
      <c r="Q3879" s="13" t="s">
        <v>8323</v>
      </c>
      <c r="R3879" t="s">
        <v>8326</v>
      </c>
      <c r="S3879" s="10">
        <f t="shared" si="317"/>
        <v>42515.078217592592</v>
      </c>
      <c r="T3879" s="10">
        <f t="shared" si="318"/>
        <v>42575.078217592592</v>
      </c>
      <c r="U3879">
        <f t="shared" si="319"/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 s="9">
        <v>0</v>
      </c>
      <c r="M3880" t="b">
        <v>0</v>
      </c>
      <c r="N3880" t="s">
        <v>8301</v>
      </c>
      <c r="O3880">
        <f t="shared" si="315"/>
        <v>0</v>
      </c>
      <c r="P3880">
        <f t="shared" si="316"/>
        <v>0</v>
      </c>
      <c r="Q3880" s="13" t="s">
        <v>8323</v>
      </c>
      <c r="R3880" t="s">
        <v>8324</v>
      </c>
      <c r="S3880" s="10">
        <f t="shared" si="317"/>
        <v>42498.008391203708</v>
      </c>
      <c r="T3880" s="10">
        <f t="shared" si="318"/>
        <v>42528.008391203708</v>
      </c>
      <c r="U3880">
        <f t="shared" si="319"/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 s="9">
        <v>0</v>
      </c>
      <c r="M3881" t="b">
        <v>0</v>
      </c>
      <c r="N3881" t="s">
        <v>8303</v>
      </c>
      <c r="O3881">
        <f t="shared" si="315"/>
        <v>0</v>
      </c>
      <c r="P3881">
        <f t="shared" si="316"/>
        <v>0</v>
      </c>
      <c r="Q3881" s="13" t="s">
        <v>8323</v>
      </c>
      <c r="R3881" t="s">
        <v>8335</v>
      </c>
      <c r="S3881" s="10">
        <f t="shared" si="317"/>
        <v>42065.791574074072</v>
      </c>
      <c r="T3881" s="10">
        <f t="shared" si="318"/>
        <v>42090.749907407408</v>
      </c>
      <c r="U3881">
        <f t="shared" si="319"/>
        <v>2015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 s="9">
        <v>0</v>
      </c>
      <c r="M3882" t="b">
        <v>0</v>
      </c>
      <c r="N3882" t="s">
        <v>8303</v>
      </c>
      <c r="O3882">
        <f t="shared" si="315"/>
        <v>0</v>
      </c>
      <c r="P3882">
        <f t="shared" si="316"/>
        <v>0</v>
      </c>
      <c r="Q3882" s="13" t="s">
        <v>8323</v>
      </c>
      <c r="R3882" t="s">
        <v>8335</v>
      </c>
      <c r="S3882" s="10">
        <f t="shared" si="317"/>
        <v>41954.228032407409</v>
      </c>
      <c r="T3882" s="10">
        <f t="shared" si="318"/>
        <v>41984.228032407409</v>
      </c>
      <c r="U3882">
        <f t="shared" si="319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 s="9">
        <v>0</v>
      </c>
      <c r="M3883" t="b">
        <v>0</v>
      </c>
      <c r="N3883" t="s">
        <v>8269</v>
      </c>
      <c r="O3883">
        <f t="shared" si="315"/>
        <v>0</v>
      </c>
      <c r="P3883">
        <f t="shared" si="316"/>
        <v>0</v>
      </c>
      <c r="Q3883" s="13" t="s">
        <v>8323</v>
      </c>
      <c r="R3883" t="s">
        <v>8326</v>
      </c>
      <c r="S3883" s="10">
        <f t="shared" si="317"/>
        <v>42433.338749999995</v>
      </c>
      <c r="T3883" s="10">
        <f t="shared" si="318"/>
        <v>42461.25</v>
      </c>
      <c r="U3883">
        <f t="shared" si="319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 s="9">
        <v>0</v>
      </c>
      <c r="M3884" t="b">
        <v>0</v>
      </c>
      <c r="N3884" t="s">
        <v>8269</v>
      </c>
      <c r="O3884">
        <f t="shared" si="315"/>
        <v>0</v>
      </c>
      <c r="P3884">
        <f t="shared" si="316"/>
        <v>0</v>
      </c>
      <c r="Q3884" s="13" t="s">
        <v>8323</v>
      </c>
      <c r="R3884" t="s">
        <v>8326</v>
      </c>
      <c r="S3884" s="10">
        <f t="shared" si="317"/>
        <v>42296.154131944444</v>
      </c>
      <c r="T3884" s="10">
        <f t="shared" si="318"/>
        <v>42326.195798611108</v>
      </c>
      <c r="U3884">
        <f t="shared" si="319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 s="9">
        <v>0</v>
      </c>
      <c r="M3885" t="b">
        <v>0</v>
      </c>
      <c r="N3885" t="s">
        <v>8269</v>
      </c>
      <c r="O3885">
        <f t="shared" si="315"/>
        <v>0</v>
      </c>
      <c r="P3885">
        <f t="shared" si="316"/>
        <v>0</v>
      </c>
      <c r="Q3885" s="13" t="s">
        <v>8323</v>
      </c>
      <c r="R3885" t="s">
        <v>8326</v>
      </c>
      <c r="S3885" s="10">
        <f t="shared" si="317"/>
        <v>42344.824502314819</v>
      </c>
      <c r="T3885" s="10">
        <f t="shared" si="318"/>
        <v>42400.996527777781</v>
      </c>
      <c r="U3885">
        <f t="shared" si="319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 s="9">
        <v>0</v>
      </c>
      <c r="M3886" t="b">
        <v>0</v>
      </c>
      <c r="N3886" t="s">
        <v>8269</v>
      </c>
      <c r="O3886">
        <f t="shared" si="315"/>
        <v>0</v>
      </c>
      <c r="P3886">
        <f t="shared" si="316"/>
        <v>0</v>
      </c>
      <c r="Q3886" s="13" t="s">
        <v>8323</v>
      </c>
      <c r="R3886" t="s">
        <v>8326</v>
      </c>
      <c r="S3886" s="10">
        <f t="shared" si="317"/>
        <v>42538.742893518516</v>
      </c>
      <c r="T3886" s="10">
        <f t="shared" si="318"/>
        <v>42568.742893518516</v>
      </c>
      <c r="U3886">
        <f t="shared" si="319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 s="9">
        <v>0</v>
      </c>
      <c r="M3887" t="b">
        <v>0</v>
      </c>
      <c r="N3887" t="s">
        <v>8269</v>
      </c>
      <c r="O3887">
        <f t="shared" si="315"/>
        <v>0</v>
      </c>
      <c r="P3887">
        <f t="shared" si="316"/>
        <v>0</v>
      </c>
      <c r="Q3887" s="13" t="s">
        <v>8323</v>
      </c>
      <c r="R3887" t="s">
        <v>8326</v>
      </c>
      <c r="S3887" s="10">
        <f t="shared" si="317"/>
        <v>41836.190937499996</v>
      </c>
      <c r="T3887" s="10">
        <f t="shared" si="318"/>
        <v>41896.190937499996</v>
      </c>
      <c r="U3887">
        <f t="shared" si="319"/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 s="9">
        <v>0</v>
      </c>
      <c r="M3888" t="b">
        <v>0</v>
      </c>
      <c r="N3888" t="s">
        <v>8282</v>
      </c>
      <c r="O3888">
        <f t="shared" si="315"/>
        <v>0</v>
      </c>
      <c r="P3888">
        <f t="shared" si="316"/>
        <v>0</v>
      </c>
      <c r="Q3888" s="13" t="s">
        <v>8319</v>
      </c>
      <c r="R3888" t="s">
        <v>8345</v>
      </c>
      <c r="S3888" s="10">
        <f t="shared" si="317"/>
        <v>42093.181944444441</v>
      </c>
      <c r="T3888" s="10">
        <f t="shared" si="318"/>
        <v>42123.181944444441</v>
      </c>
      <c r="U3888">
        <f t="shared" si="319"/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 s="9">
        <v>0</v>
      </c>
      <c r="M3889" t="b">
        <v>0</v>
      </c>
      <c r="N3889" t="s">
        <v>8270</v>
      </c>
      <c r="O3889">
        <f t="shared" si="315"/>
        <v>0</v>
      </c>
      <c r="P3889">
        <f t="shared" si="316"/>
        <v>0</v>
      </c>
      <c r="Q3889" s="13" t="s">
        <v>8308</v>
      </c>
      <c r="R3889" t="s">
        <v>8342</v>
      </c>
      <c r="S3889" s="10">
        <f t="shared" si="317"/>
        <v>42283.3909375</v>
      </c>
      <c r="T3889" s="10">
        <f t="shared" si="318"/>
        <v>42339</v>
      </c>
      <c r="U3889">
        <f t="shared" si="319"/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 s="9">
        <v>0</v>
      </c>
      <c r="M3890" t="b">
        <v>0</v>
      </c>
      <c r="N3890" t="s">
        <v>8282</v>
      </c>
      <c r="O3890">
        <f t="shared" si="315"/>
        <v>0</v>
      </c>
      <c r="P3890">
        <f t="shared" si="316"/>
        <v>0</v>
      </c>
      <c r="Q3890" s="13" t="s">
        <v>8319</v>
      </c>
      <c r="R3890" t="s">
        <v>8345</v>
      </c>
      <c r="S3890" s="10">
        <f t="shared" si="317"/>
        <v>41841.682314814818</v>
      </c>
      <c r="T3890" s="10">
        <f t="shared" si="318"/>
        <v>41871.682314814818</v>
      </c>
      <c r="U3890">
        <f t="shared" si="319"/>
        <v>2014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 s="9">
        <v>0</v>
      </c>
      <c r="M3891" t="b">
        <v>0</v>
      </c>
      <c r="N3891" t="s">
        <v>8301</v>
      </c>
      <c r="O3891">
        <f t="shared" si="315"/>
        <v>0</v>
      </c>
      <c r="P3891">
        <f t="shared" si="316"/>
        <v>0</v>
      </c>
      <c r="Q3891" s="13" t="s">
        <v>8323</v>
      </c>
      <c r="R3891" t="s">
        <v>8324</v>
      </c>
      <c r="S3891" s="10">
        <f t="shared" si="317"/>
        <v>42293.922986111109</v>
      </c>
      <c r="T3891" s="10">
        <f t="shared" si="318"/>
        <v>42323.96465277778</v>
      </c>
      <c r="U3891">
        <f t="shared" si="319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 s="9">
        <v>0</v>
      </c>
      <c r="M3892" t="b">
        <v>0</v>
      </c>
      <c r="N3892" t="s">
        <v>8269</v>
      </c>
      <c r="O3892">
        <f t="shared" si="315"/>
        <v>0</v>
      </c>
      <c r="P3892">
        <f t="shared" si="316"/>
        <v>0</v>
      </c>
      <c r="Q3892" s="13" t="s">
        <v>8323</v>
      </c>
      <c r="R3892" t="s">
        <v>8326</v>
      </c>
      <c r="S3892" s="10">
        <f t="shared" si="317"/>
        <v>42419.246168981481</v>
      </c>
      <c r="T3892" s="10">
        <f t="shared" si="318"/>
        <v>42434.246168981481</v>
      </c>
      <c r="U3892">
        <f t="shared" si="319"/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 s="9">
        <v>0</v>
      </c>
      <c r="M3893" t="b">
        <v>0</v>
      </c>
      <c r="N3893" t="s">
        <v>8285</v>
      </c>
      <c r="O3893">
        <f t="shared" si="315"/>
        <v>0</v>
      </c>
      <c r="P3893">
        <f t="shared" si="316"/>
        <v>0</v>
      </c>
      <c r="Q3893" s="13" t="s">
        <v>8311</v>
      </c>
      <c r="R3893" t="s">
        <v>8348</v>
      </c>
      <c r="S3893" s="10">
        <f t="shared" si="317"/>
        <v>42086.811400462961</v>
      </c>
      <c r="T3893" s="10">
        <f t="shared" si="318"/>
        <v>42134.811400462961</v>
      </c>
      <c r="U3893">
        <f t="shared" si="319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 s="9">
        <v>0</v>
      </c>
      <c r="M3894" t="b">
        <v>0</v>
      </c>
      <c r="N3894" t="s">
        <v>8269</v>
      </c>
      <c r="O3894">
        <f t="shared" si="315"/>
        <v>0</v>
      </c>
      <c r="P3894">
        <f t="shared" si="316"/>
        <v>0</v>
      </c>
      <c r="Q3894" s="13" t="s">
        <v>8323</v>
      </c>
      <c r="R3894" t="s">
        <v>8326</v>
      </c>
      <c r="S3894" s="10">
        <f t="shared" si="317"/>
        <v>42613.841261574074</v>
      </c>
      <c r="T3894" s="10">
        <f t="shared" si="318"/>
        <v>42644.166666666672</v>
      </c>
      <c r="U3894">
        <f t="shared" si="319"/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 s="9">
        <v>0</v>
      </c>
      <c r="M3895" t="b">
        <v>0</v>
      </c>
      <c r="N3895" t="s">
        <v>8283</v>
      </c>
      <c r="O3895">
        <f t="shared" si="315"/>
        <v>0</v>
      </c>
      <c r="P3895">
        <f t="shared" si="316"/>
        <v>0</v>
      </c>
      <c r="Q3895" s="13" t="s">
        <v>8313</v>
      </c>
      <c r="R3895" t="s">
        <v>8314</v>
      </c>
      <c r="S3895" s="10">
        <f t="shared" si="317"/>
        <v>41829.889027777775</v>
      </c>
      <c r="T3895" s="10">
        <f t="shared" si="318"/>
        <v>41859.889027777775</v>
      </c>
      <c r="U3895">
        <f t="shared" si="319"/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 s="9">
        <v>0</v>
      </c>
      <c r="M3896" t="b">
        <v>0</v>
      </c>
      <c r="N3896" t="s">
        <v>8266</v>
      </c>
      <c r="O3896">
        <f t="shared" si="315"/>
        <v>0</v>
      </c>
      <c r="P3896">
        <f t="shared" si="316"/>
        <v>0</v>
      </c>
      <c r="Q3896" s="13" t="s">
        <v>8321</v>
      </c>
      <c r="R3896" t="s">
        <v>8325</v>
      </c>
      <c r="S3896" s="10">
        <f t="shared" si="317"/>
        <v>42096.686400462961</v>
      </c>
      <c r="T3896" s="10">
        <f t="shared" si="318"/>
        <v>42156.686400462961</v>
      </c>
      <c r="U3896">
        <f t="shared" si="319"/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 s="9">
        <v>0</v>
      </c>
      <c r="M3897" t="b">
        <v>0</v>
      </c>
      <c r="N3897" t="s">
        <v>8281</v>
      </c>
      <c r="O3897">
        <f t="shared" si="315"/>
        <v>0</v>
      </c>
      <c r="P3897">
        <f t="shared" si="316"/>
        <v>0</v>
      </c>
      <c r="Q3897" s="13" t="s">
        <v>8316</v>
      </c>
      <c r="R3897" t="s">
        <v>8344</v>
      </c>
      <c r="S3897" s="10">
        <f t="shared" si="317"/>
        <v>41773.008738425924</v>
      </c>
      <c r="T3897" s="10">
        <f t="shared" si="318"/>
        <v>41803.008738425924</v>
      </c>
      <c r="U3897">
        <f t="shared" si="319"/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 s="9">
        <v>0</v>
      </c>
      <c r="M3898" t="b">
        <v>0</v>
      </c>
      <c r="N3898" t="s">
        <v>8282</v>
      </c>
      <c r="O3898">
        <f t="shared" si="315"/>
        <v>0</v>
      </c>
      <c r="P3898">
        <f t="shared" si="316"/>
        <v>0</v>
      </c>
      <c r="Q3898" s="13" t="s">
        <v>8319</v>
      </c>
      <c r="R3898" t="s">
        <v>8345</v>
      </c>
      <c r="S3898" s="10">
        <f t="shared" si="317"/>
        <v>42655.736956018518</v>
      </c>
      <c r="T3898" s="10">
        <f t="shared" si="318"/>
        <v>42700.778622685189</v>
      </c>
      <c r="U3898">
        <f t="shared" si="319"/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 s="9">
        <v>0</v>
      </c>
      <c r="M3899" t="b">
        <v>0</v>
      </c>
      <c r="N3899" t="s">
        <v>8282</v>
      </c>
      <c r="O3899">
        <f t="shared" si="315"/>
        <v>0</v>
      </c>
      <c r="P3899">
        <f t="shared" si="316"/>
        <v>0</v>
      </c>
      <c r="Q3899" s="13" t="s">
        <v>8319</v>
      </c>
      <c r="R3899" t="s">
        <v>8345</v>
      </c>
      <c r="S3899" s="10">
        <f t="shared" si="317"/>
        <v>42031.965138888889</v>
      </c>
      <c r="T3899" s="10">
        <f t="shared" si="318"/>
        <v>42080.75</v>
      </c>
      <c r="U3899">
        <f t="shared" si="319"/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 s="9">
        <v>0</v>
      </c>
      <c r="M3900" t="b">
        <v>0</v>
      </c>
      <c r="N3900" t="s">
        <v>8282</v>
      </c>
      <c r="O3900">
        <f t="shared" si="315"/>
        <v>0</v>
      </c>
      <c r="P3900">
        <f t="shared" si="316"/>
        <v>0</v>
      </c>
      <c r="Q3900" s="13" t="s">
        <v>8319</v>
      </c>
      <c r="R3900" t="s">
        <v>8345</v>
      </c>
      <c r="S3900" s="10">
        <f t="shared" si="317"/>
        <v>41829.592002314814</v>
      </c>
      <c r="T3900" s="10">
        <f t="shared" si="318"/>
        <v>41874.592002314814</v>
      </c>
      <c r="U3900">
        <f t="shared" si="319"/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 s="9">
        <v>0</v>
      </c>
      <c r="M3901" t="b">
        <v>0</v>
      </c>
      <c r="N3901" t="s">
        <v>8302</v>
      </c>
      <c r="O3901">
        <f t="shared" si="315"/>
        <v>0</v>
      </c>
      <c r="P3901">
        <f t="shared" si="316"/>
        <v>0</v>
      </c>
      <c r="Q3901" s="13" t="s">
        <v>8311</v>
      </c>
      <c r="R3901" t="s">
        <v>8356</v>
      </c>
      <c r="S3901" s="10">
        <f t="shared" si="317"/>
        <v>41537.869143518517</v>
      </c>
      <c r="T3901" s="10">
        <f t="shared" si="318"/>
        <v>41552.869143518517</v>
      </c>
      <c r="U3901">
        <f t="shared" si="319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 s="9">
        <v>0</v>
      </c>
      <c r="M3902" t="b">
        <v>0</v>
      </c>
      <c r="N3902" t="s">
        <v>8269</v>
      </c>
      <c r="O3902">
        <f t="shared" si="315"/>
        <v>0</v>
      </c>
      <c r="P3902">
        <f t="shared" si="316"/>
        <v>0</v>
      </c>
      <c r="Q3902" s="13" t="s">
        <v>8323</v>
      </c>
      <c r="R3902" t="s">
        <v>8326</v>
      </c>
      <c r="S3902" s="10">
        <f t="shared" si="317"/>
        <v>42108.692060185189</v>
      </c>
      <c r="T3902" s="10">
        <f t="shared" si="318"/>
        <v>42153.692060185189</v>
      </c>
      <c r="U3902">
        <f t="shared" si="319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 s="9">
        <v>0</v>
      </c>
      <c r="M3903" t="b">
        <v>0</v>
      </c>
      <c r="N3903" t="s">
        <v>8303</v>
      </c>
      <c r="O3903">
        <f t="shared" si="315"/>
        <v>0</v>
      </c>
      <c r="P3903">
        <f t="shared" si="316"/>
        <v>0</v>
      </c>
      <c r="Q3903" s="13" t="s">
        <v>8323</v>
      </c>
      <c r="R3903" t="s">
        <v>8335</v>
      </c>
      <c r="S3903" s="10">
        <f t="shared" si="317"/>
        <v>42527.00953703704</v>
      </c>
      <c r="T3903" s="10">
        <f t="shared" si="318"/>
        <v>42582.291666666672</v>
      </c>
      <c r="U3903">
        <f t="shared" si="319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 s="9">
        <v>0</v>
      </c>
      <c r="M3904" t="b">
        <v>0</v>
      </c>
      <c r="N3904" t="s">
        <v>8269</v>
      </c>
      <c r="O3904">
        <f t="shared" si="315"/>
        <v>0</v>
      </c>
      <c r="P3904">
        <f t="shared" si="316"/>
        <v>0</v>
      </c>
      <c r="Q3904" s="13" t="s">
        <v>8323</v>
      </c>
      <c r="R3904" t="s">
        <v>8326</v>
      </c>
      <c r="S3904" s="10">
        <f t="shared" si="317"/>
        <v>42228.151701388888</v>
      </c>
      <c r="T3904" s="10">
        <f t="shared" si="318"/>
        <v>42253.151701388888</v>
      </c>
      <c r="U3904">
        <f t="shared" si="319"/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 s="9">
        <v>0</v>
      </c>
      <c r="M3905" t="b">
        <v>0</v>
      </c>
      <c r="N3905" t="s">
        <v>8268</v>
      </c>
      <c r="O3905">
        <f t="shared" si="315"/>
        <v>0</v>
      </c>
      <c r="P3905">
        <f t="shared" si="316"/>
        <v>0</v>
      </c>
      <c r="Q3905" s="13" t="s">
        <v>8321</v>
      </c>
      <c r="R3905" t="s">
        <v>8339</v>
      </c>
      <c r="S3905" s="10">
        <f t="shared" si="317"/>
        <v>41041.167627314811</v>
      </c>
      <c r="T3905" s="10">
        <f t="shared" si="318"/>
        <v>41101.160474537035</v>
      </c>
      <c r="U3905">
        <f t="shared" si="319"/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 s="9">
        <v>0</v>
      </c>
      <c r="M3906" t="b">
        <v>0</v>
      </c>
      <c r="N3906" t="s">
        <v>8270</v>
      </c>
      <c r="O3906">
        <f t="shared" si="315"/>
        <v>0</v>
      </c>
      <c r="P3906">
        <f t="shared" si="316"/>
        <v>0</v>
      </c>
      <c r="Q3906" s="13" t="s">
        <v>8308</v>
      </c>
      <c r="R3906" t="s">
        <v>8342</v>
      </c>
      <c r="S3906" s="10">
        <f t="shared" si="317"/>
        <v>42380.696342592593</v>
      </c>
      <c r="T3906" s="10">
        <f t="shared" si="318"/>
        <v>42410.696342592593</v>
      </c>
      <c r="U3906">
        <f t="shared" si="319"/>
        <v>2016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 s="9">
        <v>0</v>
      </c>
      <c r="M3907" t="b">
        <v>0</v>
      </c>
      <c r="N3907" t="s">
        <v>8270</v>
      </c>
      <c r="O3907">
        <f t="shared" ref="O3907:O3970" si="320">ROUND(E3907/D3907*100,0)</f>
        <v>0</v>
      </c>
      <c r="P3907">
        <f t="shared" ref="P3907:P3970" si="321">IFERROR(ROUND(E3907/L3907,2),0)</f>
        <v>0</v>
      </c>
      <c r="Q3907" s="13" t="s">
        <v>8308</v>
      </c>
      <c r="R3907" t="s">
        <v>8342</v>
      </c>
      <c r="S3907" s="10">
        <f t="shared" ref="S3907:S3970" si="322">(((J3907/60)/60)/24)+DATE(1970,1,1)</f>
        <v>42503.353506944448</v>
      </c>
      <c r="T3907" s="10">
        <f t="shared" ref="T3907:T3970" si="323">(((I3907/60)/60)/24)+DATE(1970,1,1)</f>
        <v>42533.353506944448</v>
      </c>
      <c r="U3907">
        <f t="shared" si="319"/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 s="9">
        <v>0</v>
      </c>
      <c r="M3908" t="b">
        <v>0</v>
      </c>
      <c r="N3908" t="s">
        <v>8268</v>
      </c>
      <c r="O3908">
        <f t="shared" si="320"/>
        <v>0</v>
      </c>
      <c r="P3908">
        <f t="shared" si="321"/>
        <v>0</v>
      </c>
      <c r="Q3908" s="13" t="s">
        <v>8321</v>
      </c>
      <c r="R3908" t="s">
        <v>8339</v>
      </c>
      <c r="S3908" s="10">
        <f t="shared" si="322"/>
        <v>42223.616018518514</v>
      </c>
      <c r="T3908" s="10">
        <f t="shared" si="323"/>
        <v>42253.615277777775</v>
      </c>
      <c r="U3908">
        <f t="shared" si="319"/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 s="9">
        <v>0</v>
      </c>
      <c r="M3909" t="b">
        <v>0</v>
      </c>
      <c r="N3909" t="s">
        <v>8265</v>
      </c>
      <c r="O3909">
        <f t="shared" si="320"/>
        <v>0</v>
      </c>
      <c r="P3909">
        <f t="shared" si="321"/>
        <v>0</v>
      </c>
      <c r="Q3909" s="13" t="s">
        <v>8321</v>
      </c>
      <c r="R3909" t="s">
        <v>8337</v>
      </c>
      <c r="S3909" s="10">
        <f t="shared" si="322"/>
        <v>41969.767824074079</v>
      </c>
      <c r="T3909" s="10">
        <f t="shared" si="323"/>
        <v>42012.762499999997</v>
      </c>
      <c r="U3909">
        <f t="shared" si="319"/>
        <v>2014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 s="9">
        <v>0</v>
      </c>
      <c r="M3910" t="b">
        <v>0</v>
      </c>
      <c r="N3910" t="s">
        <v>8268</v>
      </c>
      <c r="O3910">
        <f t="shared" si="320"/>
        <v>0</v>
      </c>
      <c r="P3910">
        <f t="shared" si="321"/>
        <v>0</v>
      </c>
      <c r="Q3910" s="13" t="s">
        <v>8321</v>
      </c>
      <c r="R3910" t="s">
        <v>8339</v>
      </c>
      <c r="S3910" s="10">
        <f t="shared" si="322"/>
        <v>42591.31858796296</v>
      </c>
      <c r="T3910" s="10">
        <f t="shared" si="323"/>
        <v>42651.31858796296</v>
      </c>
      <c r="U3910">
        <f t="shared" si="319"/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 s="9">
        <v>0</v>
      </c>
      <c r="M3911" t="b">
        <v>0</v>
      </c>
      <c r="N3911" t="s">
        <v>8268</v>
      </c>
      <c r="O3911">
        <f t="shared" si="320"/>
        <v>0</v>
      </c>
      <c r="P3911">
        <f t="shared" si="321"/>
        <v>0</v>
      </c>
      <c r="Q3911" s="13" t="s">
        <v>8321</v>
      </c>
      <c r="R3911" t="s">
        <v>8339</v>
      </c>
      <c r="S3911" s="10">
        <f t="shared" si="322"/>
        <v>42171.827604166669</v>
      </c>
      <c r="T3911" s="10">
        <f t="shared" si="323"/>
        <v>42201.827604166669</v>
      </c>
      <c r="U3911">
        <f t="shared" si="319"/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 s="9">
        <v>0</v>
      </c>
      <c r="M3912" t="b">
        <v>0</v>
      </c>
      <c r="N3912" t="s">
        <v>8276</v>
      </c>
      <c r="O3912">
        <f t="shared" si="320"/>
        <v>0</v>
      </c>
      <c r="P3912">
        <f t="shared" si="321"/>
        <v>0</v>
      </c>
      <c r="Q3912" s="13" t="s">
        <v>8327</v>
      </c>
      <c r="R3912" t="s">
        <v>8350</v>
      </c>
      <c r="S3912" s="10">
        <f t="shared" si="322"/>
        <v>40338.02002314815</v>
      </c>
      <c r="T3912" s="10">
        <f t="shared" si="323"/>
        <v>40367.944444444445</v>
      </c>
      <c r="U3912">
        <f t="shared" si="319"/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 s="9">
        <v>0</v>
      </c>
      <c r="M3913" t="b">
        <v>0</v>
      </c>
      <c r="N3913" t="s">
        <v>8291</v>
      </c>
      <c r="O3913">
        <f t="shared" si="320"/>
        <v>0</v>
      </c>
      <c r="P3913">
        <f t="shared" si="321"/>
        <v>0</v>
      </c>
      <c r="Q3913" s="13" t="s">
        <v>8327</v>
      </c>
      <c r="R3913" t="s">
        <v>8330</v>
      </c>
      <c r="S3913" s="10">
        <f t="shared" si="322"/>
        <v>42451.866967592592</v>
      </c>
      <c r="T3913" s="10">
        <f t="shared" si="323"/>
        <v>42491.866967592592</v>
      </c>
      <c r="U3913">
        <f t="shared" si="319"/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 s="9">
        <v>0</v>
      </c>
      <c r="M3914" t="b">
        <v>0</v>
      </c>
      <c r="N3914" t="s">
        <v>8297</v>
      </c>
      <c r="O3914">
        <f t="shared" si="320"/>
        <v>0</v>
      </c>
      <c r="P3914">
        <f t="shared" si="321"/>
        <v>0</v>
      </c>
      <c r="Q3914" s="13" t="s">
        <v>8319</v>
      </c>
      <c r="R3914" t="s">
        <v>8357</v>
      </c>
      <c r="S3914" s="10">
        <f t="shared" si="322"/>
        <v>42047.05574074074</v>
      </c>
      <c r="T3914" s="10">
        <f t="shared" si="323"/>
        <v>42077.014074074075</v>
      </c>
      <c r="U3914">
        <f t="shared" si="319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 s="9">
        <v>0</v>
      </c>
      <c r="M3915" t="b">
        <v>0</v>
      </c>
      <c r="N3915" t="s">
        <v>8269</v>
      </c>
      <c r="O3915">
        <f t="shared" si="320"/>
        <v>0</v>
      </c>
      <c r="P3915">
        <f t="shared" si="321"/>
        <v>0</v>
      </c>
      <c r="Q3915" s="13" t="s">
        <v>8323</v>
      </c>
      <c r="R3915" t="s">
        <v>8326</v>
      </c>
      <c r="S3915" s="10">
        <f t="shared" si="322"/>
        <v>42408.999571759254</v>
      </c>
      <c r="T3915" s="10">
        <f t="shared" si="323"/>
        <v>42453.957905092597</v>
      </c>
      <c r="U3915">
        <f t="shared" si="319"/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 s="9">
        <v>0</v>
      </c>
      <c r="M3916" t="b">
        <v>0</v>
      </c>
      <c r="N3916" t="s">
        <v>8282</v>
      </c>
      <c r="O3916">
        <f t="shared" si="320"/>
        <v>0</v>
      </c>
      <c r="P3916">
        <f t="shared" si="321"/>
        <v>0</v>
      </c>
      <c r="Q3916" s="13" t="s">
        <v>8319</v>
      </c>
      <c r="R3916" t="s">
        <v>8345</v>
      </c>
      <c r="S3916" s="10">
        <f t="shared" si="322"/>
        <v>42154.726446759261</v>
      </c>
      <c r="T3916" s="10">
        <f t="shared" si="323"/>
        <v>42185.65625</v>
      </c>
      <c r="U3916">
        <f t="shared" si="319"/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 s="9">
        <v>0</v>
      </c>
      <c r="M3917" t="b">
        <v>0</v>
      </c>
      <c r="N3917" t="s">
        <v>8268</v>
      </c>
      <c r="O3917">
        <f t="shared" si="320"/>
        <v>0</v>
      </c>
      <c r="P3917">
        <f t="shared" si="321"/>
        <v>0</v>
      </c>
      <c r="Q3917" s="13" t="s">
        <v>8321</v>
      </c>
      <c r="R3917" t="s">
        <v>8339</v>
      </c>
      <c r="S3917" s="10">
        <f t="shared" si="322"/>
        <v>42285.909027777772</v>
      </c>
      <c r="T3917" s="10">
        <f t="shared" si="323"/>
        <v>42299.790972222225</v>
      </c>
      <c r="U3917">
        <f t="shared" si="319"/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 s="9">
        <v>0</v>
      </c>
      <c r="M3918" t="b">
        <v>0</v>
      </c>
      <c r="N3918" t="s">
        <v>8276</v>
      </c>
      <c r="O3918">
        <f t="shared" si="320"/>
        <v>0</v>
      </c>
      <c r="P3918">
        <f t="shared" si="321"/>
        <v>0</v>
      </c>
      <c r="Q3918" s="13" t="s">
        <v>8327</v>
      </c>
      <c r="R3918" t="s">
        <v>8350</v>
      </c>
      <c r="S3918" s="10">
        <f t="shared" si="322"/>
        <v>40291.81150462963</v>
      </c>
      <c r="T3918" s="10">
        <f t="shared" si="323"/>
        <v>40337.799305555556</v>
      </c>
      <c r="U3918">
        <f t="shared" si="319"/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 s="9">
        <v>0</v>
      </c>
      <c r="M3919" t="b">
        <v>0</v>
      </c>
      <c r="N3919" t="s">
        <v>8282</v>
      </c>
      <c r="O3919">
        <f t="shared" si="320"/>
        <v>0</v>
      </c>
      <c r="P3919">
        <f t="shared" si="321"/>
        <v>0</v>
      </c>
      <c r="Q3919" s="13" t="s">
        <v>8319</v>
      </c>
      <c r="R3919" t="s">
        <v>8345</v>
      </c>
      <c r="S3919" s="10">
        <f t="shared" si="322"/>
        <v>42029.07131944444</v>
      </c>
      <c r="T3919" s="10">
        <f t="shared" si="323"/>
        <v>42059.07131944444</v>
      </c>
      <c r="U3919">
        <f t="shared" si="319"/>
        <v>2015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 s="9">
        <v>0</v>
      </c>
      <c r="M3920" t="b">
        <v>0</v>
      </c>
      <c r="N3920" t="s">
        <v>8294</v>
      </c>
      <c r="O3920">
        <f t="shared" si="320"/>
        <v>0</v>
      </c>
      <c r="P3920">
        <f t="shared" si="321"/>
        <v>0</v>
      </c>
      <c r="Q3920" s="13" t="s">
        <v>8313</v>
      </c>
      <c r="R3920" t="s">
        <v>8353</v>
      </c>
      <c r="S3920" s="10">
        <f t="shared" si="322"/>
        <v>41847.930694444447</v>
      </c>
      <c r="T3920" s="10">
        <f t="shared" si="323"/>
        <v>41877.930694444447</v>
      </c>
      <c r="U3920">
        <f t="shared" si="319"/>
        <v>2014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 s="9">
        <v>0</v>
      </c>
      <c r="M3921" t="b">
        <v>0</v>
      </c>
      <c r="N3921" t="s">
        <v>8266</v>
      </c>
      <c r="O3921">
        <f t="shared" si="320"/>
        <v>0</v>
      </c>
      <c r="P3921">
        <f t="shared" si="321"/>
        <v>0</v>
      </c>
      <c r="Q3921" s="13" t="s">
        <v>8321</v>
      </c>
      <c r="R3921" t="s">
        <v>8325</v>
      </c>
      <c r="S3921" s="10">
        <f t="shared" si="322"/>
        <v>42072.758981481486</v>
      </c>
      <c r="T3921" s="10">
        <f t="shared" si="323"/>
        <v>42132.758981481486</v>
      </c>
      <c r="U3921">
        <f t="shared" si="319"/>
        <v>2015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 s="9">
        <v>0</v>
      </c>
      <c r="M3922" t="b">
        <v>0</v>
      </c>
      <c r="N3922" t="s">
        <v>8266</v>
      </c>
      <c r="O3922">
        <f t="shared" si="320"/>
        <v>0</v>
      </c>
      <c r="P3922">
        <f t="shared" si="321"/>
        <v>0</v>
      </c>
      <c r="Q3922" s="13" t="s">
        <v>8321</v>
      </c>
      <c r="R3922" t="s">
        <v>8325</v>
      </c>
      <c r="S3922" s="10">
        <f t="shared" si="322"/>
        <v>42255.927824074075</v>
      </c>
      <c r="T3922" s="10">
        <f t="shared" si="323"/>
        <v>42285.874305555553</v>
      </c>
      <c r="U3922">
        <f t="shared" si="319"/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 s="9">
        <v>0</v>
      </c>
      <c r="M3923" t="b">
        <v>0</v>
      </c>
      <c r="N3923" t="s">
        <v>8268</v>
      </c>
      <c r="O3923">
        <f t="shared" si="320"/>
        <v>0</v>
      </c>
      <c r="P3923">
        <f t="shared" si="321"/>
        <v>0</v>
      </c>
      <c r="Q3923" s="13" t="s">
        <v>8321</v>
      </c>
      <c r="R3923" t="s">
        <v>8339</v>
      </c>
      <c r="S3923" s="10">
        <f t="shared" si="322"/>
        <v>41827.989861111113</v>
      </c>
      <c r="T3923" s="10">
        <f t="shared" si="323"/>
        <v>41887.989861111113</v>
      </c>
      <c r="U3923">
        <f t="shared" si="319"/>
        <v>2014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 s="9">
        <v>0</v>
      </c>
      <c r="M3924" t="b">
        <v>0</v>
      </c>
      <c r="N3924" t="s">
        <v>8282</v>
      </c>
      <c r="O3924">
        <f t="shared" si="320"/>
        <v>0</v>
      </c>
      <c r="P3924">
        <f t="shared" si="321"/>
        <v>0</v>
      </c>
      <c r="Q3924" s="13" t="s">
        <v>8319</v>
      </c>
      <c r="R3924" t="s">
        <v>8345</v>
      </c>
      <c r="S3924" s="10">
        <f t="shared" si="322"/>
        <v>41897.660833333335</v>
      </c>
      <c r="T3924" s="10">
        <f t="shared" si="323"/>
        <v>41927.660833333335</v>
      </c>
      <c r="U3924">
        <f t="shared" si="319"/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 s="9">
        <v>0</v>
      </c>
      <c r="M3925" t="b">
        <v>0</v>
      </c>
      <c r="N3925" t="s">
        <v>8285</v>
      </c>
      <c r="O3925">
        <f t="shared" si="320"/>
        <v>0</v>
      </c>
      <c r="P3925">
        <f t="shared" si="321"/>
        <v>0</v>
      </c>
      <c r="Q3925" s="13" t="s">
        <v>8311</v>
      </c>
      <c r="R3925" t="s">
        <v>8348</v>
      </c>
      <c r="S3925" s="10">
        <f t="shared" si="322"/>
        <v>42289.89634259259</v>
      </c>
      <c r="T3925" s="10">
        <f t="shared" si="323"/>
        <v>42319.938009259262</v>
      </c>
      <c r="U3925">
        <f t="shared" si="319"/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 s="9">
        <v>0</v>
      </c>
      <c r="M3926" t="b">
        <v>0</v>
      </c>
      <c r="N3926" t="s">
        <v>8287</v>
      </c>
      <c r="O3926">
        <f t="shared" si="320"/>
        <v>0</v>
      </c>
      <c r="P3926">
        <f t="shared" si="321"/>
        <v>0</v>
      </c>
      <c r="Q3926" s="13" t="s">
        <v>8313</v>
      </c>
      <c r="R3926" t="s">
        <v>8355</v>
      </c>
      <c r="S3926" s="10">
        <f t="shared" si="322"/>
        <v>42219.282951388886</v>
      </c>
      <c r="T3926" s="10">
        <f t="shared" si="323"/>
        <v>42249.282951388886</v>
      </c>
      <c r="U3926">
        <f t="shared" si="319"/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 s="9">
        <v>0</v>
      </c>
      <c r="M3927" t="b">
        <v>0</v>
      </c>
      <c r="N3927" t="s">
        <v>8291</v>
      </c>
      <c r="O3927">
        <f t="shared" si="320"/>
        <v>0</v>
      </c>
      <c r="P3927">
        <f t="shared" si="321"/>
        <v>0</v>
      </c>
      <c r="Q3927" s="13" t="s">
        <v>8327</v>
      </c>
      <c r="R3927" t="s">
        <v>8330</v>
      </c>
      <c r="S3927" s="10">
        <f t="shared" si="322"/>
        <v>42779.21365740741</v>
      </c>
      <c r="T3927" s="10">
        <f t="shared" si="323"/>
        <v>42839.171990740739</v>
      </c>
      <c r="U3927">
        <f t="shared" si="319"/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 s="9">
        <v>0</v>
      </c>
      <c r="M3928" t="b">
        <v>0</v>
      </c>
      <c r="N3928" t="s">
        <v>8282</v>
      </c>
      <c r="O3928">
        <f t="shared" si="320"/>
        <v>0</v>
      </c>
      <c r="P3928">
        <f t="shared" si="321"/>
        <v>0</v>
      </c>
      <c r="Q3928" s="13" t="s">
        <v>8319</v>
      </c>
      <c r="R3928" t="s">
        <v>8345</v>
      </c>
      <c r="S3928" s="10">
        <f t="shared" si="322"/>
        <v>42238.022905092599</v>
      </c>
      <c r="T3928" s="10">
        <f t="shared" si="323"/>
        <v>42286.708333333328</v>
      </c>
      <c r="U3928">
        <f t="shared" si="319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 s="9">
        <v>0</v>
      </c>
      <c r="M3929" t="b">
        <v>0</v>
      </c>
      <c r="N3929" t="s">
        <v>8269</v>
      </c>
      <c r="O3929">
        <f t="shared" si="320"/>
        <v>0</v>
      </c>
      <c r="P3929">
        <f t="shared" si="321"/>
        <v>0</v>
      </c>
      <c r="Q3929" s="13" t="s">
        <v>8323</v>
      </c>
      <c r="R3929" t="s">
        <v>8326</v>
      </c>
      <c r="S3929" s="10">
        <f t="shared" si="322"/>
        <v>42253.633159722223</v>
      </c>
      <c r="T3929" s="10">
        <f t="shared" si="323"/>
        <v>42313.674826388888</v>
      </c>
      <c r="U3929">
        <f t="shared" si="319"/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 s="9">
        <v>0</v>
      </c>
      <c r="M3930" t="b">
        <v>0</v>
      </c>
      <c r="N3930" t="s">
        <v>8302</v>
      </c>
      <c r="O3930">
        <f t="shared" si="320"/>
        <v>0</v>
      </c>
      <c r="P3930">
        <f t="shared" si="321"/>
        <v>0</v>
      </c>
      <c r="Q3930" s="13" t="s">
        <v>8311</v>
      </c>
      <c r="R3930" t="s">
        <v>8356</v>
      </c>
      <c r="S3930" s="10">
        <f t="shared" si="322"/>
        <v>42632.328784722224</v>
      </c>
      <c r="T3930" s="10">
        <f t="shared" si="323"/>
        <v>42662.328784722224</v>
      </c>
      <c r="U3930">
        <f t="shared" si="319"/>
        <v>2016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 s="9">
        <v>0</v>
      </c>
      <c r="M3931" t="b">
        <v>0</v>
      </c>
      <c r="N3931" t="s">
        <v>8265</v>
      </c>
      <c r="O3931">
        <f t="shared" si="320"/>
        <v>0</v>
      </c>
      <c r="P3931">
        <f t="shared" si="321"/>
        <v>0</v>
      </c>
      <c r="Q3931" s="13" t="s">
        <v>8321</v>
      </c>
      <c r="R3931" t="s">
        <v>8337</v>
      </c>
      <c r="S3931" s="10">
        <f t="shared" si="322"/>
        <v>42559.064143518524</v>
      </c>
      <c r="T3931" s="10">
        <f t="shared" si="323"/>
        <v>42616.246527777781</v>
      </c>
      <c r="U3931">
        <f t="shared" si="319"/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 s="9">
        <v>0</v>
      </c>
      <c r="M3932" t="b">
        <v>0</v>
      </c>
      <c r="N3932" t="s">
        <v>8276</v>
      </c>
      <c r="O3932">
        <f t="shared" si="320"/>
        <v>0</v>
      </c>
      <c r="P3932">
        <f t="shared" si="321"/>
        <v>0</v>
      </c>
      <c r="Q3932" s="13" t="s">
        <v>8327</v>
      </c>
      <c r="R3932" t="s">
        <v>8350</v>
      </c>
      <c r="S3932" s="10">
        <f t="shared" si="322"/>
        <v>41562.67155092593</v>
      </c>
      <c r="T3932" s="10">
        <f t="shared" si="323"/>
        <v>41592.713217592594</v>
      </c>
      <c r="U3932">
        <f t="shared" si="319"/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 s="9">
        <v>0</v>
      </c>
      <c r="M3933" t="b">
        <v>0</v>
      </c>
      <c r="N3933" t="s">
        <v>8291</v>
      </c>
      <c r="O3933">
        <f t="shared" si="320"/>
        <v>0</v>
      </c>
      <c r="P3933">
        <f t="shared" si="321"/>
        <v>0</v>
      </c>
      <c r="Q3933" s="13" t="s">
        <v>8327</v>
      </c>
      <c r="R3933" t="s">
        <v>8330</v>
      </c>
      <c r="S3933" s="10">
        <f t="shared" si="322"/>
        <v>42179.306388888886</v>
      </c>
      <c r="T3933" s="10">
        <f t="shared" si="323"/>
        <v>42239.306388888886</v>
      </c>
      <c r="U3933">
        <f t="shared" ref="U3933:U3996" si="324">YEAR(S3933)</f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 s="9">
        <v>0</v>
      </c>
      <c r="M3934" t="b">
        <v>0</v>
      </c>
      <c r="N3934" t="s">
        <v>8270</v>
      </c>
      <c r="O3934">
        <f t="shared" si="320"/>
        <v>0</v>
      </c>
      <c r="P3934">
        <f t="shared" si="321"/>
        <v>0</v>
      </c>
      <c r="Q3934" s="13" t="s">
        <v>8308</v>
      </c>
      <c r="R3934" t="s">
        <v>8342</v>
      </c>
      <c r="S3934" s="10">
        <f t="shared" si="322"/>
        <v>41897.702199074076</v>
      </c>
      <c r="T3934" s="10">
        <f t="shared" si="323"/>
        <v>41918.208333333336</v>
      </c>
      <c r="U3934">
        <f t="shared" si="324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 s="9">
        <v>0</v>
      </c>
      <c r="M3935" t="b">
        <v>0</v>
      </c>
      <c r="N3935" t="s">
        <v>8269</v>
      </c>
      <c r="O3935">
        <f t="shared" si="320"/>
        <v>0</v>
      </c>
      <c r="P3935">
        <f t="shared" si="321"/>
        <v>0</v>
      </c>
      <c r="Q3935" s="13" t="s">
        <v>8323</v>
      </c>
      <c r="R3935" t="s">
        <v>8326</v>
      </c>
      <c r="S3935" s="10">
        <f t="shared" si="322"/>
        <v>41916.597638888888</v>
      </c>
      <c r="T3935" s="10">
        <f t="shared" si="323"/>
        <v>41976.639305555553</v>
      </c>
      <c r="U3935">
        <f t="shared" si="324"/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 s="9">
        <v>0</v>
      </c>
      <c r="M3936" t="b">
        <v>0</v>
      </c>
      <c r="N3936" t="s">
        <v>8303</v>
      </c>
      <c r="O3936">
        <f t="shared" si="320"/>
        <v>0</v>
      </c>
      <c r="P3936">
        <f t="shared" si="321"/>
        <v>0</v>
      </c>
      <c r="Q3936" s="13" t="s">
        <v>8323</v>
      </c>
      <c r="R3936" t="s">
        <v>8335</v>
      </c>
      <c r="S3936" s="10">
        <f t="shared" si="322"/>
        <v>42255.696006944447</v>
      </c>
      <c r="T3936" s="10">
        <f t="shared" si="323"/>
        <v>42285.696006944447</v>
      </c>
      <c r="U3936">
        <f t="shared" si="324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 s="9">
        <v>0</v>
      </c>
      <c r="M3937" t="b">
        <v>0</v>
      </c>
      <c r="N3937" t="s">
        <v>8269</v>
      </c>
      <c r="O3937">
        <f t="shared" si="320"/>
        <v>0</v>
      </c>
      <c r="P3937">
        <f t="shared" si="321"/>
        <v>0</v>
      </c>
      <c r="Q3937" s="13" t="s">
        <v>8323</v>
      </c>
      <c r="R3937" t="s">
        <v>8326</v>
      </c>
      <c r="S3937" s="10">
        <f t="shared" si="322"/>
        <v>42457.932025462964</v>
      </c>
      <c r="T3937" s="10">
        <f t="shared" si="323"/>
        <v>42485.013888888891</v>
      </c>
      <c r="U3937">
        <f t="shared" si="324"/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 s="9">
        <v>0</v>
      </c>
      <c r="M3938" t="b">
        <v>0</v>
      </c>
      <c r="N3938" t="s">
        <v>8282</v>
      </c>
      <c r="O3938">
        <f t="shared" si="320"/>
        <v>0</v>
      </c>
      <c r="P3938">
        <f t="shared" si="321"/>
        <v>0</v>
      </c>
      <c r="Q3938" s="13" t="s">
        <v>8319</v>
      </c>
      <c r="R3938" t="s">
        <v>8345</v>
      </c>
      <c r="S3938" s="10">
        <f t="shared" si="322"/>
        <v>41830.723611111112</v>
      </c>
      <c r="T3938" s="10">
        <f t="shared" si="323"/>
        <v>41860.723611111112</v>
      </c>
      <c r="U3938">
        <f t="shared" si="324"/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 s="9">
        <v>0</v>
      </c>
      <c r="M3939" t="b">
        <v>0</v>
      </c>
      <c r="N3939" t="s">
        <v>8265</v>
      </c>
      <c r="O3939">
        <f t="shared" si="320"/>
        <v>0</v>
      </c>
      <c r="P3939">
        <f t="shared" si="321"/>
        <v>0</v>
      </c>
      <c r="Q3939" s="13" t="s">
        <v>8321</v>
      </c>
      <c r="R3939" t="s">
        <v>8337</v>
      </c>
      <c r="S3939" s="10">
        <f t="shared" si="322"/>
        <v>42221.909930555557</v>
      </c>
      <c r="T3939" s="10">
        <f t="shared" si="323"/>
        <v>42251.708333333328</v>
      </c>
      <c r="U3939">
        <f t="shared" si="324"/>
        <v>2015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 s="9">
        <v>0</v>
      </c>
      <c r="M3940" t="b">
        <v>0</v>
      </c>
      <c r="N3940" t="s">
        <v>8265</v>
      </c>
      <c r="O3940">
        <f t="shared" si="320"/>
        <v>0</v>
      </c>
      <c r="P3940">
        <f t="shared" si="321"/>
        <v>0</v>
      </c>
      <c r="Q3940" s="13" t="s">
        <v>8321</v>
      </c>
      <c r="R3940" t="s">
        <v>8337</v>
      </c>
      <c r="S3940" s="10">
        <f t="shared" si="322"/>
        <v>41904.07671296296</v>
      </c>
      <c r="T3940" s="10">
        <f t="shared" si="323"/>
        <v>41934.07671296296</v>
      </c>
      <c r="U3940">
        <f t="shared" si="324"/>
        <v>2014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 s="9">
        <v>0</v>
      </c>
      <c r="M3941" t="b">
        <v>0</v>
      </c>
      <c r="N3941" t="s">
        <v>8266</v>
      </c>
      <c r="O3941">
        <f t="shared" si="320"/>
        <v>0</v>
      </c>
      <c r="P3941">
        <f t="shared" si="321"/>
        <v>0</v>
      </c>
      <c r="Q3941" s="13" t="s">
        <v>8321</v>
      </c>
      <c r="R3941" t="s">
        <v>8325</v>
      </c>
      <c r="S3941" s="10">
        <f t="shared" si="322"/>
        <v>42171.913090277783</v>
      </c>
      <c r="T3941" s="10">
        <f t="shared" si="323"/>
        <v>42231.913090277783</v>
      </c>
      <c r="U3941">
        <f t="shared" si="324"/>
        <v>2015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 s="9">
        <v>0</v>
      </c>
      <c r="M3942" t="b">
        <v>0</v>
      </c>
      <c r="N3942" t="s">
        <v>8266</v>
      </c>
      <c r="O3942">
        <f t="shared" si="320"/>
        <v>0</v>
      </c>
      <c r="P3942">
        <f t="shared" si="321"/>
        <v>0</v>
      </c>
      <c r="Q3942" s="13" t="s">
        <v>8321</v>
      </c>
      <c r="R3942" t="s">
        <v>8325</v>
      </c>
      <c r="S3942" s="10">
        <f t="shared" si="322"/>
        <v>42767.812893518523</v>
      </c>
      <c r="T3942" s="10">
        <f t="shared" si="323"/>
        <v>42797.833333333328</v>
      </c>
      <c r="U3942">
        <f t="shared" si="324"/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 s="9">
        <v>0</v>
      </c>
      <c r="M3943" t="b">
        <v>0</v>
      </c>
      <c r="N3943" t="s">
        <v>8268</v>
      </c>
      <c r="O3943">
        <f t="shared" si="320"/>
        <v>0</v>
      </c>
      <c r="P3943">
        <f t="shared" si="321"/>
        <v>0</v>
      </c>
      <c r="Q3943" s="13" t="s">
        <v>8321</v>
      </c>
      <c r="R3943" t="s">
        <v>8339</v>
      </c>
      <c r="S3943" s="10">
        <f t="shared" si="322"/>
        <v>40070.901412037041</v>
      </c>
      <c r="T3943" s="10">
        <f t="shared" si="323"/>
        <v>40144.207638888889</v>
      </c>
      <c r="U3943">
        <f t="shared" si="324"/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 s="9">
        <v>0</v>
      </c>
      <c r="M3944" t="b">
        <v>0</v>
      </c>
      <c r="N3944" t="s">
        <v>8268</v>
      </c>
      <c r="O3944">
        <f t="shared" si="320"/>
        <v>0</v>
      </c>
      <c r="P3944">
        <f t="shared" si="321"/>
        <v>0</v>
      </c>
      <c r="Q3944" s="13" t="s">
        <v>8321</v>
      </c>
      <c r="R3944" t="s">
        <v>8339</v>
      </c>
      <c r="S3944" s="10">
        <f t="shared" si="322"/>
        <v>42091.778703703705</v>
      </c>
      <c r="T3944" s="10">
        <f t="shared" si="323"/>
        <v>42151.778703703705</v>
      </c>
      <c r="U3944">
        <f t="shared" si="324"/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 s="9">
        <v>0</v>
      </c>
      <c r="M3945" t="b">
        <v>0</v>
      </c>
      <c r="N3945" t="s">
        <v>8270</v>
      </c>
      <c r="O3945">
        <f t="shared" si="320"/>
        <v>0</v>
      </c>
      <c r="P3945">
        <f t="shared" si="321"/>
        <v>0</v>
      </c>
      <c r="Q3945" s="13" t="s">
        <v>8308</v>
      </c>
      <c r="R3945" t="s">
        <v>8342</v>
      </c>
      <c r="S3945" s="10">
        <f t="shared" si="322"/>
        <v>42761.376238425932</v>
      </c>
      <c r="T3945" s="10">
        <f t="shared" si="323"/>
        <v>42791.376238425932</v>
      </c>
      <c r="U3945">
        <f t="shared" si="324"/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 s="9">
        <v>0</v>
      </c>
      <c r="M3946" t="b">
        <v>0</v>
      </c>
      <c r="N3946" t="s">
        <v>8270</v>
      </c>
      <c r="O3946">
        <f t="shared" si="320"/>
        <v>0</v>
      </c>
      <c r="P3946">
        <f t="shared" si="321"/>
        <v>0</v>
      </c>
      <c r="Q3946" s="13" t="s">
        <v>8308</v>
      </c>
      <c r="R3946" t="s">
        <v>8342</v>
      </c>
      <c r="S3946" s="10">
        <f t="shared" si="322"/>
        <v>42108.988900462966</v>
      </c>
      <c r="T3946" s="10">
        <f t="shared" si="323"/>
        <v>42138.988900462966</v>
      </c>
      <c r="U3946">
        <f t="shared" si="324"/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 s="9">
        <v>0</v>
      </c>
      <c r="M3947" t="b">
        <v>0</v>
      </c>
      <c r="N3947" t="s">
        <v>8270</v>
      </c>
      <c r="O3947">
        <f t="shared" si="320"/>
        <v>0</v>
      </c>
      <c r="P3947">
        <f t="shared" si="321"/>
        <v>0</v>
      </c>
      <c r="Q3947" s="13" t="s">
        <v>8308</v>
      </c>
      <c r="R3947" t="s">
        <v>8342</v>
      </c>
      <c r="S3947" s="10">
        <f t="shared" si="322"/>
        <v>41803.692789351851</v>
      </c>
      <c r="T3947" s="10">
        <f t="shared" si="323"/>
        <v>41833.692789351851</v>
      </c>
      <c r="U3947">
        <f t="shared" si="324"/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 s="9">
        <v>0</v>
      </c>
      <c r="M3948" t="b">
        <v>0</v>
      </c>
      <c r="N3948" t="s">
        <v>8273</v>
      </c>
      <c r="O3948">
        <f t="shared" si="320"/>
        <v>0</v>
      </c>
      <c r="P3948">
        <f t="shared" si="321"/>
        <v>0</v>
      </c>
      <c r="Q3948" s="13" t="s">
        <v>8311</v>
      </c>
      <c r="R3948" t="s">
        <v>8352</v>
      </c>
      <c r="S3948" s="10">
        <f t="shared" si="322"/>
        <v>42227.173159722224</v>
      </c>
      <c r="T3948" s="10">
        <f t="shared" si="323"/>
        <v>42257.173159722224</v>
      </c>
      <c r="U3948">
        <f t="shared" si="324"/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 s="9">
        <v>0</v>
      </c>
      <c r="M3949" t="b">
        <v>0</v>
      </c>
      <c r="N3949" t="s">
        <v>8276</v>
      </c>
      <c r="O3949">
        <f t="shared" si="320"/>
        <v>0</v>
      </c>
      <c r="P3949">
        <f t="shared" si="321"/>
        <v>0</v>
      </c>
      <c r="Q3949" s="13" t="s">
        <v>8327</v>
      </c>
      <c r="R3949" t="s">
        <v>8350</v>
      </c>
      <c r="S3949" s="10">
        <f t="shared" si="322"/>
        <v>42248.723738425921</v>
      </c>
      <c r="T3949" s="10">
        <f t="shared" si="323"/>
        <v>42268.723738425921</v>
      </c>
      <c r="U3949">
        <f t="shared" si="324"/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 s="9">
        <v>0</v>
      </c>
      <c r="M3950" t="b">
        <v>0</v>
      </c>
      <c r="N3950" t="s">
        <v>8271</v>
      </c>
      <c r="O3950">
        <f t="shared" si="320"/>
        <v>0</v>
      </c>
      <c r="P3950">
        <f t="shared" si="321"/>
        <v>0</v>
      </c>
      <c r="Q3950" s="13" t="s">
        <v>8308</v>
      </c>
      <c r="R3950" t="s">
        <v>8310</v>
      </c>
      <c r="S3950" s="10">
        <f t="shared" si="322"/>
        <v>42614.356770833328</v>
      </c>
      <c r="T3950" s="10">
        <f t="shared" si="323"/>
        <v>42644.356770833328</v>
      </c>
      <c r="U3950">
        <f t="shared" si="324"/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 s="9">
        <v>0</v>
      </c>
      <c r="M3951" t="b">
        <v>0</v>
      </c>
      <c r="N3951" t="s">
        <v>8281</v>
      </c>
      <c r="O3951">
        <f t="shared" si="320"/>
        <v>0</v>
      </c>
      <c r="P3951">
        <f t="shared" si="321"/>
        <v>0</v>
      </c>
      <c r="Q3951" s="13" t="s">
        <v>8316</v>
      </c>
      <c r="R3951" t="s">
        <v>8344</v>
      </c>
      <c r="S3951" s="10">
        <f t="shared" si="322"/>
        <v>42192.462048611109</v>
      </c>
      <c r="T3951" s="10">
        <f t="shared" si="323"/>
        <v>42222.462048611109</v>
      </c>
      <c r="U3951">
        <f t="shared" si="324"/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 s="9">
        <v>0</v>
      </c>
      <c r="M3952" t="b">
        <v>0</v>
      </c>
      <c r="N3952" t="s">
        <v>8284</v>
      </c>
      <c r="O3952">
        <f t="shared" si="320"/>
        <v>0</v>
      </c>
      <c r="P3952">
        <f t="shared" si="321"/>
        <v>0</v>
      </c>
      <c r="Q3952" s="13" t="s">
        <v>8327</v>
      </c>
      <c r="R3952" t="s">
        <v>8354</v>
      </c>
      <c r="S3952" s="10">
        <f t="shared" si="322"/>
        <v>42193.941759259258</v>
      </c>
      <c r="T3952" s="10">
        <f t="shared" si="323"/>
        <v>42244.041666666672</v>
      </c>
      <c r="U3952">
        <f t="shared" si="324"/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 s="9">
        <v>0</v>
      </c>
      <c r="M3953" t="b">
        <v>0</v>
      </c>
      <c r="N3953" t="s">
        <v>8285</v>
      </c>
      <c r="O3953">
        <f t="shared" si="320"/>
        <v>0</v>
      </c>
      <c r="P3953">
        <f t="shared" si="321"/>
        <v>0</v>
      </c>
      <c r="Q3953" s="13" t="s">
        <v>8311</v>
      </c>
      <c r="R3953" t="s">
        <v>8348</v>
      </c>
      <c r="S3953" s="10">
        <f t="shared" si="322"/>
        <v>41831.705555555556</v>
      </c>
      <c r="T3953" s="10">
        <f t="shared" si="323"/>
        <v>41862.166666666664</v>
      </c>
      <c r="U3953">
        <f t="shared" si="324"/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 s="9">
        <v>0</v>
      </c>
      <c r="M3954" t="b">
        <v>0</v>
      </c>
      <c r="N3954" t="s">
        <v>8273</v>
      </c>
      <c r="O3954">
        <f t="shared" si="320"/>
        <v>0</v>
      </c>
      <c r="P3954">
        <f t="shared" si="321"/>
        <v>0</v>
      </c>
      <c r="Q3954" s="13" t="s">
        <v>8311</v>
      </c>
      <c r="R3954" t="s">
        <v>8352</v>
      </c>
      <c r="S3954" s="10">
        <f t="shared" si="322"/>
        <v>41198.611712962964</v>
      </c>
      <c r="T3954" s="10">
        <f t="shared" si="323"/>
        <v>41228.653379629628</v>
      </c>
      <c r="U3954">
        <f t="shared" si="324"/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 s="9">
        <v>0</v>
      </c>
      <c r="M3955" t="b">
        <v>0</v>
      </c>
      <c r="N3955" t="s">
        <v>8291</v>
      </c>
      <c r="O3955">
        <f t="shared" si="320"/>
        <v>0</v>
      </c>
      <c r="P3955">
        <f t="shared" si="321"/>
        <v>0</v>
      </c>
      <c r="Q3955" s="13" t="s">
        <v>8327</v>
      </c>
      <c r="R3955" t="s">
        <v>8330</v>
      </c>
      <c r="S3955" s="10">
        <f t="shared" si="322"/>
        <v>42125.913807870369</v>
      </c>
      <c r="T3955" s="10">
        <f t="shared" si="323"/>
        <v>42185.913807870369</v>
      </c>
      <c r="U3955">
        <f t="shared" si="324"/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 s="9">
        <v>0</v>
      </c>
      <c r="M3956" t="b">
        <v>0</v>
      </c>
      <c r="N3956" t="s">
        <v>8291</v>
      </c>
      <c r="O3956">
        <f t="shared" si="320"/>
        <v>0</v>
      </c>
      <c r="P3956">
        <f t="shared" si="321"/>
        <v>0</v>
      </c>
      <c r="Q3956" s="13" t="s">
        <v>8327</v>
      </c>
      <c r="R3956" t="s">
        <v>8330</v>
      </c>
      <c r="S3956" s="10">
        <f t="shared" si="322"/>
        <v>42319.461377314816</v>
      </c>
      <c r="T3956" s="10">
        <f t="shared" si="323"/>
        <v>42349.461377314816</v>
      </c>
      <c r="U3956">
        <f t="shared" si="324"/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 s="9">
        <v>0</v>
      </c>
      <c r="M3957" t="b">
        <v>0</v>
      </c>
      <c r="N3957" t="s">
        <v>8270</v>
      </c>
      <c r="O3957">
        <f t="shared" si="320"/>
        <v>0</v>
      </c>
      <c r="P3957">
        <f t="shared" si="321"/>
        <v>0</v>
      </c>
      <c r="Q3957" s="13" t="s">
        <v>8308</v>
      </c>
      <c r="R3957" t="s">
        <v>8342</v>
      </c>
      <c r="S3957" s="10">
        <f t="shared" si="322"/>
        <v>42167.813703703709</v>
      </c>
      <c r="T3957" s="10">
        <f t="shared" si="323"/>
        <v>42197.813703703709</v>
      </c>
      <c r="U3957">
        <f t="shared" si="324"/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 s="9">
        <v>0</v>
      </c>
      <c r="M3958" t="b">
        <v>0</v>
      </c>
      <c r="N3958" t="s">
        <v>8297</v>
      </c>
      <c r="O3958">
        <f t="shared" si="320"/>
        <v>0</v>
      </c>
      <c r="P3958">
        <f t="shared" si="321"/>
        <v>0</v>
      </c>
      <c r="Q3958" s="13" t="s">
        <v>8319</v>
      </c>
      <c r="R3958" t="s">
        <v>8357</v>
      </c>
      <c r="S3958" s="10">
        <f t="shared" si="322"/>
        <v>41926.680879629632</v>
      </c>
      <c r="T3958" s="10">
        <f t="shared" si="323"/>
        <v>41956.722546296296</v>
      </c>
      <c r="U3958">
        <f t="shared" si="324"/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 s="9">
        <v>0</v>
      </c>
      <c r="M3959" t="b">
        <v>0</v>
      </c>
      <c r="N3959" t="s">
        <v>8302</v>
      </c>
      <c r="O3959">
        <f t="shared" si="320"/>
        <v>0</v>
      </c>
      <c r="P3959">
        <f t="shared" si="321"/>
        <v>0</v>
      </c>
      <c r="Q3959" s="13" t="s">
        <v>8311</v>
      </c>
      <c r="R3959" t="s">
        <v>8356</v>
      </c>
      <c r="S3959" s="10">
        <f t="shared" si="322"/>
        <v>41415.461319444446</v>
      </c>
      <c r="T3959" s="10">
        <f t="shared" si="323"/>
        <v>41445.461319444446</v>
      </c>
      <c r="U3959">
        <f t="shared" si="324"/>
        <v>2013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 s="9">
        <v>0</v>
      </c>
      <c r="M3960" t="b">
        <v>0</v>
      </c>
      <c r="N3960" t="s">
        <v>8303</v>
      </c>
      <c r="O3960">
        <f t="shared" si="320"/>
        <v>0</v>
      </c>
      <c r="P3960">
        <f t="shared" si="321"/>
        <v>0</v>
      </c>
      <c r="Q3960" s="13" t="s">
        <v>8323</v>
      </c>
      <c r="R3960" t="s">
        <v>8335</v>
      </c>
      <c r="S3960" s="10">
        <f t="shared" si="322"/>
        <v>42236.276053240741</v>
      </c>
      <c r="T3960" s="10">
        <f t="shared" si="323"/>
        <v>42266.276053240741</v>
      </c>
      <c r="U3960">
        <f t="shared" si="324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 s="9">
        <v>0</v>
      </c>
      <c r="M3961" t="b">
        <v>0</v>
      </c>
      <c r="N3961" t="s">
        <v>8269</v>
      </c>
      <c r="O3961">
        <f t="shared" si="320"/>
        <v>0</v>
      </c>
      <c r="P3961">
        <f t="shared" si="321"/>
        <v>0</v>
      </c>
      <c r="Q3961" s="13" t="s">
        <v>8323</v>
      </c>
      <c r="R3961" t="s">
        <v>8326</v>
      </c>
      <c r="S3961" s="10">
        <f t="shared" si="322"/>
        <v>42213.662905092591</v>
      </c>
      <c r="T3961" s="10">
        <f t="shared" si="323"/>
        <v>42243.662905092591</v>
      </c>
      <c r="U3961">
        <f t="shared" si="324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 s="9">
        <v>0</v>
      </c>
      <c r="M3962" t="b">
        <v>0</v>
      </c>
      <c r="N3962" t="s">
        <v>8269</v>
      </c>
      <c r="O3962">
        <f t="shared" si="320"/>
        <v>0</v>
      </c>
      <c r="P3962">
        <f t="shared" si="321"/>
        <v>0</v>
      </c>
      <c r="Q3962" s="13" t="s">
        <v>8323</v>
      </c>
      <c r="R3962" t="s">
        <v>8326</v>
      </c>
      <c r="S3962" s="10">
        <f t="shared" si="322"/>
        <v>41941.585231481484</v>
      </c>
      <c r="T3962" s="10">
        <f t="shared" si="323"/>
        <v>41991.626898148148</v>
      </c>
      <c r="U3962">
        <f t="shared" si="324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 s="9">
        <v>0</v>
      </c>
      <c r="M3963" t="b">
        <v>0</v>
      </c>
      <c r="N3963" t="s">
        <v>8285</v>
      </c>
      <c r="O3963">
        <f t="shared" si="320"/>
        <v>0</v>
      </c>
      <c r="P3963">
        <f t="shared" si="321"/>
        <v>0</v>
      </c>
      <c r="Q3963" s="13" t="s">
        <v>8311</v>
      </c>
      <c r="R3963" t="s">
        <v>8348</v>
      </c>
      <c r="S3963" s="10">
        <f t="shared" si="322"/>
        <v>42199.873402777783</v>
      </c>
      <c r="T3963" s="10">
        <f t="shared" si="323"/>
        <v>42259.873402777783</v>
      </c>
      <c r="U3963">
        <f t="shared" si="324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 s="9">
        <v>0</v>
      </c>
      <c r="M3964" t="b">
        <v>0</v>
      </c>
      <c r="N3964" t="s">
        <v>8269</v>
      </c>
      <c r="O3964">
        <f t="shared" si="320"/>
        <v>0</v>
      </c>
      <c r="P3964">
        <f t="shared" si="321"/>
        <v>0</v>
      </c>
      <c r="Q3964" s="13" t="s">
        <v>8323</v>
      </c>
      <c r="R3964" t="s">
        <v>8326</v>
      </c>
      <c r="S3964" s="10">
        <f t="shared" si="322"/>
        <v>42390.002650462964</v>
      </c>
      <c r="T3964" s="10">
        <f t="shared" si="323"/>
        <v>42398.970138888893</v>
      </c>
      <c r="U3964">
        <f t="shared" si="324"/>
        <v>2016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 s="9">
        <v>0</v>
      </c>
      <c r="M3965" t="b">
        <v>0</v>
      </c>
      <c r="N3965" t="s">
        <v>8279</v>
      </c>
      <c r="O3965">
        <f t="shared" si="320"/>
        <v>0</v>
      </c>
      <c r="P3965">
        <f t="shared" si="321"/>
        <v>0</v>
      </c>
      <c r="Q3965" s="13" t="s">
        <v>8346</v>
      </c>
      <c r="R3965" t="s">
        <v>8347</v>
      </c>
      <c r="S3965" s="10">
        <f t="shared" si="322"/>
        <v>42483.797395833331</v>
      </c>
      <c r="T3965" s="10">
        <f t="shared" si="323"/>
        <v>42527.839583333334</v>
      </c>
      <c r="U3965">
        <f t="shared" si="324"/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 s="9">
        <v>0</v>
      </c>
      <c r="M3966" t="b">
        <v>0</v>
      </c>
      <c r="N3966" t="s">
        <v>8270</v>
      </c>
      <c r="O3966">
        <f t="shared" si="320"/>
        <v>0</v>
      </c>
      <c r="P3966">
        <f t="shared" si="321"/>
        <v>0</v>
      </c>
      <c r="Q3966" s="13" t="s">
        <v>8308</v>
      </c>
      <c r="R3966" t="s">
        <v>8342</v>
      </c>
      <c r="S3966" s="10">
        <f t="shared" si="322"/>
        <v>42276.120636574073</v>
      </c>
      <c r="T3966" s="10">
        <f t="shared" si="323"/>
        <v>42306.120636574073</v>
      </c>
      <c r="U3966">
        <f t="shared" si="324"/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 s="9">
        <v>0</v>
      </c>
      <c r="M3967" t="b">
        <v>0</v>
      </c>
      <c r="N3967" t="s">
        <v>8265</v>
      </c>
      <c r="O3967">
        <f t="shared" si="320"/>
        <v>0</v>
      </c>
      <c r="P3967">
        <f t="shared" si="321"/>
        <v>0</v>
      </c>
      <c r="Q3967" s="13" t="s">
        <v>8321</v>
      </c>
      <c r="R3967" t="s">
        <v>8337</v>
      </c>
      <c r="S3967" s="10">
        <f t="shared" si="322"/>
        <v>42114.928726851853</v>
      </c>
      <c r="T3967" s="10">
        <f t="shared" si="323"/>
        <v>42139.928726851853</v>
      </c>
      <c r="U3967">
        <f t="shared" si="324"/>
        <v>2015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 s="9">
        <v>0</v>
      </c>
      <c r="M3968" t="b">
        <v>0</v>
      </c>
      <c r="N3968" t="s">
        <v>8273</v>
      </c>
      <c r="O3968">
        <f t="shared" si="320"/>
        <v>0</v>
      </c>
      <c r="P3968">
        <f t="shared" si="321"/>
        <v>0</v>
      </c>
      <c r="Q3968" s="13" t="s">
        <v>8311</v>
      </c>
      <c r="R3968" t="s">
        <v>8352</v>
      </c>
      <c r="S3968" s="10">
        <f t="shared" si="322"/>
        <v>42021.783368055556</v>
      </c>
      <c r="T3968" s="10">
        <f t="shared" si="323"/>
        <v>42051.783368055556</v>
      </c>
      <c r="U3968">
        <f t="shared" si="324"/>
        <v>2015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 s="9">
        <v>0</v>
      </c>
      <c r="M3969" t="b">
        <v>0</v>
      </c>
      <c r="N3969" t="s">
        <v>8279</v>
      </c>
      <c r="O3969">
        <f t="shared" si="320"/>
        <v>0</v>
      </c>
      <c r="P3969">
        <f t="shared" si="321"/>
        <v>0</v>
      </c>
      <c r="Q3969" s="13" t="s">
        <v>8346</v>
      </c>
      <c r="R3969" t="s">
        <v>8347</v>
      </c>
      <c r="S3969" s="10">
        <f t="shared" si="322"/>
        <v>42432.276712962965</v>
      </c>
      <c r="T3969" s="10">
        <f t="shared" si="323"/>
        <v>42492.041666666672</v>
      </c>
      <c r="U3969">
        <f t="shared" si="324"/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 s="9">
        <v>0</v>
      </c>
      <c r="M3970" t="b">
        <v>0</v>
      </c>
      <c r="N3970" t="s">
        <v>8281</v>
      </c>
      <c r="O3970">
        <f t="shared" si="320"/>
        <v>0</v>
      </c>
      <c r="P3970">
        <f t="shared" si="321"/>
        <v>0</v>
      </c>
      <c r="Q3970" s="13" t="s">
        <v>8316</v>
      </c>
      <c r="R3970" t="s">
        <v>8344</v>
      </c>
      <c r="S3970" s="10">
        <f t="shared" si="322"/>
        <v>42022.006099537044</v>
      </c>
      <c r="T3970" s="10">
        <f t="shared" si="323"/>
        <v>42052.006099537044</v>
      </c>
      <c r="U3970">
        <f t="shared" si="324"/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 s="9">
        <v>0</v>
      </c>
      <c r="M3971" t="b">
        <v>0</v>
      </c>
      <c r="N3971" t="s">
        <v>8285</v>
      </c>
      <c r="O3971">
        <f t="shared" ref="O3971:O4034" si="325">ROUND(E3971/D3971*100,0)</f>
        <v>0</v>
      </c>
      <c r="P3971">
        <f t="shared" ref="P3971:P4034" si="326">IFERROR(ROUND(E3971/L3971,2),0)</f>
        <v>0</v>
      </c>
      <c r="Q3971" s="13" t="s">
        <v>8311</v>
      </c>
      <c r="R3971" t="s">
        <v>8348</v>
      </c>
      <c r="S3971" s="10">
        <f t="shared" ref="S3971:S4034" si="327">(((J3971/60)/60)/24)+DATE(1970,1,1)</f>
        <v>41945.133506944447</v>
      </c>
      <c r="T3971" s="10">
        <f t="shared" ref="T3971:T4034" si="328">(((I3971/60)/60)/24)+DATE(1970,1,1)</f>
        <v>42005.175173611111</v>
      </c>
      <c r="U3971">
        <f t="shared" si="324"/>
        <v>2014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 s="9">
        <v>0</v>
      </c>
      <c r="M3972" t="b">
        <v>0</v>
      </c>
      <c r="N3972" t="s">
        <v>8288</v>
      </c>
      <c r="O3972">
        <f t="shared" si="325"/>
        <v>0</v>
      </c>
      <c r="P3972">
        <f t="shared" si="326"/>
        <v>0</v>
      </c>
      <c r="Q3972" s="13" t="s">
        <v>8311</v>
      </c>
      <c r="R3972" t="s">
        <v>8349</v>
      </c>
      <c r="S3972" s="10">
        <f t="shared" si="327"/>
        <v>40079.566157407404</v>
      </c>
      <c r="T3972" s="10">
        <f t="shared" si="328"/>
        <v>40149.034722222219</v>
      </c>
      <c r="U3972">
        <f t="shared" si="324"/>
        <v>2009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 s="9">
        <v>0</v>
      </c>
      <c r="M3973" t="b">
        <v>0</v>
      </c>
      <c r="N3973" t="s">
        <v>8291</v>
      </c>
      <c r="O3973">
        <f t="shared" si="325"/>
        <v>0</v>
      </c>
      <c r="P3973">
        <f t="shared" si="326"/>
        <v>0</v>
      </c>
      <c r="Q3973" s="13" t="s">
        <v>8327</v>
      </c>
      <c r="R3973" t="s">
        <v>8330</v>
      </c>
      <c r="S3973" s="10">
        <f t="shared" si="327"/>
        <v>42325.683807870373</v>
      </c>
      <c r="T3973" s="10">
        <f t="shared" si="328"/>
        <v>42385.208333333328</v>
      </c>
      <c r="U3973">
        <f t="shared" si="324"/>
        <v>2015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 s="9">
        <v>0</v>
      </c>
      <c r="M3974" t="b">
        <v>0</v>
      </c>
      <c r="N3974" t="s">
        <v>8270</v>
      </c>
      <c r="O3974">
        <f t="shared" si="325"/>
        <v>0</v>
      </c>
      <c r="P3974">
        <f t="shared" si="326"/>
        <v>0</v>
      </c>
      <c r="Q3974" s="13" t="s">
        <v>8308</v>
      </c>
      <c r="R3974" t="s">
        <v>8342</v>
      </c>
      <c r="S3974" s="10">
        <f t="shared" si="327"/>
        <v>42157.916481481487</v>
      </c>
      <c r="T3974" s="10">
        <f t="shared" si="328"/>
        <v>42187.916481481487</v>
      </c>
      <c r="U3974">
        <f t="shared" si="324"/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 s="9">
        <v>0</v>
      </c>
      <c r="M3975" t="b">
        <v>0</v>
      </c>
      <c r="N3975" t="s">
        <v>8302</v>
      </c>
      <c r="O3975">
        <f t="shared" si="325"/>
        <v>0</v>
      </c>
      <c r="P3975">
        <f t="shared" si="326"/>
        <v>0</v>
      </c>
      <c r="Q3975" s="13" t="s">
        <v>8311</v>
      </c>
      <c r="R3975" t="s">
        <v>8356</v>
      </c>
      <c r="S3975" s="10">
        <f t="shared" si="327"/>
        <v>41194.579027777778</v>
      </c>
      <c r="T3975" s="10">
        <f t="shared" si="328"/>
        <v>41210.579027777778</v>
      </c>
      <c r="U3975">
        <f t="shared" si="324"/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 s="9">
        <v>0</v>
      </c>
      <c r="M3976" t="b">
        <v>0</v>
      </c>
      <c r="N3976" t="s">
        <v>8303</v>
      </c>
      <c r="O3976">
        <f t="shared" si="325"/>
        <v>0</v>
      </c>
      <c r="P3976">
        <f t="shared" si="326"/>
        <v>0</v>
      </c>
      <c r="Q3976" s="13" t="s">
        <v>8323</v>
      </c>
      <c r="R3976" t="s">
        <v>8335</v>
      </c>
      <c r="S3976" s="10">
        <f t="shared" si="327"/>
        <v>42683.151331018518</v>
      </c>
      <c r="T3976" s="10">
        <f t="shared" si="328"/>
        <v>42713.192997685182</v>
      </c>
      <c r="U3976">
        <f t="shared" si="324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 s="9">
        <v>0</v>
      </c>
      <c r="M3977" t="b">
        <v>0</v>
      </c>
      <c r="N3977" t="s">
        <v>8269</v>
      </c>
      <c r="O3977">
        <f t="shared" si="325"/>
        <v>0</v>
      </c>
      <c r="P3977">
        <f t="shared" si="326"/>
        <v>0</v>
      </c>
      <c r="Q3977" s="13" t="s">
        <v>8323</v>
      </c>
      <c r="R3977" t="s">
        <v>8326</v>
      </c>
      <c r="S3977" s="10">
        <f t="shared" si="327"/>
        <v>42282.655543981484</v>
      </c>
      <c r="T3977" s="10">
        <f t="shared" si="328"/>
        <v>42342.697210648148</v>
      </c>
      <c r="U3977">
        <f t="shared" si="324"/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 s="9">
        <v>0</v>
      </c>
      <c r="M3978" t="b">
        <v>0</v>
      </c>
      <c r="N3978" t="s">
        <v>8273</v>
      </c>
      <c r="O3978">
        <f t="shared" si="325"/>
        <v>0</v>
      </c>
      <c r="P3978">
        <f t="shared" si="326"/>
        <v>0</v>
      </c>
      <c r="Q3978" s="13" t="s">
        <v>8311</v>
      </c>
      <c r="R3978" t="s">
        <v>8352</v>
      </c>
      <c r="S3978" s="10">
        <f t="shared" si="327"/>
        <v>42690.858449074076</v>
      </c>
      <c r="T3978" s="10">
        <f t="shared" si="328"/>
        <v>42708.25</v>
      </c>
      <c r="U3978">
        <f t="shared" si="324"/>
        <v>2016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 s="9">
        <v>0</v>
      </c>
      <c r="M3979" t="b">
        <v>0</v>
      </c>
      <c r="N3979" t="s">
        <v>8279</v>
      </c>
      <c r="O3979">
        <f t="shared" si="325"/>
        <v>0</v>
      </c>
      <c r="P3979">
        <f t="shared" si="326"/>
        <v>0</v>
      </c>
      <c r="Q3979" s="13" t="s">
        <v>8346</v>
      </c>
      <c r="R3979" t="s">
        <v>8347</v>
      </c>
      <c r="S3979" s="10">
        <f t="shared" si="327"/>
        <v>42406.992418981477</v>
      </c>
      <c r="T3979" s="10">
        <f t="shared" si="328"/>
        <v>42436.992418981477</v>
      </c>
      <c r="U3979">
        <f t="shared" si="324"/>
        <v>2016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 s="9">
        <v>0</v>
      </c>
      <c r="M3980" t="b">
        <v>0</v>
      </c>
      <c r="N3980" t="s">
        <v>8287</v>
      </c>
      <c r="O3980">
        <f t="shared" si="325"/>
        <v>0</v>
      </c>
      <c r="P3980">
        <f t="shared" si="326"/>
        <v>0</v>
      </c>
      <c r="Q3980" s="13" t="s">
        <v>8313</v>
      </c>
      <c r="R3980" t="s">
        <v>8355</v>
      </c>
      <c r="S3980" s="10">
        <f t="shared" si="327"/>
        <v>42121.824525462958</v>
      </c>
      <c r="T3980" s="10">
        <f t="shared" si="328"/>
        <v>42151.824525462958</v>
      </c>
      <c r="U3980">
        <f t="shared" si="324"/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 s="9">
        <v>0</v>
      </c>
      <c r="M3981" t="b">
        <v>0</v>
      </c>
      <c r="N3981" t="s">
        <v>8276</v>
      </c>
      <c r="O3981">
        <f t="shared" si="325"/>
        <v>0</v>
      </c>
      <c r="P3981">
        <f t="shared" si="326"/>
        <v>0</v>
      </c>
      <c r="Q3981" s="13" t="s">
        <v>8327</v>
      </c>
      <c r="R3981" t="s">
        <v>8350</v>
      </c>
      <c r="S3981" s="10">
        <f t="shared" si="327"/>
        <v>40434.853402777779</v>
      </c>
      <c r="T3981" s="10">
        <f t="shared" si="328"/>
        <v>40473.208333333336</v>
      </c>
      <c r="U3981">
        <f t="shared" si="324"/>
        <v>2010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 s="9">
        <v>0</v>
      </c>
      <c r="M3982" t="b">
        <v>0</v>
      </c>
      <c r="N3982" t="s">
        <v>8302</v>
      </c>
      <c r="O3982">
        <f t="shared" si="325"/>
        <v>0</v>
      </c>
      <c r="P3982">
        <f t="shared" si="326"/>
        <v>0</v>
      </c>
      <c r="Q3982" s="13" t="s">
        <v>8311</v>
      </c>
      <c r="R3982" t="s">
        <v>8356</v>
      </c>
      <c r="S3982" s="10">
        <f t="shared" si="327"/>
        <v>41747.887060185189</v>
      </c>
      <c r="T3982" s="10">
        <f t="shared" si="328"/>
        <v>41807.887060185189</v>
      </c>
      <c r="U3982">
        <f t="shared" si="324"/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 s="9">
        <v>0</v>
      </c>
      <c r="M3983" t="b">
        <v>0</v>
      </c>
      <c r="N3983" t="s">
        <v>8280</v>
      </c>
      <c r="O3983">
        <f t="shared" si="325"/>
        <v>0</v>
      </c>
      <c r="P3983">
        <f t="shared" si="326"/>
        <v>0</v>
      </c>
      <c r="Q3983" s="13" t="s">
        <v>8316</v>
      </c>
      <c r="R3983" t="s">
        <v>8334</v>
      </c>
      <c r="S3983" s="10">
        <f t="shared" si="327"/>
        <v>41410.703993055555</v>
      </c>
      <c r="T3983" s="10">
        <f t="shared" si="328"/>
        <v>41424.703993055555</v>
      </c>
      <c r="U3983">
        <f t="shared" si="324"/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 s="9">
        <v>0</v>
      </c>
      <c r="M3984" t="b">
        <v>0</v>
      </c>
      <c r="N3984" t="s">
        <v>8294</v>
      </c>
      <c r="O3984">
        <f t="shared" si="325"/>
        <v>0</v>
      </c>
      <c r="P3984">
        <f t="shared" si="326"/>
        <v>0</v>
      </c>
      <c r="Q3984" s="13" t="s">
        <v>8313</v>
      </c>
      <c r="R3984" t="s">
        <v>8353</v>
      </c>
      <c r="S3984" s="10">
        <f t="shared" si="327"/>
        <v>42651.006273148145</v>
      </c>
      <c r="T3984" s="10">
        <f t="shared" si="328"/>
        <v>42711.047939814816</v>
      </c>
      <c r="U3984">
        <f t="shared" si="324"/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 s="9">
        <v>0</v>
      </c>
      <c r="M3985" t="b">
        <v>0</v>
      </c>
      <c r="N3985" t="s">
        <v>8265</v>
      </c>
      <c r="O3985">
        <f t="shared" si="325"/>
        <v>0</v>
      </c>
      <c r="P3985">
        <f t="shared" si="326"/>
        <v>0</v>
      </c>
      <c r="Q3985" s="13" t="s">
        <v>8321</v>
      </c>
      <c r="R3985" t="s">
        <v>8337</v>
      </c>
      <c r="S3985" s="10">
        <f t="shared" si="327"/>
        <v>42096.410115740742</v>
      </c>
      <c r="T3985" s="10">
        <f t="shared" si="328"/>
        <v>42140.427777777775</v>
      </c>
      <c r="U3985">
        <f t="shared" si="324"/>
        <v>2015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 s="9">
        <v>0</v>
      </c>
      <c r="M3986" t="b">
        <v>0</v>
      </c>
      <c r="N3986" t="s">
        <v>8266</v>
      </c>
      <c r="O3986">
        <f t="shared" si="325"/>
        <v>0</v>
      </c>
      <c r="P3986">
        <f t="shared" si="326"/>
        <v>0</v>
      </c>
      <c r="Q3986" s="13" t="s">
        <v>8321</v>
      </c>
      <c r="R3986" t="s">
        <v>8325</v>
      </c>
      <c r="S3986" s="10">
        <f t="shared" si="327"/>
        <v>42383.933993055558</v>
      </c>
      <c r="T3986" s="10">
        <f t="shared" si="328"/>
        <v>42413.933993055558</v>
      </c>
      <c r="U3986">
        <f t="shared" si="324"/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 s="9">
        <v>0</v>
      </c>
      <c r="M3987" t="b">
        <v>0</v>
      </c>
      <c r="N3987" t="s">
        <v>8268</v>
      </c>
      <c r="O3987">
        <f t="shared" si="325"/>
        <v>0</v>
      </c>
      <c r="P3987">
        <f t="shared" si="326"/>
        <v>0</v>
      </c>
      <c r="Q3987" s="13" t="s">
        <v>8321</v>
      </c>
      <c r="R3987" t="s">
        <v>8339</v>
      </c>
      <c r="S3987" s="10">
        <f t="shared" si="327"/>
        <v>42228.629884259266</v>
      </c>
      <c r="T3987" s="10">
        <f t="shared" si="328"/>
        <v>42288.629884259266</v>
      </c>
      <c r="U3987">
        <f t="shared" si="324"/>
        <v>2015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 s="9">
        <v>0</v>
      </c>
      <c r="M3988" t="b">
        <v>0</v>
      </c>
      <c r="N3988" t="s">
        <v>8277</v>
      </c>
      <c r="O3988">
        <f t="shared" si="325"/>
        <v>0</v>
      </c>
      <c r="P3988">
        <f t="shared" si="326"/>
        <v>0</v>
      </c>
      <c r="Q3988" s="13" t="s">
        <v>8327</v>
      </c>
      <c r="R3988" t="s">
        <v>8328</v>
      </c>
      <c r="S3988" s="10">
        <f t="shared" si="327"/>
        <v>41211.688750000001</v>
      </c>
      <c r="T3988" s="10">
        <f t="shared" si="328"/>
        <v>41241.730416666665</v>
      </c>
      <c r="U3988">
        <f t="shared" si="324"/>
        <v>2012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 s="9">
        <v>0</v>
      </c>
      <c r="M3989" t="b">
        <v>0</v>
      </c>
      <c r="N3989" t="s">
        <v>8279</v>
      </c>
      <c r="O3989">
        <f t="shared" si="325"/>
        <v>0</v>
      </c>
      <c r="P3989">
        <f t="shared" si="326"/>
        <v>0</v>
      </c>
      <c r="Q3989" s="13" t="s">
        <v>8346</v>
      </c>
      <c r="R3989" t="s">
        <v>8347</v>
      </c>
      <c r="S3989" s="10">
        <f t="shared" si="327"/>
        <v>42319.851388888885</v>
      </c>
      <c r="T3989" s="10">
        <f t="shared" si="328"/>
        <v>42364.851388888885</v>
      </c>
      <c r="U3989">
        <f t="shared" si="324"/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 s="9">
        <v>0</v>
      </c>
      <c r="M3990" t="b">
        <v>0</v>
      </c>
      <c r="N3990" t="s">
        <v>8281</v>
      </c>
      <c r="O3990">
        <f t="shared" si="325"/>
        <v>0</v>
      </c>
      <c r="P3990">
        <f t="shared" si="326"/>
        <v>0</v>
      </c>
      <c r="Q3990" s="13" t="s">
        <v>8316</v>
      </c>
      <c r="R3990" t="s">
        <v>8344</v>
      </c>
      <c r="S3990" s="10">
        <f t="shared" si="327"/>
        <v>42212.624189814815</v>
      </c>
      <c r="T3990" s="10">
        <f t="shared" si="328"/>
        <v>42272.624189814815</v>
      </c>
      <c r="U3990">
        <f t="shared" si="324"/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 s="9">
        <v>0</v>
      </c>
      <c r="M3991" t="b">
        <v>0</v>
      </c>
      <c r="N3991" t="s">
        <v>8291</v>
      </c>
      <c r="O3991">
        <f t="shared" si="325"/>
        <v>0</v>
      </c>
      <c r="P3991">
        <f t="shared" si="326"/>
        <v>0</v>
      </c>
      <c r="Q3991" s="13" t="s">
        <v>8327</v>
      </c>
      <c r="R3991" t="s">
        <v>8330</v>
      </c>
      <c r="S3991" s="10">
        <f t="shared" si="327"/>
        <v>42272.087766203709</v>
      </c>
      <c r="T3991" s="10">
        <f t="shared" si="328"/>
        <v>42302.087766203709</v>
      </c>
      <c r="U3991">
        <f t="shared" si="324"/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 s="9">
        <v>0</v>
      </c>
      <c r="M3992" t="b">
        <v>0</v>
      </c>
      <c r="N3992" t="s">
        <v>8291</v>
      </c>
      <c r="O3992">
        <f t="shared" si="325"/>
        <v>0</v>
      </c>
      <c r="P3992">
        <f t="shared" si="326"/>
        <v>0</v>
      </c>
      <c r="Q3992" s="13" t="s">
        <v>8327</v>
      </c>
      <c r="R3992" t="s">
        <v>8330</v>
      </c>
      <c r="S3992" s="10">
        <f t="shared" si="327"/>
        <v>42171.817384259266</v>
      </c>
      <c r="T3992" s="10">
        <f t="shared" si="328"/>
        <v>42201.817384259266</v>
      </c>
      <c r="U3992">
        <f t="shared" si="324"/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 s="9">
        <v>0</v>
      </c>
      <c r="M3993" t="b">
        <v>0</v>
      </c>
      <c r="N3993" t="s">
        <v>8283</v>
      </c>
      <c r="O3993">
        <f t="shared" si="325"/>
        <v>0</v>
      </c>
      <c r="P3993">
        <f t="shared" si="326"/>
        <v>0</v>
      </c>
      <c r="Q3993" s="13" t="s">
        <v>8313</v>
      </c>
      <c r="R3993" t="s">
        <v>8314</v>
      </c>
      <c r="S3993" s="10">
        <f t="shared" si="327"/>
        <v>42172.906678240746</v>
      </c>
      <c r="T3993" s="10">
        <f t="shared" si="328"/>
        <v>42186.906678240746</v>
      </c>
      <c r="U3993">
        <f t="shared" si="324"/>
        <v>2015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 s="9">
        <v>0</v>
      </c>
      <c r="M3994" t="b">
        <v>0</v>
      </c>
      <c r="N3994" t="s">
        <v>8270</v>
      </c>
      <c r="O3994">
        <f t="shared" si="325"/>
        <v>0</v>
      </c>
      <c r="P3994">
        <f t="shared" si="326"/>
        <v>0</v>
      </c>
      <c r="Q3994" s="13" t="s">
        <v>8308</v>
      </c>
      <c r="R3994" t="s">
        <v>8342</v>
      </c>
      <c r="S3994" s="10">
        <f t="shared" si="327"/>
        <v>42060.001805555556</v>
      </c>
      <c r="T3994" s="10">
        <f t="shared" si="328"/>
        <v>42094.985416666663</v>
      </c>
      <c r="U3994">
        <f t="shared" si="324"/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 s="9">
        <v>0</v>
      </c>
      <c r="M3995" t="b">
        <v>0</v>
      </c>
      <c r="N3995" t="s">
        <v>8282</v>
      </c>
      <c r="O3995">
        <f t="shared" si="325"/>
        <v>0</v>
      </c>
      <c r="P3995">
        <f t="shared" si="326"/>
        <v>0</v>
      </c>
      <c r="Q3995" s="13" t="s">
        <v>8319</v>
      </c>
      <c r="R3995" t="s">
        <v>8345</v>
      </c>
      <c r="S3995" s="10">
        <f t="shared" si="327"/>
        <v>41993.738298611104</v>
      </c>
      <c r="T3995" s="10">
        <f t="shared" si="328"/>
        <v>42053.738298611104</v>
      </c>
      <c r="U3995">
        <f t="shared" si="324"/>
        <v>2014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 s="9">
        <v>0</v>
      </c>
      <c r="M3996" t="b">
        <v>0</v>
      </c>
      <c r="N3996" t="s">
        <v>8282</v>
      </c>
      <c r="O3996">
        <f t="shared" si="325"/>
        <v>0</v>
      </c>
      <c r="P3996">
        <f t="shared" si="326"/>
        <v>0</v>
      </c>
      <c r="Q3996" s="13" t="s">
        <v>8319</v>
      </c>
      <c r="R3996" t="s">
        <v>8345</v>
      </c>
      <c r="S3996" s="10">
        <f t="shared" si="327"/>
        <v>42388.589085648149</v>
      </c>
      <c r="T3996" s="10">
        <f t="shared" si="328"/>
        <v>42395.589085648149</v>
      </c>
      <c r="U3996">
        <f t="shared" si="324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 s="9">
        <v>0</v>
      </c>
      <c r="M3997" t="b">
        <v>0</v>
      </c>
      <c r="N3997" t="s">
        <v>8269</v>
      </c>
      <c r="O3997">
        <f t="shared" si="325"/>
        <v>0</v>
      </c>
      <c r="P3997">
        <f t="shared" si="326"/>
        <v>0</v>
      </c>
      <c r="Q3997" s="13" t="s">
        <v>8323</v>
      </c>
      <c r="R3997" t="s">
        <v>8326</v>
      </c>
      <c r="S3997" s="10">
        <f t="shared" si="327"/>
        <v>42115.11618055556</v>
      </c>
      <c r="T3997" s="10">
        <f t="shared" si="328"/>
        <v>42175.11618055556</v>
      </c>
      <c r="U3997">
        <f t="shared" ref="U3997:U4060" si="329">YEAR(S3997)</f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 s="9">
        <v>0</v>
      </c>
      <c r="M3998" t="b">
        <v>0</v>
      </c>
      <c r="N3998" t="s">
        <v>8301</v>
      </c>
      <c r="O3998">
        <f t="shared" si="325"/>
        <v>0</v>
      </c>
      <c r="P3998">
        <f t="shared" si="326"/>
        <v>0</v>
      </c>
      <c r="Q3998" s="13" t="s">
        <v>8323</v>
      </c>
      <c r="R3998" t="s">
        <v>8324</v>
      </c>
      <c r="S3998" s="10">
        <f t="shared" si="327"/>
        <v>42077.129398148143</v>
      </c>
      <c r="T3998" s="10">
        <f t="shared" si="328"/>
        <v>42107.129398148143</v>
      </c>
      <c r="U3998">
        <f t="shared" si="329"/>
        <v>2015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 s="9">
        <v>0</v>
      </c>
      <c r="M3999" t="b">
        <v>0</v>
      </c>
      <c r="N3999" t="s">
        <v>8303</v>
      </c>
      <c r="O3999">
        <f t="shared" si="325"/>
        <v>0</v>
      </c>
      <c r="P3999">
        <f t="shared" si="326"/>
        <v>0</v>
      </c>
      <c r="Q3999" s="13" t="s">
        <v>8323</v>
      </c>
      <c r="R3999" t="s">
        <v>8335</v>
      </c>
      <c r="S3999" s="10">
        <f t="shared" si="327"/>
        <v>41899.627071759263</v>
      </c>
      <c r="T3999" s="10">
        <f t="shared" si="328"/>
        <v>41917.208333333336</v>
      </c>
      <c r="U3999">
        <f t="shared" si="329"/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 s="9">
        <v>0</v>
      </c>
      <c r="M4000" t="b">
        <v>0</v>
      </c>
      <c r="N4000" t="s">
        <v>8303</v>
      </c>
      <c r="O4000">
        <f t="shared" si="325"/>
        <v>0</v>
      </c>
      <c r="P4000">
        <f t="shared" si="326"/>
        <v>0</v>
      </c>
      <c r="Q4000" s="13" t="s">
        <v>8323</v>
      </c>
      <c r="R4000" t="s">
        <v>8335</v>
      </c>
      <c r="S4000" s="10">
        <f t="shared" si="327"/>
        <v>42269.126226851848</v>
      </c>
      <c r="T4000" s="10">
        <f t="shared" si="328"/>
        <v>42299.126226851848</v>
      </c>
      <c r="U4000">
        <f t="shared" si="329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 s="9">
        <v>0</v>
      </c>
      <c r="M4001" t="b">
        <v>0</v>
      </c>
      <c r="N4001" t="s">
        <v>8269</v>
      </c>
      <c r="O4001">
        <f t="shared" si="325"/>
        <v>0</v>
      </c>
      <c r="P4001">
        <f t="shared" si="326"/>
        <v>0</v>
      </c>
      <c r="Q4001" s="13" t="s">
        <v>8323</v>
      </c>
      <c r="R4001" t="s">
        <v>8326</v>
      </c>
      <c r="S4001" s="10">
        <f t="shared" si="327"/>
        <v>41926.542303240742</v>
      </c>
      <c r="T4001" s="10">
        <f t="shared" si="328"/>
        <v>41938.75</v>
      </c>
      <c r="U4001">
        <f t="shared" si="329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 s="9">
        <v>0</v>
      </c>
      <c r="M4002" t="b">
        <v>0</v>
      </c>
      <c r="N4002" t="s">
        <v>8269</v>
      </c>
      <c r="O4002">
        <f t="shared" si="325"/>
        <v>0</v>
      </c>
      <c r="P4002">
        <f t="shared" si="326"/>
        <v>0</v>
      </c>
      <c r="Q4002" s="13" t="s">
        <v>8323</v>
      </c>
      <c r="R4002" t="s">
        <v>8326</v>
      </c>
      <c r="S4002" s="10">
        <f t="shared" si="327"/>
        <v>42286.749780092592</v>
      </c>
      <c r="T4002" s="10">
        <f t="shared" si="328"/>
        <v>42316.791446759264</v>
      </c>
      <c r="U4002">
        <f t="shared" si="329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 s="9">
        <v>0</v>
      </c>
      <c r="M4003" t="b">
        <v>0</v>
      </c>
      <c r="N4003" t="s">
        <v>8269</v>
      </c>
      <c r="O4003">
        <f t="shared" si="325"/>
        <v>0</v>
      </c>
      <c r="P4003">
        <f t="shared" si="326"/>
        <v>0</v>
      </c>
      <c r="Q4003" s="13" t="s">
        <v>8323</v>
      </c>
      <c r="R4003" t="s">
        <v>8326</v>
      </c>
      <c r="S4003" s="10">
        <f t="shared" si="327"/>
        <v>42069.391446759255</v>
      </c>
      <c r="T4003" s="10">
        <f t="shared" si="328"/>
        <v>42099.349780092598</v>
      </c>
      <c r="U4003">
        <f t="shared" si="329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 s="9">
        <v>0</v>
      </c>
      <c r="M4004" t="b">
        <v>0</v>
      </c>
      <c r="N4004" t="s">
        <v>8269</v>
      </c>
      <c r="O4004">
        <f t="shared" si="325"/>
        <v>0</v>
      </c>
      <c r="P4004">
        <f t="shared" si="326"/>
        <v>0</v>
      </c>
      <c r="Q4004" s="13" t="s">
        <v>8323</v>
      </c>
      <c r="R4004" t="s">
        <v>8326</v>
      </c>
      <c r="S4004" s="10">
        <f t="shared" si="327"/>
        <v>42511.698101851856</v>
      </c>
      <c r="T4004" s="10">
        <f t="shared" si="328"/>
        <v>42535.787500000006</v>
      </c>
      <c r="U4004">
        <f t="shared" si="329"/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 s="9">
        <v>0</v>
      </c>
      <c r="M4005" t="b">
        <v>0</v>
      </c>
      <c r="N4005" t="s">
        <v>8276</v>
      </c>
      <c r="O4005">
        <f t="shared" si="325"/>
        <v>0</v>
      </c>
      <c r="P4005">
        <f t="shared" si="326"/>
        <v>0</v>
      </c>
      <c r="Q4005" s="13" t="s">
        <v>8327</v>
      </c>
      <c r="R4005" t="s">
        <v>8350</v>
      </c>
      <c r="S4005" s="10">
        <f t="shared" si="327"/>
        <v>40767.192395833335</v>
      </c>
      <c r="T4005" s="10">
        <f t="shared" si="328"/>
        <v>40797.192395833335</v>
      </c>
      <c r="U4005">
        <f t="shared" si="329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 s="9">
        <v>0</v>
      </c>
      <c r="M4006" t="b">
        <v>0</v>
      </c>
      <c r="N4006" t="s">
        <v>8269</v>
      </c>
      <c r="O4006">
        <f t="shared" si="325"/>
        <v>0</v>
      </c>
      <c r="P4006">
        <f t="shared" si="326"/>
        <v>0</v>
      </c>
      <c r="Q4006" s="13" t="s">
        <v>8323</v>
      </c>
      <c r="R4006" t="s">
        <v>8326</v>
      </c>
      <c r="S4006" s="10">
        <f t="shared" si="327"/>
        <v>41950.114108796297</v>
      </c>
      <c r="T4006" s="10">
        <f t="shared" si="328"/>
        <v>42010.114108796297</v>
      </c>
      <c r="U4006">
        <f t="shared" si="329"/>
        <v>2014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 s="9">
        <v>0</v>
      </c>
      <c r="M4007" t="b">
        <v>0</v>
      </c>
      <c r="N4007" t="s">
        <v>8270</v>
      </c>
      <c r="O4007">
        <f t="shared" si="325"/>
        <v>0</v>
      </c>
      <c r="P4007">
        <f t="shared" si="326"/>
        <v>0</v>
      </c>
      <c r="Q4007" s="13" t="s">
        <v>8308</v>
      </c>
      <c r="R4007" t="s">
        <v>8342</v>
      </c>
      <c r="S4007" s="10">
        <f t="shared" si="327"/>
        <v>42282.71629629629</v>
      </c>
      <c r="T4007" s="10">
        <f t="shared" si="328"/>
        <v>42312.757962962962</v>
      </c>
      <c r="U4007">
        <f t="shared" si="329"/>
        <v>2015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 s="9">
        <v>0</v>
      </c>
      <c r="M4008" t="b">
        <v>0</v>
      </c>
      <c r="N4008" t="s">
        <v>8273</v>
      </c>
      <c r="O4008">
        <f t="shared" si="325"/>
        <v>0</v>
      </c>
      <c r="P4008">
        <f t="shared" si="326"/>
        <v>0</v>
      </c>
      <c r="Q4008" s="13" t="s">
        <v>8311</v>
      </c>
      <c r="R4008" t="s">
        <v>8352</v>
      </c>
      <c r="S4008" s="10">
        <f t="shared" si="327"/>
        <v>41594.207060185188</v>
      </c>
      <c r="T4008" s="10">
        <f t="shared" si="328"/>
        <v>41624.207060185188</v>
      </c>
      <c r="U4008">
        <f t="shared" si="329"/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 s="9">
        <v>0</v>
      </c>
      <c r="M4009" t="b">
        <v>0</v>
      </c>
      <c r="N4009" t="s">
        <v>8276</v>
      </c>
      <c r="O4009">
        <f t="shared" si="325"/>
        <v>0</v>
      </c>
      <c r="P4009">
        <f t="shared" si="326"/>
        <v>0</v>
      </c>
      <c r="Q4009" s="13" t="s">
        <v>8327</v>
      </c>
      <c r="R4009" t="s">
        <v>8350</v>
      </c>
      <c r="S4009" s="10">
        <f t="shared" si="327"/>
        <v>40340.801562499997</v>
      </c>
      <c r="T4009" s="10">
        <f t="shared" si="328"/>
        <v>40386.207638888889</v>
      </c>
      <c r="U4009">
        <f t="shared" si="329"/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 s="9">
        <v>0</v>
      </c>
      <c r="M4010" t="b">
        <v>0</v>
      </c>
      <c r="N4010" t="s">
        <v>8279</v>
      </c>
      <c r="O4010">
        <f t="shared" si="325"/>
        <v>0</v>
      </c>
      <c r="P4010">
        <f t="shared" si="326"/>
        <v>0</v>
      </c>
      <c r="Q4010" s="13" t="s">
        <v>8346</v>
      </c>
      <c r="R4010" t="s">
        <v>8347</v>
      </c>
      <c r="S4010" s="10">
        <f t="shared" si="327"/>
        <v>42231.7971875</v>
      </c>
      <c r="T4010" s="10">
        <f t="shared" si="328"/>
        <v>42261.7971875</v>
      </c>
      <c r="U4010">
        <f t="shared" si="329"/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 s="9">
        <v>0</v>
      </c>
      <c r="M4011" t="b">
        <v>0</v>
      </c>
      <c r="N4011" t="s">
        <v>8279</v>
      </c>
      <c r="O4011">
        <f t="shared" si="325"/>
        <v>0</v>
      </c>
      <c r="P4011">
        <f t="shared" si="326"/>
        <v>0</v>
      </c>
      <c r="Q4011" s="13" t="s">
        <v>8346</v>
      </c>
      <c r="R4011" t="s">
        <v>8347</v>
      </c>
      <c r="S4011" s="10">
        <f t="shared" si="327"/>
        <v>41831.851840277777</v>
      </c>
      <c r="T4011" s="10">
        <f t="shared" si="328"/>
        <v>41861.916666666664</v>
      </c>
      <c r="U4011">
        <f t="shared" si="329"/>
        <v>2014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 s="9">
        <v>0</v>
      </c>
      <c r="M4012" t="b">
        <v>0</v>
      </c>
      <c r="N4012" t="s">
        <v>8284</v>
      </c>
      <c r="O4012">
        <f t="shared" si="325"/>
        <v>0</v>
      </c>
      <c r="P4012">
        <f t="shared" si="326"/>
        <v>0</v>
      </c>
      <c r="Q4012" s="13" t="s">
        <v>8327</v>
      </c>
      <c r="R4012" t="s">
        <v>8354</v>
      </c>
      <c r="S4012" s="10">
        <f t="shared" si="327"/>
        <v>41110.680138888885</v>
      </c>
      <c r="T4012" s="10">
        <f t="shared" si="328"/>
        <v>41118.666666666664</v>
      </c>
      <c r="U4012">
        <f t="shared" si="329"/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 s="9">
        <v>0</v>
      </c>
      <c r="M4013" t="b">
        <v>0</v>
      </c>
      <c r="N4013" t="s">
        <v>8284</v>
      </c>
      <c r="O4013">
        <f t="shared" si="325"/>
        <v>0</v>
      </c>
      <c r="P4013">
        <f t="shared" si="326"/>
        <v>0</v>
      </c>
      <c r="Q4013" s="13" t="s">
        <v>8327</v>
      </c>
      <c r="R4013" t="s">
        <v>8354</v>
      </c>
      <c r="S4013" s="10">
        <f t="shared" si="327"/>
        <v>40883.962581018517</v>
      </c>
      <c r="T4013" s="10">
        <f t="shared" si="328"/>
        <v>40913.962581018517</v>
      </c>
      <c r="U4013">
        <f t="shared" si="329"/>
        <v>2011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 s="9">
        <v>0</v>
      </c>
      <c r="M4014" t="b">
        <v>0</v>
      </c>
      <c r="N4014" t="s">
        <v>8271</v>
      </c>
      <c r="O4014">
        <f t="shared" si="325"/>
        <v>0</v>
      </c>
      <c r="P4014">
        <f t="shared" si="326"/>
        <v>0</v>
      </c>
      <c r="Q4014" s="13" t="s">
        <v>8308</v>
      </c>
      <c r="R4014" t="s">
        <v>8310</v>
      </c>
      <c r="S4014" s="10">
        <f t="shared" si="327"/>
        <v>41806.106770833336</v>
      </c>
      <c r="T4014" s="10">
        <f t="shared" si="328"/>
        <v>41836.106770833336</v>
      </c>
      <c r="U4014">
        <f t="shared" si="329"/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 s="9">
        <v>0</v>
      </c>
      <c r="M4015" t="b">
        <v>0</v>
      </c>
      <c r="N4015" t="s">
        <v>8270</v>
      </c>
      <c r="O4015">
        <f t="shared" si="325"/>
        <v>0</v>
      </c>
      <c r="P4015">
        <f t="shared" si="326"/>
        <v>0</v>
      </c>
      <c r="Q4015" s="13" t="s">
        <v>8308</v>
      </c>
      <c r="R4015" t="s">
        <v>8342</v>
      </c>
      <c r="S4015" s="10">
        <f t="shared" si="327"/>
        <v>42669.870173611111</v>
      </c>
      <c r="T4015" s="10">
        <f t="shared" si="328"/>
        <v>42699.911840277782</v>
      </c>
      <c r="U4015">
        <f t="shared" si="329"/>
        <v>2016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 s="9">
        <v>0</v>
      </c>
      <c r="M4016" t="b">
        <v>0</v>
      </c>
      <c r="N4016" t="s">
        <v>8273</v>
      </c>
      <c r="O4016">
        <f t="shared" si="325"/>
        <v>0</v>
      </c>
      <c r="P4016">
        <f t="shared" si="326"/>
        <v>0</v>
      </c>
      <c r="Q4016" s="13" t="s">
        <v>8311</v>
      </c>
      <c r="R4016" t="s">
        <v>8352</v>
      </c>
      <c r="S4016" s="10">
        <f t="shared" si="327"/>
        <v>41411.866608796299</v>
      </c>
      <c r="T4016" s="10">
        <f t="shared" si="328"/>
        <v>41441.866608796299</v>
      </c>
      <c r="U4016">
        <f t="shared" si="329"/>
        <v>2013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 s="9">
        <v>0</v>
      </c>
      <c r="M4017" t="b">
        <v>0</v>
      </c>
      <c r="N4017" t="s">
        <v>8273</v>
      </c>
      <c r="O4017">
        <f t="shared" si="325"/>
        <v>0</v>
      </c>
      <c r="P4017">
        <f t="shared" si="326"/>
        <v>0</v>
      </c>
      <c r="Q4017" s="13" t="s">
        <v>8311</v>
      </c>
      <c r="R4017" t="s">
        <v>8352</v>
      </c>
      <c r="S4017" s="10">
        <f t="shared" si="327"/>
        <v>42670.764039351852</v>
      </c>
      <c r="T4017" s="10">
        <f t="shared" si="328"/>
        <v>42700.805706018517</v>
      </c>
      <c r="U4017">
        <f t="shared" si="329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 s="9">
        <v>0</v>
      </c>
      <c r="M4018" t="b">
        <v>0</v>
      </c>
      <c r="N4018" t="s">
        <v>8269</v>
      </c>
      <c r="O4018">
        <f t="shared" si="325"/>
        <v>0</v>
      </c>
      <c r="P4018">
        <f t="shared" si="326"/>
        <v>0</v>
      </c>
      <c r="Q4018" s="13" t="s">
        <v>8323</v>
      </c>
      <c r="R4018" t="s">
        <v>8326</v>
      </c>
      <c r="S4018" s="10">
        <f t="shared" si="327"/>
        <v>41793.710231481484</v>
      </c>
      <c r="T4018" s="10">
        <f t="shared" si="328"/>
        <v>41823.710231481484</v>
      </c>
      <c r="U4018">
        <f t="shared" si="329"/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 s="9">
        <v>0</v>
      </c>
      <c r="M4019" t="b">
        <v>0</v>
      </c>
      <c r="N4019" t="s">
        <v>8268</v>
      </c>
      <c r="O4019">
        <f t="shared" si="325"/>
        <v>0</v>
      </c>
      <c r="P4019">
        <f t="shared" si="326"/>
        <v>0</v>
      </c>
      <c r="Q4019" s="13" t="s">
        <v>8321</v>
      </c>
      <c r="R4019" t="s">
        <v>8339</v>
      </c>
      <c r="S4019" s="10">
        <f t="shared" si="327"/>
        <v>42100.086145833338</v>
      </c>
      <c r="T4019" s="10">
        <f t="shared" si="328"/>
        <v>42130.086145833338</v>
      </c>
      <c r="U4019">
        <f t="shared" si="329"/>
        <v>2015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 s="9">
        <v>0</v>
      </c>
      <c r="M4020" t="b">
        <v>0</v>
      </c>
      <c r="N4020" t="s">
        <v>8284</v>
      </c>
      <c r="O4020">
        <f t="shared" si="325"/>
        <v>0</v>
      </c>
      <c r="P4020">
        <f t="shared" si="326"/>
        <v>0</v>
      </c>
      <c r="Q4020" s="13" t="s">
        <v>8327</v>
      </c>
      <c r="R4020" t="s">
        <v>8354</v>
      </c>
      <c r="S4020" s="10">
        <f t="shared" si="327"/>
        <v>41827.919166666667</v>
      </c>
      <c r="T4020" s="10">
        <f t="shared" si="328"/>
        <v>41858.291666666664</v>
      </c>
      <c r="U4020">
        <f t="shared" si="329"/>
        <v>2014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 s="9">
        <v>0</v>
      </c>
      <c r="M4021" t="b">
        <v>0</v>
      </c>
      <c r="N4021" t="s">
        <v>8273</v>
      </c>
      <c r="O4021">
        <f t="shared" si="325"/>
        <v>0</v>
      </c>
      <c r="P4021">
        <f t="shared" si="326"/>
        <v>0</v>
      </c>
      <c r="Q4021" s="13" t="s">
        <v>8311</v>
      </c>
      <c r="R4021" t="s">
        <v>8352</v>
      </c>
      <c r="S4021" s="10">
        <f t="shared" si="327"/>
        <v>41053.200960648144</v>
      </c>
      <c r="T4021" s="10">
        <f t="shared" si="328"/>
        <v>41111.618750000001</v>
      </c>
      <c r="U4021">
        <f t="shared" si="329"/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 s="9">
        <v>0</v>
      </c>
      <c r="M4022" t="b">
        <v>0</v>
      </c>
      <c r="N4022" t="s">
        <v>8273</v>
      </c>
      <c r="O4022">
        <f t="shared" si="325"/>
        <v>0</v>
      </c>
      <c r="P4022">
        <f t="shared" si="326"/>
        <v>0</v>
      </c>
      <c r="Q4022" s="13" t="s">
        <v>8311</v>
      </c>
      <c r="R4022" t="s">
        <v>8352</v>
      </c>
      <c r="S4022" s="10">
        <f t="shared" si="327"/>
        <v>40752.789710648147</v>
      </c>
      <c r="T4022" s="10">
        <f t="shared" si="328"/>
        <v>40782.789710648147</v>
      </c>
      <c r="U4022">
        <f t="shared" si="329"/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 s="9">
        <v>0</v>
      </c>
      <c r="M4023" t="b">
        <v>0</v>
      </c>
      <c r="N4023" t="s">
        <v>8291</v>
      </c>
      <c r="O4023">
        <f t="shared" si="325"/>
        <v>0</v>
      </c>
      <c r="P4023">
        <f t="shared" si="326"/>
        <v>0</v>
      </c>
      <c r="Q4023" s="13" t="s">
        <v>8327</v>
      </c>
      <c r="R4023" t="s">
        <v>8330</v>
      </c>
      <c r="S4023" s="10">
        <f t="shared" si="327"/>
        <v>42245.016736111109</v>
      </c>
      <c r="T4023" s="10">
        <f t="shared" si="328"/>
        <v>42256.666666666672</v>
      </c>
      <c r="U4023">
        <f t="shared" si="329"/>
        <v>2015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 s="9">
        <v>0</v>
      </c>
      <c r="M4024" t="b">
        <v>0</v>
      </c>
      <c r="N4024" t="s">
        <v>8294</v>
      </c>
      <c r="O4024">
        <f t="shared" si="325"/>
        <v>0</v>
      </c>
      <c r="P4024">
        <f t="shared" si="326"/>
        <v>0</v>
      </c>
      <c r="Q4024" s="13" t="s">
        <v>8313</v>
      </c>
      <c r="R4024" t="s">
        <v>8353</v>
      </c>
      <c r="S4024" s="10">
        <f t="shared" si="327"/>
        <v>42329.58839120371</v>
      </c>
      <c r="T4024" s="10">
        <f t="shared" si="328"/>
        <v>42359.58839120371</v>
      </c>
      <c r="U4024">
        <f t="shared" si="329"/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 s="9">
        <v>0</v>
      </c>
      <c r="M4025" t="b">
        <v>0</v>
      </c>
      <c r="N4025" t="s">
        <v>8280</v>
      </c>
      <c r="O4025">
        <f t="shared" si="325"/>
        <v>0</v>
      </c>
      <c r="P4025">
        <f t="shared" si="326"/>
        <v>0</v>
      </c>
      <c r="Q4025" s="13" t="s">
        <v>8316</v>
      </c>
      <c r="R4025" t="s">
        <v>8334</v>
      </c>
      <c r="S4025" s="10">
        <f t="shared" si="327"/>
        <v>40355.024953703702</v>
      </c>
      <c r="T4025" s="10">
        <f t="shared" si="328"/>
        <v>40390</v>
      </c>
      <c r="U4025">
        <f t="shared" si="329"/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 s="9">
        <v>0</v>
      </c>
      <c r="M4026" t="b">
        <v>0</v>
      </c>
      <c r="N4026" t="s">
        <v>8270</v>
      </c>
      <c r="O4026">
        <f t="shared" si="325"/>
        <v>0</v>
      </c>
      <c r="P4026">
        <f t="shared" si="326"/>
        <v>0</v>
      </c>
      <c r="Q4026" s="13" t="s">
        <v>8308</v>
      </c>
      <c r="R4026" t="s">
        <v>8342</v>
      </c>
      <c r="S4026" s="10">
        <f t="shared" si="327"/>
        <v>42101.633703703701</v>
      </c>
      <c r="T4026" s="10">
        <f t="shared" si="328"/>
        <v>42161.633703703701</v>
      </c>
      <c r="U4026">
        <f t="shared" si="329"/>
        <v>2015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 s="9">
        <v>0</v>
      </c>
      <c r="M4027" t="b">
        <v>0</v>
      </c>
      <c r="N4027" t="s">
        <v>8270</v>
      </c>
      <c r="O4027">
        <f t="shared" si="325"/>
        <v>0</v>
      </c>
      <c r="P4027">
        <f t="shared" si="326"/>
        <v>0</v>
      </c>
      <c r="Q4027" s="13" t="s">
        <v>8308</v>
      </c>
      <c r="R4027" t="s">
        <v>8342</v>
      </c>
      <c r="S4027" s="10">
        <f t="shared" si="327"/>
        <v>42150.777731481481</v>
      </c>
      <c r="T4027" s="10">
        <f t="shared" si="328"/>
        <v>42180.777731481481</v>
      </c>
      <c r="U4027">
        <f t="shared" si="329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 s="9">
        <v>0</v>
      </c>
      <c r="M4028" t="b">
        <v>0</v>
      </c>
      <c r="N4028" t="s">
        <v>8269</v>
      </c>
      <c r="O4028">
        <f t="shared" si="325"/>
        <v>0</v>
      </c>
      <c r="P4028">
        <f t="shared" si="326"/>
        <v>0</v>
      </c>
      <c r="Q4028" s="13" t="s">
        <v>8323</v>
      </c>
      <c r="R4028" t="s">
        <v>8326</v>
      </c>
      <c r="S4028" s="10">
        <f t="shared" si="327"/>
        <v>42453.806307870371</v>
      </c>
      <c r="T4028" s="10">
        <f t="shared" si="328"/>
        <v>42513.806307870371</v>
      </c>
      <c r="U4028">
        <f t="shared" si="329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 s="9">
        <v>0</v>
      </c>
      <c r="M4029" t="b">
        <v>0</v>
      </c>
      <c r="N4029" t="s">
        <v>8269</v>
      </c>
      <c r="O4029">
        <f t="shared" si="325"/>
        <v>0</v>
      </c>
      <c r="P4029">
        <f t="shared" si="326"/>
        <v>0</v>
      </c>
      <c r="Q4029" s="13" t="s">
        <v>8323</v>
      </c>
      <c r="R4029" t="s">
        <v>8326</v>
      </c>
      <c r="S4029" s="10">
        <f t="shared" si="327"/>
        <v>42494.471666666665</v>
      </c>
      <c r="T4029" s="10">
        <f t="shared" si="328"/>
        <v>42524.471666666665</v>
      </c>
      <c r="U4029">
        <f t="shared" si="329"/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 s="9">
        <v>0</v>
      </c>
      <c r="M4030" t="b">
        <v>0</v>
      </c>
      <c r="N4030" t="s">
        <v>8302</v>
      </c>
      <c r="O4030">
        <f t="shared" si="325"/>
        <v>0</v>
      </c>
      <c r="P4030">
        <f t="shared" si="326"/>
        <v>0</v>
      </c>
      <c r="Q4030" s="13" t="s">
        <v>8311</v>
      </c>
      <c r="R4030" t="s">
        <v>8356</v>
      </c>
      <c r="S4030" s="10">
        <f t="shared" si="327"/>
        <v>41078.899826388886</v>
      </c>
      <c r="T4030" s="10">
        <f t="shared" si="328"/>
        <v>41090.833333333336</v>
      </c>
      <c r="U4030">
        <f t="shared" si="329"/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 s="9">
        <v>0</v>
      </c>
      <c r="M4031" t="b">
        <v>0</v>
      </c>
      <c r="N4031" t="s">
        <v>8288</v>
      </c>
      <c r="O4031">
        <f t="shared" si="325"/>
        <v>0</v>
      </c>
      <c r="P4031">
        <f t="shared" si="326"/>
        <v>0</v>
      </c>
      <c r="Q4031" s="13" t="s">
        <v>8311</v>
      </c>
      <c r="R4031" t="s">
        <v>8349</v>
      </c>
      <c r="S4031" s="10">
        <f t="shared" si="327"/>
        <v>40990.050069444449</v>
      </c>
      <c r="T4031" s="10">
        <f t="shared" si="328"/>
        <v>41050.050069444449</v>
      </c>
      <c r="U4031">
        <f t="shared" si="329"/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 s="9">
        <v>0</v>
      </c>
      <c r="M4032" t="b">
        <v>0</v>
      </c>
      <c r="N4032" t="s">
        <v>8271</v>
      </c>
      <c r="O4032">
        <f t="shared" si="325"/>
        <v>0</v>
      </c>
      <c r="P4032">
        <f t="shared" si="326"/>
        <v>0</v>
      </c>
      <c r="Q4032" s="13" t="s">
        <v>8308</v>
      </c>
      <c r="R4032" t="s">
        <v>8310</v>
      </c>
      <c r="S4032" s="10">
        <f t="shared" si="327"/>
        <v>41836.595520833333</v>
      </c>
      <c r="T4032" s="10">
        <f t="shared" si="328"/>
        <v>41866.595520833333</v>
      </c>
      <c r="U4032">
        <f t="shared" si="329"/>
        <v>2014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 s="9">
        <v>0</v>
      </c>
      <c r="M4033" t="b">
        <v>0</v>
      </c>
      <c r="N4033" t="s">
        <v>8266</v>
      </c>
      <c r="O4033">
        <f t="shared" si="325"/>
        <v>0</v>
      </c>
      <c r="P4033">
        <f t="shared" si="326"/>
        <v>0</v>
      </c>
      <c r="Q4033" s="13" t="s">
        <v>8321</v>
      </c>
      <c r="R4033" t="s">
        <v>8325</v>
      </c>
      <c r="S4033" s="10">
        <f t="shared" si="327"/>
        <v>42191.824062500003</v>
      </c>
      <c r="T4033" s="10">
        <f t="shared" si="328"/>
        <v>42221.824062500003</v>
      </c>
      <c r="U4033">
        <f t="shared" si="329"/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 s="9">
        <v>0</v>
      </c>
      <c r="M4034" t="b">
        <v>0</v>
      </c>
      <c r="N4034" t="s">
        <v>8266</v>
      </c>
      <c r="O4034">
        <f t="shared" si="325"/>
        <v>0</v>
      </c>
      <c r="P4034">
        <f t="shared" si="326"/>
        <v>0</v>
      </c>
      <c r="Q4034" s="13" t="s">
        <v>8321</v>
      </c>
      <c r="R4034" t="s">
        <v>8325</v>
      </c>
      <c r="S4034" s="10">
        <f t="shared" si="327"/>
        <v>41857.18304398148</v>
      </c>
      <c r="T4034" s="10">
        <f t="shared" si="328"/>
        <v>41887.18304398148</v>
      </c>
      <c r="U4034">
        <f t="shared" si="329"/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 s="9">
        <v>0</v>
      </c>
      <c r="M4035" t="b">
        <v>0</v>
      </c>
      <c r="N4035" t="s">
        <v>8268</v>
      </c>
      <c r="O4035">
        <f t="shared" ref="O4035:O4098" si="330">ROUND(E4035/D4035*100,0)</f>
        <v>0</v>
      </c>
      <c r="P4035">
        <f t="shared" ref="P4035:P4098" si="331">IFERROR(ROUND(E4035/L4035,2),0)</f>
        <v>0</v>
      </c>
      <c r="Q4035" s="13" t="s">
        <v>8321</v>
      </c>
      <c r="R4035" t="s">
        <v>8339</v>
      </c>
      <c r="S4035" s="10">
        <f t="shared" ref="S4035:S4098" si="332">(((J4035/60)/60)/24)+DATE(1970,1,1)</f>
        <v>40987.83488425926</v>
      </c>
      <c r="T4035" s="10">
        <f t="shared" ref="T4035:T4098" si="333">(((I4035/60)/60)/24)+DATE(1970,1,1)</f>
        <v>41047.83488425926</v>
      </c>
      <c r="U4035">
        <f t="shared" si="329"/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 s="9">
        <v>0</v>
      </c>
      <c r="M4036" t="b">
        <v>0</v>
      </c>
      <c r="N4036" t="s">
        <v>8270</v>
      </c>
      <c r="O4036">
        <f t="shared" si="330"/>
        <v>0</v>
      </c>
      <c r="P4036">
        <f t="shared" si="331"/>
        <v>0</v>
      </c>
      <c r="Q4036" s="13" t="s">
        <v>8308</v>
      </c>
      <c r="R4036" t="s">
        <v>8342</v>
      </c>
      <c r="S4036" s="10">
        <f t="shared" si="332"/>
        <v>41849.035370370373</v>
      </c>
      <c r="T4036" s="10">
        <f t="shared" si="333"/>
        <v>41879.035370370373</v>
      </c>
      <c r="U4036">
        <f t="shared" si="329"/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 s="9">
        <v>0</v>
      </c>
      <c r="M4037" t="b">
        <v>0</v>
      </c>
      <c r="N4037" t="s">
        <v>8276</v>
      </c>
      <c r="O4037">
        <f t="shared" si="330"/>
        <v>0</v>
      </c>
      <c r="P4037">
        <f t="shared" si="331"/>
        <v>0</v>
      </c>
      <c r="Q4037" s="13" t="s">
        <v>8327</v>
      </c>
      <c r="R4037" t="s">
        <v>8350</v>
      </c>
      <c r="S4037" s="10">
        <f t="shared" si="332"/>
        <v>41116.763275462967</v>
      </c>
      <c r="T4037" s="10">
        <f t="shared" si="333"/>
        <v>41146.763275462967</v>
      </c>
      <c r="U4037">
        <f t="shared" si="329"/>
        <v>2012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 s="9">
        <v>0</v>
      </c>
      <c r="M4038" t="b">
        <v>0</v>
      </c>
      <c r="N4038" t="s">
        <v>8285</v>
      </c>
      <c r="O4038">
        <f t="shared" si="330"/>
        <v>0</v>
      </c>
      <c r="P4038">
        <f t="shared" si="331"/>
        <v>0</v>
      </c>
      <c r="Q4038" s="13" t="s">
        <v>8311</v>
      </c>
      <c r="R4038" t="s">
        <v>8348</v>
      </c>
      <c r="S4038" s="10">
        <f t="shared" si="332"/>
        <v>42485.64534722222</v>
      </c>
      <c r="T4038" s="10">
        <f t="shared" si="333"/>
        <v>42515.64534722222</v>
      </c>
      <c r="U4038">
        <f t="shared" si="329"/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 s="9">
        <v>0</v>
      </c>
      <c r="M4039" t="b">
        <v>0</v>
      </c>
      <c r="N4039" t="s">
        <v>8273</v>
      </c>
      <c r="O4039">
        <f t="shared" si="330"/>
        <v>0</v>
      </c>
      <c r="P4039">
        <f t="shared" si="331"/>
        <v>0</v>
      </c>
      <c r="Q4039" s="13" t="s">
        <v>8311</v>
      </c>
      <c r="R4039" t="s">
        <v>8352</v>
      </c>
      <c r="S4039" s="10">
        <f t="shared" si="332"/>
        <v>41838.475219907406</v>
      </c>
      <c r="T4039" s="10">
        <f t="shared" si="333"/>
        <v>41898.475219907406</v>
      </c>
      <c r="U4039">
        <f t="shared" si="329"/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 s="9">
        <v>0</v>
      </c>
      <c r="M4040" t="b">
        <v>0</v>
      </c>
      <c r="N4040" t="s">
        <v>8289</v>
      </c>
      <c r="O4040">
        <f t="shared" si="330"/>
        <v>0</v>
      </c>
      <c r="P4040">
        <f t="shared" si="331"/>
        <v>0</v>
      </c>
      <c r="Q4040" s="13" t="s">
        <v>8313</v>
      </c>
      <c r="R4040" t="s">
        <v>8351</v>
      </c>
      <c r="S4040" s="10">
        <f t="shared" si="332"/>
        <v>42069.104421296302</v>
      </c>
      <c r="T4040" s="10">
        <f t="shared" si="333"/>
        <v>42099.062754629631</v>
      </c>
      <c r="U4040">
        <f t="shared" si="329"/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 s="9">
        <v>0</v>
      </c>
      <c r="M4041" t="b">
        <v>0</v>
      </c>
      <c r="N4041" t="s">
        <v>8283</v>
      </c>
      <c r="O4041">
        <f t="shared" si="330"/>
        <v>0</v>
      </c>
      <c r="P4041">
        <f t="shared" si="331"/>
        <v>0</v>
      </c>
      <c r="Q4041" s="13" t="s">
        <v>8313</v>
      </c>
      <c r="R4041" t="s">
        <v>8314</v>
      </c>
      <c r="S4041" s="10">
        <f t="shared" si="332"/>
        <v>41855.859814814816</v>
      </c>
      <c r="T4041" s="10">
        <f t="shared" si="333"/>
        <v>41876.859814814816</v>
      </c>
      <c r="U4041">
        <f t="shared" si="329"/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 s="9">
        <v>0</v>
      </c>
      <c r="M4042" t="b">
        <v>0</v>
      </c>
      <c r="N4042" t="s">
        <v>8270</v>
      </c>
      <c r="O4042">
        <f t="shared" si="330"/>
        <v>0</v>
      </c>
      <c r="P4042">
        <f t="shared" si="331"/>
        <v>0</v>
      </c>
      <c r="Q4042" s="13" t="s">
        <v>8308</v>
      </c>
      <c r="R4042" t="s">
        <v>8342</v>
      </c>
      <c r="S4042" s="10">
        <f t="shared" si="332"/>
        <v>41978.930972222224</v>
      </c>
      <c r="T4042" s="10">
        <f t="shared" si="333"/>
        <v>42035.027083333334</v>
      </c>
      <c r="U4042">
        <f t="shared" si="329"/>
        <v>2014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 s="9">
        <v>0</v>
      </c>
      <c r="M4043" t="b">
        <v>0</v>
      </c>
      <c r="N4043" t="s">
        <v>8269</v>
      </c>
      <c r="O4043">
        <f t="shared" si="330"/>
        <v>0</v>
      </c>
      <c r="P4043">
        <f t="shared" si="331"/>
        <v>0</v>
      </c>
      <c r="Q4043" s="13" t="s">
        <v>8323</v>
      </c>
      <c r="R4043" t="s">
        <v>8326</v>
      </c>
      <c r="S4043" s="10">
        <f t="shared" si="332"/>
        <v>41784.952488425923</v>
      </c>
      <c r="T4043" s="10">
        <f t="shared" si="333"/>
        <v>41811.458333333336</v>
      </c>
      <c r="U4043">
        <f t="shared" si="329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 s="9">
        <v>0</v>
      </c>
      <c r="M4044" t="b">
        <v>0</v>
      </c>
      <c r="N4044" t="s">
        <v>8269</v>
      </c>
      <c r="O4044">
        <f t="shared" si="330"/>
        <v>0</v>
      </c>
      <c r="P4044">
        <f t="shared" si="331"/>
        <v>0</v>
      </c>
      <c r="Q4044" s="13" t="s">
        <v>8323</v>
      </c>
      <c r="R4044" t="s">
        <v>8326</v>
      </c>
      <c r="S4044" s="10">
        <f t="shared" si="332"/>
        <v>42103.024398148147</v>
      </c>
      <c r="T4044" s="10">
        <f t="shared" si="333"/>
        <v>42112.9375</v>
      </c>
      <c r="U4044">
        <f t="shared" si="329"/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 s="9">
        <v>0</v>
      </c>
      <c r="M4045" t="b">
        <v>0</v>
      </c>
      <c r="N4045" t="s">
        <v>8303</v>
      </c>
      <c r="O4045">
        <f t="shared" si="330"/>
        <v>0</v>
      </c>
      <c r="P4045">
        <f t="shared" si="331"/>
        <v>0</v>
      </c>
      <c r="Q4045" s="13" t="s">
        <v>8323</v>
      </c>
      <c r="R4045" t="s">
        <v>8335</v>
      </c>
      <c r="S4045" s="10">
        <f t="shared" si="332"/>
        <v>41766.692037037035</v>
      </c>
      <c r="T4045" s="10">
        <f t="shared" si="333"/>
        <v>41826.692037037035</v>
      </c>
      <c r="U4045">
        <f t="shared" si="329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 s="9">
        <v>0</v>
      </c>
      <c r="M4046" t="b">
        <v>0</v>
      </c>
      <c r="N4046" t="s">
        <v>8269</v>
      </c>
      <c r="O4046">
        <f t="shared" si="330"/>
        <v>0</v>
      </c>
      <c r="P4046">
        <f t="shared" si="331"/>
        <v>0</v>
      </c>
      <c r="Q4046" s="13" t="s">
        <v>8323</v>
      </c>
      <c r="R4046" t="s">
        <v>8326</v>
      </c>
      <c r="S4046" s="10">
        <f t="shared" si="332"/>
        <v>42186.01116898148</v>
      </c>
      <c r="T4046" s="10">
        <f t="shared" si="333"/>
        <v>42230.818055555559</v>
      </c>
      <c r="U4046">
        <f t="shared" si="329"/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 s="9">
        <v>0</v>
      </c>
      <c r="M4047" t="b">
        <v>0</v>
      </c>
      <c r="N4047" t="s">
        <v>8276</v>
      </c>
      <c r="O4047">
        <f t="shared" si="330"/>
        <v>0</v>
      </c>
      <c r="P4047">
        <f t="shared" si="331"/>
        <v>0</v>
      </c>
      <c r="Q4047" s="13" t="s">
        <v>8327</v>
      </c>
      <c r="R4047" t="s">
        <v>8350</v>
      </c>
      <c r="S4047" s="10">
        <f t="shared" si="332"/>
        <v>40883.024178240739</v>
      </c>
      <c r="T4047" s="10">
        <f t="shared" si="333"/>
        <v>40926.833333333336</v>
      </c>
      <c r="U4047">
        <f t="shared" si="329"/>
        <v>2011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 s="9">
        <v>0</v>
      </c>
      <c r="M4048" t="b">
        <v>0</v>
      </c>
      <c r="N4048" t="s">
        <v>8265</v>
      </c>
      <c r="O4048">
        <f t="shared" si="330"/>
        <v>0</v>
      </c>
      <c r="P4048">
        <f t="shared" si="331"/>
        <v>0</v>
      </c>
      <c r="Q4048" s="13" t="s">
        <v>8321</v>
      </c>
      <c r="R4048" t="s">
        <v>8337</v>
      </c>
      <c r="S4048" s="10">
        <f t="shared" si="332"/>
        <v>42541.837511574078</v>
      </c>
      <c r="T4048" s="10">
        <f t="shared" si="333"/>
        <v>42557</v>
      </c>
      <c r="U4048">
        <f t="shared" si="329"/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 s="9">
        <v>0</v>
      </c>
      <c r="M4049" t="b">
        <v>0</v>
      </c>
      <c r="N4049" t="s">
        <v>8271</v>
      </c>
      <c r="O4049">
        <f t="shared" si="330"/>
        <v>0</v>
      </c>
      <c r="P4049">
        <f t="shared" si="331"/>
        <v>0</v>
      </c>
      <c r="Q4049" s="13" t="s">
        <v>8308</v>
      </c>
      <c r="R4049" t="s">
        <v>8310</v>
      </c>
      <c r="S4049" s="10">
        <f t="shared" si="332"/>
        <v>41837.984976851854</v>
      </c>
      <c r="T4049" s="10">
        <f t="shared" si="333"/>
        <v>41871.030555555553</v>
      </c>
      <c r="U4049">
        <f t="shared" si="329"/>
        <v>2014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 s="9">
        <v>0</v>
      </c>
      <c r="M4050" t="b">
        <v>0</v>
      </c>
      <c r="N4050" t="s">
        <v>8289</v>
      </c>
      <c r="O4050">
        <f t="shared" si="330"/>
        <v>0</v>
      </c>
      <c r="P4050">
        <f t="shared" si="331"/>
        <v>0</v>
      </c>
      <c r="Q4050" s="13" t="s">
        <v>8313</v>
      </c>
      <c r="R4050" t="s">
        <v>8351</v>
      </c>
      <c r="S4050" s="10">
        <f t="shared" si="332"/>
        <v>41779.649317129632</v>
      </c>
      <c r="T4050" s="10">
        <f t="shared" si="333"/>
        <v>41789.649317129632</v>
      </c>
      <c r="U4050">
        <f t="shared" si="329"/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 s="9">
        <v>0</v>
      </c>
      <c r="M4051" t="b">
        <v>0</v>
      </c>
      <c r="N4051" t="s">
        <v>8289</v>
      </c>
      <c r="O4051">
        <f t="shared" si="330"/>
        <v>0</v>
      </c>
      <c r="P4051">
        <f t="shared" si="331"/>
        <v>0</v>
      </c>
      <c r="Q4051" s="13" t="s">
        <v>8313</v>
      </c>
      <c r="R4051" t="s">
        <v>8351</v>
      </c>
      <c r="S4051" s="10">
        <f t="shared" si="332"/>
        <v>42256.984791666662</v>
      </c>
      <c r="T4051" s="10">
        <f t="shared" si="333"/>
        <v>42286.984791666662</v>
      </c>
      <c r="U4051">
        <f t="shared" si="329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 s="9">
        <v>0</v>
      </c>
      <c r="M4052" t="b">
        <v>0</v>
      </c>
      <c r="N4052" t="s">
        <v>8269</v>
      </c>
      <c r="O4052">
        <f t="shared" si="330"/>
        <v>0</v>
      </c>
      <c r="P4052">
        <f t="shared" si="331"/>
        <v>0</v>
      </c>
      <c r="Q4052" s="13" t="s">
        <v>8323</v>
      </c>
      <c r="R4052" t="s">
        <v>8326</v>
      </c>
      <c r="S4052" s="10">
        <f t="shared" si="332"/>
        <v>42492.737847222219</v>
      </c>
      <c r="T4052" s="10">
        <f t="shared" si="333"/>
        <v>42534.166666666672</v>
      </c>
      <c r="U4052">
        <f t="shared" si="329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 s="9">
        <v>0</v>
      </c>
      <c r="M4053" t="b">
        <v>0</v>
      </c>
      <c r="N4053" t="s">
        <v>8269</v>
      </c>
      <c r="O4053">
        <f t="shared" si="330"/>
        <v>0</v>
      </c>
      <c r="P4053">
        <f t="shared" si="331"/>
        <v>0</v>
      </c>
      <c r="Q4053" s="13" t="s">
        <v>8323</v>
      </c>
      <c r="R4053" t="s">
        <v>8326</v>
      </c>
      <c r="S4053" s="10">
        <f t="shared" si="332"/>
        <v>41793.814259259263</v>
      </c>
      <c r="T4053" s="10">
        <f t="shared" si="333"/>
        <v>41825.165972222225</v>
      </c>
      <c r="U4053">
        <f t="shared" si="329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 s="9">
        <v>0</v>
      </c>
      <c r="M4054" t="b">
        <v>0</v>
      </c>
      <c r="N4054" t="s">
        <v>8269</v>
      </c>
      <c r="O4054">
        <f t="shared" si="330"/>
        <v>0</v>
      </c>
      <c r="P4054">
        <f t="shared" si="331"/>
        <v>0</v>
      </c>
      <c r="Q4054" s="13" t="s">
        <v>8323</v>
      </c>
      <c r="R4054" t="s">
        <v>8326</v>
      </c>
      <c r="S4054" s="10">
        <f t="shared" si="332"/>
        <v>42111.904097222221</v>
      </c>
      <c r="T4054" s="10">
        <f t="shared" si="333"/>
        <v>42171.904097222221</v>
      </c>
      <c r="U4054">
        <f t="shared" si="329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 s="9">
        <v>0</v>
      </c>
      <c r="M4055" t="b">
        <v>0</v>
      </c>
      <c r="N4055" t="s">
        <v>8297</v>
      </c>
      <c r="O4055">
        <f t="shared" si="330"/>
        <v>0</v>
      </c>
      <c r="P4055">
        <f t="shared" si="331"/>
        <v>0</v>
      </c>
      <c r="Q4055" s="13" t="s">
        <v>8319</v>
      </c>
      <c r="R4055" t="s">
        <v>8357</v>
      </c>
      <c r="S4055" s="10">
        <f t="shared" si="332"/>
        <v>41971.876863425925</v>
      </c>
      <c r="T4055" s="10">
        <f t="shared" si="333"/>
        <v>41986.876863425925</v>
      </c>
      <c r="U4055">
        <f t="shared" si="329"/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 s="9">
        <v>0</v>
      </c>
      <c r="M4056" t="b">
        <v>0</v>
      </c>
      <c r="N4056" t="s">
        <v>8266</v>
      </c>
      <c r="O4056">
        <f t="shared" si="330"/>
        <v>0</v>
      </c>
      <c r="P4056">
        <f t="shared" si="331"/>
        <v>0</v>
      </c>
      <c r="Q4056" s="13" t="s">
        <v>8321</v>
      </c>
      <c r="R4056" t="s">
        <v>8325</v>
      </c>
      <c r="S4056" s="10">
        <f t="shared" si="332"/>
        <v>42033.573009259257</v>
      </c>
      <c r="T4056" s="10">
        <f t="shared" si="333"/>
        <v>42063.573009259257</v>
      </c>
      <c r="U4056">
        <f t="shared" si="329"/>
        <v>2015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 s="9">
        <v>0</v>
      </c>
      <c r="M4057" t="b">
        <v>0</v>
      </c>
      <c r="N4057" t="s">
        <v>8279</v>
      </c>
      <c r="O4057">
        <f t="shared" si="330"/>
        <v>0</v>
      </c>
      <c r="P4057">
        <f t="shared" si="331"/>
        <v>0</v>
      </c>
      <c r="Q4057" s="13" t="s">
        <v>8346</v>
      </c>
      <c r="R4057" t="s">
        <v>8347</v>
      </c>
      <c r="S4057" s="10">
        <f t="shared" si="332"/>
        <v>42046.79</v>
      </c>
      <c r="T4057" s="10">
        <f t="shared" si="333"/>
        <v>42076.748333333337</v>
      </c>
      <c r="U4057">
        <f t="shared" si="329"/>
        <v>2015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 s="9">
        <v>0</v>
      </c>
      <c r="M4058" t="b">
        <v>0</v>
      </c>
      <c r="N4058" t="s">
        <v>8280</v>
      </c>
      <c r="O4058">
        <f t="shared" si="330"/>
        <v>0</v>
      </c>
      <c r="P4058">
        <f t="shared" si="331"/>
        <v>0</v>
      </c>
      <c r="Q4058" s="13" t="s">
        <v>8316</v>
      </c>
      <c r="R4058" t="s">
        <v>8334</v>
      </c>
      <c r="S4058" s="10">
        <f t="shared" si="332"/>
        <v>41775.713969907411</v>
      </c>
      <c r="T4058" s="10">
        <f t="shared" si="333"/>
        <v>41805.713969907411</v>
      </c>
      <c r="U4058">
        <f t="shared" si="329"/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 s="9">
        <v>0</v>
      </c>
      <c r="M4059" t="b">
        <v>0</v>
      </c>
      <c r="N4059" t="s">
        <v>8266</v>
      </c>
      <c r="O4059">
        <f t="shared" si="330"/>
        <v>0</v>
      </c>
      <c r="P4059">
        <f t="shared" si="331"/>
        <v>0</v>
      </c>
      <c r="Q4059" s="13" t="s">
        <v>8321</v>
      </c>
      <c r="R4059" t="s">
        <v>8325</v>
      </c>
      <c r="S4059" s="10">
        <f t="shared" si="332"/>
        <v>42712.011944444443</v>
      </c>
      <c r="T4059" s="10">
        <f t="shared" si="333"/>
        <v>42742.011944444443</v>
      </c>
      <c r="U4059">
        <f t="shared" si="329"/>
        <v>2016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 s="9">
        <v>0</v>
      </c>
      <c r="M4060" t="b">
        <v>0</v>
      </c>
      <c r="N4060" t="s">
        <v>8266</v>
      </c>
      <c r="O4060">
        <f t="shared" si="330"/>
        <v>0</v>
      </c>
      <c r="P4060">
        <f t="shared" si="331"/>
        <v>0</v>
      </c>
      <c r="Q4060" s="13" t="s">
        <v>8321</v>
      </c>
      <c r="R4060" t="s">
        <v>8325</v>
      </c>
      <c r="S4060" s="10">
        <f t="shared" si="332"/>
        <v>41911.934791666667</v>
      </c>
      <c r="T4060" s="10">
        <f t="shared" si="333"/>
        <v>41971.976458333331</v>
      </c>
      <c r="U4060">
        <f t="shared" si="329"/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 s="9">
        <v>0</v>
      </c>
      <c r="M4061" t="b">
        <v>0</v>
      </c>
      <c r="N4061" t="s">
        <v>8268</v>
      </c>
      <c r="O4061">
        <f t="shared" si="330"/>
        <v>0</v>
      </c>
      <c r="P4061">
        <f t="shared" si="331"/>
        <v>0</v>
      </c>
      <c r="Q4061" s="13" t="s">
        <v>8321</v>
      </c>
      <c r="R4061" t="s">
        <v>8339</v>
      </c>
      <c r="S4061" s="10">
        <f t="shared" si="332"/>
        <v>41456.36241898148</v>
      </c>
      <c r="T4061" s="10">
        <f t="shared" si="333"/>
        <v>41486.36241898148</v>
      </c>
      <c r="U4061">
        <f t="shared" ref="U4061:U4124" si="334">YEAR(S4061)</f>
        <v>2013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 s="9">
        <v>0</v>
      </c>
      <c r="M4062" t="b">
        <v>0</v>
      </c>
      <c r="N4062" t="s">
        <v>8268</v>
      </c>
      <c r="O4062">
        <f t="shared" si="330"/>
        <v>0</v>
      </c>
      <c r="P4062">
        <f t="shared" si="331"/>
        <v>0</v>
      </c>
      <c r="Q4062" s="13" t="s">
        <v>8321</v>
      </c>
      <c r="R4062" t="s">
        <v>8339</v>
      </c>
      <c r="S4062" s="10">
        <f t="shared" si="332"/>
        <v>41113.968576388892</v>
      </c>
      <c r="T4062" s="10">
        <f t="shared" si="333"/>
        <v>41143.968576388892</v>
      </c>
      <c r="U4062">
        <f t="shared" si="334"/>
        <v>2012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 s="9">
        <v>0</v>
      </c>
      <c r="M4063" t="b">
        <v>0</v>
      </c>
      <c r="N4063" t="s">
        <v>8277</v>
      </c>
      <c r="O4063">
        <f t="shared" si="330"/>
        <v>0</v>
      </c>
      <c r="P4063">
        <f t="shared" si="331"/>
        <v>0</v>
      </c>
      <c r="Q4063" s="13" t="s">
        <v>8327</v>
      </c>
      <c r="R4063" t="s">
        <v>8328</v>
      </c>
      <c r="S4063" s="10">
        <f t="shared" si="332"/>
        <v>41026.958969907406</v>
      </c>
      <c r="T4063" s="10">
        <f t="shared" si="333"/>
        <v>41056.958969907406</v>
      </c>
      <c r="U4063">
        <f t="shared" si="334"/>
        <v>2012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 s="9">
        <v>0</v>
      </c>
      <c r="M4064" t="b">
        <v>0</v>
      </c>
      <c r="N4064" t="s">
        <v>8279</v>
      </c>
      <c r="O4064">
        <f t="shared" si="330"/>
        <v>0</v>
      </c>
      <c r="P4064">
        <f t="shared" si="331"/>
        <v>0</v>
      </c>
      <c r="Q4064" s="13" t="s">
        <v>8346</v>
      </c>
      <c r="R4064" t="s">
        <v>8347</v>
      </c>
      <c r="S4064" s="10">
        <f t="shared" si="332"/>
        <v>42583.030810185184</v>
      </c>
      <c r="T4064" s="10">
        <f t="shared" si="333"/>
        <v>42613.030810185184</v>
      </c>
      <c r="U4064">
        <f t="shared" si="334"/>
        <v>2016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 s="9">
        <v>0</v>
      </c>
      <c r="M4065" t="b">
        <v>0</v>
      </c>
      <c r="N4065" t="s">
        <v>8285</v>
      </c>
      <c r="O4065">
        <f t="shared" si="330"/>
        <v>0</v>
      </c>
      <c r="P4065">
        <f t="shared" si="331"/>
        <v>0</v>
      </c>
      <c r="Q4065" s="13" t="s">
        <v>8311</v>
      </c>
      <c r="R4065" t="s">
        <v>8348</v>
      </c>
      <c r="S4065" s="10">
        <f t="shared" si="332"/>
        <v>42180.390277777777</v>
      </c>
      <c r="T4065" s="10">
        <f t="shared" si="333"/>
        <v>42240.390277777777</v>
      </c>
      <c r="U4065">
        <f t="shared" si="334"/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 s="9">
        <v>0</v>
      </c>
      <c r="M4066" t="b">
        <v>0</v>
      </c>
      <c r="N4066" t="s">
        <v>8287</v>
      </c>
      <c r="O4066">
        <f t="shared" si="330"/>
        <v>0</v>
      </c>
      <c r="P4066">
        <f t="shared" si="331"/>
        <v>0</v>
      </c>
      <c r="Q4066" s="13" t="s">
        <v>8313</v>
      </c>
      <c r="R4066" t="s">
        <v>8355</v>
      </c>
      <c r="S4066" s="10">
        <f t="shared" si="332"/>
        <v>42053.051203703704</v>
      </c>
      <c r="T4066" s="10">
        <f t="shared" si="333"/>
        <v>42095.012499999997</v>
      </c>
      <c r="U4066">
        <f t="shared" si="334"/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 s="9">
        <v>0</v>
      </c>
      <c r="M4067" t="b">
        <v>0</v>
      </c>
      <c r="N4067" t="s">
        <v>8291</v>
      </c>
      <c r="O4067">
        <f t="shared" si="330"/>
        <v>0</v>
      </c>
      <c r="P4067">
        <f t="shared" si="331"/>
        <v>0</v>
      </c>
      <c r="Q4067" s="13" t="s">
        <v>8327</v>
      </c>
      <c r="R4067" t="s">
        <v>8330</v>
      </c>
      <c r="S4067" s="10">
        <f t="shared" si="332"/>
        <v>42152.906851851847</v>
      </c>
      <c r="T4067" s="10">
        <f t="shared" si="333"/>
        <v>42166.625</v>
      </c>
      <c r="U4067">
        <f t="shared" si="334"/>
        <v>2015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 s="9">
        <v>0</v>
      </c>
      <c r="M4068" t="b">
        <v>0</v>
      </c>
      <c r="N4068" t="s">
        <v>8270</v>
      </c>
      <c r="O4068">
        <f t="shared" si="330"/>
        <v>0</v>
      </c>
      <c r="P4068">
        <f t="shared" si="331"/>
        <v>0</v>
      </c>
      <c r="Q4068" s="13" t="s">
        <v>8308</v>
      </c>
      <c r="R4068" t="s">
        <v>8342</v>
      </c>
      <c r="S4068" s="10">
        <f t="shared" si="332"/>
        <v>42103.676180555558</v>
      </c>
      <c r="T4068" s="10">
        <f t="shared" si="333"/>
        <v>42115.676180555558</v>
      </c>
      <c r="U4068">
        <f t="shared" si="334"/>
        <v>2015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 s="9">
        <v>0</v>
      </c>
      <c r="M4069" t="b">
        <v>0</v>
      </c>
      <c r="N4069" t="s">
        <v>8270</v>
      </c>
      <c r="O4069">
        <f t="shared" si="330"/>
        <v>0</v>
      </c>
      <c r="P4069">
        <f t="shared" si="331"/>
        <v>0</v>
      </c>
      <c r="Q4069" s="13" t="s">
        <v>8308</v>
      </c>
      <c r="R4069" t="s">
        <v>8342</v>
      </c>
      <c r="S4069" s="10">
        <f t="shared" si="332"/>
        <v>42346.736400462964</v>
      </c>
      <c r="T4069" s="10">
        <f t="shared" si="333"/>
        <v>42386.958333333328</v>
      </c>
      <c r="U4069">
        <f t="shared" si="334"/>
        <v>2015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 s="9">
        <v>0</v>
      </c>
      <c r="M4070" t="b">
        <v>0</v>
      </c>
      <c r="N4070" t="s">
        <v>8282</v>
      </c>
      <c r="O4070">
        <f t="shared" si="330"/>
        <v>0</v>
      </c>
      <c r="P4070">
        <f t="shared" si="331"/>
        <v>0</v>
      </c>
      <c r="Q4070" s="13" t="s">
        <v>8319</v>
      </c>
      <c r="R4070" t="s">
        <v>8345</v>
      </c>
      <c r="S4070" s="10">
        <f t="shared" si="332"/>
        <v>41831.884108796294</v>
      </c>
      <c r="T4070" s="10">
        <f t="shared" si="333"/>
        <v>41861.884108796294</v>
      </c>
      <c r="U4070">
        <f t="shared" si="334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 s="9">
        <v>0</v>
      </c>
      <c r="M4071" t="b">
        <v>0</v>
      </c>
      <c r="N4071" t="s">
        <v>8269</v>
      </c>
      <c r="O4071">
        <f t="shared" si="330"/>
        <v>0</v>
      </c>
      <c r="P4071">
        <f t="shared" si="331"/>
        <v>0</v>
      </c>
      <c r="Q4071" s="13" t="s">
        <v>8323</v>
      </c>
      <c r="R4071" t="s">
        <v>8326</v>
      </c>
      <c r="S4071" s="10">
        <f t="shared" si="332"/>
        <v>41954.545081018514</v>
      </c>
      <c r="T4071" s="10">
        <f t="shared" si="333"/>
        <v>41978.477777777778</v>
      </c>
      <c r="U4071">
        <f t="shared" si="334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 s="9">
        <v>0</v>
      </c>
      <c r="M4072" t="b">
        <v>0</v>
      </c>
      <c r="N4072" t="s">
        <v>8269</v>
      </c>
      <c r="O4072">
        <f t="shared" si="330"/>
        <v>0</v>
      </c>
      <c r="P4072">
        <f t="shared" si="331"/>
        <v>0</v>
      </c>
      <c r="Q4072" s="13" t="s">
        <v>8323</v>
      </c>
      <c r="R4072" t="s">
        <v>8326</v>
      </c>
      <c r="S4072" s="10">
        <f t="shared" si="332"/>
        <v>41867.652280092596</v>
      </c>
      <c r="T4072" s="10">
        <f t="shared" si="333"/>
        <v>41875.291666666664</v>
      </c>
      <c r="U4072">
        <f t="shared" si="334"/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 s="9">
        <v>0</v>
      </c>
      <c r="M4073" t="b">
        <v>0</v>
      </c>
      <c r="N4073" t="s">
        <v>8285</v>
      </c>
      <c r="O4073">
        <f t="shared" si="330"/>
        <v>0</v>
      </c>
      <c r="P4073">
        <f t="shared" si="331"/>
        <v>0</v>
      </c>
      <c r="Q4073" s="13" t="s">
        <v>8311</v>
      </c>
      <c r="R4073" t="s">
        <v>8348</v>
      </c>
      <c r="S4073" s="10">
        <f t="shared" si="332"/>
        <v>42461.447662037041</v>
      </c>
      <c r="T4073" s="10">
        <f t="shared" si="333"/>
        <v>42481.447662037041</v>
      </c>
      <c r="U4073">
        <f t="shared" si="334"/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 s="9">
        <v>0</v>
      </c>
      <c r="M4074" t="b">
        <v>0</v>
      </c>
      <c r="N4074" t="s">
        <v>8271</v>
      </c>
      <c r="O4074">
        <f t="shared" si="330"/>
        <v>0</v>
      </c>
      <c r="P4074">
        <f t="shared" si="331"/>
        <v>0</v>
      </c>
      <c r="Q4074" s="13" t="s">
        <v>8308</v>
      </c>
      <c r="R4074" t="s">
        <v>8310</v>
      </c>
      <c r="S4074" s="10">
        <f t="shared" si="332"/>
        <v>42491.781319444446</v>
      </c>
      <c r="T4074" s="10">
        <f t="shared" si="333"/>
        <v>42551.781319444446</v>
      </c>
      <c r="U4074">
        <f t="shared" si="334"/>
        <v>2016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 s="9">
        <v>0</v>
      </c>
      <c r="M4075" t="b">
        <v>0</v>
      </c>
      <c r="N4075" t="s">
        <v>8270</v>
      </c>
      <c r="O4075">
        <f t="shared" si="330"/>
        <v>0</v>
      </c>
      <c r="P4075">
        <f t="shared" si="331"/>
        <v>0</v>
      </c>
      <c r="Q4075" s="13" t="s">
        <v>8308</v>
      </c>
      <c r="R4075" t="s">
        <v>8342</v>
      </c>
      <c r="S4075" s="10">
        <f t="shared" si="332"/>
        <v>42057.883159722223</v>
      </c>
      <c r="T4075" s="10">
        <f t="shared" si="333"/>
        <v>42087.841493055559</v>
      </c>
      <c r="U4075">
        <f t="shared" si="334"/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 s="9">
        <v>0</v>
      </c>
      <c r="M4076" t="b">
        <v>0</v>
      </c>
      <c r="N4076" t="s">
        <v>8287</v>
      </c>
      <c r="O4076">
        <f t="shared" si="330"/>
        <v>0</v>
      </c>
      <c r="P4076">
        <f t="shared" si="331"/>
        <v>0</v>
      </c>
      <c r="Q4076" s="13" t="s">
        <v>8313</v>
      </c>
      <c r="R4076" t="s">
        <v>8355</v>
      </c>
      <c r="S4076" s="10">
        <f t="shared" si="332"/>
        <v>42241.613796296297</v>
      </c>
      <c r="T4076" s="10">
        <f t="shared" si="333"/>
        <v>42264.708333333328</v>
      </c>
      <c r="U4076">
        <f t="shared" si="334"/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 s="9">
        <v>0</v>
      </c>
      <c r="M4077" t="b">
        <v>0</v>
      </c>
      <c r="N4077" t="s">
        <v>8269</v>
      </c>
      <c r="O4077">
        <f t="shared" si="330"/>
        <v>0</v>
      </c>
      <c r="P4077">
        <f t="shared" si="331"/>
        <v>0</v>
      </c>
      <c r="Q4077" s="13" t="s">
        <v>8323</v>
      </c>
      <c r="R4077" t="s">
        <v>8326</v>
      </c>
      <c r="S4077" s="10">
        <f t="shared" si="332"/>
        <v>42808.358287037037</v>
      </c>
      <c r="T4077" s="10">
        <f t="shared" si="333"/>
        <v>42834.358287037037</v>
      </c>
      <c r="U4077">
        <f t="shared" si="334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8269</v>
      </c>
      <c r="O4078">
        <f t="shared" si="330"/>
        <v>0</v>
      </c>
      <c r="P4078">
        <f t="shared" si="331"/>
        <v>0</v>
      </c>
      <c r="Q4078" s="13" t="s">
        <v>8323</v>
      </c>
      <c r="R4078" t="s">
        <v>8326</v>
      </c>
      <c r="S4078" s="10">
        <f t="shared" si="332"/>
        <v>41905.795706018522</v>
      </c>
      <c r="T4078" s="10">
        <f t="shared" si="333"/>
        <v>41933.82708333333</v>
      </c>
      <c r="U4078">
        <f t="shared" si="334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 s="9">
        <v>0</v>
      </c>
      <c r="M4079" t="b">
        <v>0</v>
      </c>
      <c r="N4079" t="s">
        <v>8269</v>
      </c>
      <c r="O4079">
        <f t="shared" si="330"/>
        <v>0</v>
      </c>
      <c r="P4079">
        <f t="shared" si="331"/>
        <v>0</v>
      </c>
      <c r="Q4079" s="13" t="s">
        <v>8323</v>
      </c>
      <c r="R4079" t="s">
        <v>8326</v>
      </c>
      <c r="S4079" s="10">
        <f t="shared" si="332"/>
        <v>42534.866875</v>
      </c>
      <c r="T4079" s="10">
        <f t="shared" si="333"/>
        <v>42564.866875</v>
      </c>
      <c r="U4079">
        <f t="shared" si="334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 s="9">
        <v>0</v>
      </c>
      <c r="M4080" t="b">
        <v>0</v>
      </c>
      <c r="N4080" t="s">
        <v>8303</v>
      </c>
      <c r="O4080">
        <f t="shared" si="330"/>
        <v>0</v>
      </c>
      <c r="P4080">
        <f t="shared" si="331"/>
        <v>0</v>
      </c>
      <c r="Q4080" s="13" t="s">
        <v>8323</v>
      </c>
      <c r="R4080" t="s">
        <v>8335</v>
      </c>
      <c r="S4080" s="10">
        <f t="shared" si="332"/>
        <v>42007.016458333332</v>
      </c>
      <c r="T4080" s="10">
        <f t="shared" si="333"/>
        <v>42028.041666666672</v>
      </c>
      <c r="U4080">
        <f t="shared" si="334"/>
        <v>2015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 s="9">
        <v>0</v>
      </c>
      <c r="M4081" t="b">
        <v>0</v>
      </c>
      <c r="N4081" t="s">
        <v>8265</v>
      </c>
      <c r="O4081">
        <f t="shared" si="330"/>
        <v>0</v>
      </c>
      <c r="P4081">
        <f t="shared" si="331"/>
        <v>0</v>
      </c>
      <c r="Q4081" s="13" t="s">
        <v>8321</v>
      </c>
      <c r="R4081" t="s">
        <v>8337</v>
      </c>
      <c r="S4081" s="10">
        <f t="shared" si="332"/>
        <v>41778.915416666663</v>
      </c>
      <c r="T4081" s="10">
        <f t="shared" si="333"/>
        <v>41806.844444444447</v>
      </c>
      <c r="U4081">
        <f t="shared" si="334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 s="9">
        <v>0</v>
      </c>
      <c r="M4082" t="b">
        <v>0</v>
      </c>
      <c r="N4082" t="s">
        <v>8269</v>
      </c>
      <c r="O4082">
        <f t="shared" si="330"/>
        <v>0</v>
      </c>
      <c r="P4082">
        <f t="shared" si="331"/>
        <v>0</v>
      </c>
      <c r="Q4082" s="13" t="s">
        <v>8323</v>
      </c>
      <c r="R4082" t="s">
        <v>8326</v>
      </c>
      <c r="S4082" s="10">
        <f t="shared" si="332"/>
        <v>42730.903726851851</v>
      </c>
      <c r="T4082" s="10">
        <f t="shared" si="333"/>
        <v>42760.903726851851</v>
      </c>
      <c r="U4082">
        <f t="shared" si="334"/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 s="9">
        <v>0</v>
      </c>
      <c r="M4083" t="b">
        <v>0</v>
      </c>
      <c r="N4083" t="s">
        <v>8269</v>
      </c>
      <c r="O4083">
        <f t="shared" si="330"/>
        <v>0</v>
      </c>
      <c r="P4083">
        <f t="shared" si="331"/>
        <v>0</v>
      </c>
      <c r="Q4083" s="13" t="s">
        <v>8323</v>
      </c>
      <c r="R4083" t="s">
        <v>8326</v>
      </c>
      <c r="S4083" s="10">
        <f t="shared" si="332"/>
        <v>42096.544548611113</v>
      </c>
      <c r="T4083" s="10">
        <f t="shared" si="333"/>
        <v>42126.544548611113</v>
      </c>
      <c r="U4083">
        <f t="shared" si="334"/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 s="9">
        <v>0</v>
      </c>
      <c r="M4084" t="b">
        <v>0</v>
      </c>
      <c r="N4084" t="s">
        <v>8268</v>
      </c>
      <c r="O4084">
        <f t="shared" si="330"/>
        <v>0</v>
      </c>
      <c r="P4084">
        <f t="shared" si="331"/>
        <v>0</v>
      </c>
      <c r="Q4084" s="13" t="s">
        <v>8321</v>
      </c>
      <c r="R4084" t="s">
        <v>8339</v>
      </c>
      <c r="S4084" s="10">
        <f t="shared" si="332"/>
        <v>41407.84684027778</v>
      </c>
      <c r="T4084" s="10">
        <f t="shared" si="333"/>
        <v>41427.84684027778</v>
      </c>
      <c r="U4084">
        <f t="shared" si="334"/>
        <v>2013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 s="9">
        <v>0</v>
      </c>
      <c r="M4085" t="b">
        <v>0</v>
      </c>
      <c r="N4085" t="s">
        <v>8280</v>
      </c>
      <c r="O4085">
        <f t="shared" si="330"/>
        <v>0</v>
      </c>
      <c r="P4085">
        <f t="shared" si="331"/>
        <v>0</v>
      </c>
      <c r="Q4085" s="13" t="s">
        <v>8316</v>
      </c>
      <c r="R4085" t="s">
        <v>8334</v>
      </c>
      <c r="S4085" s="10">
        <f t="shared" si="332"/>
        <v>41829.912083333329</v>
      </c>
      <c r="T4085" s="10">
        <f t="shared" si="333"/>
        <v>41859.912083333329</v>
      </c>
      <c r="U4085">
        <f t="shared" si="334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 s="9">
        <v>0</v>
      </c>
      <c r="M4086" t="b">
        <v>0</v>
      </c>
      <c r="N4086" t="s">
        <v>8269</v>
      </c>
      <c r="O4086">
        <f t="shared" si="330"/>
        <v>0</v>
      </c>
      <c r="P4086">
        <f t="shared" si="331"/>
        <v>0</v>
      </c>
      <c r="Q4086" s="13" t="s">
        <v>8323</v>
      </c>
      <c r="R4086" t="s">
        <v>8326</v>
      </c>
      <c r="S4086" s="10">
        <f t="shared" si="332"/>
        <v>42421.141469907408</v>
      </c>
      <c r="T4086" s="10">
        <f t="shared" si="333"/>
        <v>42481.099803240737</v>
      </c>
      <c r="U4086">
        <f t="shared" si="334"/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 s="9">
        <v>0</v>
      </c>
      <c r="M4087" t="b">
        <v>0</v>
      </c>
      <c r="N4087" t="s">
        <v>8289</v>
      </c>
      <c r="O4087">
        <f t="shared" si="330"/>
        <v>0</v>
      </c>
      <c r="P4087">
        <f t="shared" si="331"/>
        <v>0</v>
      </c>
      <c r="Q4087" s="13" t="s">
        <v>8313</v>
      </c>
      <c r="R4087" t="s">
        <v>8351</v>
      </c>
      <c r="S4087" s="10">
        <f t="shared" si="332"/>
        <v>42005.24998842593</v>
      </c>
      <c r="T4087" s="10">
        <f t="shared" si="333"/>
        <v>42035.841666666667</v>
      </c>
      <c r="U4087">
        <f t="shared" si="334"/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 s="9">
        <v>0</v>
      </c>
      <c r="M4088" t="b">
        <v>0</v>
      </c>
      <c r="N4088" t="s">
        <v>8270</v>
      </c>
      <c r="O4088">
        <f t="shared" si="330"/>
        <v>0</v>
      </c>
      <c r="P4088">
        <f t="shared" si="331"/>
        <v>0</v>
      </c>
      <c r="Q4088" s="13" t="s">
        <v>8308</v>
      </c>
      <c r="R4088" t="s">
        <v>8342</v>
      </c>
      <c r="S4088" s="10">
        <f t="shared" si="332"/>
        <v>42242.122210648144</v>
      </c>
      <c r="T4088" s="10">
        <f t="shared" si="333"/>
        <v>42272.122210648144</v>
      </c>
      <c r="U4088">
        <f t="shared" si="334"/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 s="9">
        <v>0</v>
      </c>
      <c r="M4089" t="b">
        <v>0</v>
      </c>
      <c r="N4089" t="s">
        <v>8276</v>
      </c>
      <c r="O4089">
        <f t="shared" si="330"/>
        <v>0</v>
      </c>
      <c r="P4089">
        <f t="shared" si="331"/>
        <v>0</v>
      </c>
      <c r="Q4089" s="13" t="s">
        <v>8327</v>
      </c>
      <c r="R4089" t="s">
        <v>8350</v>
      </c>
      <c r="S4089" s="10">
        <f t="shared" si="332"/>
        <v>40978.238067129627</v>
      </c>
      <c r="T4089" s="10">
        <f t="shared" si="333"/>
        <v>41008.196400462963</v>
      </c>
      <c r="U4089">
        <f t="shared" si="334"/>
        <v>2012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 s="9">
        <v>0</v>
      </c>
      <c r="M4090" t="b">
        <v>0</v>
      </c>
      <c r="N4090" t="s">
        <v>8279</v>
      </c>
      <c r="O4090">
        <f t="shared" si="330"/>
        <v>0</v>
      </c>
      <c r="P4090">
        <f t="shared" si="331"/>
        <v>0</v>
      </c>
      <c r="Q4090" s="13" t="s">
        <v>8346</v>
      </c>
      <c r="R4090" t="s">
        <v>8347</v>
      </c>
      <c r="S4090" s="10">
        <f t="shared" si="332"/>
        <v>41850.014178240745</v>
      </c>
      <c r="T4090" s="10">
        <f t="shared" si="333"/>
        <v>41878.014178240745</v>
      </c>
      <c r="U4090">
        <f t="shared" si="334"/>
        <v>2014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 s="9">
        <v>0</v>
      </c>
      <c r="M4091" t="b">
        <v>0</v>
      </c>
      <c r="N4091" t="s">
        <v>8281</v>
      </c>
      <c r="O4091">
        <f t="shared" si="330"/>
        <v>0</v>
      </c>
      <c r="P4091">
        <f t="shared" si="331"/>
        <v>0</v>
      </c>
      <c r="Q4091" s="13" t="s">
        <v>8316</v>
      </c>
      <c r="R4091" t="s">
        <v>8344</v>
      </c>
      <c r="S4091" s="10">
        <f t="shared" si="332"/>
        <v>42164.699652777781</v>
      </c>
      <c r="T4091" s="10">
        <f t="shared" si="333"/>
        <v>42194.699652777781</v>
      </c>
      <c r="U4091">
        <f t="shared" si="334"/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 s="9">
        <v>0</v>
      </c>
      <c r="M4092" t="b">
        <v>0</v>
      </c>
      <c r="N4092" t="s">
        <v>8289</v>
      </c>
      <c r="O4092">
        <f t="shared" si="330"/>
        <v>0</v>
      </c>
      <c r="P4092">
        <f t="shared" si="331"/>
        <v>0</v>
      </c>
      <c r="Q4092" s="13" t="s">
        <v>8313</v>
      </c>
      <c r="R4092" t="s">
        <v>8351</v>
      </c>
      <c r="S4092" s="10">
        <f t="shared" si="332"/>
        <v>42438.53907407407</v>
      </c>
      <c r="T4092" s="10">
        <f t="shared" si="333"/>
        <v>42468.497407407413</v>
      </c>
      <c r="U4092">
        <f t="shared" si="334"/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 s="9">
        <v>0</v>
      </c>
      <c r="M4093" t="b">
        <v>0</v>
      </c>
      <c r="N4093" t="s">
        <v>8303</v>
      </c>
      <c r="O4093">
        <f t="shared" si="330"/>
        <v>0</v>
      </c>
      <c r="P4093">
        <f t="shared" si="331"/>
        <v>0</v>
      </c>
      <c r="Q4093" s="13" t="s">
        <v>8323</v>
      </c>
      <c r="R4093" t="s">
        <v>8335</v>
      </c>
      <c r="S4093" s="10">
        <f t="shared" si="332"/>
        <v>42172.686099537037</v>
      </c>
      <c r="T4093" s="10">
        <f t="shared" si="333"/>
        <v>42202.676388888889</v>
      </c>
      <c r="U4093">
        <f t="shared" si="334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 s="9">
        <v>0</v>
      </c>
      <c r="M4094" t="b">
        <v>0</v>
      </c>
      <c r="N4094" t="s">
        <v>8269</v>
      </c>
      <c r="O4094">
        <f t="shared" si="330"/>
        <v>0</v>
      </c>
      <c r="P4094">
        <f t="shared" si="331"/>
        <v>0</v>
      </c>
      <c r="Q4094" s="13" t="s">
        <v>8323</v>
      </c>
      <c r="R4094" t="s">
        <v>8326</v>
      </c>
      <c r="S4094" s="10">
        <f t="shared" si="332"/>
        <v>41761.810150462967</v>
      </c>
      <c r="T4094" s="10">
        <f t="shared" si="333"/>
        <v>41768.286805555559</v>
      </c>
      <c r="U4094">
        <f t="shared" si="334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 s="9">
        <v>0</v>
      </c>
      <c r="M4095" t="b">
        <v>0</v>
      </c>
      <c r="N4095" t="s">
        <v>8269</v>
      </c>
      <c r="O4095">
        <f t="shared" si="330"/>
        <v>0</v>
      </c>
      <c r="P4095">
        <f t="shared" si="331"/>
        <v>0</v>
      </c>
      <c r="Q4095" s="13" t="s">
        <v>8323</v>
      </c>
      <c r="R4095" t="s">
        <v>8326</v>
      </c>
      <c r="S4095" s="10">
        <f t="shared" si="332"/>
        <v>42307.539398148147</v>
      </c>
      <c r="T4095" s="10">
        <f t="shared" si="333"/>
        <v>42337.581064814818</v>
      </c>
      <c r="U4095">
        <f t="shared" si="334"/>
        <v>2015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 s="9">
        <v>0</v>
      </c>
      <c r="M4096" t="b">
        <v>0</v>
      </c>
      <c r="N4096" t="s">
        <v>8268</v>
      </c>
      <c r="O4096">
        <f t="shared" si="330"/>
        <v>0</v>
      </c>
      <c r="P4096">
        <f t="shared" si="331"/>
        <v>0</v>
      </c>
      <c r="Q4096" s="13" t="s">
        <v>8321</v>
      </c>
      <c r="R4096" t="s">
        <v>8339</v>
      </c>
      <c r="S4096" s="10">
        <f t="shared" si="332"/>
        <v>41919.761782407404</v>
      </c>
      <c r="T4096" s="10">
        <f t="shared" si="333"/>
        <v>41929.761782407404</v>
      </c>
      <c r="U4096">
        <f t="shared" si="334"/>
        <v>2014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 s="9">
        <v>0</v>
      </c>
      <c r="M4097" t="b">
        <v>0</v>
      </c>
      <c r="N4097" t="s">
        <v>8268</v>
      </c>
      <c r="O4097">
        <f t="shared" si="330"/>
        <v>0</v>
      </c>
      <c r="P4097">
        <f t="shared" si="331"/>
        <v>0</v>
      </c>
      <c r="Q4097" s="13" t="s">
        <v>8321</v>
      </c>
      <c r="R4097" t="s">
        <v>8339</v>
      </c>
      <c r="S4097" s="10">
        <f t="shared" si="332"/>
        <v>41550.793935185182</v>
      </c>
      <c r="T4097" s="10">
        <f t="shared" si="333"/>
        <v>41580.793935185182</v>
      </c>
      <c r="U4097">
        <f t="shared" si="334"/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 s="9">
        <v>0</v>
      </c>
      <c r="M4098" t="b">
        <v>0</v>
      </c>
      <c r="N4098" t="s">
        <v>8270</v>
      </c>
      <c r="O4098">
        <f t="shared" si="330"/>
        <v>0</v>
      </c>
      <c r="P4098">
        <f t="shared" si="331"/>
        <v>0</v>
      </c>
      <c r="Q4098" s="13" t="s">
        <v>8308</v>
      </c>
      <c r="R4098" t="s">
        <v>8342</v>
      </c>
      <c r="S4098" s="10">
        <f t="shared" si="332"/>
        <v>42188.012777777782</v>
      </c>
      <c r="T4098" s="10">
        <f t="shared" si="333"/>
        <v>42218.012777777782</v>
      </c>
      <c r="U4098">
        <f t="shared" si="334"/>
        <v>2015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 s="9">
        <v>0</v>
      </c>
      <c r="M4099" t="b">
        <v>0</v>
      </c>
      <c r="N4099" t="s">
        <v>8270</v>
      </c>
      <c r="O4099">
        <f t="shared" ref="O4099:O4115" si="335">ROUND(E4099/D4099*100,0)</f>
        <v>0</v>
      </c>
      <c r="P4099">
        <f t="shared" ref="P4099:P4115" si="336">IFERROR(ROUND(E4099/L4099,2),0)</f>
        <v>0</v>
      </c>
      <c r="Q4099" s="13" t="s">
        <v>8308</v>
      </c>
      <c r="R4099" t="s">
        <v>8342</v>
      </c>
      <c r="S4099" s="10">
        <f t="shared" ref="S4099:S4115" si="337">(((J4099/60)/60)/24)+DATE(1970,1,1)</f>
        <v>42317.810219907406</v>
      </c>
      <c r="T4099" s="10">
        <f t="shared" ref="T4099:T4115" si="338">(((I4099/60)/60)/24)+DATE(1970,1,1)</f>
        <v>42347.810219907406</v>
      </c>
      <c r="U4099">
        <f t="shared" si="334"/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 s="9">
        <v>0</v>
      </c>
      <c r="M4100" t="b">
        <v>0</v>
      </c>
      <c r="N4100" t="s">
        <v>8301</v>
      </c>
      <c r="O4100">
        <f t="shared" si="335"/>
        <v>0</v>
      </c>
      <c r="P4100">
        <f t="shared" si="336"/>
        <v>0</v>
      </c>
      <c r="Q4100" s="13" t="s">
        <v>8323</v>
      </c>
      <c r="R4100" t="s">
        <v>8324</v>
      </c>
      <c r="S4100" s="10">
        <f t="shared" si="337"/>
        <v>42027.832800925928</v>
      </c>
      <c r="T4100" s="10">
        <f t="shared" si="338"/>
        <v>42065.044444444444</v>
      </c>
      <c r="U4100">
        <f t="shared" si="334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 s="9">
        <v>0</v>
      </c>
      <c r="M4101" t="b">
        <v>0</v>
      </c>
      <c r="N4101" t="s">
        <v>8269</v>
      </c>
      <c r="O4101">
        <f t="shared" si="335"/>
        <v>0</v>
      </c>
      <c r="P4101">
        <f t="shared" si="336"/>
        <v>0</v>
      </c>
      <c r="Q4101" s="13" t="s">
        <v>8323</v>
      </c>
      <c r="R4101" t="s">
        <v>8326</v>
      </c>
      <c r="S4101" s="10">
        <f t="shared" si="337"/>
        <v>41948.957465277781</v>
      </c>
      <c r="T4101" s="10">
        <f t="shared" si="338"/>
        <v>41963.957465277781</v>
      </c>
      <c r="U4101">
        <f t="shared" si="334"/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 s="9">
        <v>0</v>
      </c>
      <c r="M4102" t="b">
        <v>0</v>
      </c>
      <c r="N4102" t="s">
        <v>8281</v>
      </c>
      <c r="O4102">
        <f t="shared" si="335"/>
        <v>0</v>
      </c>
      <c r="P4102">
        <f t="shared" si="336"/>
        <v>0</v>
      </c>
      <c r="Q4102" s="13" t="s">
        <v>8316</v>
      </c>
      <c r="R4102" t="s">
        <v>8344</v>
      </c>
      <c r="S4102" s="10">
        <f t="shared" si="337"/>
        <v>41776.284780092588</v>
      </c>
      <c r="T4102" s="10">
        <f t="shared" si="338"/>
        <v>41806.284780092588</v>
      </c>
      <c r="U4102">
        <f t="shared" si="334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 s="9">
        <v>0</v>
      </c>
      <c r="M4103" t="b">
        <v>0</v>
      </c>
      <c r="N4103" t="s">
        <v>8269</v>
      </c>
      <c r="O4103">
        <f t="shared" si="335"/>
        <v>0</v>
      </c>
      <c r="P4103">
        <f t="shared" si="336"/>
        <v>0</v>
      </c>
      <c r="Q4103" s="13" t="s">
        <v>8323</v>
      </c>
      <c r="R4103" t="s">
        <v>8326</v>
      </c>
      <c r="S4103" s="10">
        <f t="shared" si="337"/>
        <v>41927.124884259261</v>
      </c>
      <c r="T4103" s="10">
        <f t="shared" si="338"/>
        <v>41937.124884259261</v>
      </c>
      <c r="U4103">
        <f t="shared" si="334"/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 s="9">
        <v>0</v>
      </c>
      <c r="M4104" t="b">
        <v>0</v>
      </c>
      <c r="N4104" t="s">
        <v>8270</v>
      </c>
      <c r="O4104">
        <f t="shared" si="335"/>
        <v>0</v>
      </c>
      <c r="P4104">
        <f t="shared" si="336"/>
        <v>0</v>
      </c>
      <c r="Q4104" s="13" t="s">
        <v>8308</v>
      </c>
      <c r="R4104" t="s">
        <v>8342</v>
      </c>
      <c r="S4104" s="10">
        <f t="shared" si="337"/>
        <v>42300.825648148151</v>
      </c>
      <c r="T4104" s="10">
        <f t="shared" si="338"/>
        <v>42330.867314814815</v>
      </c>
      <c r="U4104">
        <f t="shared" si="334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 s="9">
        <v>0</v>
      </c>
      <c r="M4105" t="b">
        <v>0</v>
      </c>
      <c r="N4105" t="s">
        <v>8269</v>
      </c>
      <c r="O4105">
        <f t="shared" si="335"/>
        <v>0</v>
      </c>
      <c r="P4105">
        <f t="shared" si="336"/>
        <v>0</v>
      </c>
      <c r="Q4105" s="13" t="s">
        <v>8323</v>
      </c>
      <c r="R4105" t="s">
        <v>8326</v>
      </c>
      <c r="S4105" s="10">
        <f t="shared" si="337"/>
        <v>42732.787523148145</v>
      </c>
      <c r="T4105" s="10">
        <f t="shared" si="338"/>
        <v>42762.787523148145</v>
      </c>
      <c r="U4105">
        <f t="shared" si="334"/>
        <v>2016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 s="9">
        <v>0</v>
      </c>
      <c r="M4106" t="b">
        <v>0</v>
      </c>
      <c r="N4106" t="s">
        <v>8266</v>
      </c>
      <c r="O4106">
        <f t="shared" si="335"/>
        <v>0</v>
      </c>
      <c r="P4106">
        <f t="shared" si="336"/>
        <v>0</v>
      </c>
      <c r="Q4106" s="13" t="s">
        <v>8321</v>
      </c>
      <c r="R4106" t="s">
        <v>8325</v>
      </c>
      <c r="S4106" s="10">
        <f t="shared" si="337"/>
        <v>42438.961273148147</v>
      </c>
      <c r="T4106" s="10">
        <f t="shared" si="338"/>
        <v>42468.919606481482</v>
      </c>
      <c r="U4106">
        <f t="shared" si="334"/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 s="9">
        <v>0</v>
      </c>
      <c r="M4107" t="b">
        <v>0</v>
      </c>
      <c r="N4107" t="s">
        <v>8270</v>
      </c>
      <c r="O4107">
        <f t="shared" si="335"/>
        <v>0</v>
      </c>
      <c r="P4107">
        <f t="shared" si="336"/>
        <v>0</v>
      </c>
      <c r="Q4107" s="13" t="s">
        <v>8308</v>
      </c>
      <c r="R4107" t="s">
        <v>8342</v>
      </c>
      <c r="S4107" s="10">
        <f t="shared" si="337"/>
        <v>42466.858888888892</v>
      </c>
      <c r="T4107" s="10">
        <f t="shared" si="338"/>
        <v>42490.916666666672</v>
      </c>
      <c r="U4107">
        <f t="shared" si="334"/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 s="9">
        <v>0</v>
      </c>
      <c r="M4108" t="b">
        <v>0</v>
      </c>
      <c r="N4108" t="s">
        <v>8269</v>
      </c>
      <c r="O4108">
        <f t="shared" si="335"/>
        <v>0</v>
      </c>
      <c r="P4108">
        <f t="shared" si="336"/>
        <v>0</v>
      </c>
      <c r="Q4108" s="13" t="s">
        <v>8323</v>
      </c>
      <c r="R4108" t="s">
        <v>8326</v>
      </c>
      <c r="S4108" s="10">
        <f t="shared" si="337"/>
        <v>42809.645914351851</v>
      </c>
      <c r="T4108" s="10">
        <f t="shared" si="338"/>
        <v>42828.645914351851</v>
      </c>
      <c r="U4108">
        <f t="shared" si="334"/>
        <v>2017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 s="9">
        <v>0</v>
      </c>
      <c r="M4109" t="b">
        <v>0</v>
      </c>
      <c r="N4109" t="s">
        <v>8270</v>
      </c>
      <c r="O4109">
        <f t="shared" si="335"/>
        <v>0</v>
      </c>
      <c r="P4109">
        <f t="shared" si="336"/>
        <v>0</v>
      </c>
      <c r="Q4109" s="13" t="s">
        <v>8308</v>
      </c>
      <c r="R4109" t="s">
        <v>8342</v>
      </c>
      <c r="S4109" s="10">
        <f t="shared" si="337"/>
        <v>42248.934675925921</v>
      </c>
      <c r="T4109" s="10">
        <f t="shared" si="338"/>
        <v>42303.934675925921</v>
      </c>
      <c r="U4109">
        <f t="shared" si="334"/>
        <v>2015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 s="9">
        <v>0</v>
      </c>
      <c r="M4110" t="b">
        <v>0</v>
      </c>
      <c r="N4110" t="s">
        <v>8280</v>
      </c>
      <c r="O4110">
        <f t="shared" si="335"/>
        <v>0</v>
      </c>
      <c r="P4110">
        <f t="shared" si="336"/>
        <v>0</v>
      </c>
      <c r="Q4110" s="13" t="s">
        <v>8316</v>
      </c>
      <c r="R4110" t="s">
        <v>8334</v>
      </c>
      <c r="S4110" s="10">
        <f t="shared" si="337"/>
        <v>42295.753391203703</v>
      </c>
      <c r="T4110" s="10">
        <f t="shared" si="338"/>
        <v>42325.795057870375</v>
      </c>
      <c r="U4110">
        <f t="shared" si="334"/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 s="9">
        <v>0</v>
      </c>
      <c r="M4111" t="b">
        <v>0</v>
      </c>
      <c r="N4111" t="s">
        <v>8281</v>
      </c>
      <c r="O4111">
        <f t="shared" si="335"/>
        <v>0</v>
      </c>
      <c r="P4111">
        <f t="shared" si="336"/>
        <v>0</v>
      </c>
      <c r="Q4111" s="13" t="s">
        <v>8316</v>
      </c>
      <c r="R4111" t="s">
        <v>8344</v>
      </c>
      <c r="S4111" s="10">
        <f t="shared" si="337"/>
        <v>42035.029224537036</v>
      </c>
      <c r="T4111" s="10">
        <f t="shared" si="338"/>
        <v>42064.029224537036</v>
      </c>
      <c r="U4111">
        <f t="shared" si="334"/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 s="9">
        <v>0</v>
      </c>
      <c r="M4112" t="b">
        <v>0</v>
      </c>
      <c r="N4112" t="s">
        <v>8279</v>
      </c>
      <c r="O4112">
        <f t="shared" si="335"/>
        <v>0</v>
      </c>
      <c r="P4112">
        <f t="shared" si="336"/>
        <v>0</v>
      </c>
      <c r="Q4112" s="13" t="s">
        <v>8346</v>
      </c>
      <c r="R4112" t="s">
        <v>8347</v>
      </c>
      <c r="S4112" s="10">
        <f t="shared" si="337"/>
        <v>41831.060092592597</v>
      </c>
      <c r="T4112" s="10">
        <f t="shared" si="338"/>
        <v>41851.060092592597</v>
      </c>
      <c r="U4112">
        <f t="shared" si="334"/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 s="9">
        <v>0</v>
      </c>
      <c r="M4113" t="b">
        <v>0</v>
      </c>
      <c r="N4113" t="s">
        <v>8289</v>
      </c>
      <c r="O4113">
        <f t="shared" si="335"/>
        <v>0</v>
      </c>
      <c r="P4113">
        <f t="shared" si="336"/>
        <v>0</v>
      </c>
      <c r="Q4113" s="13" t="s">
        <v>8313</v>
      </c>
      <c r="R4113" t="s">
        <v>8351</v>
      </c>
      <c r="S4113" s="10">
        <f t="shared" si="337"/>
        <v>42046.072743055556</v>
      </c>
      <c r="T4113" s="10">
        <f t="shared" si="338"/>
        <v>42091.031076388885</v>
      </c>
      <c r="U4113">
        <f t="shared" si="334"/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 s="9">
        <v>0</v>
      </c>
      <c r="M4114" t="b">
        <v>0</v>
      </c>
      <c r="N4114" t="s">
        <v>8287</v>
      </c>
      <c r="O4114">
        <f t="shared" si="335"/>
        <v>0</v>
      </c>
      <c r="P4114">
        <f t="shared" si="336"/>
        <v>0</v>
      </c>
      <c r="Q4114" s="13" t="s">
        <v>8313</v>
      </c>
      <c r="R4114" t="s">
        <v>8355</v>
      </c>
      <c r="S4114" s="10">
        <f t="shared" si="337"/>
        <v>42782.426875000005</v>
      </c>
      <c r="T4114" s="10">
        <f t="shared" si="338"/>
        <v>42789.426875000005</v>
      </c>
      <c r="U4114">
        <f t="shared" si="334"/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 s="9">
        <v>0</v>
      </c>
      <c r="M4115" t="b">
        <v>0</v>
      </c>
      <c r="N4115" t="s">
        <v>8282</v>
      </c>
      <c r="O4115">
        <f t="shared" si="335"/>
        <v>0</v>
      </c>
      <c r="P4115">
        <f t="shared" si="336"/>
        <v>0</v>
      </c>
      <c r="Q4115" s="13" t="s">
        <v>8319</v>
      </c>
      <c r="R4115" t="s">
        <v>8345</v>
      </c>
      <c r="S4115" s="10">
        <f t="shared" si="337"/>
        <v>41829.896562499998</v>
      </c>
      <c r="T4115" s="10">
        <f t="shared" si="338"/>
        <v>41859.896562499998</v>
      </c>
      <c r="U4115">
        <f t="shared" si="334"/>
        <v>2014</v>
      </c>
    </row>
    <row r="4117" spans="1:21" x14ac:dyDescent="0.25">
      <c r="U4117">
        <f t="shared" si="334"/>
        <v>1900</v>
      </c>
    </row>
    <row r="4118" spans="1:21" x14ac:dyDescent="0.25">
      <c r="U4118">
        <f t="shared" si="334"/>
        <v>1900</v>
      </c>
    </row>
    <row r="4119" spans="1:21" x14ac:dyDescent="0.25">
      <c r="U4119">
        <f t="shared" si="334"/>
        <v>1900</v>
      </c>
    </row>
    <row r="4120" spans="1:21" x14ac:dyDescent="0.25">
      <c r="U4120">
        <f t="shared" si="334"/>
        <v>1900</v>
      </c>
    </row>
    <row r="4121" spans="1:21" x14ac:dyDescent="0.25">
      <c r="U4121">
        <f t="shared" si="334"/>
        <v>1900</v>
      </c>
    </row>
    <row r="4122" spans="1:21" x14ac:dyDescent="0.25">
      <c r="U4122">
        <f t="shared" si="334"/>
        <v>1900</v>
      </c>
    </row>
    <row r="4123" spans="1:21" x14ac:dyDescent="0.25">
      <c r="U4123">
        <f t="shared" si="334"/>
        <v>1900</v>
      </c>
    </row>
    <row r="4124" spans="1:21" x14ac:dyDescent="0.25">
      <c r="U4124">
        <f t="shared" si="334"/>
        <v>1900</v>
      </c>
    </row>
    <row r="4125" spans="1:21" x14ac:dyDescent="0.25">
      <c r="U4125">
        <f t="shared" ref="U4125:U4154" si="339">YEAR(S4125)</f>
        <v>1900</v>
      </c>
    </row>
    <row r="4126" spans="1:21" x14ac:dyDescent="0.25">
      <c r="U4126">
        <f t="shared" si="339"/>
        <v>1900</v>
      </c>
    </row>
    <row r="4127" spans="1:21" x14ac:dyDescent="0.25">
      <c r="U4127">
        <f t="shared" si="339"/>
        <v>1900</v>
      </c>
    </row>
    <row r="4128" spans="1:21" x14ac:dyDescent="0.25">
      <c r="U4128">
        <f t="shared" si="339"/>
        <v>1900</v>
      </c>
    </row>
    <row r="4129" spans="21:21" x14ac:dyDescent="0.25">
      <c r="U4129">
        <f t="shared" si="339"/>
        <v>1900</v>
      </c>
    </row>
    <row r="4130" spans="21:21" x14ac:dyDescent="0.25">
      <c r="U4130">
        <f t="shared" si="339"/>
        <v>1900</v>
      </c>
    </row>
    <row r="4131" spans="21:21" x14ac:dyDescent="0.25">
      <c r="U4131">
        <f t="shared" si="339"/>
        <v>1900</v>
      </c>
    </row>
    <row r="4132" spans="21:21" x14ac:dyDescent="0.25">
      <c r="U4132">
        <f t="shared" si="339"/>
        <v>1900</v>
      </c>
    </row>
    <row r="4133" spans="21:21" x14ac:dyDescent="0.25">
      <c r="U4133">
        <f t="shared" si="339"/>
        <v>1900</v>
      </c>
    </row>
    <row r="4134" spans="21:21" x14ac:dyDescent="0.25">
      <c r="U4134">
        <f t="shared" si="339"/>
        <v>1900</v>
      </c>
    </row>
    <row r="4135" spans="21:21" x14ac:dyDescent="0.25">
      <c r="U4135">
        <f t="shared" si="339"/>
        <v>1900</v>
      </c>
    </row>
    <row r="4136" spans="21:21" x14ac:dyDescent="0.25">
      <c r="U4136">
        <f t="shared" si="339"/>
        <v>1900</v>
      </c>
    </row>
    <row r="4137" spans="21:21" x14ac:dyDescent="0.25">
      <c r="U4137">
        <f t="shared" si="339"/>
        <v>1900</v>
      </c>
    </row>
    <row r="4138" spans="21:21" x14ac:dyDescent="0.25">
      <c r="U4138">
        <f t="shared" si="339"/>
        <v>1900</v>
      </c>
    </row>
    <row r="4139" spans="21:21" x14ac:dyDescent="0.25">
      <c r="U4139">
        <f t="shared" si="339"/>
        <v>1900</v>
      </c>
    </row>
    <row r="4140" spans="21:21" x14ac:dyDescent="0.25">
      <c r="U4140">
        <f t="shared" si="339"/>
        <v>1900</v>
      </c>
    </row>
    <row r="4141" spans="21:21" x14ac:dyDescent="0.25">
      <c r="U4141">
        <f t="shared" si="339"/>
        <v>1900</v>
      </c>
    </row>
    <row r="4142" spans="21:21" x14ac:dyDescent="0.25">
      <c r="U4142">
        <f t="shared" si="339"/>
        <v>1900</v>
      </c>
    </row>
    <row r="4143" spans="21:21" x14ac:dyDescent="0.25">
      <c r="U4143">
        <f t="shared" si="339"/>
        <v>1900</v>
      </c>
    </row>
    <row r="4144" spans="21:21" x14ac:dyDescent="0.25">
      <c r="U4144">
        <f t="shared" si="339"/>
        <v>1900</v>
      </c>
    </row>
    <row r="4145" spans="21:21" x14ac:dyDescent="0.25">
      <c r="U4145">
        <f t="shared" si="339"/>
        <v>1900</v>
      </c>
    </row>
    <row r="4146" spans="21:21" x14ac:dyDescent="0.25">
      <c r="U4146">
        <f t="shared" si="339"/>
        <v>1900</v>
      </c>
    </row>
    <row r="4147" spans="21:21" x14ac:dyDescent="0.25">
      <c r="U4147">
        <f t="shared" si="339"/>
        <v>1900</v>
      </c>
    </row>
    <row r="4148" spans="21:21" x14ac:dyDescent="0.25">
      <c r="U4148">
        <f t="shared" si="339"/>
        <v>1900</v>
      </c>
    </row>
    <row r="4149" spans="21:21" x14ac:dyDescent="0.25">
      <c r="U4149">
        <f t="shared" si="339"/>
        <v>1900</v>
      </c>
    </row>
    <row r="4150" spans="21:21" x14ac:dyDescent="0.25">
      <c r="U4150">
        <f t="shared" si="339"/>
        <v>1900</v>
      </c>
    </row>
    <row r="4151" spans="21:21" x14ac:dyDescent="0.25">
      <c r="U4151">
        <f t="shared" si="339"/>
        <v>1900</v>
      </c>
    </row>
    <row r="4152" spans="21:21" x14ac:dyDescent="0.25">
      <c r="U4152">
        <f t="shared" si="339"/>
        <v>1900</v>
      </c>
    </row>
    <row r="4153" spans="21:21" x14ac:dyDescent="0.25">
      <c r="U4153">
        <f t="shared" si="339"/>
        <v>1900</v>
      </c>
    </row>
    <row r="4154" spans="21:21" x14ac:dyDescent="0.25">
      <c r="U4154">
        <f t="shared" si="339"/>
        <v>1900</v>
      </c>
    </row>
  </sheetData>
  <conditionalFormatting sqref="F1:F1048576">
    <cfRule type="cellIs" dxfId="4" priority="1" operator="equal">
      <formula>"Failed"</formula>
    </cfRule>
    <cfRule type="cellIs" dxfId="3" priority="3" operator="equal">
      <formula>"Canceled"</formula>
    </cfRule>
    <cfRule type="cellIs" dxfId="2" priority="4" operator="equal">
      <formula>"Failed 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BB28-5749-4C56-8223-75F3B326563B}">
  <sheetPr codeName="Sheet1"/>
  <dimension ref="A1:F9"/>
  <sheetViews>
    <sheetView topLeftCell="A8" workbookViewId="0">
      <selection activeCell="I5" sqref="I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8291</v>
      </c>
      <c r="B5" s="9"/>
      <c r="C5" s="9">
        <v>37</v>
      </c>
      <c r="D5" s="9">
        <v>17</v>
      </c>
      <c r="E5" s="9"/>
      <c r="F5" s="9">
        <v>54</v>
      </c>
    </row>
    <row r="6" spans="1:6" x14ac:dyDescent="0.25">
      <c r="A6" s="15" t="s">
        <v>8303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25">
      <c r="A7" s="15" t="s">
        <v>8269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25">
      <c r="A8" s="15" t="s">
        <v>8301</v>
      </c>
      <c r="B8" s="9">
        <v>15</v>
      </c>
      <c r="C8" s="9">
        <v>59</v>
      </c>
      <c r="D8" s="9">
        <v>3</v>
      </c>
      <c r="E8" s="9">
        <v>68</v>
      </c>
      <c r="F8" s="9">
        <v>145</v>
      </c>
    </row>
    <row r="9" spans="1:6" x14ac:dyDescent="0.25">
      <c r="A9" s="15" t="s">
        <v>8361</v>
      </c>
      <c r="B9" s="9">
        <v>26</v>
      </c>
      <c r="C9" s="9">
        <v>386</v>
      </c>
      <c r="D9" s="9">
        <v>29</v>
      </c>
      <c r="E9" s="9">
        <v>525</v>
      </c>
      <c r="F9" s="9">
        <v>966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B142-EB55-4DE3-95B6-A2A59388244A}">
  <sheetPr codeName="Sheet3"/>
  <dimension ref="A1:E7"/>
  <sheetViews>
    <sheetView workbookViewId="0">
      <selection activeCell="M5" sqref="M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8323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5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7F48E-D28E-46B6-A270-D62D39950641}">
  <sheetPr codeName="Sheet4"/>
  <dimension ref="A1:E18"/>
  <sheetViews>
    <sheetView tabSelected="1" topLeftCell="A2" workbookViewId="0">
      <selection activeCell="S23" sqref="S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8358</v>
      </c>
      <c r="B1" t="s">
        <v>8323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5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5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5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5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5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5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5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5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5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5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5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5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8EEA-11BA-4934-8130-A8906FA183E9}">
  <sheetPr codeName="Sheet7"/>
  <dimension ref="A1:H13"/>
  <sheetViews>
    <sheetView zoomScale="78" zoomScaleNormal="90" workbookViewId="0">
      <selection activeCell="H16" sqref="H16"/>
    </sheetView>
  </sheetViews>
  <sheetFormatPr defaultRowHeight="15" x14ac:dyDescent="0.25"/>
  <cols>
    <col min="1" max="1" width="14.28515625" customWidth="1"/>
    <col min="2" max="2" width="19" customWidth="1"/>
    <col min="3" max="3" width="20.28515625" customWidth="1"/>
    <col min="4" max="4" width="20.85546875" customWidth="1"/>
    <col min="5" max="5" width="19.28515625" customWidth="1"/>
    <col min="6" max="6" width="20.28515625" customWidth="1"/>
    <col min="7" max="7" width="20" style="19" customWidth="1"/>
    <col min="8" max="8" width="19" style="19" customWidth="1"/>
  </cols>
  <sheetData>
    <row r="1" spans="1:8" x14ac:dyDescent="0.25">
      <c r="A1" s="17" t="s">
        <v>8381</v>
      </c>
      <c r="B1" s="17" t="s">
        <v>8394</v>
      </c>
      <c r="C1" s="17" t="s">
        <v>8395</v>
      </c>
      <c r="D1" s="17" t="s">
        <v>8396</v>
      </c>
      <c r="E1" s="17" t="s">
        <v>8382</v>
      </c>
      <c r="F1" s="17" t="s">
        <v>8397</v>
      </c>
      <c r="G1" s="20" t="s">
        <v>8398</v>
      </c>
      <c r="H1" s="20" t="s">
        <v>8399</v>
      </c>
    </row>
    <row r="2" spans="1:8" x14ac:dyDescent="0.25">
      <c r="A2" s="17" t="s">
        <v>8383</v>
      </c>
      <c r="B2">
        <f>COUNTIFS(Kickstarter_Challenge.xlsx!R:R,"plays",Kickstarter_Challenge.xlsx!F:F,"successful",Kickstarter_Challenge.xlsx!D:D,"&lt;1000")</f>
        <v>141</v>
      </c>
      <c r="C2">
        <f>COUNTIFS(Kickstarter_Challenge.xlsx!D:D,"&lt;1000",Kickstarter_Challenge.xlsx!F:F,"failed",Kickstarter_Challenge.xlsx!R:R,"plays")</f>
        <v>45</v>
      </c>
      <c r="D2">
        <f>COUNTIFS(Kickstarter_Challenge.xlsx!R:R,"plays",Kickstarter_Challenge.xlsx!F:F,"canceled",Kickstarter_Challenge.xlsx!D:D,"&lt;1000")</f>
        <v>0</v>
      </c>
      <c r="E2">
        <f>SUM(B2:D2)</f>
        <v>186</v>
      </c>
      <c r="F2" s="19">
        <f>C2/E2</f>
        <v>0.24193548387096775</v>
      </c>
      <c r="G2" s="19">
        <f>B2/E2</f>
        <v>0.75806451612903225</v>
      </c>
      <c r="H2" s="19">
        <f t="shared" ref="H2:H13" si="0">D2/E2</f>
        <v>0</v>
      </c>
    </row>
    <row r="3" spans="1:8" x14ac:dyDescent="0.25">
      <c r="A3" s="17" t="s">
        <v>8384</v>
      </c>
      <c r="B3">
        <f>COUNTIFS(Kickstarter_Challenge.xlsx!R:R,"plays",Kickstarter_Challenge.xlsx!F:F,"successful",Kickstarter_Challenge.xlsx!D:D,"&gt;=1000",Kickstarter_Challenge.xlsx!D:D,"&lt;=4999")</f>
        <v>388</v>
      </c>
      <c r="C3">
        <f>COUNTIFS(Kickstarter_Challenge.xlsx!R:R,"plays",Kickstarter_Challenge.xlsx!F:F,"failed",Kickstarter_Challenge.xlsx!D:D,"&gt;=1000",Kickstarter_Challenge.xlsx!D:D,"&lt;=4999")</f>
        <v>146</v>
      </c>
      <c r="D3">
        <f>COUNTIFS(Kickstarter_Challenge.xlsx!R:R,"plays",Kickstarter_Challenge.xlsx!F:F,"canceled",Kickstarter_Challenge.xlsx!D:D,"&gt;=1000",Kickstarter_Challenge.xlsx!D:D,"&lt;=4999")</f>
        <v>0</v>
      </c>
      <c r="E3">
        <f>SUM(B3:D3)</f>
        <v>534</v>
      </c>
      <c r="F3" s="19">
        <f t="shared" ref="F3:F13" si="1">C3/E3</f>
        <v>0.27340823970037453</v>
      </c>
      <c r="G3" s="19">
        <f t="shared" ref="G3:G13" si="2">B3/E3</f>
        <v>0.72659176029962547</v>
      </c>
      <c r="H3" s="19">
        <f t="shared" si="0"/>
        <v>0</v>
      </c>
    </row>
    <row r="4" spans="1:8" x14ac:dyDescent="0.25">
      <c r="A4" s="17" t="s">
        <v>8385</v>
      </c>
      <c r="B4">
        <f>COUNTIFS(Kickstarter_Challenge.xlsx!R:R,"plays",Kickstarter_Challenge.xlsx!F:F,"successful",Kickstarter_Challenge.xlsx!D:D,"&gt;=5000",Kickstarter_Challenge.xlsx!D:D,"&lt;=9999")</f>
        <v>93</v>
      </c>
      <c r="C4">
        <f>COUNTIFS(Kickstarter_Challenge.xlsx!R:R,"plays",Kickstarter_Challenge.xlsx!F:F,"failed",Kickstarter_Challenge.xlsx!D:D,"&gt;=5000",Kickstarter_Challenge.xlsx!D:D,"&lt;=9999")</f>
        <v>76</v>
      </c>
      <c r="D4">
        <f>COUNTIFS(Kickstarter_Challenge.xlsx!R:R,"plays",Kickstarter_Challenge.xlsx!F:F,"canceled",Kickstarter_Challenge.xlsx!D:D,"&gt;=5000",Kickstarter_Challenge.xlsx!D:D,"&lt;=9999")</f>
        <v>0</v>
      </c>
      <c r="E4">
        <f>SUM(B4:D4)</f>
        <v>169</v>
      </c>
      <c r="F4" s="19">
        <f t="shared" si="1"/>
        <v>0.44970414201183434</v>
      </c>
      <c r="G4" s="19">
        <f t="shared" si="2"/>
        <v>0.55029585798816572</v>
      </c>
      <c r="H4" s="19">
        <f t="shared" si="0"/>
        <v>0</v>
      </c>
    </row>
    <row r="5" spans="1:8" x14ac:dyDescent="0.25">
      <c r="A5" s="17" t="s">
        <v>8386</v>
      </c>
      <c r="B5">
        <f>COUNTIFS(Kickstarter_Challenge.xlsx!R:R,"plays",Kickstarter_Challenge.xlsx!F:F,"successful",Kickstarter_Challenge.xlsx!D:D,"&gt;=10000",Kickstarter_Challenge.xlsx!D:D,"&lt;=14999")</f>
        <v>39</v>
      </c>
      <c r="C5">
        <f>COUNTIFS(Kickstarter_Challenge.xlsx!R:R,"plays",Kickstarter_Challenge.xlsx!F:F,"failed",Kickstarter_Challenge.xlsx!D:D,"&gt;=10000",Kickstarter_Challenge.xlsx!D:D,"&lt;=14999")</f>
        <v>33</v>
      </c>
      <c r="D5">
        <f>COUNTIFS(Kickstarter_Challenge.xlsx!R:R,"plays",Kickstarter_Challenge.xlsx!F:F,"canceled",Kickstarter_Challenge.xlsx!D:D,"&gt;=10000",Kickstarter_Challenge.xlsx!D:D,"&lt;=14999")</f>
        <v>0</v>
      </c>
      <c r="E5">
        <f t="shared" ref="E5:E13" si="3">SUM(B5:D5)</f>
        <v>72</v>
      </c>
      <c r="F5" s="19">
        <f>C5/E5</f>
        <v>0.45833333333333331</v>
      </c>
      <c r="G5" s="19">
        <f t="shared" si="2"/>
        <v>0.54166666666666663</v>
      </c>
      <c r="H5" s="19">
        <f t="shared" si="0"/>
        <v>0</v>
      </c>
    </row>
    <row r="6" spans="1:8" x14ac:dyDescent="0.25">
      <c r="A6" s="17" t="s">
        <v>8387</v>
      </c>
      <c r="B6">
        <f>COUNTIFS(Kickstarter_Challenge.xlsx!R:R,"plays",Kickstarter_Challenge.xlsx!F:F,"successful",Kickstarter_Challenge.xlsx!D:D,"&gt;=15000",Kickstarter_Challenge.xlsx!D:D,"&lt;=19999")</f>
        <v>12</v>
      </c>
      <c r="C6">
        <f>COUNTIFS(Kickstarter_Challenge.xlsx!R:R,"plays",Kickstarter_Challenge.xlsx!F:F,"failed",Kickstarter_Challenge.xlsx!D:D,"&gt;=15000",Kickstarter_Challenge.xlsx!D:D,"&lt;=19999")</f>
        <v>12</v>
      </c>
      <c r="D6">
        <f>COUNTIFS(Kickstarter_Challenge.xlsx!R:R,"plays",Kickstarter_Challenge.xlsx!F:F,"canceled",Kickstarter_Challenge.xlsx!D:D,"&gt;=15000",Kickstarter_Challenge.xlsx!D:D,"&lt;=19999")</f>
        <v>0</v>
      </c>
      <c r="E6">
        <f t="shared" si="3"/>
        <v>24</v>
      </c>
      <c r="F6" s="19">
        <f t="shared" si="1"/>
        <v>0.5</v>
      </c>
      <c r="G6" s="19">
        <f t="shared" si="2"/>
        <v>0.5</v>
      </c>
      <c r="H6" s="19">
        <f t="shared" si="0"/>
        <v>0</v>
      </c>
    </row>
    <row r="7" spans="1:8" x14ac:dyDescent="0.25">
      <c r="A7" s="17" t="s">
        <v>8388</v>
      </c>
      <c r="B7">
        <f>COUNTIFS(Kickstarter_Challenge.xlsx!R:R,"plays",Kickstarter_Challenge.xlsx!F:F,"successful",Kickstarter_Challenge.xlsx!D:D,"&gt;=20000",Kickstarter_Challenge.xlsx!D:D,"&lt;=24999")</f>
        <v>9</v>
      </c>
      <c r="C7">
        <f>COUNTIFS(Kickstarter_Challenge.xlsx!R:R,"plays",Kickstarter_Challenge.xlsx!F:F,"failed",Kickstarter_Challenge.xlsx!D:D,"&gt;=20000",Kickstarter_Challenge.xlsx!D:D,"&lt;=24999")</f>
        <v>11</v>
      </c>
      <c r="D7">
        <f>COUNTIFS(Kickstarter_Challenge.xlsx!R:R,"plays",Kickstarter_Challenge.xlsx!F:F,"canceled",Kickstarter_Challenge.xlsx!D:D,"&gt;=20000",Kickstarter_Challenge.xlsx!D:D,"&lt;=24999")</f>
        <v>0</v>
      </c>
      <c r="E7">
        <f t="shared" si="3"/>
        <v>20</v>
      </c>
      <c r="F7" s="19">
        <f t="shared" si="1"/>
        <v>0.55000000000000004</v>
      </c>
      <c r="G7" s="19">
        <f t="shared" si="2"/>
        <v>0.45</v>
      </c>
      <c r="H7" s="19">
        <f t="shared" si="0"/>
        <v>0</v>
      </c>
    </row>
    <row r="8" spans="1:8" x14ac:dyDescent="0.25">
      <c r="A8" s="17" t="s">
        <v>8389</v>
      </c>
      <c r="B8">
        <f>COUNTIFS(Kickstarter_Challenge.xlsx!R:R,"plays",Kickstarter_Challenge.xlsx!F:F,"successful",Kickstarter_Challenge.xlsx!D:D,"&gt;=25000",Kickstarter_Challenge.xlsx!D:D,"&lt;=29999")</f>
        <v>1</v>
      </c>
      <c r="C8">
        <f>COUNTIFS(Kickstarter_Challenge.xlsx!R:R,"plays",Kickstarter_Challenge.xlsx!F:F,"failed",Kickstarter_Challenge.xlsx!D:D,"&gt;=25000",Kickstarter_Challenge.xlsx!D:D,"&lt;=29999")</f>
        <v>4</v>
      </c>
      <c r="D8">
        <f>COUNTIFS(Kickstarter_Challenge.xlsx!R:R,"plays",Kickstarter_Challenge.xlsx!F:F,"canceled",Kickstarter_Challenge.xlsx!D:D,"&gt;=25000",Kickstarter_Challenge.xlsx!D:D,"&lt;=29999")</f>
        <v>0</v>
      </c>
      <c r="E8">
        <f t="shared" si="3"/>
        <v>5</v>
      </c>
      <c r="F8" s="19">
        <f t="shared" si="1"/>
        <v>0.8</v>
      </c>
      <c r="G8" s="19">
        <f t="shared" si="2"/>
        <v>0.2</v>
      </c>
      <c r="H8" s="19">
        <f t="shared" si="0"/>
        <v>0</v>
      </c>
    </row>
    <row r="9" spans="1:8" x14ac:dyDescent="0.25">
      <c r="A9" s="17" t="s">
        <v>8390</v>
      </c>
      <c r="B9">
        <f>COUNTIFS(Kickstarter_Challenge.xlsx!R:R,"plays",Kickstarter_Challenge.xlsx!F:F,"successful",Kickstarter_Challenge.xlsx!D:D,"&gt;=30000",Kickstarter_Challenge.xlsx!D:D,"&lt;=34999")</f>
        <v>3</v>
      </c>
      <c r="C9">
        <f>COUNTIFS(Kickstarter_Challenge.xlsx!R:R,"plays",Kickstarter_Challenge.xlsx!F:F,"failed",Kickstarter_Challenge.xlsx!D:D,"&gt;=30000",Kickstarter_Challenge.xlsx!D:D,"&lt;=34999")</f>
        <v>8</v>
      </c>
      <c r="D9">
        <f>COUNTIFS(Kickstarter_Challenge.xlsx!R:R,"plays",Kickstarter_Challenge.xlsx!F:F,"canceled",Kickstarter_Challenge.xlsx!D:D,"&gt;=30000",Kickstarter_Challenge.xlsx!D:D,"&lt;=34999")</f>
        <v>0</v>
      </c>
      <c r="E9">
        <f t="shared" si="3"/>
        <v>11</v>
      </c>
      <c r="F9" s="19">
        <f t="shared" si="1"/>
        <v>0.72727272727272729</v>
      </c>
      <c r="G9" s="19">
        <f t="shared" si="2"/>
        <v>0.27272727272727271</v>
      </c>
      <c r="H9" s="19">
        <f t="shared" si="0"/>
        <v>0</v>
      </c>
    </row>
    <row r="10" spans="1:8" x14ac:dyDescent="0.25">
      <c r="A10" s="17" t="s">
        <v>8391</v>
      </c>
      <c r="B10">
        <f>COUNTIFS(Kickstarter_Challenge.xlsx!R:R,"plays",Kickstarter_Challenge.xlsx!F:F,"successful",Kickstarter_Challenge.xlsx!D:D,"&gt;=35000",Kickstarter_Challenge.xlsx!D:D,"&lt;=39999")</f>
        <v>4</v>
      </c>
      <c r="C10">
        <f>COUNTIFS(Kickstarter_Challenge.xlsx!R:R,"plays",Kickstarter_Challenge.xlsx!F:F,"failed",Kickstarter_Challenge.xlsx!D:D,"&gt;=35000",Kickstarter_Challenge.xlsx!D:D,"&lt;=39999")</f>
        <v>2</v>
      </c>
      <c r="D10">
        <f>COUNTIFS(Kickstarter_Challenge.xlsx!R:R,"plays",Kickstarter_Challenge.xlsx!F:F,"canceled",Kickstarter_Challenge.xlsx!D:D,"&gt;=35000",Kickstarter_Challenge.xlsx!D:D,"&lt;=39999")</f>
        <v>0</v>
      </c>
      <c r="E10">
        <f t="shared" si="3"/>
        <v>6</v>
      </c>
      <c r="F10" s="19">
        <f t="shared" si="1"/>
        <v>0.33333333333333331</v>
      </c>
      <c r="G10" s="19">
        <f t="shared" si="2"/>
        <v>0.66666666666666663</v>
      </c>
      <c r="H10" s="19">
        <f t="shared" si="0"/>
        <v>0</v>
      </c>
    </row>
    <row r="11" spans="1:8" x14ac:dyDescent="0.25">
      <c r="A11" s="17" t="s">
        <v>8392</v>
      </c>
      <c r="B11">
        <f>COUNTIFS(Kickstarter_Challenge.xlsx!R:R,"plays",Kickstarter_Challenge.xlsx!F:F,"successful",Kickstarter_Challenge.xlsx!D:D,"&gt;=40000",Kickstarter_Challenge.xlsx!D:D,"&lt;=44999")</f>
        <v>2</v>
      </c>
      <c r="C11">
        <f>COUNTIFS(Kickstarter_Challenge.xlsx!R:R,"plays",Kickstarter_Challenge.xlsx!F:F,"failed",Kickstarter_Challenge.xlsx!D:D,"&gt;=40000",Kickstarter_Challenge.xlsx!D:D,"&lt;=44999")</f>
        <v>1</v>
      </c>
      <c r="D11">
        <f>COUNTIFS(Kickstarter_Challenge.xlsx!R:R,"plays",Kickstarter_Challenge.xlsx!F:F,"canceled",Kickstarter_Challenge.xlsx!D:D,"&gt;=40000",Kickstarter_Challenge.xlsx!D:D,"&lt;=44999")</f>
        <v>0</v>
      </c>
      <c r="E11">
        <f t="shared" si="3"/>
        <v>3</v>
      </c>
      <c r="F11" s="19">
        <f t="shared" si="1"/>
        <v>0.33333333333333331</v>
      </c>
      <c r="G11" s="19">
        <f t="shared" si="2"/>
        <v>0.66666666666666663</v>
      </c>
      <c r="H11" s="19">
        <f t="shared" si="0"/>
        <v>0</v>
      </c>
    </row>
    <row r="12" spans="1:8" x14ac:dyDescent="0.25">
      <c r="A12" s="17" t="s">
        <v>8393</v>
      </c>
      <c r="B12">
        <f>COUNTIFS(Kickstarter_Challenge.xlsx!R:R,"plays",Kickstarter_Challenge.xlsx!F:F,"successful",Kickstarter_Challenge.xlsx!D:D,"&gt;=45000",Kickstarter_Challenge.xlsx!D:D,"&lt;=49999")</f>
        <v>0</v>
      </c>
      <c r="C12">
        <f>COUNTIFS(Kickstarter_Challenge.xlsx!R:R,"plays",Kickstarter_Challenge.xlsx!F:F,"failed",Kickstarter_Challenge.xlsx!D:D,"&gt;=45000",Kickstarter_Challenge.xlsx!D:D,"&lt;=49999")</f>
        <v>1</v>
      </c>
      <c r="D12">
        <f>COUNTIFS(Kickstarter_Challenge.xlsx!R:R,"plays",Kickstarter_Challenge.xlsx!F:F,"canceled",Kickstarter_Challenge.xlsx!D:D,"&gt;=45000",Kickstarter_Challenge.xlsx!D:D,"&lt;=49999")</f>
        <v>0</v>
      </c>
      <c r="E12">
        <f t="shared" si="3"/>
        <v>1</v>
      </c>
      <c r="F12" s="19">
        <f t="shared" si="1"/>
        <v>1</v>
      </c>
      <c r="G12" s="19">
        <f t="shared" si="2"/>
        <v>0</v>
      </c>
      <c r="H12" s="19">
        <f t="shared" si="0"/>
        <v>0</v>
      </c>
    </row>
    <row r="13" spans="1:8" x14ac:dyDescent="0.25">
      <c r="A13" s="17" t="s">
        <v>8400</v>
      </c>
      <c r="B13">
        <f>COUNTIFS(Kickstarter_Challenge.xlsx!R:R,"plays",Kickstarter_Challenge.xlsx!F:F,"successful",Kickstarter_Challenge.xlsx!D:D,"&gt;50000")</f>
        <v>2</v>
      </c>
      <c r="C13">
        <f>COUNTIFS(Kickstarter_Challenge.xlsx!R:R,"plays",Kickstarter_Challenge.xlsx!F:F,"failed",Kickstarter_Challenge.xlsx!D:D,"&gt;=50000")</f>
        <v>14</v>
      </c>
      <c r="D13">
        <f>COUNTIFS(Kickstarter_Challenge.xlsx!R:R,"plays",Kickstarter_Challenge.xlsx!F:F,"canceled",Kickstarter_Challenge.xlsx!D:D,"&lt;50000")</f>
        <v>0</v>
      </c>
      <c r="E13">
        <f t="shared" si="3"/>
        <v>16</v>
      </c>
      <c r="F13" s="19">
        <f t="shared" si="1"/>
        <v>0.875</v>
      </c>
      <c r="G13" s="19">
        <f t="shared" si="2"/>
        <v>0.125</v>
      </c>
      <c r="H13" s="19">
        <f t="shared" si="0"/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7EDC-06D7-4A53-83FF-E058B5E425EB}">
  <sheetPr codeName="Sheet2"/>
  <dimension ref="A1:E18"/>
  <sheetViews>
    <sheetView zoomScale="87" workbookViewId="0">
      <selection activeCell="O12" sqref="O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8358</v>
      </c>
      <c r="B1" t="s">
        <v>8323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6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6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6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6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6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6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6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6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6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6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6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6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Kickstarter_Challenge.xlsx</vt:lpstr>
      <vt:lpstr>Category Statistics</vt:lpstr>
      <vt:lpstr>Subcateogory Statisics</vt:lpstr>
      <vt:lpstr>Theater Outcomes by Launch Date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Lanisha</cp:lastModifiedBy>
  <dcterms:created xsi:type="dcterms:W3CDTF">2017-04-20T15:17:24Z</dcterms:created>
  <dcterms:modified xsi:type="dcterms:W3CDTF">2021-08-02T01:58:56Z</dcterms:modified>
</cp:coreProperties>
</file>