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Lämmermann\Documents\BA\BA\Vorbereitung\"/>
    </mc:Choice>
  </mc:AlternateContent>
  <xr:revisionPtr revIDLastSave="0" documentId="10_ncr:100000_{7D020567-77FE-4370-9A11-E09E848AF37B}" xr6:coauthVersionLast="31" xr6:coauthVersionMax="31" xr10:uidLastSave="{00000000-0000-0000-0000-000000000000}"/>
  <bookViews>
    <workbookView minimized="1" xWindow="0" yWindow="0" windowWidth="28800" windowHeight="13425" activeTab="2" xr2:uid="{7125C113-8FEB-4BFF-BC90-F37FB2712665}"/>
  </bookViews>
  <sheets>
    <sheet name="Fakultäten" sheetId="5" r:id="rId1"/>
    <sheet name="Module" sheetId="4" r:id="rId2"/>
    <sheet name="Kurse" sheetId="1" r:id="rId3"/>
    <sheet name="Kurseinheiten" sheetId="3" r:id="rId4"/>
    <sheet name="Einsatz Moodle" sheetId="2" r:id="rId5"/>
  </sheets>
  <definedNames>
    <definedName name="_xlnm._FilterDatabase" localSheetId="4" hidden="1">'Einsatz Moodle'!$A$1:$F$1</definedName>
    <definedName name="_xlnm._FilterDatabase" localSheetId="0" hidden="1">Fakultäten!$A$1:$J$1</definedName>
    <definedName name="_xlnm._FilterDatabase" localSheetId="2" hidden="1">Kurse!$A$1:$L$1</definedName>
    <definedName name="_xlnm._FilterDatabase" localSheetId="3" hidden="1">Kurseinheiten!$A$1:$P$1</definedName>
    <definedName name="_xlnm._FilterDatabase" localSheetId="1" hidden="1">Module!$A$1:$H$1</definedName>
    <definedName name="_xlnm.Print_Area" localSheetId="4">'Einsatz Moodle'!$A$1:$F$31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J5" i="1"/>
  <c r="B75" i="3"/>
  <c r="B74" i="3"/>
  <c r="B77" i="3"/>
  <c r="B80" i="3"/>
  <c r="B79" i="3"/>
  <c r="B76" i="3"/>
  <c r="B78" i="3"/>
  <c r="B3" i="5" l="1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2" i="4"/>
  <c r="I13" i="1"/>
  <c r="K12" i="1"/>
  <c r="G3" i="4" s="1"/>
  <c r="K20" i="1"/>
  <c r="K2" i="1"/>
  <c r="K25" i="1"/>
  <c r="K14" i="1"/>
  <c r="K26" i="1"/>
  <c r="K10" i="1"/>
  <c r="K9" i="1"/>
  <c r="K18" i="1"/>
  <c r="K4" i="1"/>
  <c r="K8" i="1"/>
  <c r="K31" i="1"/>
  <c r="G10" i="4" s="1"/>
  <c r="K11" i="1"/>
  <c r="K6" i="1"/>
  <c r="K29" i="1"/>
  <c r="K17" i="1"/>
  <c r="K24" i="1"/>
  <c r="G13" i="4" s="1"/>
  <c r="K3" i="1"/>
  <c r="K23" i="1"/>
  <c r="K30" i="1"/>
  <c r="K13" i="1"/>
  <c r="K5" i="1"/>
  <c r="L5" i="1" s="1"/>
  <c r="K7" i="1"/>
  <c r="K16" i="1"/>
  <c r="K15" i="1"/>
  <c r="G15" i="4" s="1"/>
  <c r="K19" i="1"/>
  <c r="K27" i="1"/>
  <c r="K28" i="1"/>
  <c r="K21" i="1"/>
  <c r="J12" i="1"/>
  <c r="F3" i="4" s="1"/>
  <c r="J20" i="1"/>
  <c r="J2" i="1"/>
  <c r="J25" i="1"/>
  <c r="J14" i="1"/>
  <c r="J26" i="1"/>
  <c r="J10" i="1"/>
  <c r="J9" i="1"/>
  <c r="J18" i="1"/>
  <c r="J4" i="1"/>
  <c r="J8" i="1"/>
  <c r="J31" i="1"/>
  <c r="J11" i="1"/>
  <c r="J6" i="1"/>
  <c r="J29" i="1"/>
  <c r="J17" i="1"/>
  <c r="J24" i="1"/>
  <c r="F13" i="4" s="1"/>
  <c r="J3" i="1"/>
  <c r="J23" i="1"/>
  <c r="J30" i="1"/>
  <c r="J13" i="1"/>
  <c r="J7" i="1"/>
  <c r="J16" i="1"/>
  <c r="J15" i="1"/>
  <c r="F15" i="4" s="1"/>
  <c r="J19" i="1"/>
  <c r="J27" i="1"/>
  <c r="J28" i="1"/>
  <c r="J21" i="1"/>
  <c r="K22" i="1"/>
  <c r="J22" i="1"/>
  <c r="I22" i="1"/>
  <c r="I12" i="1"/>
  <c r="E3" i="4" s="1"/>
  <c r="I20" i="1"/>
  <c r="I2" i="1"/>
  <c r="E4" i="4" s="1"/>
  <c r="I25" i="1"/>
  <c r="I14" i="1"/>
  <c r="I26" i="1"/>
  <c r="I10" i="1"/>
  <c r="I9" i="1"/>
  <c r="I18" i="1"/>
  <c r="I4" i="1"/>
  <c r="I8" i="1"/>
  <c r="I31" i="1"/>
  <c r="I11" i="1"/>
  <c r="E8" i="4" s="1"/>
  <c r="I6" i="1"/>
  <c r="I29" i="1"/>
  <c r="I17" i="1"/>
  <c r="E7" i="4" s="1"/>
  <c r="I24" i="1"/>
  <c r="E13" i="4" s="1"/>
  <c r="I3" i="1"/>
  <c r="I23" i="1"/>
  <c r="I30" i="1"/>
  <c r="I5" i="1"/>
  <c r="I7" i="1"/>
  <c r="I16" i="1"/>
  <c r="I15" i="1"/>
  <c r="E15" i="4" s="1"/>
  <c r="I19" i="1"/>
  <c r="I27" i="1"/>
  <c r="I28" i="1"/>
  <c r="I21" i="1"/>
  <c r="G6" i="4"/>
  <c r="G4" i="4"/>
  <c r="F6" i="4"/>
  <c r="F10" i="4"/>
  <c r="F4" i="4"/>
  <c r="E6" i="4"/>
  <c r="E10" i="4"/>
  <c r="K3" i="3"/>
  <c r="K73" i="3"/>
  <c r="L73" i="3"/>
  <c r="M73" i="3"/>
  <c r="N73" i="3"/>
  <c r="O73" i="3"/>
  <c r="P73" i="3"/>
  <c r="K74" i="3"/>
  <c r="L74" i="3"/>
  <c r="M74" i="3"/>
  <c r="N74" i="3"/>
  <c r="O74" i="3"/>
  <c r="P74" i="3"/>
  <c r="K76" i="3"/>
  <c r="L76" i="3"/>
  <c r="M76" i="3"/>
  <c r="N76" i="3"/>
  <c r="O76" i="3"/>
  <c r="P76" i="3"/>
  <c r="K66" i="3"/>
  <c r="L66" i="3"/>
  <c r="M66" i="3"/>
  <c r="N66" i="3"/>
  <c r="O66" i="3"/>
  <c r="P66" i="3"/>
  <c r="K67" i="3"/>
  <c r="L67" i="3"/>
  <c r="M67" i="3"/>
  <c r="N67" i="3"/>
  <c r="O67" i="3"/>
  <c r="P67" i="3"/>
  <c r="K68" i="3"/>
  <c r="L68" i="3"/>
  <c r="M68" i="3"/>
  <c r="N68" i="3"/>
  <c r="O68" i="3"/>
  <c r="P68" i="3"/>
  <c r="K69" i="3"/>
  <c r="L69" i="3"/>
  <c r="M69" i="3"/>
  <c r="N69" i="3"/>
  <c r="O69" i="3"/>
  <c r="P69" i="3"/>
  <c r="K61" i="3"/>
  <c r="L61" i="3"/>
  <c r="M61" i="3"/>
  <c r="N61" i="3"/>
  <c r="O61" i="3"/>
  <c r="P61" i="3"/>
  <c r="K62" i="3"/>
  <c r="L62" i="3"/>
  <c r="M62" i="3"/>
  <c r="N62" i="3"/>
  <c r="O62" i="3"/>
  <c r="P62" i="3"/>
  <c r="K63" i="3"/>
  <c r="L63" i="3"/>
  <c r="M63" i="3"/>
  <c r="N63" i="3"/>
  <c r="O63" i="3"/>
  <c r="P63" i="3"/>
  <c r="K64" i="3"/>
  <c r="L64" i="3"/>
  <c r="M64" i="3"/>
  <c r="N64" i="3"/>
  <c r="O64" i="3"/>
  <c r="P64" i="3"/>
  <c r="K65" i="3"/>
  <c r="L65" i="3"/>
  <c r="M65" i="3"/>
  <c r="N65" i="3"/>
  <c r="O65" i="3"/>
  <c r="P65" i="3"/>
  <c r="K55" i="3"/>
  <c r="L55" i="3"/>
  <c r="M55" i="3"/>
  <c r="N55" i="3"/>
  <c r="O55" i="3"/>
  <c r="P55" i="3"/>
  <c r="K56" i="3"/>
  <c r="L56" i="3"/>
  <c r="M56" i="3"/>
  <c r="N56" i="3"/>
  <c r="O56" i="3"/>
  <c r="P56" i="3"/>
  <c r="K57" i="3"/>
  <c r="L57" i="3"/>
  <c r="M57" i="3"/>
  <c r="N57" i="3"/>
  <c r="O57" i="3"/>
  <c r="P57" i="3"/>
  <c r="K58" i="3"/>
  <c r="L58" i="3"/>
  <c r="M58" i="3"/>
  <c r="N58" i="3"/>
  <c r="O58" i="3"/>
  <c r="P58" i="3"/>
  <c r="K59" i="3"/>
  <c r="L59" i="3"/>
  <c r="M59" i="3"/>
  <c r="N59" i="3"/>
  <c r="O59" i="3"/>
  <c r="P59" i="3"/>
  <c r="K60" i="3"/>
  <c r="L60" i="3"/>
  <c r="M60" i="3"/>
  <c r="N60" i="3"/>
  <c r="O60" i="3"/>
  <c r="P60" i="3"/>
  <c r="K54" i="3"/>
  <c r="L54" i="3"/>
  <c r="M54" i="3"/>
  <c r="N54" i="3"/>
  <c r="O54" i="3"/>
  <c r="P54" i="3"/>
  <c r="K51" i="3"/>
  <c r="L51" i="3"/>
  <c r="M51" i="3"/>
  <c r="N51" i="3"/>
  <c r="O51" i="3"/>
  <c r="P51" i="3"/>
  <c r="K52" i="3"/>
  <c r="L52" i="3"/>
  <c r="M52" i="3"/>
  <c r="N52" i="3"/>
  <c r="O52" i="3"/>
  <c r="P52" i="3"/>
  <c r="K53" i="3"/>
  <c r="L53" i="3"/>
  <c r="M53" i="3"/>
  <c r="N53" i="3"/>
  <c r="O53" i="3"/>
  <c r="P53" i="3"/>
  <c r="K49" i="3"/>
  <c r="L49" i="3"/>
  <c r="M49" i="3"/>
  <c r="N49" i="3"/>
  <c r="O49" i="3"/>
  <c r="P49" i="3"/>
  <c r="K50" i="3"/>
  <c r="L50" i="3"/>
  <c r="M50" i="3"/>
  <c r="N50" i="3"/>
  <c r="O50" i="3"/>
  <c r="P50" i="3"/>
  <c r="K47" i="3"/>
  <c r="L47" i="3"/>
  <c r="M47" i="3"/>
  <c r="N47" i="3"/>
  <c r="O47" i="3"/>
  <c r="P47" i="3"/>
  <c r="K48" i="3"/>
  <c r="L48" i="3"/>
  <c r="M48" i="3"/>
  <c r="N48" i="3"/>
  <c r="O48" i="3"/>
  <c r="P48" i="3"/>
  <c r="K44" i="3"/>
  <c r="L44" i="3"/>
  <c r="M44" i="3"/>
  <c r="N44" i="3"/>
  <c r="O44" i="3"/>
  <c r="P44" i="3"/>
  <c r="K45" i="3"/>
  <c r="L45" i="3"/>
  <c r="M45" i="3"/>
  <c r="N45" i="3"/>
  <c r="O45" i="3"/>
  <c r="P45" i="3"/>
  <c r="K46" i="3"/>
  <c r="L46" i="3"/>
  <c r="M46" i="3"/>
  <c r="N46" i="3"/>
  <c r="O46" i="3"/>
  <c r="P46" i="3"/>
  <c r="K41" i="3"/>
  <c r="L41" i="3"/>
  <c r="M41" i="3"/>
  <c r="N41" i="3"/>
  <c r="O41" i="3"/>
  <c r="P41" i="3"/>
  <c r="K42" i="3"/>
  <c r="L42" i="3"/>
  <c r="M42" i="3"/>
  <c r="N42" i="3"/>
  <c r="O42" i="3"/>
  <c r="P42" i="3"/>
  <c r="K43" i="3"/>
  <c r="L43" i="3"/>
  <c r="M43" i="3"/>
  <c r="N43" i="3"/>
  <c r="O43" i="3"/>
  <c r="P43" i="3"/>
  <c r="K37" i="3"/>
  <c r="L37" i="3"/>
  <c r="M37" i="3"/>
  <c r="N37" i="3"/>
  <c r="O37" i="3"/>
  <c r="P37" i="3"/>
  <c r="K38" i="3"/>
  <c r="L38" i="3"/>
  <c r="M38" i="3"/>
  <c r="N38" i="3"/>
  <c r="O38" i="3"/>
  <c r="P38" i="3"/>
  <c r="K39" i="3"/>
  <c r="L39" i="3"/>
  <c r="M39" i="3"/>
  <c r="N39" i="3"/>
  <c r="O39" i="3"/>
  <c r="P39" i="3"/>
  <c r="K40" i="3"/>
  <c r="L40" i="3"/>
  <c r="M40" i="3"/>
  <c r="N40" i="3"/>
  <c r="O40" i="3"/>
  <c r="P40" i="3"/>
  <c r="K30" i="3"/>
  <c r="L30" i="3"/>
  <c r="M30" i="3"/>
  <c r="N30" i="3"/>
  <c r="O30" i="3"/>
  <c r="P30" i="3"/>
  <c r="K31" i="3"/>
  <c r="L31" i="3"/>
  <c r="M31" i="3"/>
  <c r="N31" i="3"/>
  <c r="O31" i="3"/>
  <c r="P31" i="3"/>
  <c r="K32" i="3"/>
  <c r="L32" i="3"/>
  <c r="M32" i="3"/>
  <c r="N32" i="3"/>
  <c r="O32" i="3"/>
  <c r="P32" i="3"/>
  <c r="K33" i="3"/>
  <c r="L33" i="3"/>
  <c r="M33" i="3"/>
  <c r="N33" i="3"/>
  <c r="O33" i="3"/>
  <c r="P33" i="3"/>
  <c r="K34" i="3"/>
  <c r="L34" i="3"/>
  <c r="M34" i="3"/>
  <c r="N34" i="3"/>
  <c r="O34" i="3"/>
  <c r="P34" i="3"/>
  <c r="K35" i="3"/>
  <c r="L35" i="3"/>
  <c r="M35" i="3"/>
  <c r="N35" i="3"/>
  <c r="O35" i="3"/>
  <c r="P35" i="3"/>
  <c r="K36" i="3"/>
  <c r="L36" i="3"/>
  <c r="M36" i="3"/>
  <c r="N36" i="3"/>
  <c r="O36" i="3"/>
  <c r="P36" i="3"/>
  <c r="K26" i="3"/>
  <c r="L26" i="3"/>
  <c r="M26" i="3"/>
  <c r="N26" i="3"/>
  <c r="O26" i="3"/>
  <c r="P26" i="3"/>
  <c r="K27" i="3"/>
  <c r="L27" i="3"/>
  <c r="M27" i="3"/>
  <c r="N27" i="3"/>
  <c r="O27" i="3"/>
  <c r="P27" i="3"/>
  <c r="K28" i="3"/>
  <c r="L28" i="3"/>
  <c r="M28" i="3"/>
  <c r="N28" i="3"/>
  <c r="O28" i="3"/>
  <c r="P28" i="3"/>
  <c r="K29" i="3"/>
  <c r="L29" i="3"/>
  <c r="M29" i="3"/>
  <c r="N29" i="3"/>
  <c r="O29" i="3"/>
  <c r="P29" i="3"/>
  <c r="K25" i="3"/>
  <c r="L25" i="3"/>
  <c r="M25" i="3"/>
  <c r="N25" i="3"/>
  <c r="O25" i="3"/>
  <c r="P25" i="3"/>
  <c r="K21" i="3"/>
  <c r="L21" i="3"/>
  <c r="M21" i="3"/>
  <c r="N21" i="3"/>
  <c r="O21" i="3"/>
  <c r="P21" i="3"/>
  <c r="K22" i="3"/>
  <c r="L22" i="3"/>
  <c r="M22" i="3"/>
  <c r="N22" i="3"/>
  <c r="O22" i="3"/>
  <c r="P22" i="3"/>
  <c r="K23" i="3"/>
  <c r="L23" i="3"/>
  <c r="M23" i="3"/>
  <c r="N23" i="3"/>
  <c r="O23" i="3"/>
  <c r="P23" i="3"/>
  <c r="K24" i="3"/>
  <c r="L24" i="3"/>
  <c r="M24" i="3"/>
  <c r="N24" i="3"/>
  <c r="O24" i="3"/>
  <c r="P24" i="3"/>
  <c r="K18" i="3"/>
  <c r="L18" i="3"/>
  <c r="M18" i="3"/>
  <c r="N18" i="3"/>
  <c r="O18" i="3"/>
  <c r="P18" i="3"/>
  <c r="K19" i="3"/>
  <c r="L19" i="3"/>
  <c r="M19" i="3"/>
  <c r="N19" i="3"/>
  <c r="O19" i="3"/>
  <c r="P19" i="3"/>
  <c r="K20" i="3"/>
  <c r="L20" i="3"/>
  <c r="M20" i="3"/>
  <c r="N20" i="3"/>
  <c r="O20" i="3"/>
  <c r="P20" i="3"/>
  <c r="K13" i="3"/>
  <c r="L13" i="3"/>
  <c r="M13" i="3"/>
  <c r="N13" i="3"/>
  <c r="O13" i="3"/>
  <c r="P13" i="3"/>
  <c r="K14" i="3"/>
  <c r="L14" i="3"/>
  <c r="M14" i="3"/>
  <c r="N14" i="3"/>
  <c r="O14" i="3"/>
  <c r="P14" i="3"/>
  <c r="K15" i="3"/>
  <c r="L15" i="3"/>
  <c r="M15" i="3"/>
  <c r="N15" i="3"/>
  <c r="O15" i="3"/>
  <c r="P15" i="3"/>
  <c r="K16" i="3"/>
  <c r="L16" i="3"/>
  <c r="M16" i="3"/>
  <c r="N16" i="3"/>
  <c r="O16" i="3"/>
  <c r="P16" i="3"/>
  <c r="K17" i="3"/>
  <c r="L17" i="3"/>
  <c r="M17" i="3"/>
  <c r="N17" i="3"/>
  <c r="O17" i="3"/>
  <c r="P17" i="3"/>
  <c r="K6" i="3"/>
  <c r="L6" i="3"/>
  <c r="M6" i="3"/>
  <c r="N6" i="3"/>
  <c r="O6" i="3"/>
  <c r="P6" i="3"/>
  <c r="K7" i="3"/>
  <c r="L7" i="3"/>
  <c r="M7" i="3"/>
  <c r="N7" i="3"/>
  <c r="O7" i="3"/>
  <c r="P7" i="3"/>
  <c r="K8" i="3"/>
  <c r="L8" i="3"/>
  <c r="M8" i="3"/>
  <c r="N8" i="3"/>
  <c r="O8" i="3"/>
  <c r="P8" i="3"/>
  <c r="K9" i="3"/>
  <c r="L9" i="3"/>
  <c r="M9" i="3"/>
  <c r="N9" i="3"/>
  <c r="O9" i="3"/>
  <c r="P9" i="3"/>
  <c r="K10" i="3"/>
  <c r="L10" i="3"/>
  <c r="M10" i="3"/>
  <c r="N10" i="3"/>
  <c r="O10" i="3"/>
  <c r="P10" i="3"/>
  <c r="K11" i="3"/>
  <c r="L11" i="3"/>
  <c r="M11" i="3"/>
  <c r="N11" i="3"/>
  <c r="O11" i="3"/>
  <c r="P11" i="3"/>
  <c r="K12" i="3"/>
  <c r="L12" i="3"/>
  <c r="M12" i="3"/>
  <c r="N12" i="3"/>
  <c r="O12" i="3"/>
  <c r="P12" i="3"/>
  <c r="L3" i="3"/>
  <c r="M3" i="3"/>
  <c r="N3" i="3"/>
  <c r="O3" i="3"/>
  <c r="P3" i="3"/>
  <c r="K4" i="3"/>
  <c r="L4" i="3"/>
  <c r="M4" i="3"/>
  <c r="N4" i="3"/>
  <c r="O4" i="3"/>
  <c r="P4" i="3"/>
  <c r="K5" i="3"/>
  <c r="L5" i="3"/>
  <c r="M5" i="3"/>
  <c r="N5" i="3"/>
  <c r="O5" i="3"/>
  <c r="P5" i="3"/>
  <c r="K2" i="3"/>
  <c r="L2" i="3"/>
  <c r="M2" i="3"/>
  <c r="N2" i="3"/>
  <c r="O2" i="3"/>
  <c r="P2" i="3"/>
  <c r="E9" i="4" l="1"/>
  <c r="F5" i="4"/>
  <c r="G16" i="4"/>
  <c r="G9" i="4"/>
  <c r="E14" i="4"/>
  <c r="C2" i="5"/>
  <c r="C3" i="5"/>
  <c r="E2" i="4"/>
  <c r="F9" i="4"/>
  <c r="F12" i="4"/>
  <c r="G11" i="4"/>
  <c r="G14" i="4"/>
  <c r="E12" i="4"/>
  <c r="D2" i="5" s="1"/>
  <c r="F11" i="4"/>
  <c r="F14" i="4"/>
  <c r="G2" i="4"/>
  <c r="G8" i="4"/>
  <c r="G5" i="4"/>
  <c r="E11" i="4"/>
  <c r="F16" i="4"/>
  <c r="F2" i="4"/>
  <c r="F8" i="4"/>
  <c r="G7" i="4"/>
  <c r="E16" i="4"/>
  <c r="F7" i="4"/>
  <c r="G12" i="4"/>
  <c r="E5" i="4"/>
  <c r="H10" i="4"/>
  <c r="H4" i="4"/>
  <c r="H15" i="4"/>
  <c r="H3" i="4"/>
  <c r="H13" i="4"/>
  <c r="H6" i="4"/>
  <c r="L26" i="1"/>
  <c r="L18" i="1"/>
  <c r="L10" i="1"/>
  <c r="L25" i="1"/>
  <c r="L17" i="1"/>
  <c r="L9" i="1"/>
  <c r="L2" i="1"/>
  <c r="L24" i="1"/>
  <c r="L8" i="1"/>
  <c r="L31" i="1"/>
  <c r="L23" i="1"/>
  <c r="L30" i="1"/>
  <c r="L22" i="1"/>
  <c r="L14" i="1"/>
  <c r="L6" i="1"/>
  <c r="L29" i="1"/>
  <c r="L20" i="1"/>
  <c r="L12" i="1"/>
  <c r="L4" i="1"/>
  <c r="L11" i="1"/>
  <c r="L3" i="1"/>
  <c r="L16" i="1"/>
  <c r="L13" i="1"/>
  <c r="L15" i="1"/>
  <c r="L7" i="1"/>
  <c r="L21" i="1"/>
  <c r="L28" i="1"/>
  <c r="L27" i="1"/>
  <c r="L19" i="1"/>
  <c r="P72" i="3"/>
  <c r="O72" i="3"/>
  <c r="N72" i="3"/>
  <c r="M72" i="3"/>
  <c r="L72" i="3"/>
  <c r="K72" i="3"/>
  <c r="P71" i="3"/>
  <c r="O71" i="3"/>
  <c r="N71" i="3"/>
  <c r="M71" i="3"/>
  <c r="L71" i="3"/>
  <c r="K71" i="3"/>
  <c r="L75" i="3"/>
  <c r="M75" i="3"/>
  <c r="N75" i="3"/>
  <c r="O75" i="3"/>
  <c r="P75" i="3"/>
  <c r="L77" i="3"/>
  <c r="M77" i="3"/>
  <c r="N77" i="3"/>
  <c r="O77" i="3"/>
  <c r="P77" i="3"/>
  <c r="L78" i="3"/>
  <c r="M78" i="3"/>
  <c r="N78" i="3"/>
  <c r="O78" i="3"/>
  <c r="P78" i="3"/>
  <c r="L79" i="3"/>
  <c r="M79" i="3"/>
  <c r="N79" i="3"/>
  <c r="O79" i="3"/>
  <c r="P79" i="3"/>
  <c r="L80" i="3"/>
  <c r="M80" i="3"/>
  <c r="N80" i="3"/>
  <c r="O80" i="3"/>
  <c r="P80" i="3"/>
  <c r="L70" i="3"/>
  <c r="M70" i="3"/>
  <c r="N70" i="3"/>
  <c r="O70" i="3"/>
  <c r="P70" i="3"/>
  <c r="K77" i="3"/>
  <c r="K78" i="3"/>
  <c r="K79" i="3"/>
  <c r="K80" i="3"/>
  <c r="K70" i="3"/>
  <c r="K75" i="3"/>
  <c r="H16" i="4" l="1"/>
  <c r="H12" i="4"/>
  <c r="H5" i="4"/>
  <c r="D3" i="5"/>
  <c r="H9" i="4"/>
  <c r="E3" i="5"/>
  <c r="E2" i="5"/>
  <c r="H7" i="4"/>
  <c r="H2" i="4"/>
  <c r="H8" i="4"/>
  <c r="H11" i="4"/>
  <c r="H14" i="4"/>
  <c r="F3" i="5"/>
  <c r="F2" i="5"/>
  <c r="G2" i="5" l="1"/>
  <c r="H2" i="5"/>
  <c r="G3" i="5"/>
  <c r="H3" i="5"/>
  <c r="J2" i="5"/>
  <c r="I2" i="5"/>
  <c r="J3" i="5"/>
  <c r="I3" i="5"/>
  <c r="J4" i="5" l="1"/>
  <c r="H4" i="5"/>
  <c r="G4" i="5"/>
  <c r="I4" i="5"/>
</calcChain>
</file>

<file path=xl/sharedStrings.xml><?xml version="1.0" encoding="utf-8"?>
<sst xmlns="http://schemas.openxmlformats.org/spreadsheetml/2006/main" count="456" uniqueCount="100">
  <si>
    <t>Kurs</t>
  </si>
  <si>
    <t>Seiten</t>
  </si>
  <si>
    <t>Wörter</t>
  </si>
  <si>
    <t>Einführung in die Betriebswirtschaftslehre</t>
  </si>
  <si>
    <t>ja</t>
  </si>
  <si>
    <t>Einführung in die Volkswirtschaftslehre</t>
  </si>
  <si>
    <t>Modul</t>
  </si>
  <si>
    <t>Kursnummer</t>
  </si>
  <si>
    <t>Modulnummer</t>
  </si>
  <si>
    <t>40500 </t>
  </si>
  <si>
    <t>Einführung in die Wirtschaftswissenschaft</t>
  </si>
  <si>
    <t>Jahresabschluss</t>
  </si>
  <si>
    <t>Grundzüge der betrieblichen Steuerlehre</t>
  </si>
  <si>
    <t>Buchhaltung</t>
  </si>
  <si>
    <t>Externes Rechnungswesen</t>
  </si>
  <si>
    <t>Einführung in die objektorientierte Programmierung</t>
  </si>
  <si>
    <t>nein</t>
  </si>
  <si>
    <t>Einführung in die Wirtschaftsinformatik</t>
  </si>
  <si>
    <t>Grundlagen der Wirtschaftsmathematik und Statistik</t>
  </si>
  <si>
    <t>Grundlagen der Analysis und Linearen Algebra</t>
  </si>
  <si>
    <t>Grundlagen der Statistik</t>
  </si>
  <si>
    <t>Algorithmische Mathematik</t>
  </si>
  <si>
    <t>Investition</t>
  </si>
  <si>
    <t>Finanzierung</t>
  </si>
  <si>
    <t>Investition und Finanzierung</t>
  </si>
  <si>
    <t>Einführung in die technischen und theoretischen Grundlagen der Informatik</t>
  </si>
  <si>
    <t>Einführung in die technische und theoretische Informatik</t>
  </si>
  <si>
    <t>Betriebssysteme und Rechnernetze für Wirtschaftsinformatiker</t>
  </si>
  <si>
    <t>Grundlagen der Modellierung betrieblicher Informationssysteme</t>
  </si>
  <si>
    <t>Datenmodellierung und Datenbanksysteme</t>
  </si>
  <si>
    <t>Objektorientierte Systemanalyse</t>
  </si>
  <si>
    <t>Anwendungssysteme und Geschäftsprozessmodellierung</t>
  </si>
  <si>
    <t>Modellierung von Informationssystemen</t>
  </si>
  <si>
    <t>Grundbegriffe und Systeme der Kosten- und Leistungsrechnung</t>
  </si>
  <si>
    <t>Grundlagen der Leistungserstellung</t>
  </si>
  <si>
    <t>Einführung in das Marketing</t>
  </si>
  <si>
    <t>Internes Rechnungswesen und funktionale Steuerung</t>
  </si>
  <si>
    <t>01671 </t>
  </si>
  <si>
    <t>Datenbanken I</t>
  </si>
  <si>
    <t>Einführung in Internet-Technologien und Informationssysteme</t>
  </si>
  <si>
    <t>01873 </t>
  </si>
  <si>
    <t>Daten- und Dokumentenmanagement im Internet</t>
  </si>
  <si>
    <t>Sicherheit im Internet I</t>
  </si>
  <si>
    <t>Einführung in wissensbasierte Systeme</t>
  </si>
  <si>
    <t>01843 </t>
  </si>
  <si>
    <t>Betriebliche Informationssysteme</t>
  </si>
  <si>
    <t>Informationsmanagement</t>
  </si>
  <si>
    <t>Theorie der Marktwirtschaft (Mikroökonomik)</t>
  </si>
  <si>
    <t>Theorie der Marktwirtschaft</t>
  </si>
  <si>
    <t>Makroökonomik</t>
  </si>
  <si>
    <t>Makroökonomik I (Dateikurs und Studienbrief)</t>
  </si>
  <si>
    <t>Makroökonomik II (Dateikurs und Studienbrief)</t>
  </si>
  <si>
    <t>00029</t>
  </si>
  <si>
    <t>00034</t>
  </si>
  <si>
    <t>00046</t>
  </si>
  <si>
    <t>20022</t>
  </si>
  <si>
    <t>00008</t>
  </si>
  <si>
    <t>01142</t>
  </si>
  <si>
    <t>00817</t>
  </si>
  <si>
    <t>00818</t>
  </si>
  <si>
    <t>00825</t>
  </si>
  <si>
    <t>01866</t>
  </si>
  <si>
    <t>01770</t>
  </si>
  <si>
    <t>00049</t>
  </si>
  <si>
    <t>Fakultät</t>
  </si>
  <si>
    <t>Fakultät für Wirtschaftswissenschaft</t>
  </si>
  <si>
    <t>Fakultät für Mathematik und Informatik</t>
  </si>
  <si>
    <t>Moodle im Einsatz</t>
  </si>
  <si>
    <t>40550</t>
  </si>
  <si>
    <t>KE</t>
  </si>
  <si>
    <t>Leerstellen</t>
  </si>
  <si>
    <t>Zeichen</t>
  </si>
  <si>
    <t>Satzzeichen</t>
  </si>
  <si>
    <t>Ziffern</t>
  </si>
  <si>
    <t>Anschläge</t>
  </si>
  <si>
    <t>Zeichen pro Seite</t>
  </si>
  <si>
    <t>Leerstellen pro Seite</t>
  </si>
  <si>
    <t>Satzzeichen pro Seite</t>
  </si>
  <si>
    <t>Ziffern pro Seite</t>
  </si>
  <si>
    <t>Wörter pro Seite</t>
  </si>
  <si>
    <t>Anschläge pro Seite</t>
  </si>
  <si>
    <t>Kurseinheiten</t>
  </si>
  <si>
    <t>Wörter pro Kurseinheit</t>
  </si>
  <si>
    <t>Anzahl Kurse</t>
  </si>
  <si>
    <t>Anzahl Kurseinheiten</t>
  </si>
  <si>
    <t>Anzahl Seiten</t>
  </si>
  <si>
    <t>Anzahl Wörter</t>
  </si>
  <si>
    <t>Wörter pro Kurs</t>
  </si>
  <si>
    <t>Wörter pro Modul</t>
  </si>
  <si>
    <t>KE1 Informationsmanagement Seite 15</t>
  </si>
  <si>
    <t>KE1 Einführung in die BWL Seite 95</t>
  </si>
  <si>
    <t>KE1 Objektorientierte Systemanalyse Seite 20</t>
  </si>
  <si>
    <t>KE 1 Marketing Seite 25</t>
  </si>
  <si>
    <t>Anzahl Module</t>
  </si>
  <si>
    <t>KE 1 Algorithmische Mathematik Seite 17</t>
  </si>
  <si>
    <t xml:space="preserve"> </t>
  </si>
  <si>
    <t>Kurseinheit mit maximalem Inhalten</t>
  </si>
  <si>
    <t>Seite mit maximalem Inhalt</t>
  </si>
  <si>
    <t>Anzahl Wörter auf Seite mit maximalem Inhalt</t>
  </si>
  <si>
    <t>Textanteil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</si>
</sst>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1" applyNumberFormat="1" applyFont="1"/>
    <xf numFmtId="9" fontId="0" fillId="0" borderId="0" xfId="2" applyFont="1"/>
    <xf numFmtId="0" fontId="0" fillId="0" borderId="0" xfId="0" applyNumberFormat="1"/>
    <xf numFmtId="0" fontId="1" fillId="0" borderId="0" xfId="0" applyNumberFormat="1" applyFont="1"/>
    <xf numFmtId="49" fontId="0" fillId="0" borderId="0" xfId="0" applyNumberFormat="1" applyAlignment="1">
      <alignment horizontal="left"/>
    </xf>
  </cellXfs>
  <cellStyles count="4">
    <cellStyle name="Komma" xfId="1" builtinId="3"/>
    <cellStyle name="Komma 2" xfId="3" xr:uid="{00000000-0005-0000-0000-00002F000000}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C1C2-1F1F-4163-82A5-1F83B8469332}">
  <dimension ref="A1:J27"/>
  <sheetViews>
    <sheetView workbookViewId="0">
      <selection activeCell="D27" sqref="D27"/>
    </sheetView>
  </sheetViews>
  <sheetFormatPr baseColWidth="10" defaultRowHeight="15" x14ac:dyDescent="0.25"/>
  <cols>
    <col min="1" max="1" width="36.42578125" bestFit="1" customWidth="1"/>
    <col min="2" max="2" width="16.7109375" style="10" bestFit="1" customWidth="1"/>
    <col min="3" max="3" width="14.7109375" style="10" bestFit="1" customWidth="1"/>
    <col min="4" max="4" width="22.42578125" bestFit="1" customWidth="1"/>
    <col min="5" max="5" width="15.42578125" bestFit="1" customWidth="1"/>
    <col min="6" max="6" width="16.140625" bestFit="1" customWidth="1"/>
    <col min="7" max="7" width="19.5703125" style="10" bestFit="1" customWidth="1"/>
    <col min="8" max="8" width="17.42578125" style="10" bestFit="1" customWidth="1"/>
    <col min="9" max="9" width="24.140625" bestFit="1" customWidth="1"/>
    <col min="10" max="11" width="19.7109375" bestFit="1" customWidth="1"/>
  </cols>
  <sheetData>
    <row r="1" spans="1:10" x14ac:dyDescent="0.25">
      <c r="A1" s="11" t="s">
        <v>64</v>
      </c>
      <c r="B1" s="11" t="s">
        <v>93</v>
      </c>
      <c r="C1" s="11" t="s">
        <v>83</v>
      </c>
      <c r="D1" s="11" t="s">
        <v>84</v>
      </c>
      <c r="E1" s="11" t="s">
        <v>85</v>
      </c>
      <c r="F1" s="11" t="s">
        <v>86</v>
      </c>
      <c r="G1" s="11" t="s">
        <v>88</v>
      </c>
      <c r="H1" s="11" t="s">
        <v>87</v>
      </c>
      <c r="I1" s="11" t="s">
        <v>82</v>
      </c>
      <c r="J1" s="13" t="s">
        <v>79</v>
      </c>
    </row>
    <row r="2" spans="1:10" x14ac:dyDescent="0.25">
      <c r="A2" s="10" t="s">
        <v>66</v>
      </c>
      <c r="B2" s="10">
        <f>COUNTIF(Module!A:A,A2)</f>
        <v>5</v>
      </c>
      <c r="C2" s="10">
        <f>SUMIF(Module!A:A,Fakultäten!A:A,Module!D:D)</f>
        <v>9</v>
      </c>
      <c r="D2">
        <f>SUMIF(Module!A:A,A2,Module!E:E)</f>
        <v>33</v>
      </c>
      <c r="E2">
        <f>SUMIF(Module!A:A,A2,Module!F:F)</f>
        <v>2212</v>
      </c>
      <c r="F2">
        <f>SUMIF(Module!A:A,A2,Module!G:G)</f>
        <v>498278</v>
      </c>
      <c r="G2" s="8">
        <f>F2/B2</f>
        <v>99655.6</v>
      </c>
      <c r="H2" s="8">
        <f>F2/C2</f>
        <v>55364.222222222219</v>
      </c>
      <c r="I2" s="8">
        <f>F2/D2</f>
        <v>15099.333333333334</v>
      </c>
      <c r="J2" s="8">
        <f>F2/E2</f>
        <v>225.2613019891501</v>
      </c>
    </row>
    <row r="3" spans="1:10" x14ac:dyDescent="0.25">
      <c r="A3" s="10" t="s">
        <v>65</v>
      </c>
      <c r="B3" s="10">
        <f>COUNTIF(Module!A:A,A3)</f>
        <v>10</v>
      </c>
      <c r="C3" s="10">
        <f>SUMIF(Module!A:A,Fakultäten!A:A,Module!D:D)</f>
        <v>21</v>
      </c>
      <c r="D3" s="10">
        <f>SUMIF(Module!A:A,A3,Module!E:E)</f>
        <v>46</v>
      </c>
      <c r="E3" s="10">
        <f>SUMIF(Module!A:A,A3,Module!F:F)</f>
        <v>6077</v>
      </c>
      <c r="F3" s="10">
        <f>SUMIF(Module!A:A,A3,Module!G:G)</f>
        <v>1420961</v>
      </c>
      <c r="G3" s="8">
        <f>F3/B3</f>
        <v>142096.1</v>
      </c>
      <c r="H3" s="8">
        <f>F3/C3</f>
        <v>67664.809523809527</v>
      </c>
      <c r="I3" s="8">
        <f>F3/D3</f>
        <v>30890.456521739132</v>
      </c>
      <c r="J3" s="8">
        <f>F3/E3</f>
        <v>233.82606549284185</v>
      </c>
    </row>
    <row r="4" spans="1:10" x14ac:dyDescent="0.25">
      <c r="G4" s="14">
        <f>(G3-G2)/G2</f>
        <v>0.42587170214217762</v>
      </c>
      <c r="H4" s="14">
        <f t="shared" ref="H4:J4" si="0">(H3-H2)/H2</f>
        <v>0.22217574469329526</v>
      </c>
      <c r="I4" s="14">
        <f t="shared" si="0"/>
        <v>1.0458159204648636</v>
      </c>
      <c r="J4" s="14">
        <f t="shared" si="0"/>
        <v>3.8021459647357807E-2</v>
      </c>
    </row>
    <row r="7" spans="1:10" x14ac:dyDescent="0.25">
      <c r="A7" t="s">
        <v>89</v>
      </c>
      <c r="B7" s="10">
        <v>409</v>
      </c>
    </row>
    <row r="8" spans="1:10" x14ac:dyDescent="0.25">
      <c r="A8" t="s">
        <v>90</v>
      </c>
      <c r="B8" s="10">
        <v>367</v>
      </c>
    </row>
    <row r="9" spans="1:10" x14ac:dyDescent="0.25">
      <c r="A9" t="s">
        <v>91</v>
      </c>
      <c r="B9" s="10">
        <v>403</v>
      </c>
    </row>
    <row r="10" spans="1:10" x14ac:dyDescent="0.25">
      <c r="A10" t="s">
        <v>92</v>
      </c>
      <c r="B10" s="10">
        <v>283</v>
      </c>
    </row>
    <row r="11" spans="1:10" x14ac:dyDescent="0.25">
      <c r="A11" t="s">
        <v>94</v>
      </c>
      <c r="B11" s="10">
        <v>425</v>
      </c>
    </row>
    <row r="27" spans="4:4" x14ac:dyDescent="0.25">
      <c r="D27" t="s">
        <v>95</v>
      </c>
    </row>
  </sheetData>
  <autoFilter ref="A1:J1" xr:uid="{591EA781-AF4D-4360-9EE1-C4F70248A23D}"/>
  <conditionalFormatting sqref="J2:J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A42A3-9B20-40D8-A83D-DDA5BC8A382A}">
  <dimension ref="A1:H35"/>
  <sheetViews>
    <sheetView workbookViewId="0">
      <selection activeCell="I29" sqref="I29"/>
    </sheetView>
  </sheetViews>
  <sheetFormatPr baseColWidth="10" defaultRowHeight="15" x14ac:dyDescent="0.25"/>
  <cols>
    <col min="1" max="1" width="36.42578125" style="10" bestFit="1" customWidth="1"/>
    <col min="2" max="2" width="16.7109375" bestFit="1" customWidth="1"/>
    <col min="3" max="3" width="69.42578125" bestFit="1" customWidth="1"/>
    <col min="4" max="4" width="14.7109375" style="10" bestFit="1" customWidth="1"/>
    <col min="5" max="5" width="22.42578125" bestFit="1" customWidth="1"/>
    <col min="6" max="6" width="15.42578125" bestFit="1" customWidth="1"/>
    <col min="7" max="7" width="16.140625" bestFit="1" customWidth="1"/>
    <col min="8" max="8" width="19.7109375" bestFit="1" customWidth="1"/>
  </cols>
  <sheetData>
    <row r="1" spans="1:8" x14ac:dyDescent="0.25">
      <c r="A1" s="11" t="s">
        <v>64</v>
      </c>
      <c r="B1" s="11" t="s">
        <v>8</v>
      </c>
      <c r="C1" s="11" t="s">
        <v>6</v>
      </c>
      <c r="D1" s="11" t="s">
        <v>83</v>
      </c>
      <c r="E1" s="11" t="s">
        <v>84</v>
      </c>
      <c r="F1" s="11" t="s">
        <v>85</v>
      </c>
      <c r="G1" s="11" t="s">
        <v>86</v>
      </c>
      <c r="H1" s="13" t="s">
        <v>79</v>
      </c>
    </row>
    <row r="2" spans="1:8" x14ac:dyDescent="0.25">
      <c r="A2" s="10" t="s">
        <v>65</v>
      </c>
      <c r="B2" s="10">
        <v>31101</v>
      </c>
      <c r="C2" s="10" t="s">
        <v>18</v>
      </c>
      <c r="D2" s="10">
        <f>COUNTIF(Kurse!A:A,Module!B2)</f>
        <v>2</v>
      </c>
      <c r="E2" s="8">
        <f>SUMIF(Kurse!A:A,B2,Kurse!I:I)</f>
        <v>1</v>
      </c>
      <c r="F2" s="8">
        <f>SUMIF(Kurse!A:A,B2,Kurse!J:J)</f>
        <v>448</v>
      </c>
      <c r="G2" s="8">
        <f>SUMIF(Kurse!A:A,B2,Kurse!K:K)</f>
        <v>58523</v>
      </c>
      <c r="H2" s="8">
        <f t="shared" ref="H2:H16" si="0">G2/F2</f>
        <v>130.63169642857142</v>
      </c>
    </row>
    <row r="3" spans="1:8" x14ac:dyDescent="0.25">
      <c r="A3" s="10" t="s">
        <v>66</v>
      </c>
      <c r="B3" s="10">
        <v>31221</v>
      </c>
      <c r="C3" s="10" t="s">
        <v>15</v>
      </c>
      <c r="D3" s="10">
        <f>COUNTIF(Kurse!A:A,Module!B3)</f>
        <v>1</v>
      </c>
      <c r="E3" s="8">
        <f>SUMIF(Kurse!A:A,B3,Kurse!I:I)</f>
        <v>3</v>
      </c>
      <c r="F3" s="8">
        <f>SUMIF(Kurse!A:A,B3,Kurse!J:J)</f>
        <v>564</v>
      </c>
      <c r="G3" s="8">
        <f>SUMIF(Kurse!A:A,B3,Kurse!K:K)</f>
        <v>83349</v>
      </c>
      <c r="H3" s="8">
        <f t="shared" si="0"/>
        <v>147.78191489361703</v>
      </c>
    </row>
    <row r="4" spans="1:8" x14ac:dyDescent="0.25">
      <c r="A4" s="10" t="s">
        <v>66</v>
      </c>
      <c r="B4" s="10">
        <v>31201</v>
      </c>
      <c r="C4" s="10" t="s">
        <v>21</v>
      </c>
      <c r="D4" s="10">
        <f>COUNTIF(Kurse!A:A,Module!B4)</f>
        <v>1</v>
      </c>
      <c r="E4" s="8">
        <f>SUMIF(Kurse!A:A,B4,Kurse!I:I)</f>
        <v>0</v>
      </c>
      <c r="F4" s="8">
        <f>SUMIF(Kurse!A:A,B4,Kurse!J:J)</f>
        <v>382</v>
      </c>
      <c r="G4" s="8">
        <f>SUMIF(Kurse!A:A,B4,Kurse!K:K)</f>
        <v>71532</v>
      </c>
      <c r="H4" s="8">
        <f t="shared" si="0"/>
        <v>187.2565445026178</v>
      </c>
    </row>
    <row r="5" spans="1:8" x14ac:dyDescent="0.25">
      <c r="A5" s="10" t="s">
        <v>65</v>
      </c>
      <c r="B5" s="10">
        <v>31031</v>
      </c>
      <c r="C5" s="10" t="s">
        <v>36</v>
      </c>
      <c r="D5" s="10">
        <f>COUNTIF(Kurse!A:A,Module!B5)</f>
        <v>3</v>
      </c>
      <c r="E5" s="8">
        <f>SUMIF(Kurse!A:A,B5,Kurse!I:I)</f>
        <v>15</v>
      </c>
      <c r="F5" s="8">
        <f>SUMIF(Kurse!A:A,B5,Kurse!J:J)</f>
        <v>740</v>
      </c>
      <c r="G5" s="8">
        <f>SUMIF(Kurse!A:A,B5,Kurse!K:K)</f>
        <v>157055</v>
      </c>
      <c r="H5" s="8">
        <f t="shared" si="0"/>
        <v>212.23648648648648</v>
      </c>
    </row>
    <row r="6" spans="1:8" x14ac:dyDescent="0.25">
      <c r="A6" s="10" t="s">
        <v>66</v>
      </c>
      <c r="B6" s="10">
        <v>31251</v>
      </c>
      <c r="C6" s="10" t="s">
        <v>45</v>
      </c>
      <c r="D6" s="10">
        <f>COUNTIF(Kurse!A:A,Module!B6)</f>
        <v>1</v>
      </c>
      <c r="E6" s="8">
        <f>SUMIF(Kurse!A:A,B6,Kurse!I:I)</f>
        <v>7</v>
      </c>
      <c r="F6" s="8">
        <f>SUMIF(Kurse!A:A,B6,Kurse!J:J)</f>
        <v>497</v>
      </c>
      <c r="G6" s="8">
        <f>SUMIF(Kurse!A:A,B6,Kurse!K:K)</f>
        <v>121500</v>
      </c>
      <c r="H6" s="8">
        <f t="shared" si="0"/>
        <v>244.46680080482898</v>
      </c>
    </row>
    <row r="7" spans="1:8" x14ac:dyDescent="0.25">
      <c r="A7" s="10" t="s">
        <v>65</v>
      </c>
      <c r="B7" s="10">
        <v>31021</v>
      </c>
      <c r="C7" s="10" t="s">
        <v>24</v>
      </c>
      <c r="D7" s="10">
        <f>COUNTIF(Kurse!A:A,Module!B7)</f>
        <v>2</v>
      </c>
      <c r="E7" s="8">
        <f>SUMIF(Kurse!A:A,B7,Kurse!I:I)</f>
        <v>7</v>
      </c>
      <c r="F7" s="8">
        <f>SUMIF(Kurse!A:A,B7,Kurse!J:J)</f>
        <v>881</v>
      </c>
      <c r="G7" s="8">
        <f>SUMIF(Kurse!A:A,B7,Kurse!K:K)</f>
        <v>205627</v>
      </c>
      <c r="H7" s="8">
        <f t="shared" si="0"/>
        <v>233.40181611804766</v>
      </c>
    </row>
    <row r="8" spans="1:8" x14ac:dyDescent="0.25">
      <c r="A8" s="10" t="s">
        <v>65</v>
      </c>
      <c r="B8" s="10">
        <v>31001</v>
      </c>
      <c r="C8" s="10" t="s">
        <v>10</v>
      </c>
      <c r="D8" s="10">
        <f>COUNTIF(Kurse!A:A,Module!B8)</f>
        <v>2</v>
      </c>
      <c r="E8" s="8">
        <f>SUMIF(Kurse!A:A,B8,Kurse!I:I)</f>
        <v>0</v>
      </c>
      <c r="F8" s="8">
        <f>SUMIF(Kurse!A:A,B8,Kurse!J:J)</f>
        <v>738</v>
      </c>
      <c r="G8" s="8">
        <f>SUMIF(Kurse!A:A,B8,Kurse!K:K)</f>
        <v>174550</v>
      </c>
      <c r="H8" s="8">
        <f t="shared" si="0"/>
        <v>236.51761517615176</v>
      </c>
    </row>
    <row r="9" spans="1:8" x14ac:dyDescent="0.25">
      <c r="A9" s="10" t="s">
        <v>65</v>
      </c>
      <c r="B9" s="10">
        <v>31011</v>
      </c>
      <c r="C9" s="10" t="s">
        <v>14</v>
      </c>
      <c r="D9" s="10">
        <f>COUNTIF(Kurse!A:A,Module!B9)</f>
        <v>3</v>
      </c>
      <c r="E9" s="8">
        <f>SUMIF(Kurse!A:A,B9,Kurse!I:I)</f>
        <v>3</v>
      </c>
      <c r="F9" s="8">
        <f>SUMIF(Kurse!A:A,B9,Kurse!J:J)</f>
        <v>960</v>
      </c>
      <c r="G9" s="8">
        <f>SUMIF(Kurse!A:A,B9,Kurse!K:K)</f>
        <v>227255</v>
      </c>
      <c r="H9" s="8">
        <f t="shared" si="0"/>
        <v>236.72395833333334</v>
      </c>
    </row>
    <row r="10" spans="1:8" x14ac:dyDescent="0.25">
      <c r="A10" s="10" t="s">
        <v>65</v>
      </c>
      <c r="B10" s="10">
        <v>31041</v>
      </c>
      <c r="C10" s="10" t="s">
        <v>47</v>
      </c>
      <c r="D10" s="10">
        <f>COUNTIF(Kurse!A:A,Module!B10)</f>
        <v>1</v>
      </c>
      <c r="E10" s="8">
        <f>SUMIF(Kurse!A:A,B10,Kurse!I:I)</f>
        <v>3</v>
      </c>
      <c r="F10" s="8">
        <f>SUMIF(Kurse!A:A,B10,Kurse!J:J)</f>
        <v>746</v>
      </c>
      <c r="G10" s="8">
        <f>SUMIF(Kurse!A:A,B10,Kurse!K:K)</f>
        <v>189191</v>
      </c>
      <c r="H10" s="8">
        <f t="shared" si="0"/>
        <v>253.60723860589812</v>
      </c>
    </row>
    <row r="11" spans="1:8" x14ac:dyDescent="0.25">
      <c r="A11" s="10" t="s">
        <v>65</v>
      </c>
      <c r="B11" s="10">
        <v>31751</v>
      </c>
      <c r="C11" s="10" t="s">
        <v>32</v>
      </c>
      <c r="D11" s="10">
        <f>COUNTIF(Kurse!A:A,Module!B11)</f>
        <v>4</v>
      </c>
      <c r="E11" s="8">
        <f>SUMIF(Kurse!A:A,B11,Kurse!I:I)</f>
        <v>11</v>
      </c>
      <c r="F11" s="8">
        <f>SUMIF(Kurse!A:A,B11,Kurse!J:J)</f>
        <v>946</v>
      </c>
      <c r="G11" s="8">
        <f>SUMIF(Kurse!A:A,B11,Kurse!K:K)</f>
        <v>241877</v>
      </c>
      <c r="H11" s="8">
        <f t="shared" si="0"/>
        <v>255.68393234672305</v>
      </c>
    </row>
    <row r="12" spans="1:8" x14ac:dyDescent="0.25">
      <c r="A12" s="10" t="s">
        <v>66</v>
      </c>
      <c r="B12" s="10">
        <v>31241</v>
      </c>
      <c r="C12" s="10" t="s">
        <v>39</v>
      </c>
      <c r="D12" s="10">
        <f>COUNTIF(Kurse!A:A,Module!B12)</f>
        <v>4</v>
      </c>
      <c r="E12" s="8">
        <f>SUMIF(Kurse!A:A,B12,Kurse!I:I)</f>
        <v>16</v>
      </c>
      <c r="F12" s="8">
        <f>SUMIF(Kurse!A:A,B12,Kurse!J:J)</f>
        <v>424</v>
      </c>
      <c r="G12" s="8">
        <f>SUMIF(Kurse!A:A,B12,Kurse!K:K)</f>
        <v>113435</v>
      </c>
      <c r="H12" s="8">
        <f t="shared" si="0"/>
        <v>267.53537735849056</v>
      </c>
    </row>
    <row r="13" spans="1:8" x14ac:dyDescent="0.25">
      <c r="A13" s="10" t="s">
        <v>65</v>
      </c>
      <c r="B13" s="10">
        <v>31771</v>
      </c>
      <c r="C13" s="10" t="s">
        <v>46</v>
      </c>
      <c r="D13" s="10">
        <f>COUNTIF(Kurse!A:A,Module!B13)</f>
        <v>1</v>
      </c>
      <c r="E13" s="8">
        <f>SUMIF(Kurse!A:A,B13,Kurse!I:I)</f>
        <v>0</v>
      </c>
      <c r="F13" s="8">
        <f>SUMIF(Kurse!A:A,B13,Kurse!J:J)</f>
        <v>618</v>
      </c>
      <c r="G13" s="8">
        <f>SUMIF(Kurse!A:A,B13,Kurse!K:K)</f>
        <v>166883</v>
      </c>
      <c r="H13" s="8">
        <f t="shared" si="0"/>
        <v>270.03721682847896</v>
      </c>
    </row>
    <row r="14" spans="1:8" x14ac:dyDescent="0.25">
      <c r="A14" s="10" t="s">
        <v>66</v>
      </c>
      <c r="B14" s="10">
        <v>31231</v>
      </c>
      <c r="C14" s="10" t="s">
        <v>25</v>
      </c>
      <c r="D14" s="10">
        <f>COUNTIF(Kurse!A:A,Module!B14)</f>
        <v>2</v>
      </c>
      <c r="E14" s="8">
        <f>SUMIF(Kurse!A:A,B14,Kurse!I:I)</f>
        <v>7</v>
      </c>
      <c r="F14" s="8">
        <f>SUMIF(Kurse!A:A,B14,Kurse!J:J)</f>
        <v>345</v>
      </c>
      <c r="G14" s="8">
        <f>SUMIF(Kurse!A:A,B14,Kurse!K:K)</f>
        <v>108462</v>
      </c>
      <c r="H14" s="8">
        <f t="shared" si="0"/>
        <v>314.38260869565215</v>
      </c>
    </row>
    <row r="15" spans="1:8" x14ac:dyDescent="0.25">
      <c r="A15" s="10" t="s">
        <v>65</v>
      </c>
      <c r="B15" s="10">
        <v>31071</v>
      </c>
      <c r="C15" s="10" t="s">
        <v>17</v>
      </c>
      <c r="D15" s="10">
        <f>COUNTIF(Kurse!A:A,Module!B15)</f>
        <v>1</v>
      </c>
      <c r="E15" s="8">
        <f>SUMIF(Kurse!A:A,B15,Kurse!I:I)</f>
        <v>0</v>
      </c>
      <c r="F15" s="8">
        <f>SUMIF(Kurse!A:A,B15,Kurse!J:J)</f>
        <v>0</v>
      </c>
      <c r="G15" s="8">
        <f>SUMIF(Kurse!A:A,B15,Kurse!K:K)</f>
        <v>0</v>
      </c>
      <c r="H15" s="10" t="e">
        <f t="shared" si="0"/>
        <v>#DIV/0!</v>
      </c>
    </row>
    <row r="16" spans="1:8" x14ac:dyDescent="0.25">
      <c r="A16" s="10" t="s">
        <v>65</v>
      </c>
      <c r="B16" s="10">
        <v>31051</v>
      </c>
      <c r="C16" s="10" t="s">
        <v>49</v>
      </c>
      <c r="D16" s="10">
        <f>COUNTIF(Kurse!A:A,Module!B16)</f>
        <v>2</v>
      </c>
      <c r="E16" s="8">
        <f>SUMIF(Kurse!A:A,B16,Kurse!I:I)</f>
        <v>6</v>
      </c>
      <c r="F16" s="8">
        <f>SUMIF(Kurse!A:A,B16,Kurse!J:J)</f>
        <v>0</v>
      </c>
      <c r="G16" s="8">
        <f>SUMIF(Kurse!A:A,B16,Kurse!K:K)</f>
        <v>0</v>
      </c>
      <c r="H16" s="10" t="e">
        <f t="shared" si="0"/>
        <v>#DIV/0!</v>
      </c>
    </row>
    <row r="27" spans="2:5" x14ac:dyDescent="0.25">
      <c r="B27" s="10"/>
      <c r="C27" s="10"/>
      <c r="E27" s="10"/>
    </row>
    <row r="28" spans="2:5" x14ac:dyDescent="0.25">
      <c r="B28" s="10"/>
      <c r="C28" s="10"/>
      <c r="E28" s="10"/>
    </row>
    <row r="29" spans="2:5" x14ac:dyDescent="0.25">
      <c r="B29" s="10"/>
      <c r="C29" s="10"/>
      <c r="E29" s="10"/>
    </row>
    <row r="30" spans="2:5" x14ac:dyDescent="0.25">
      <c r="B30" s="10"/>
      <c r="C30" s="10"/>
      <c r="E30" s="10"/>
    </row>
    <row r="31" spans="2:5" x14ac:dyDescent="0.25">
      <c r="B31" s="10"/>
      <c r="C31" s="10"/>
      <c r="E31" s="10"/>
    </row>
    <row r="32" spans="2:5" x14ac:dyDescent="0.25">
      <c r="B32" s="10"/>
      <c r="C32" s="10"/>
      <c r="E32" s="10"/>
    </row>
    <row r="33" spans="2:5" x14ac:dyDescent="0.25">
      <c r="B33" s="10"/>
      <c r="C33" s="10"/>
      <c r="E33" s="10"/>
    </row>
    <row r="34" spans="2:5" x14ac:dyDescent="0.25">
      <c r="B34" s="10"/>
      <c r="C34" s="10"/>
      <c r="E34" s="10"/>
    </row>
    <row r="35" spans="2:5" x14ac:dyDescent="0.25">
      <c r="B35" s="10"/>
      <c r="C35" s="10"/>
      <c r="E35" s="10"/>
    </row>
  </sheetData>
  <autoFilter ref="A1:H1" xr:uid="{EE18D092-D34E-4C54-9086-5A76DAEFBEAD}"/>
  <conditionalFormatting sqref="H2:H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CB5BB-2EEA-4E6A-8167-29C370EB0CC6}">
  <dimension ref="A1:M31"/>
  <sheetViews>
    <sheetView tabSelected="1" topLeftCell="D1" zoomScaleNormal="100" workbookViewId="0">
      <selection activeCell="N4" sqref="N4"/>
    </sheetView>
  </sheetViews>
  <sheetFormatPr baseColWidth="10" defaultRowHeight="15" x14ac:dyDescent="0.25"/>
  <cols>
    <col min="1" max="1" width="16.7109375" bestFit="1" customWidth="1"/>
    <col min="2" max="2" width="69.42578125" bestFit="1" customWidth="1"/>
    <col min="3" max="3" width="36.42578125" bestFit="1" customWidth="1"/>
    <col min="4" max="4" width="14.7109375" style="1" bestFit="1" customWidth="1"/>
    <col min="5" max="5" width="59.7109375" bestFit="1" customWidth="1"/>
    <col min="6" max="6" width="36.28515625" style="10" bestFit="1" customWidth="1"/>
    <col min="7" max="7" width="28" style="10" bestFit="1" customWidth="1"/>
    <col min="8" max="8" width="45.140625" style="10" bestFit="1" customWidth="1"/>
    <col min="9" max="9" width="15.85546875" bestFit="1" customWidth="1"/>
    <col min="10" max="10" width="9" bestFit="1" customWidth="1"/>
    <col min="11" max="11" width="9.7109375" bestFit="1" customWidth="1"/>
    <col min="12" max="12" width="19.7109375" style="8" bestFit="1" customWidth="1"/>
  </cols>
  <sheetData>
    <row r="1" spans="1:13" s="11" customFormat="1" x14ac:dyDescent="0.25">
      <c r="A1" s="11" t="s">
        <v>8</v>
      </c>
      <c r="B1" s="11" t="s">
        <v>6</v>
      </c>
      <c r="C1" s="11" t="s">
        <v>64</v>
      </c>
      <c r="D1" s="12" t="s">
        <v>7</v>
      </c>
      <c r="E1" s="11" t="s">
        <v>0</v>
      </c>
      <c r="F1" s="11" t="s">
        <v>96</v>
      </c>
      <c r="G1" s="11" t="s">
        <v>97</v>
      </c>
      <c r="H1" s="11" t="s">
        <v>98</v>
      </c>
      <c r="I1" s="11" t="s">
        <v>81</v>
      </c>
      <c r="J1" s="11" t="s">
        <v>1</v>
      </c>
      <c r="K1" s="11" t="s">
        <v>2</v>
      </c>
      <c r="L1" s="13" t="s">
        <v>79</v>
      </c>
      <c r="M1" s="11" t="s">
        <v>99</v>
      </c>
    </row>
    <row r="2" spans="1:13" x14ac:dyDescent="0.25">
      <c r="A2">
        <v>31201</v>
      </c>
      <c r="B2" t="s">
        <v>21</v>
      </c>
      <c r="C2" t="s">
        <v>66</v>
      </c>
      <c r="D2" s="17" t="s">
        <v>57</v>
      </c>
      <c r="E2" t="s">
        <v>21</v>
      </c>
      <c r="F2" s="10">
        <v>1</v>
      </c>
      <c r="G2" s="10">
        <v>72</v>
      </c>
      <c r="H2" s="10">
        <v>316</v>
      </c>
      <c r="I2">
        <f>COUNTIF(Kurseinheiten!A:A,Kurse!D5)</f>
        <v>0</v>
      </c>
      <c r="J2">
        <f>SUMIF(Kurseinheiten!A:A,D2,Kurseinheiten!D:D)</f>
        <v>382</v>
      </c>
      <c r="K2">
        <f>SUMIF(Kurseinheiten!A:A,D2,Kurseinheiten!I:I)</f>
        <v>71532</v>
      </c>
      <c r="L2" s="8">
        <f>K2/J2</f>
        <v>187.2565445026178</v>
      </c>
      <c r="M2" s="14">
        <f>L2/H2</f>
        <v>0.59258400159056268</v>
      </c>
    </row>
    <row r="3" spans="1:13" x14ac:dyDescent="0.25">
      <c r="A3">
        <v>31751</v>
      </c>
      <c r="B3" t="s">
        <v>32</v>
      </c>
      <c r="C3" t="s">
        <v>65</v>
      </c>
      <c r="D3" s="17" t="s">
        <v>60</v>
      </c>
      <c r="E3" t="s">
        <v>31</v>
      </c>
      <c r="F3" s="10">
        <v>2</v>
      </c>
      <c r="G3" s="10">
        <v>87</v>
      </c>
      <c r="H3" s="10">
        <v>429</v>
      </c>
      <c r="I3" s="10">
        <f>COUNTIF(Kurseinheiten!A:A,Kurse!D20)</f>
        <v>2</v>
      </c>
      <c r="J3" s="10">
        <f>SUMIF(Kurseinheiten!A:A,D3,Kurseinheiten!D:D)</f>
        <v>292</v>
      </c>
      <c r="K3" s="10">
        <f>SUMIF(Kurseinheiten!A:A,D3,Kurseinheiten!I:I)</f>
        <v>83073</v>
      </c>
      <c r="L3" s="8">
        <f>K3/J3</f>
        <v>284.49657534246575</v>
      </c>
      <c r="M3" s="14">
        <f t="shared" ref="M3:M31" si="0">L3/H3</f>
        <v>0.66316218028546792</v>
      </c>
    </row>
    <row r="4" spans="1:13" x14ac:dyDescent="0.25">
      <c r="A4">
        <v>31251</v>
      </c>
      <c r="B4" t="s">
        <v>45</v>
      </c>
      <c r="C4" t="s">
        <v>66</v>
      </c>
      <c r="D4" s="17" t="s">
        <v>62</v>
      </c>
      <c r="E4" t="s">
        <v>45</v>
      </c>
      <c r="F4" s="10">
        <v>4</v>
      </c>
      <c r="G4" s="10">
        <v>21</v>
      </c>
      <c r="H4" s="10">
        <v>400</v>
      </c>
      <c r="I4" s="10">
        <f>COUNTIF(Kurseinheiten!A:A,Kurse!D12)</f>
        <v>7</v>
      </c>
      <c r="J4" s="10">
        <f>SUMIF(Kurseinheiten!A:A,D4,Kurseinheiten!D:D)</f>
        <v>497</v>
      </c>
      <c r="K4" s="10">
        <f>SUMIF(Kurseinheiten!A:A,D4,Kurseinheiten!I:I)</f>
        <v>121500</v>
      </c>
      <c r="L4" s="8">
        <f>K4/J4</f>
        <v>244.46680080482898</v>
      </c>
      <c r="M4" s="14">
        <f t="shared" si="0"/>
        <v>0.61116700201207241</v>
      </c>
    </row>
    <row r="5" spans="1:13" hidden="1" x14ac:dyDescent="0.25">
      <c r="A5">
        <v>31231</v>
      </c>
      <c r="B5" t="s">
        <v>25</v>
      </c>
      <c r="C5" t="s">
        <v>66</v>
      </c>
      <c r="D5" s="17">
        <v>20047</v>
      </c>
      <c r="E5" t="s">
        <v>27</v>
      </c>
      <c r="I5" s="10">
        <f>COUNTIF(Kurseinheiten!A:A,Kurse!D24)</f>
        <v>6</v>
      </c>
      <c r="J5" s="10">
        <f>SUMIF(Kurseinheiten!A:A,D5,Kurseinheiten!D:D)</f>
        <v>0</v>
      </c>
      <c r="K5" s="10">
        <f>SUMIF(Kurseinheiten!A:A,D5,Kurseinheiten!I:I)</f>
        <v>0</v>
      </c>
      <c r="L5" s="8" t="e">
        <f>K5/J5</f>
        <v>#DIV/0!</v>
      </c>
      <c r="M5" s="14" t="e">
        <f t="shared" si="0"/>
        <v>#DIV/0!</v>
      </c>
    </row>
    <row r="6" spans="1:13" x14ac:dyDescent="0.25">
      <c r="A6">
        <v>31011</v>
      </c>
      <c r="B6" t="s">
        <v>14</v>
      </c>
      <c r="C6" t="s">
        <v>65</v>
      </c>
      <c r="D6" s="17" t="s">
        <v>54</v>
      </c>
      <c r="E6" t="s">
        <v>13</v>
      </c>
      <c r="F6" s="10">
        <v>2</v>
      </c>
      <c r="G6" s="10">
        <v>20</v>
      </c>
      <c r="H6" s="10">
        <v>374</v>
      </c>
      <c r="I6" s="10">
        <f>COUNTIF(Kurseinheiten!A:A,Kurse!D16)</f>
        <v>0</v>
      </c>
      <c r="J6" s="10">
        <f>SUMIF(Kurseinheiten!A:A,D6,Kurseinheiten!D:D)</f>
        <v>329</v>
      </c>
      <c r="K6" s="10">
        <f>SUMIF(Kurseinheiten!A:A,D6,Kurseinheiten!I:I)</f>
        <v>84962</v>
      </c>
      <c r="L6" s="8">
        <f>K6/J6</f>
        <v>258.24316109422494</v>
      </c>
      <c r="M6" s="14">
        <f t="shared" si="0"/>
        <v>0.69048973554605597</v>
      </c>
    </row>
    <row r="7" spans="1:13" hidden="1" x14ac:dyDescent="0.25">
      <c r="A7">
        <v>31241</v>
      </c>
      <c r="B7" t="s">
        <v>39</v>
      </c>
      <c r="C7" t="s">
        <v>66</v>
      </c>
      <c r="D7" s="17" t="s">
        <v>40</v>
      </c>
      <c r="E7" t="s">
        <v>41</v>
      </c>
      <c r="I7" s="10">
        <f>COUNTIF(Kurseinheiten!A:A,Kurse!D25)</f>
        <v>5</v>
      </c>
      <c r="J7" s="10">
        <f>SUMIF(Kurseinheiten!A:A,D7,Kurseinheiten!D:D)</f>
        <v>0</v>
      </c>
      <c r="K7" s="10">
        <f>SUMIF(Kurseinheiten!A:A,D7,Kurseinheiten!I:I)</f>
        <v>0</v>
      </c>
      <c r="L7" s="8" t="e">
        <f>K7/J7</f>
        <v>#DIV/0!</v>
      </c>
      <c r="M7" s="14" t="e">
        <f t="shared" si="0"/>
        <v>#DIV/0!</v>
      </c>
    </row>
    <row r="8" spans="1:13" x14ac:dyDescent="0.25">
      <c r="A8">
        <v>31241</v>
      </c>
      <c r="B8" t="s">
        <v>39</v>
      </c>
      <c r="C8" t="s">
        <v>66</v>
      </c>
      <c r="D8" s="17" t="s">
        <v>37</v>
      </c>
      <c r="E8" t="s">
        <v>38</v>
      </c>
      <c r="I8" s="10">
        <f>COUNTIF(Kurseinheiten!A:A,Kurse!D13)</f>
        <v>4</v>
      </c>
      <c r="J8" s="10">
        <f>SUMIF(Kurseinheiten!A:A,D8,Kurseinheiten!D:D)</f>
        <v>166</v>
      </c>
      <c r="K8" s="10">
        <f>SUMIF(Kurseinheiten!A:A,D8,Kurseinheiten!I:I)</f>
        <v>38953</v>
      </c>
      <c r="L8" s="8">
        <f>K8/J8</f>
        <v>234.65662650602408</v>
      </c>
      <c r="M8" s="14" t="e">
        <f t="shared" si="0"/>
        <v>#DIV/0!</v>
      </c>
    </row>
    <row r="9" spans="1:13" x14ac:dyDescent="0.25">
      <c r="A9">
        <v>31751</v>
      </c>
      <c r="B9" t="s">
        <v>32</v>
      </c>
      <c r="C9" t="s">
        <v>65</v>
      </c>
      <c r="D9" s="17" t="s">
        <v>58</v>
      </c>
      <c r="E9" t="s">
        <v>29</v>
      </c>
      <c r="I9" s="10">
        <f>COUNTIF(Kurseinheiten!A:A,Kurse!D10)</f>
        <v>1</v>
      </c>
      <c r="J9" s="10">
        <f>SUMIF(Kurseinheiten!A:A,D9,Kurseinheiten!D:D)</f>
        <v>318</v>
      </c>
      <c r="K9" s="10">
        <f>SUMIF(Kurseinheiten!A:A,D9,Kurseinheiten!I:I)</f>
        <v>71740</v>
      </c>
      <c r="L9" s="8">
        <f>K9/J9</f>
        <v>225.59748427672955</v>
      </c>
      <c r="M9" s="14" t="e">
        <f t="shared" si="0"/>
        <v>#DIV/0!</v>
      </c>
    </row>
    <row r="10" spans="1:13" x14ac:dyDescent="0.25">
      <c r="A10">
        <v>31031</v>
      </c>
      <c r="B10" t="s">
        <v>36</v>
      </c>
      <c r="C10" t="s">
        <v>65</v>
      </c>
      <c r="D10" s="17">
        <v>40532</v>
      </c>
      <c r="E10" t="s">
        <v>35</v>
      </c>
      <c r="I10" s="10">
        <f>COUNTIF(Kurseinheiten!A:A,Kurse!D9)</f>
        <v>4</v>
      </c>
      <c r="J10" s="10">
        <f>SUMIF(Kurseinheiten!A:A,D10,Kurseinheiten!D:D)</f>
        <v>248</v>
      </c>
      <c r="K10" s="10">
        <f>SUMIF(Kurseinheiten!A:A,D10,Kurseinheiten!I:I)</f>
        <v>54427</v>
      </c>
      <c r="L10" s="8">
        <f>K10/J10</f>
        <v>219.46370967741936</v>
      </c>
      <c r="M10" s="14" t="e">
        <f t="shared" si="0"/>
        <v>#DIV/0!</v>
      </c>
    </row>
    <row r="11" spans="1:13" x14ac:dyDescent="0.25">
      <c r="A11">
        <v>31001</v>
      </c>
      <c r="B11" t="s">
        <v>10</v>
      </c>
      <c r="C11" t="s">
        <v>65</v>
      </c>
      <c r="D11" s="17" t="s">
        <v>9</v>
      </c>
      <c r="E11" t="s">
        <v>3</v>
      </c>
      <c r="I11" s="10">
        <f>COUNTIF(Kurseinheiten!A:A,Kurse!D15)</f>
        <v>0</v>
      </c>
      <c r="J11" s="10">
        <f>SUMIF(Kurseinheiten!A:A,D11,Kurseinheiten!D:D)</f>
        <v>424</v>
      </c>
      <c r="K11" s="10">
        <f>SUMIF(Kurseinheiten!A:A,D11,Kurseinheiten!I:I)</f>
        <v>107639</v>
      </c>
      <c r="L11" s="8">
        <f>K11/J11</f>
        <v>253.86556603773585</v>
      </c>
      <c r="M11" s="14" t="e">
        <f t="shared" si="0"/>
        <v>#DIV/0!</v>
      </c>
    </row>
    <row r="12" spans="1:13" x14ac:dyDescent="0.25">
      <c r="A12">
        <v>31221</v>
      </c>
      <c r="B12" t="s">
        <v>15</v>
      </c>
      <c r="C12" t="s">
        <v>66</v>
      </c>
      <c r="D12" s="17" t="s">
        <v>55</v>
      </c>
      <c r="E12" t="s">
        <v>15</v>
      </c>
      <c r="I12" s="10">
        <f>COUNTIF(Kurseinheiten!A:A,Kurse!D3)</f>
        <v>3</v>
      </c>
      <c r="J12" s="10">
        <f>SUMIF(Kurseinheiten!A:A,D12,Kurseinheiten!D:D)</f>
        <v>564</v>
      </c>
      <c r="K12" s="10">
        <f>SUMIF(Kurseinheiten!A:A,D12,Kurseinheiten!I:I)</f>
        <v>83349</v>
      </c>
      <c r="L12" s="8">
        <f>K12/J12</f>
        <v>147.78191489361703</v>
      </c>
      <c r="M12" s="14" t="e">
        <f t="shared" si="0"/>
        <v>#DIV/0!</v>
      </c>
    </row>
    <row r="13" spans="1:13" x14ac:dyDescent="0.25">
      <c r="A13">
        <v>31231</v>
      </c>
      <c r="B13" t="s">
        <v>25</v>
      </c>
      <c r="C13" t="s">
        <v>66</v>
      </c>
      <c r="D13" s="17">
        <v>20046</v>
      </c>
      <c r="E13" t="s">
        <v>26</v>
      </c>
      <c r="I13" s="10">
        <f>COUNTIF(Kurseinheiten!A:A,Kurse!D23)</f>
        <v>1</v>
      </c>
      <c r="J13" s="10">
        <f>SUMIF(Kurseinheiten!A:A,D13,Kurseinheiten!D:D)</f>
        <v>345</v>
      </c>
      <c r="K13" s="10">
        <f>SUMIF(Kurseinheiten!A:A,D13,Kurseinheiten!I:I)</f>
        <v>108462</v>
      </c>
      <c r="L13" s="8">
        <f>K13/J13</f>
        <v>314.38260869565215</v>
      </c>
      <c r="M13" s="14" t="e">
        <f t="shared" si="0"/>
        <v>#DIV/0!</v>
      </c>
    </row>
    <row r="14" spans="1:13" x14ac:dyDescent="0.25">
      <c r="A14">
        <v>31001</v>
      </c>
      <c r="B14" t="s">
        <v>10</v>
      </c>
      <c r="C14" t="s">
        <v>65</v>
      </c>
      <c r="D14" s="17">
        <v>40501</v>
      </c>
      <c r="E14" t="s">
        <v>5</v>
      </c>
      <c r="I14" s="10">
        <f>COUNTIF(Kurseinheiten!A:A,Kurse!D7)</f>
        <v>0</v>
      </c>
      <c r="J14" s="10">
        <f>SUMIF(Kurseinheiten!A:A,D14,Kurseinheiten!D:D)</f>
        <v>314</v>
      </c>
      <c r="K14" s="10">
        <f>SUMIF(Kurseinheiten!A:A,D14,Kurseinheiten!I:I)</f>
        <v>66911</v>
      </c>
      <c r="L14" s="8">
        <f>K14/J14</f>
        <v>213.09235668789808</v>
      </c>
      <c r="M14" s="14" t="e">
        <f t="shared" si="0"/>
        <v>#DIV/0!</v>
      </c>
    </row>
    <row r="15" spans="1:13" hidden="1" x14ac:dyDescent="0.25">
      <c r="A15">
        <v>31071</v>
      </c>
      <c r="B15" t="s">
        <v>17</v>
      </c>
      <c r="C15" t="s">
        <v>65</v>
      </c>
      <c r="D15" s="17" t="s">
        <v>56</v>
      </c>
      <c r="E15" t="s">
        <v>17</v>
      </c>
      <c r="I15" s="10">
        <f>COUNTIF(Kurseinheiten!A:A,Kurse!D27)</f>
        <v>0</v>
      </c>
      <c r="J15" s="10">
        <f>SUMIF(Kurseinheiten!A:A,D15,Kurseinheiten!D:D)</f>
        <v>0</v>
      </c>
      <c r="K15" s="10">
        <f>SUMIF(Kurseinheiten!A:A,D15,Kurseinheiten!I:I)</f>
        <v>0</v>
      </c>
      <c r="L15" s="8" t="e">
        <f>K15/J15</f>
        <v>#DIV/0!</v>
      </c>
      <c r="M15" s="14" t="e">
        <f t="shared" si="0"/>
        <v>#DIV/0!</v>
      </c>
    </row>
    <row r="16" spans="1:13" hidden="1" x14ac:dyDescent="0.25">
      <c r="A16">
        <v>31241</v>
      </c>
      <c r="B16" t="s">
        <v>39</v>
      </c>
      <c r="C16" t="s">
        <v>66</v>
      </c>
      <c r="D16" s="17" t="s">
        <v>44</v>
      </c>
      <c r="E16" t="s">
        <v>43</v>
      </c>
      <c r="I16" s="10">
        <f>COUNTIF(Kurseinheiten!A:A,Kurse!D26)</f>
        <v>4</v>
      </c>
      <c r="J16" s="10">
        <f>SUMIF(Kurseinheiten!A:A,D16,Kurseinheiten!D:D)</f>
        <v>0</v>
      </c>
      <c r="K16" s="10">
        <f>SUMIF(Kurseinheiten!A:A,D16,Kurseinheiten!I:I)</f>
        <v>0</v>
      </c>
      <c r="L16" s="8" t="e">
        <f>K16/J16</f>
        <v>#DIV/0!</v>
      </c>
      <c r="M16" s="14" t="e">
        <f t="shared" si="0"/>
        <v>#DIV/0!</v>
      </c>
    </row>
    <row r="17" spans="1:13" x14ac:dyDescent="0.25">
      <c r="A17">
        <v>31021</v>
      </c>
      <c r="B17" t="s">
        <v>24</v>
      </c>
      <c r="C17" t="s">
        <v>65</v>
      </c>
      <c r="D17" s="17">
        <v>40525</v>
      </c>
      <c r="E17" t="s">
        <v>23</v>
      </c>
      <c r="I17" s="10">
        <f>COUNTIF(Kurseinheiten!A:A,Kurse!D18)</f>
        <v>2</v>
      </c>
      <c r="J17" s="10">
        <f>SUMIF(Kurseinheiten!A:A,D17,Kurseinheiten!D:D)</f>
        <v>374</v>
      </c>
      <c r="K17" s="10">
        <f>SUMIF(Kurseinheiten!A:A,D17,Kurseinheiten!I:I)</f>
        <v>98694</v>
      </c>
      <c r="L17" s="8">
        <f>K17/J17</f>
        <v>263.88770053475935</v>
      </c>
      <c r="M17" s="14" t="e">
        <f t="shared" si="0"/>
        <v>#DIV/0!</v>
      </c>
    </row>
    <row r="18" spans="1:13" x14ac:dyDescent="0.25">
      <c r="A18">
        <v>31031</v>
      </c>
      <c r="B18" t="s">
        <v>36</v>
      </c>
      <c r="C18" t="s">
        <v>65</v>
      </c>
      <c r="D18" s="17">
        <v>40530</v>
      </c>
      <c r="E18" t="s">
        <v>33</v>
      </c>
      <c r="I18" s="10">
        <f>COUNTIF(Kurseinheiten!A:A,Kurse!D11)</f>
        <v>4</v>
      </c>
      <c r="J18" s="10">
        <f>SUMIF(Kurseinheiten!A:A,D18,Kurseinheiten!D:D)</f>
        <v>314</v>
      </c>
      <c r="K18" s="10">
        <f>SUMIF(Kurseinheiten!A:A,D18,Kurseinheiten!I:I)</f>
        <v>70892</v>
      </c>
      <c r="L18" s="8">
        <f>K18/J18</f>
        <v>225.77070063694268</v>
      </c>
      <c r="M18" s="14" t="e">
        <f t="shared" si="0"/>
        <v>#DIV/0!</v>
      </c>
    </row>
    <row r="19" spans="1:13" hidden="1" x14ac:dyDescent="0.25">
      <c r="A19">
        <v>31101</v>
      </c>
      <c r="B19" t="s">
        <v>18</v>
      </c>
      <c r="C19" t="s">
        <v>65</v>
      </c>
      <c r="D19" s="17">
        <v>40600</v>
      </c>
      <c r="E19" t="s">
        <v>19</v>
      </c>
      <c r="I19" s="10">
        <f>COUNTIF(Kurseinheiten!A:A,Kurse!D28)</f>
        <v>0</v>
      </c>
      <c r="J19" s="10">
        <f>SUMIF(Kurseinheiten!A:A,D19,Kurseinheiten!D:D)</f>
        <v>0</v>
      </c>
      <c r="K19" s="10">
        <f>SUMIF(Kurseinheiten!A:A,D19,Kurseinheiten!I:I)</f>
        <v>0</v>
      </c>
      <c r="L19" s="8" t="e">
        <f>K19/J19</f>
        <v>#DIV/0!</v>
      </c>
      <c r="M19" s="14" t="e">
        <f t="shared" si="0"/>
        <v>#DIV/0!</v>
      </c>
    </row>
    <row r="20" spans="1:13" x14ac:dyDescent="0.25">
      <c r="A20">
        <v>31031</v>
      </c>
      <c r="B20" t="s">
        <v>36</v>
      </c>
      <c r="C20" t="s">
        <v>65</v>
      </c>
      <c r="D20" s="17">
        <v>40531</v>
      </c>
      <c r="E20" t="s">
        <v>34</v>
      </c>
      <c r="I20" s="10">
        <f>COUNTIF(Kurseinheiten!A:A,Kurse!D4)</f>
        <v>7</v>
      </c>
      <c r="J20" s="10">
        <f>SUMIF(Kurseinheiten!A:A,D20,Kurseinheiten!D:D)</f>
        <v>178</v>
      </c>
      <c r="K20" s="10">
        <f>SUMIF(Kurseinheiten!A:A,D20,Kurseinheiten!I:I)</f>
        <v>31736</v>
      </c>
      <c r="L20" s="8">
        <f>K20/J20</f>
        <v>178.29213483146069</v>
      </c>
      <c r="M20" s="14" t="e">
        <f t="shared" si="0"/>
        <v>#DIV/0!</v>
      </c>
    </row>
    <row r="21" spans="1:13" hidden="1" x14ac:dyDescent="0.25">
      <c r="A21">
        <v>31751</v>
      </c>
      <c r="B21" t="s">
        <v>32</v>
      </c>
      <c r="C21" t="s">
        <v>65</v>
      </c>
      <c r="D21" s="17">
        <v>41750</v>
      </c>
      <c r="E21" t="s">
        <v>28</v>
      </c>
      <c r="I21" s="10">
        <f>COUNTIF(Kurseinheiten!A:A,Kurse!D31)</f>
        <v>5</v>
      </c>
      <c r="J21" s="10">
        <f>SUMIF(Kurseinheiten!A:A,D21,Kurseinheiten!D:D)</f>
        <v>0</v>
      </c>
      <c r="K21" s="10">
        <f>SUMIF(Kurseinheiten!A:A,D21,Kurseinheiten!I:I)</f>
        <v>0</v>
      </c>
      <c r="L21" s="8" t="e">
        <f>K21/J21</f>
        <v>#DIV/0!</v>
      </c>
      <c r="M21" s="14" t="e">
        <f t="shared" si="0"/>
        <v>#DIV/0!</v>
      </c>
    </row>
    <row r="22" spans="1:13" x14ac:dyDescent="0.25">
      <c r="A22">
        <v>31101</v>
      </c>
      <c r="B22" t="s">
        <v>18</v>
      </c>
      <c r="C22" t="s">
        <v>65</v>
      </c>
      <c r="D22" s="17">
        <v>40601</v>
      </c>
      <c r="E22" t="s">
        <v>20</v>
      </c>
      <c r="I22" s="10">
        <f>COUNTIF(Kurseinheiten!A:A,Kurse!D2)</f>
        <v>1</v>
      </c>
      <c r="J22" s="10">
        <f>SUMIF(Kurseinheiten!A:A,D22,Kurseinheiten!D:D)</f>
        <v>448</v>
      </c>
      <c r="K22" s="10">
        <f>SUMIF(Kurseinheiten!A:A,D22,Kurseinheiten!I:I)</f>
        <v>58523</v>
      </c>
      <c r="L22" s="8">
        <f>K22/J22</f>
        <v>130.63169642857142</v>
      </c>
      <c r="M22" s="14" t="e">
        <f t="shared" si="0"/>
        <v>#DIV/0!</v>
      </c>
    </row>
    <row r="23" spans="1:13" x14ac:dyDescent="0.25">
      <c r="A23">
        <v>31011</v>
      </c>
      <c r="B23" t="s">
        <v>14</v>
      </c>
      <c r="C23" t="s">
        <v>65</v>
      </c>
      <c r="D23" s="17" t="s">
        <v>53</v>
      </c>
      <c r="E23" t="s">
        <v>12</v>
      </c>
      <c r="I23" s="10">
        <f>COUNTIF(Kurseinheiten!A:A,Kurse!D21)</f>
        <v>0</v>
      </c>
      <c r="J23" s="10">
        <f>SUMIF(Kurseinheiten!A:A,D23,Kurseinheiten!D:D)</f>
        <v>103</v>
      </c>
      <c r="K23" s="10">
        <f>SUMIF(Kurseinheiten!A:A,D23,Kurseinheiten!I:I)</f>
        <v>28521</v>
      </c>
      <c r="L23" s="8">
        <f>K23/J23</f>
        <v>276.90291262135923</v>
      </c>
      <c r="M23" s="14" t="e">
        <f t="shared" si="0"/>
        <v>#DIV/0!</v>
      </c>
    </row>
    <row r="24" spans="1:13" x14ac:dyDescent="0.25">
      <c r="A24">
        <v>31771</v>
      </c>
      <c r="B24" t="s">
        <v>46</v>
      </c>
      <c r="C24" t="s">
        <v>65</v>
      </c>
      <c r="D24" s="17">
        <v>41760</v>
      </c>
      <c r="E24" t="s">
        <v>46</v>
      </c>
      <c r="I24" s="10">
        <f>COUNTIF(Kurseinheiten!A:A,Kurse!D19)</f>
        <v>0</v>
      </c>
      <c r="J24" s="10">
        <f>SUMIF(Kurseinheiten!A:A,D24,Kurseinheiten!D:D)</f>
        <v>618</v>
      </c>
      <c r="K24" s="10">
        <f>SUMIF(Kurseinheiten!A:A,D24,Kurseinheiten!I:I)</f>
        <v>166883</v>
      </c>
      <c r="L24" s="8">
        <f>K24/J24</f>
        <v>270.03721682847896</v>
      </c>
      <c r="M24" s="14" t="e">
        <f t="shared" si="0"/>
        <v>#DIV/0!</v>
      </c>
    </row>
    <row r="25" spans="1:13" x14ac:dyDescent="0.25">
      <c r="A25">
        <v>31021</v>
      </c>
      <c r="B25" t="s">
        <v>24</v>
      </c>
      <c r="C25" t="s">
        <v>65</v>
      </c>
      <c r="D25" s="17">
        <v>40520</v>
      </c>
      <c r="E25" t="s">
        <v>22</v>
      </c>
      <c r="I25" s="10">
        <f>COUNTIF(Kurseinheiten!A:A,Kurse!D6)</f>
        <v>5</v>
      </c>
      <c r="J25" s="10">
        <f>SUMIF(Kurseinheiten!A:A,D25,Kurseinheiten!D:D)</f>
        <v>507</v>
      </c>
      <c r="K25" s="10">
        <f>SUMIF(Kurseinheiten!A:A,D25,Kurseinheiten!I:I)</f>
        <v>106933</v>
      </c>
      <c r="L25" s="8">
        <f>K25/J25</f>
        <v>210.91321499013807</v>
      </c>
      <c r="M25" s="14" t="e">
        <f t="shared" si="0"/>
        <v>#DIV/0!</v>
      </c>
    </row>
    <row r="26" spans="1:13" x14ac:dyDescent="0.25">
      <c r="A26">
        <v>31011</v>
      </c>
      <c r="B26" t="s">
        <v>14</v>
      </c>
      <c r="C26" t="s">
        <v>65</v>
      </c>
      <c r="D26" s="17" t="s">
        <v>52</v>
      </c>
      <c r="E26" t="s">
        <v>11</v>
      </c>
      <c r="I26" s="10">
        <f>COUNTIF(Kurseinheiten!A:A,Kurse!D8)</f>
        <v>3</v>
      </c>
      <c r="J26" s="10">
        <f>SUMIF(Kurseinheiten!A:A,D26,Kurseinheiten!D:D)</f>
        <v>528</v>
      </c>
      <c r="K26" s="10">
        <f>SUMIF(Kurseinheiten!A:A,D26,Kurseinheiten!I:I)</f>
        <v>113772</v>
      </c>
      <c r="L26" s="8">
        <f>K26/J26</f>
        <v>215.47727272727272</v>
      </c>
      <c r="M26" s="14" t="e">
        <f t="shared" si="0"/>
        <v>#DIV/0!</v>
      </c>
    </row>
    <row r="27" spans="1:13" hidden="1" x14ac:dyDescent="0.25">
      <c r="A27">
        <v>31051</v>
      </c>
      <c r="B27" t="s">
        <v>49</v>
      </c>
      <c r="C27" t="s">
        <v>65</v>
      </c>
      <c r="D27" s="17">
        <v>40550</v>
      </c>
      <c r="E27" t="s">
        <v>50</v>
      </c>
      <c r="I27" s="10">
        <f>COUNTIF(Kurseinheiten!A:A,Kurse!D29)</f>
        <v>2</v>
      </c>
      <c r="J27" s="10">
        <f>SUMIF(Kurseinheiten!A:A,D27,Kurseinheiten!D:D)</f>
        <v>0</v>
      </c>
      <c r="K27" s="10">
        <f>SUMIF(Kurseinheiten!A:A,D27,Kurseinheiten!I:I)</f>
        <v>0</v>
      </c>
      <c r="L27" s="8" t="e">
        <f>K27/J27</f>
        <v>#DIV/0!</v>
      </c>
      <c r="M27" s="14" t="e">
        <f t="shared" si="0"/>
        <v>#DIV/0!</v>
      </c>
    </row>
    <row r="28" spans="1:13" hidden="1" x14ac:dyDescent="0.25">
      <c r="A28">
        <v>31051</v>
      </c>
      <c r="B28" t="s">
        <v>49</v>
      </c>
      <c r="C28" t="s">
        <v>65</v>
      </c>
      <c r="D28" s="17">
        <v>40551</v>
      </c>
      <c r="E28" t="s">
        <v>51</v>
      </c>
      <c r="I28" s="10">
        <f>COUNTIF(Kurseinheiten!A:A,Kurse!D30)</f>
        <v>4</v>
      </c>
      <c r="J28" s="10">
        <f>SUMIF(Kurseinheiten!A:A,D28,Kurseinheiten!D:D)</f>
        <v>0</v>
      </c>
      <c r="K28" s="10">
        <f>SUMIF(Kurseinheiten!A:A,D28,Kurseinheiten!I:I)</f>
        <v>0</v>
      </c>
      <c r="L28" s="8" t="e">
        <f>K28/J28</f>
        <v>#DIV/0!</v>
      </c>
      <c r="M28" s="14" t="e">
        <f t="shared" si="0"/>
        <v>#DIV/0!</v>
      </c>
    </row>
    <row r="29" spans="1:13" x14ac:dyDescent="0.25">
      <c r="A29">
        <v>31751</v>
      </c>
      <c r="B29" t="s">
        <v>32</v>
      </c>
      <c r="C29" t="s">
        <v>65</v>
      </c>
      <c r="D29" s="17" t="s">
        <v>59</v>
      </c>
      <c r="E29" t="s">
        <v>30</v>
      </c>
      <c r="I29" s="10">
        <f>COUNTIF(Kurseinheiten!A:A,Kurse!D17)</f>
        <v>3</v>
      </c>
      <c r="J29" s="10">
        <f>SUMIF(Kurseinheiten!A:A,D29,Kurseinheiten!D:D)</f>
        <v>336</v>
      </c>
      <c r="K29" s="10">
        <f>SUMIF(Kurseinheiten!A:A,D29,Kurseinheiten!I:I)</f>
        <v>87064</v>
      </c>
      <c r="L29" s="8">
        <f>K29/J29</f>
        <v>259.11904761904759</v>
      </c>
      <c r="M29" s="14" t="e">
        <f t="shared" si="0"/>
        <v>#DIV/0!</v>
      </c>
    </row>
    <row r="30" spans="1:13" x14ac:dyDescent="0.25">
      <c r="A30">
        <v>31241</v>
      </c>
      <c r="B30" t="s">
        <v>39</v>
      </c>
      <c r="C30" t="s">
        <v>66</v>
      </c>
      <c r="D30" s="17" t="s">
        <v>61</v>
      </c>
      <c r="E30" t="s">
        <v>42</v>
      </c>
      <c r="I30" s="10">
        <f>COUNTIF(Kurseinheiten!A:A,Kurse!D22)</f>
        <v>3</v>
      </c>
      <c r="J30" s="10">
        <f>SUMIF(Kurseinheiten!A:A,D30,Kurseinheiten!D:D)</f>
        <v>258</v>
      </c>
      <c r="K30" s="10">
        <f>SUMIF(Kurseinheiten!A:A,D30,Kurseinheiten!I:I)</f>
        <v>74482</v>
      </c>
      <c r="L30" s="8">
        <f>K30/J30</f>
        <v>288.68992248062017</v>
      </c>
      <c r="M30" s="14" t="e">
        <f t="shared" si="0"/>
        <v>#DIV/0!</v>
      </c>
    </row>
    <row r="31" spans="1:13" x14ac:dyDescent="0.25">
      <c r="A31">
        <v>31041</v>
      </c>
      <c r="B31" t="s">
        <v>47</v>
      </c>
      <c r="C31" t="s">
        <v>65</v>
      </c>
      <c r="D31" s="17" t="s">
        <v>63</v>
      </c>
      <c r="E31" t="s">
        <v>48</v>
      </c>
      <c r="I31" s="10">
        <f>COUNTIF(Kurseinheiten!A:A,Kurse!D14)</f>
        <v>3</v>
      </c>
      <c r="J31" s="10">
        <f>SUMIF(Kurseinheiten!A:A,D31,Kurseinheiten!D:D)</f>
        <v>746</v>
      </c>
      <c r="K31" s="10">
        <f>SUMIF(Kurseinheiten!A:A,D31,Kurseinheiten!I:I)</f>
        <v>189191</v>
      </c>
      <c r="L31" s="8">
        <f>K31/J31</f>
        <v>253.60723860589812</v>
      </c>
      <c r="M31" s="14" t="e">
        <f t="shared" si="0"/>
        <v>#DIV/0!</v>
      </c>
    </row>
  </sheetData>
  <autoFilter ref="A1:L1" xr:uid="{FAE78D02-E8DF-4148-B91F-1FF98631D9D8}">
    <sortState ref="A2:L31">
      <sortCondition ref="E1"/>
    </sortState>
  </autoFilter>
  <conditionalFormatting sqref="L10:L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48CBD-30D3-473A-A282-8EDF7E1CF9E4}">
  <dimension ref="A1:P80"/>
  <sheetViews>
    <sheetView topLeftCell="C9" workbookViewId="0">
      <selection activeCell="E18" sqref="E18"/>
    </sheetView>
  </sheetViews>
  <sheetFormatPr baseColWidth="10" defaultRowHeight="15" x14ac:dyDescent="0.25"/>
  <cols>
    <col min="1" max="1" width="14.7109375" style="1" bestFit="1" customWidth="1"/>
    <col min="2" max="2" width="59.7109375" style="15" bestFit="1" customWidth="1"/>
    <col min="3" max="3" width="5.42578125" bestFit="1" customWidth="1"/>
    <col min="4" max="4" width="9" bestFit="1" customWidth="1"/>
    <col min="5" max="5" width="12" bestFit="1" customWidth="1"/>
    <col min="6" max="6" width="13.28515625" bestFit="1" customWidth="1"/>
    <col min="7" max="7" width="13.7109375" bestFit="1" customWidth="1"/>
    <col min="8" max="8" width="9.42578125" bestFit="1" customWidth="1"/>
    <col min="9" max="9" width="9.7109375" bestFit="1" customWidth="1"/>
    <col min="10" max="10" width="12.28515625" bestFit="1" customWidth="1"/>
    <col min="11" max="11" width="18.85546875" bestFit="1" customWidth="1"/>
    <col min="12" max="12" width="21.85546875" bestFit="1" customWidth="1"/>
    <col min="13" max="13" width="22.28515625" bestFit="1" customWidth="1"/>
    <col min="14" max="14" width="17.7109375" bestFit="1" customWidth="1"/>
    <col min="15" max="15" width="18.140625" bestFit="1" customWidth="1"/>
    <col min="16" max="16" width="20.85546875" bestFit="1" customWidth="1"/>
  </cols>
  <sheetData>
    <row r="1" spans="1:16" x14ac:dyDescent="0.25">
      <c r="A1" s="12" t="s">
        <v>7</v>
      </c>
      <c r="B1" s="16" t="s">
        <v>0</v>
      </c>
      <c r="C1" s="11" t="s">
        <v>69</v>
      </c>
      <c r="D1" s="11" t="s">
        <v>1</v>
      </c>
      <c r="E1" s="11" t="s">
        <v>71</v>
      </c>
      <c r="F1" s="11" t="s">
        <v>70</v>
      </c>
      <c r="G1" s="11" t="s">
        <v>72</v>
      </c>
      <c r="H1" s="11" t="s">
        <v>73</v>
      </c>
      <c r="I1" s="11" t="s">
        <v>2</v>
      </c>
      <c r="J1" s="11" t="s">
        <v>74</v>
      </c>
      <c r="K1" s="11" t="s">
        <v>75</v>
      </c>
      <c r="L1" s="11" t="s">
        <v>76</v>
      </c>
      <c r="M1" s="11" t="s">
        <v>77</v>
      </c>
      <c r="N1" s="11" t="s">
        <v>78</v>
      </c>
      <c r="O1" s="11" t="s">
        <v>79</v>
      </c>
      <c r="P1" s="11" t="s">
        <v>80</v>
      </c>
    </row>
    <row r="2" spans="1:16" x14ac:dyDescent="0.25">
      <c r="A2" s="1" t="s">
        <v>57</v>
      </c>
      <c r="B2" s="15" t="s">
        <v>21</v>
      </c>
      <c r="C2">
        <v>1</v>
      </c>
      <c r="D2">
        <v>382</v>
      </c>
      <c r="E2" s="8">
        <v>435246</v>
      </c>
      <c r="F2" s="8">
        <v>40999</v>
      </c>
      <c r="G2" s="8">
        <v>21415</v>
      </c>
      <c r="H2" s="8">
        <v>26372</v>
      </c>
      <c r="I2" s="8">
        <v>71532</v>
      </c>
      <c r="J2" s="8">
        <v>554032</v>
      </c>
      <c r="K2" s="9">
        <f>E2/$D2</f>
        <v>1139.3874345549739</v>
      </c>
      <c r="L2" s="9">
        <f>F2/$D2</f>
        <v>107.32722513089006</v>
      </c>
      <c r="M2" s="9">
        <f>G2/$D2</f>
        <v>56.060209424083773</v>
      </c>
      <c r="N2" s="9">
        <f>H2/$D2</f>
        <v>69.03664921465969</v>
      </c>
      <c r="O2" s="9">
        <f>I2/$D2</f>
        <v>187.2565445026178</v>
      </c>
      <c r="P2" s="9">
        <f>J2/$D2</f>
        <v>1450.3455497382199</v>
      </c>
    </row>
    <row r="3" spans="1:16" x14ac:dyDescent="0.25">
      <c r="A3" s="1" t="s">
        <v>60</v>
      </c>
      <c r="B3" s="10" t="s">
        <v>31</v>
      </c>
      <c r="C3">
        <v>1</v>
      </c>
      <c r="D3">
        <v>87</v>
      </c>
      <c r="E3" s="8">
        <v>196239</v>
      </c>
      <c r="F3" s="8">
        <v>25739</v>
      </c>
      <c r="G3" s="8">
        <v>6181</v>
      </c>
      <c r="H3" s="8">
        <v>3842</v>
      </c>
      <c r="I3" s="8">
        <v>24742</v>
      </c>
      <c r="J3" s="8">
        <v>232001</v>
      </c>
      <c r="K3" s="9">
        <f>E3/$D3</f>
        <v>2255.6206896551726</v>
      </c>
      <c r="L3" s="9">
        <f>F3/$D3</f>
        <v>295.85057471264366</v>
      </c>
      <c r="M3" s="9">
        <f>G3/$D3</f>
        <v>71.045977011494259</v>
      </c>
      <c r="N3" s="9">
        <f>H3/$D3</f>
        <v>44.160919540229884</v>
      </c>
      <c r="O3" s="9">
        <f>I3/$D3</f>
        <v>284.39080459770116</v>
      </c>
      <c r="P3" s="9">
        <f>J3/$D3</f>
        <v>2666.67816091954</v>
      </c>
    </row>
    <row r="4" spans="1:16" x14ac:dyDescent="0.25">
      <c r="A4" s="1" t="s">
        <v>60</v>
      </c>
      <c r="B4" s="10" t="s">
        <v>31</v>
      </c>
      <c r="C4">
        <v>2</v>
      </c>
      <c r="D4">
        <v>101</v>
      </c>
      <c r="E4" s="8">
        <v>234752</v>
      </c>
      <c r="F4" s="8">
        <v>31176</v>
      </c>
      <c r="G4" s="8">
        <v>7475</v>
      </c>
      <c r="H4" s="8">
        <v>4441</v>
      </c>
      <c r="I4" s="8">
        <v>31463</v>
      </c>
      <c r="J4" s="8">
        <v>277844</v>
      </c>
      <c r="K4" s="9">
        <f>E4/$D4</f>
        <v>2324.2772277227723</v>
      </c>
      <c r="L4" s="9">
        <f>F4/$D4</f>
        <v>308.67326732673268</v>
      </c>
      <c r="M4" s="9">
        <f>G4/$D4</f>
        <v>74.009900990099013</v>
      </c>
      <c r="N4" s="9">
        <f>H4/$D4</f>
        <v>43.970297029702969</v>
      </c>
      <c r="O4" s="9">
        <f>I4/$D4</f>
        <v>311.51485148514854</v>
      </c>
      <c r="P4" s="9">
        <f>J4/$D4</f>
        <v>2750.9306930693069</v>
      </c>
    </row>
    <row r="5" spans="1:16" x14ac:dyDescent="0.25">
      <c r="A5" s="1" t="s">
        <v>60</v>
      </c>
      <c r="B5" s="10" t="s">
        <v>31</v>
      </c>
      <c r="C5">
        <v>3</v>
      </c>
      <c r="D5">
        <v>104</v>
      </c>
      <c r="E5" s="8">
        <v>206576</v>
      </c>
      <c r="F5" s="8">
        <v>29964</v>
      </c>
      <c r="G5" s="8">
        <v>7449</v>
      </c>
      <c r="H5" s="8">
        <v>4734</v>
      </c>
      <c r="I5" s="8">
        <v>26868</v>
      </c>
      <c r="J5" s="8">
        <v>248723</v>
      </c>
      <c r="K5" s="9">
        <f>E5/$D5</f>
        <v>1986.3076923076924</v>
      </c>
      <c r="L5" s="9">
        <f>F5/$D5</f>
        <v>288.11538461538464</v>
      </c>
      <c r="M5" s="9">
        <f>G5/$D5</f>
        <v>71.625</v>
      </c>
      <c r="N5" s="9">
        <f>H5/$D5</f>
        <v>45.519230769230766</v>
      </c>
      <c r="O5" s="9">
        <f>I5/$D5</f>
        <v>258.34615384615387</v>
      </c>
      <c r="P5" s="9">
        <f>J5/$D5</f>
        <v>2391.5673076923076</v>
      </c>
    </row>
    <row r="6" spans="1:16" x14ac:dyDescent="0.25">
      <c r="A6" s="1" t="s">
        <v>62</v>
      </c>
      <c r="B6" s="10" t="s">
        <v>45</v>
      </c>
      <c r="C6">
        <v>1</v>
      </c>
      <c r="D6">
        <v>80</v>
      </c>
      <c r="E6" s="8">
        <v>145292</v>
      </c>
      <c r="F6" s="8">
        <v>18346</v>
      </c>
      <c r="G6" s="8">
        <v>4299</v>
      </c>
      <c r="H6" s="8">
        <v>1907</v>
      </c>
      <c r="I6" s="8">
        <v>19909</v>
      </c>
      <c r="J6" s="8">
        <v>169844</v>
      </c>
      <c r="K6" s="9">
        <f>E6/$D6</f>
        <v>1816.15</v>
      </c>
      <c r="L6" s="9">
        <f>F6/$D6</f>
        <v>229.32499999999999</v>
      </c>
      <c r="M6" s="9">
        <f>G6/$D6</f>
        <v>53.737499999999997</v>
      </c>
      <c r="N6" s="9">
        <f>H6/$D6</f>
        <v>23.837499999999999</v>
      </c>
      <c r="O6" s="9">
        <f>I6/$D6</f>
        <v>248.86250000000001</v>
      </c>
      <c r="P6" s="9">
        <f>J6/$D6</f>
        <v>2123.0500000000002</v>
      </c>
    </row>
    <row r="7" spans="1:16" x14ac:dyDescent="0.25">
      <c r="A7" s="1" t="s">
        <v>62</v>
      </c>
      <c r="B7" s="10" t="s">
        <v>45</v>
      </c>
      <c r="C7">
        <v>2</v>
      </c>
      <c r="D7">
        <v>87</v>
      </c>
      <c r="E7" s="8">
        <v>154903</v>
      </c>
      <c r="F7" s="8">
        <v>19154</v>
      </c>
      <c r="G7" s="8">
        <v>4447</v>
      </c>
      <c r="H7" s="8">
        <v>1649</v>
      </c>
      <c r="I7" s="8">
        <v>20830</v>
      </c>
      <c r="J7" s="8">
        <v>180153</v>
      </c>
      <c r="K7" s="9">
        <f>E7/$D7</f>
        <v>1780.4942528735633</v>
      </c>
      <c r="L7" s="9">
        <f>F7/$D7</f>
        <v>220.16091954022988</v>
      </c>
      <c r="M7" s="9">
        <f>G7/$D7</f>
        <v>51.114942528735632</v>
      </c>
      <c r="N7" s="9">
        <f>H7/$D7</f>
        <v>18.954022988505749</v>
      </c>
      <c r="O7" s="9">
        <f>I7/$D7</f>
        <v>239.42528735632183</v>
      </c>
      <c r="P7" s="9">
        <f>J7/$D7</f>
        <v>2070.7241379310344</v>
      </c>
    </row>
    <row r="8" spans="1:16" x14ac:dyDescent="0.25">
      <c r="A8" s="1" t="s">
        <v>62</v>
      </c>
      <c r="B8" s="10" t="s">
        <v>45</v>
      </c>
      <c r="C8">
        <v>3</v>
      </c>
      <c r="D8">
        <v>66</v>
      </c>
      <c r="E8" s="8">
        <v>117027</v>
      </c>
      <c r="F8" s="8">
        <v>14436</v>
      </c>
      <c r="G8" s="8">
        <v>3516</v>
      </c>
      <c r="H8" s="8">
        <v>1278</v>
      </c>
      <c r="I8" s="8">
        <v>15712</v>
      </c>
      <c r="J8" s="8">
        <v>136257</v>
      </c>
      <c r="K8" s="9">
        <f>E8/$D8</f>
        <v>1773.1363636363637</v>
      </c>
      <c r="L8" s="9">
        <f>F8/$D8</f>
        <v>218.72727272727272</v>
      </c>
      <c r="M8" s="9">
        <f>G8/$D8</f>
        <v>53.272727272727273</v>
      </c>
      <c r="N8" s="9">
        <f>H8/$D8</f>
        <v>19.363636363636363</v>
      </c>
      <c r="O8" s="9">
        <f>I8/$D8</f>
        <v>238.06060606060606</v>
      </c>
      <c r="P8" s="9">
        <f>J8/$D8</f>
        <v>2064.5</v>
      </c>
    </row>
    <row r="9" spans="1:16" x14ac:dyDescent="0.25">
      <c r="A9" s="1" t="s">
        <v>62</v>
      </c>
      <c r="B9" s="10" t="s">
        <v>45</v>
      </c>
      <c r="C9">
        <v>4</v>
      </c>
      <c r="D9">
        <v>81</v>
      </c>
      <c r="E9" s="8">
        <v>135895</v>
      </c>
      <c r="F9" s="8">
        <v>16884</v>
      </c>
      <c r="G9" s="8">
        <v>5038</v>
      </c>
      <c r="H9" s="8">
        <v>1341</v>
      </c>
      <c r="I9" s="8">
        <v>18983</v>
      </c>
      <c r="J9" s="8">
        <v>159158</v>
      </c>
      <c r="K9" s="9">
        <f>E9/$D9</f>
        <v>1677.7160493827159</v>
      </c>
      <c r="L9" s="9">
        <f>F9/$D9</f>
        <v>208.44444444444446</v>
      </c>
      <c r="M9" s="9">
        <f>G9/$D9</f>
        <v>62.197530864197532</v>
      </c>
      <c r="N9" s="9">
        <f>H9/$D9</f>
        <v>16.555555555555557</v>
      </c>
      <c r="O9" s="9">
        <f>I9/$D9</f>
        <v>234.35802469135803</v>
      </c>
      <c r="P9" s="9">
        <f>J9/$D9</f>
        <v>1964.9135802469136</v>
      </c>
    </row>
    <row r="10" spans="1:16" x14ac:dyDescent="0.25">
      <c r="A10" s="1" t="s">
        <v>62</v>
      </c>
      <c r="B10" s="10" t="s">
        <v>45</v>
      </c>
      <c r="C10">
        <v>5</v>
      </c>
      <c r="D10">
        <v>101</v>
      </c>
      <c r="E10" s="8">
        <v>190854</v>
      </c>
      <c r="F10" s="8">
        <v>23729</v>
      </c>
      <c r="G10" s="8">
        <v>5876</v>
      </c>
      <c r="H10" s="8">
        <v>2236</v>
      </c>
      <c r="I10" s="8">
        <v>26195</v>
      </c>
      <c r="J10" s="8">
        <v>222695</v>
      </c>
      <c r="K10" s="9">
        <f>E10/$D10</f>
        <v>1889.6435643564357</v>
      </c>
      <c r="L10" s="9">
        <f>F10/$D10</f>
        <v>234.94059405940595</v>
      </c>
      <c r="M10" s="9">
        <f>G10/$D10</f>
        <v>58.178217821782177</v>
      </c>
      <c r="N10" s="9">
        <f>H10/$D10</f>
        <v>22.138613861386137</v>
      </c>
      <c r="O10" s="9">
        <f>I10/$D10</f>
        <v>259.35643564356434</v>
      </c>
      <c r="P10" s="9">
        <f>J10/$D10</f>
        <v>2204.90099009901</v>
      </c>
    </row>
    <row r="11" spans="1:16" x14ac:dyDescent="0.25">
      <c r="A11" s="1" t="s">
        <v>62</v>
      </c>
      <c r="B11" s="10" t="s">
        <v>45</v>
      </c>
      <c r="C11">
        <v>6</v>
      </c>
      <c r="D11">
        <v>50</v>
      </c>
      <c r="E11" s="8">
        <v>86887</v>
      </c>
      <c r="F11" s="8">
        <v>11526</v>
      </c>
      <c r="G11" s="8">
        <v>2637</v>
      </c>
      <c r="H11" s="8">
        <v>1483</v>
      </c>
      <c r="I11" s="8">
        <v>12480</v>
      </c>
      <c r="J11" s="8">
        <v>102533</v>
      </c>
      <c r="K11" s="9">
        <f>E11/$D11</f>
        <v>1737.74</v>
      </c>
      <c r="L11" s="9">
        <f>F11/$D11</f>
        <v>230.52</v>
      </c>
      <c r="M11" s="9">
        <f>G11/$D11</f>
        <v>52.74</v>
      </c>
      <c r="N11" s="9">
        <f>H11/$D11</f>
        <v>29.66</v>
      </c>
      <c r="O11" s="9">
        <f>I11/$D11</f>
        <v>249.6</v>
      </c>
      <c r="P11" s="9">
        <f>J11/$D11</f>
        <v>2050.66</v>
      </c>
    </row>
    <row r="12" spans="1:16" x14ac:dyDescent="0.25">
      <c r="A12" s="1" t="s">
        <v>62</v>
      </c>
      <c r="B12" s="10" t="s">
        <v>45</v>
      </c>
      <c r="C12">
        <v>7</v>
      </c>
      <c r="D12">
        <v>32</v>
      </c>
      <c r="E12" s="8">
        <v>56000</v>
      </c>
      <c r="F12" s="8">
        <v>6718</v>
      </c>
      <c r="G12" s="8">
        <v>1641</v>
      </c>
      <c r="H12" s="8">
        <v>588</v>
      </c>
      <c r="I12" s="8">
        <v>7391</v>
      </c>
      <c r="J12" s="8">
        <v>64947</v>
      </c>
      <c r="K12" s="9">
        <f>E12/$D12</f>
        <v>1750</v>
      </c>
      <c r="L12" s="9">
        <f>F12/$D12</f>
        <v>209.9375</v>
      </c>
      <c r="M12" s="9">
        <f>G12/$D12</f>
        <v>51.28125</v>
      </c>
      <c r="N12" s="9">
        <f>H12/$D12</f>
        <v>18.375</v>
      </c>
      <c r="O12" s="9">
        <f>I12/$D12</f>
        <v>230.96875</v>
      </c>
      <c r="P12" s="9">
        <f>J12/$D12</f>
        <v>2029.59375</v>
      </c>
    </row>
    <row r="13" spans="1:16" x14ac:dyDescent="0.25">
      <c r="A13" s="1" t="s">
        <v>54</v>
      </c>
      <c r="B13" s="15" t="s">
        <v>13</v>
      </c>
      <c r="C13">
        <v>1</v>
      </c>
      <c r="D13">
        <v>28</v>
      </c>
      <c r="E13" s="8">
        <v>51123</v>
      </c>
      <c r="F13" s="8">
        <v>8818</v>
      </c>
      <c r="G13" s="8">
        <v>2564</v>
      </c>
      <c r="H13" s="8">
        <v>2144</v>
      </c>
      <c r="I13" s="8">
        <v>7820</v>
      </c>
      <c r="J13" s="8">
        <v>64649</v>
      </c>
      <c r="K13" s="9">
        <f>E13/$D13</f>
        <v>1825.8214285714287</v>
      </c>
      <c r="L13" s="9">
        <f>F13/$D13</f>
        <v>314.92857142857144</v>
      </c>
      <c r="M13" s="9">
        <f>G13/$D13</f>
        <v>91.571428571428569</v>
      </c>
      <c r="N13" s="9">
        <f>H13/$D13</f>
        <v>76.571428571428569</v>
      </c>
      <c r="O13" s="9">
        <f>I13/$D13</f>
        <v>279.28571428571428</v>
      </c>
      <c r="P13" s="9">
        <f>J13/$D13</f>
        <v>2308.8928571428573</v>
      </c>
    </row>
    <row r="14" spans="1:16" x14ac:dyDescent="0.25">
      <c r="A14" s="1" t="s">
        <v>54</v>
      </c>
      <c r="B14" s="15" t="s">
        <v>13</v>
      </c>
      <c r="C14">
        <v>2</v>
      </c>
      <c r="D14">
        <v>67</v>
      </c>
      <c r="E14" s="8">
        <v>118724</v>
      </c>
      <c r="F14" s="8">
        <v>20706</v>
      </c>
      <c r="G14" s="8">
        <v>3826</v>
      </c>
      <c r="H14" s="8">
        <v>7506</v>
      </c>
      <c r="I14" s="8">
        <v>16522</v>
      </c>
      <c r="J14" s="8">
        <v>150762</v>
      </c>
      <c r="K14" s="9">
        <f>E14/$D14</f>
        <v>1772</v>
      </c>
      <c r="L14" s="9">
        <f>F14/$D14</f>
        <v>309.04477611940297</v>
      </c>
      <c r="M14" s="9">
        <f>G14/$D14</f>
        <v>57.104477611940297</v>
      </c>
      <c r="N14" s="9">
        <f>H14/$D14</f>
        <v>112.02985074626865</v>
      </c>
      <c r="O14" s="9">
        <f>I14/$D14</f>
        <v>246.59701492537314</v>
      </c>
      <c r="P14" s="9">
        <f>J14/$D14</f>
        <v>2250.1791044776119</v>
      </c>
    </row>
    <row r="15" spans="1:16" x14ac:dyDescent="0.25">
      <c r="A15" s="1" t="s">
        <v>54</v>
      </c>
      <c r="B15" s="15" t="s">
        <v>13</v>
      </c>
      <c r="C15">
        <v>3</v>
      </c>
      <c r="D15">
        <v>65</v>
      </c>
      <c r="E15" s="8">
        <v>123515</v>
      </c>
      <c r="F15" s="8">
        <v>22230</v>
      </c>
      <c r="G15" s="8">
        <v>3985</v>
      </c>
      <c r="H15" s="8">
        <v>7117</v>
      </c>
      <c r="I15" s="8">
        <v>17316</v>
      </c>
      <c r="J15" s="8">
        <v>156847</v>
      </c>
      <c r="K15" s="9">
        <f>E15/$D15</f>
        <v>1900.2307692307693</v>
      </c>
      <c r="L15" s="9">
        <f>F15/$D15</f>
        <v>342</v>
      </c>
      <c r="M15" s="9">
        <f>G15/$D15</f>
        <v>61.307692307692307</v>
      </c>
      <c r="N15" s="9">
        <f>H15/$D15</f>
        <v>109.49230769230769</v>
      </c>
      <c r="O15" s="9">
        <f>I15/$D15</f>
        <v>266.39999999999998</v>
      </c>
      <c r="P15" s="9">
        <f>J15/$D15</f>
        <v>2413.0307692307692</v>
      </c>
    </row>
    <row r="16" spans="1:16" x14ac:dyDescent="0.25">
      <c r="A16" s="1" t="s">
        <v>54</v>
      </c>
      <c r="B16" s="15" t="s">
        <v>13</v>
      </c>
      <c r="C16">
        <v>4</v>
      </c>
      <c r="D16">
        <v>68</v>
      </c>
      <c r="E16" s="8">
        <v>127169</v>
      </c>
      <c r="F16" s="8">
        <v>21445</v>
      </c>
      <c r="G16" s="8">
        <v>4499</v>
      </c>
      <c r="H16" s="8">
        <v>9647</v>
      </c>
      <c r="I16" s="8">
        <v>17080</v>
      </c>
      <c r="J16" s="8">
        <v>162760</v>
      </c>
      <c r="K16" s="9">
        <f>E16/$D16</f>
        <v>1870.1323529411766</v>
      </c>
      <c r="L16" s="9">
        <f>F16/$D16</f>
        <v>315.36764705882354</v>
      </c>
      <c r="M16" s="9">
        <f>G16/$D16</f>
        <v>66.161764705882348</v>
      </c>
      <c r="N16" s="9">
        <f>H16/$D16</f>
        <v>141.86764705882354</v>
      </c>
      <c r="O16" s="9">
        <f>I16/$D16</f>
        <v>251.1764705882353</v>
      </c>
      <c r="P16" s="9">
        <f>J16/$D16</f>
        <v>2393.5294117647059</v>
      </c>
    </row>
    <row r="17" spans="1:16" x14ac:dyDescent="0.25">
      <c r="A17" s="1" t="s">
        <v>54</v>
      </c>
      <c r="B17" s="15" t="s">
        <v>13</v>
      </c>
      <c r="C17">
        <v>5</v>
      </c>
      <c r="D17">
        <v>101</v>
      </c>
      <c r="E17" s="8">
        <v>182166</v>
      </c>
      <c r="F17" s="8">
        <v>32041</v>
      </c>
      <c r="G17" s="8">
        <v>7899</v>
      </c>
      <c r="H17" s="8">
        <v>11647</v>
      </c>
      <c r="I17" s="8">
        <v>26224</v>
      </c>
      <c r="J17" s="8">
        <v>233753</v>
      </c>
      <c r="K17" s="9">
        <f>E17/$D17</f>
        <v>1803.6237623762377</v>
      </c>
      <c r="L17" s="9">
        <f>F17/$D17</f>
        <v>317.23762376237624</v>
      </c>
      <c r="M17" s="9">
        <f>G17/$D17</f>
        <v>78.207920792079207</v>
      </c>
      <c r="N17" s="9">
        <f>H17/$D17</f>
        <v>115.31683168316832</v>
      </c>
      <c r="O17" s="9">
        <f>I17/$D17</f>
        <v>259.64356435643566</v>
      </c>
      <c r="P17" s="9">
        <f>J17/$D17</f>
        <v>2314.3861386138615</v>
      </c>
    </row>
    <row r="18" spans="1:16" x14ac:dyDescent="0.25">
      <c r="A18" s="1" t="s">
        <v>37</v>
      </c>
      <c r="B18" s="15" t="s">
        <v>38</v>
      </c>
      <c r="C18">
        <v>1</v>
      </c>
      <c r="D18">
        <v>48</v>
      </c>
      <c r="E18" s="8">
        <v>69270</v>
      </c>
      <c r="F18" s="8">
        <v>13116</v>
      </c>
      <c r="G18" s="8">
        <v>2323</v>
      </c>
      <c r="H18" s="8">
        <v>695</v>
      </c>
      <c r="I18" s="8">
        <v>10876</v>
      </c>
      <c r="J18" s="8">
        <v>85404</v>
      </c>
      <c r="K18" s="9">
        <f>E18/$D18</f>
        <v>1443.125</v>
      </c>
      <c r="L18" s="9">
        <f>F18/$D18</f>
        <v>273.25</v>
      </c>
      <c r="M18" s="9">
        <f>G18/$D18</f>
        <v>48.395833333333336</v>
      </c>
      <c r="N18" s="9">
        <f>H18/$D18</f>
        <v>14.479166666666666</v>
      </c>
      <c r="O18" s="9">
        <f>I18/$D18</f>
        <v>226.58333333333334</v>
      </c>
      <c r="P18" s="9">
        <f>J18/$D18</f>
        <v>1779.25</v>
      </c>
    </row>
    <row r="19" spans="1:16" x14ac:dyDescent="0.25">
      <c r="A19" s="1" t="s">
        <v>37</v>
      </c>
      <c r="B19" s="15" t="s">
        <v>38</v>
      </c>
      <c r="C19">
        <v>2</v>
      </c>
      <c r="D19">
        <v>72</v>
      </c>
      <c r="E19" s="8">
        <v>105842</v>
      </c>
      <c r="F19" s="8">
        <v>24609</v>
      </c>
      <c r="G19" s="8">
        <v>4664</v>
      </c>
      <c r="H19" s="8">
        <v>2230</v>
      </c>
      <c r="I19" s="8">
        <v>18119</v>
      </c>
      <c r="J19" s="8">
        <v>137345</v>
      </c>
      <c r="K19" s="9">
        <f>E19/$D19</f>
        <v>1470.0277777777778</v>
      </c>
      <c r="L19" s="9">
        <f>F19/$D19</f>
        <v>341.79166666666669</v>
      </c>
      <c r="M19" s="9">
        <f>G19/$D19</f>
        <v>64.777777777777771</v>
      </c>
      <c r="N19" s="9">
        <f>H19/$D19</f>
        <v>30.972222222222221</v>
      </c>
      <c r="O19" s="9">
        <f>I19/$D19</f>
        <v>251.65277777777777</v>
      </c>
      <c r="P19" s="9">
        <f>J19/$D19</f>
        <v>1907.5694444444443</v>
      </c>
    </row>
    <row r="20" spans="1:16" x14ac:dyDescent="0.25">
      <c r="A20" s="1" t="s">
        <v>37</v>
      </c>
      <c r="B20" s="15" t="s">
        <v>38</v>
      </c>
      <c r="C20">
        <v>3</v>
      </c>
      <c r="D20">
        <v>46</v>
      </c>
      <c r="E20" s="8">
        <v>62409</v>
      </c>
      <c r="F20" s="8">
        <v>12896</v>
      </c>
      <c r="G20" s="8">
        <v>2303</v>
      </c>
      <c r="H20" s="8">
        <v>786</v>
      </c>
      <c r="I20" s="8">
        <v>9958</v>
      </c>
      <c r="J20" s="8">
        <v>78394</v>
      </c>
      <c r="K20" s="9">
        <f>E20/$D20</f>
        <v>1356.7173913043478</v>
      </c>
      <c r="L20" s="9">
        <f>F20/$D20</f>
        <v>280.3478260869565</v>
      </c>
      <c r="M20" s="9">
        <f>G20/$D20</f>
        <v>50.065217391304351</v>
      </c>
      <c r="N20" s="9">
        <f>H20/$D20</f>
        <v>17.086956521739129</v>
      </c>
      <c r="O20" s="9">
        <f>I20/$D20</f>
        <v>216.47826086956522</v>
      </c>
      <c r="P20" s="9">
        <f>J20/$D20</f>
        <v>1704.2173913043478</v>
      </c>
    </row>
    <row r="21" spans="1:16" x14ac:dyDescent="0.25">
      <c r="A21" s="1" t="s">
        <v>58</v>
      </c>
      <c r="B21" s="10" t="s">
        <v>29</v>
      </c>
      <c r="C21">
        <v>1</v>
      </c>
      <c r="D21">
        <v>46</v>
      </c>
      <c r="E21" s="8">
        <v>75386</v>
      </c>
      <c r="F21" s="8">
        <v>11539</v>
      </c>
      <c r="G21" s="8">
        <v>3794</v>
      </c>
      <c r="H21" s="8">
        <v>1729</v>
      </c>
      <c r="I21" s="8">
        <v>10381</v>
      </c>
      <c r="J21" s="8">
        <v>92448</v>
      </c>
      <c r="K21" s="9">
        <f>E21/$D21</f>
        <v>1638.8260869565217</v>
      </c>
      <c r="L21" s="9">
        <f>F21/$D21</f>
        <v>250.84782608695653</v>
      </c>
      <c r="M21" s="9">
        <f>G21/$D21</f>
        <v>82.478260869565219</v>
      </c>
      <c r="N21" s="9">
        <f>H21/$D21</f>
        <v>37.586956521739133</v>
      </c>
      <c r="O21" s="9">
        <f>I21/$D21</f>
        <v>225.67391304347825</v>
      </c>
      <c r="P21" s="9">
        <f>J21/$D21</f>
        <v>2009.7391304347825</v>
      </c>
    </row>
    <row r="22" spans="1:16" x14ac:dyDescent="0.25">
      <c r="A22" s="1" t="s">
        <v>58</v>
      </c>
      <c r="B22" s="10" t="s">
        <v>29</v>
      </c>
      <c r="C22">
        <v>2</v>
      </c>
      <c r="D22">
        <v>106</v>
      </c>
      <c r="E22" s="8">
        <v>166027</v>
      </c>
      <c r="F22" s="8">
        <v>25821</v>
      </c>
      <c r="G22" s="8">
        <v>7544</v>
      </c>
      <c r="H22" s="8">
        <v>7363</v>
      </c>
      <c r="I22" s="8">
        <v>23303</v>
      </c>
      <c r="J22" s="8">
        <v>206755</v>
      </c>
      <c r="K22" s="9">
        <f>E22/$D22</f>
        <v>1566.2924528301887</v>
      </c>
      <c r="L22" s="9">
        <f>F22/$D22</f>
        <v>243.59433962264151</v>
      </c>
      <c r="M22" s="9">
        <f>G22/$D22</f>
        <v>71.169811320754718</v>
      </c>
      <c r="N22" s="9">
        <f>H22/$D22</f>
        <v>69.462264150943398</v>
      </c>
      <c r="O22" s="9">
        <f>I22/$D22</f>
        <v>219.83962264150944</v>
      </c>
      <c r="P22" s="9">
        <f>J22/$D22</f>
        <v>1950.5188679245282</v>
      </c>
    </row>
    <row r="23" spans="1:16" x14ac:dyDescent="0.25">
      <c r="A23" s="1" t="s">
        <v>58</v>
      </c>
      <c r="B23" s="10" t="s">
        <v>29</v>
      </c>
      <c r="C23">
        <v>3</v>
      </c>
      <c r="D23">
        <v>94</v>
      </c>
      <c r="E23" s="8">
        <v>132227</v>
      </c>
      <c r="F23" s="8">
        <v>25568</v>
      </c>
      <c r="G23" s="8">
        <v>6633</v>
      </c>
      <c r="H23" s="8">
        <v>6158</v>
      </c>
      <c r="I23" s="8">
        <v>19958</v>
      </c>
      <c r="J23" s="8">
        <v>170586</v>
      </c>
      <c r="K23" s="9">
        <f>E23/$D23</f>
        <v>1406.6702127659576</v>
      </c>
      <c r="L23" s="9">
        <f>F23/$D23</f>
        <v>272</v>
      </c>
      <c r="M23" s="9">
        <f>G23/$D23</f>
        <v>70.563829787234042</v>
      </c>
      <c r="N23" s="9">
        <f>H23/$D23</f>
        <v>65.510638297872347</v>
      </c>
      <c r="O23" s="9">
        <f>I23/$D23</f>
        <v>212.31914893617022</v>
      </c>
      <c r="P23" s="9">
        <f>J23/$D23</f>
        <v>1814.7446808510638</v>
      </c>
    </row>
    <row r="24" spans="1:16" x14ac:dyDescent="0.25">
      <c r="A24" s="1" t="s">
        <v>58</v>
      </c>
      <c r="B24" s="10" t="s">
        <v>29</v>
      </c>
      <c r="C24">
        <v>4</v>
      </c>
      <c r="D24">
        <v>72</v>
      </c>
      <c r="E24" s="8">
        <v>129818</v>
      </c>
      <c r="F24" s="8">
        <v>20407</v>
      </c>
      <c r="G24" s="8">
        <v>5611</v>
      </c>
      <c r="H24" s="8">
        <v>3112</v>
      </c>
      <c r="I24" s="8">
        <v>18098</v>
      </c>
      <c r="J24" s="8">
        <v>158948</v>
      </c>
      <c r="K24" s="9">
        <f>E24/$D24</f>
        <v>1803.0277777777778</v>
      </c>
      <c r="L24" s="9">
        <f>F24/$D24</f>
        <v>283.43055555555554</v>
      </c>
      <c r="M24" s="9">
        <f>G24/$D24</f>
        <v>77.930555555555557</v>
      </c>
      <c r="N24" s="9">
        <f>H24/$D24</f>
        <v>43.222222222222221</v>
      </c>
      <c r="O24" s="9">
        <f>I24/$D24</f>
        <v>251.36111111111111</v>
      </c>
      <c r="P24" s="9">
        <f>J24/$D24</f>
        <v>2207.6111111111113</v>
      </c>
    </row>
    <row r="25" spans="1:16" x14ac:dyDescent="0.25">
      <c r="A25" s="1">
        <v>40532</v>
      </c>
      <c r="B25" s="10" t="s">
        <v>35</v>
      </c>
      <c r="C25">
        <v>1</v>
      </c>
      <c r="D25">
        <v>248</v>
      </c>
      <c r="E25" s="8">
        <v>387189</v>
      </c>
      <c r="F25" s="8">
        <v>60715</v>
      </c>
      <c r="G25" s="8">
        <v>31831</v>
      </c>
      <c r="H25" s="8">
        <v>12212</v>
      </c>
      <c r="I25" s="8">
        <v>54427</v>
      </c>
      <c r="J25" s="8">
        <v>491947</v>
      </c>
      <c r="K25" s="9">
        <f>E25/$D25</f>
        <v>1561.2459677419354</v>
      </c>
      <c r="L25" s="9">
        <f>F25/$D25</f>
        <v>244.81854838709677</v>
      </c>
      <c r="M25" s="9">
        <f>G25/$D25</f>
        <v>128.3508064516129</v>
      </c>
      <c r="N25" s="9">
        <f>H25/$D25</f>
        <v>49.241935483870968</v>
      </c>
      <c r="O25" s="9">
        <f>I25/$D25</f>
        <v>219.46370967741936</v>
      </c>
      <c r="P25" s="9">
        <f>J25/$D25</f>
        <v>1983.6572580645161</v>
      </c>
    </row>
    <row r="26" spans="1:16" x14ac:dyDescent="0.25">
      <c r="A26" s="1" t="s">
        <v>9</v>
      </c>
      <c r="B26" s="10" t="s">
        <v>3</v>
      </c>
      <c r="C26">
        <v>1</v>
      </c>
      <c r="D26">
        <v>132</v>
      </c>
      <c r="E26" s="8">
        <v>217419</v>
      </c>
      <c r="F26" s="8">
        <v>31837</v>
      </c>
      <c r="G26" s="8">
        <v>5950</v>
      </c>
      <c r="H26" s="8">
        <v>6304</v>
      </c>
      <c r="I26" s="8">
        <v>29552</v>
      </c>
      <c r="J26" s="8">
        <v>261510</v>
      </c>
      <c r="K26" s="9">
        <f>E26/$D26</f>
        <v>1647.1136363636363</v>
      </c>
      <c r="L26" s="9">
        <f>F26/$D26</f>
        <v>241.18939393939394</v>
      </c>
      <c r="M26" s="9">
        <f>G26/$D26</f>
        <v>45.075757575757578</v>
      </c>
      <c r="N26" s="9">
        <f>H26/$D26</f>
        <v>47.757575757575758</v>
      </c>
      <c r="O26" s="9">
        <f>I26/$D26</f>
        <v>223.87878787878788</v>
      </c>
      <c r="P26" s="9">
        <f>J26/$D26</f>
        <v>1981.1363636363637</v>
      </c>
    </row>
    <row r="27" spans="1:16" x14ac:dyDescent="0.25">
      <c r="A27" s="1" t="s">
        <v>9</v>
      </c>
      <c r="B27" s="10" t="s">
        <v>3</v>
      </c>
      <c r="C27">
        <v>2</v>
      </c>
      <c r="D27">
        <v>120</v>
      </c>
      <c r="E27" s="8">
        <v>215577</v>
      </c>
      <c r="F27" s="8">
        <v>32780</v>
      </c>
      <c r="G27" s="8">
        <v>7089</v>
      </c>
      <c r="H27" s="8">
        <v>7520</v>
      </c>
      <c r="I27" s="8">
        <v>29927</v>
      </c>
      <c r="J27" s="8">
        <v>262966</v>
      </c>
      <c r="K27" s="9">
        <f>E27/$D27</f>
        <v>1796.4749999999999</v>
      </c>
      <c r="L27" s="9">
        <f>F27/$D27</f>
        <v>273.16666666666669</v>
      </c>
      <c r="M27" s="9">
        <f>G27/$D27</f>
        <v>59.075000000000003</v>
      </c>
      <c r="N27" s="9">
        <f>H27/$D27</f>
        <v>62.666666666666664</v>
      </c>
      <c r="O27" s="9">
        <f>I27/$D27</f>
        <v>249.39166666666668</v>
      </c>
      <c r="P27" s="9">
        <f>J27/$D27</f>
        <v>2191.3833333333332</v>
      </c>
    </row>
    <row r="28" spans="1:16" x14ac:dyDescent="0.25">
      <c r="A28" s="1" t="s">
        <v>9</v>
      </c>
      <c r="B28" s="10" t="s">
        <v>3</v>
      </c>
      <c r="C28">
        <v>3</v>
      </c>
      <c r="D28">
        <v>80</v>
      </c>
      <c r="E28" s="8">
        <v>166823</v>
      </c>
      <c r="F28" s="8">
        <v>25617</v>
      </c>
      <c r="G28" s="8">
        <v>5650</v>
      </c>
      <c r="H28" s="8">
        <v>6169</v>
      </c>
      <c r="I28" s="8">
        <v>24039</v>
      </c>
      <c r="J28" s="8">
        <v>204259</v>
      </c>
      <c r="K28" s="9">
        <f>E28/$D28</f>
        <v>2085.2874999999999</v>
      </c>
      <c r="L28" s="9">
        <f>F28/$D28</f>
        <v>320.21249999999998</v>
      </c>
      <c r="M28" s="9">
        <f>G28/$D28</f>
        <v>70.625</v>
      </c>
      <c r="N28" s="9">
        <f>H28/$D28</f>
        <v>77.112499999999997</v>
      </c>
      <c r="O28" s="9">
        <f>I28/$D28</f>
        <v>300.48750000000001</v>
      </c>
      <c r="P28" s="9">
        <f>J28/$D28</f>
        <v>2553.2375000000002</v>
      </c>
    </row>
    <row r="29" spans="1:16" x14ac:dyDescent="0.25">
      <c r="A29" s="1" t="s">
        <v>9</v>
      </c>
      <c r="B29" s="10" t="s">
        <v>3</v>
      </c>
      <c r="C29">
        <v>4</v>
      </c>
      <c r="D29">
        <v>92</v>
      </c>
      <c r="E29" s="8">
        <v>171542</v>
      </c>
      <c r="F29" s="8">
        <v>26352</v>
      </c>
      <c r="G29" s="8">
        <v>5279</v>
      </c>
      <c r="H29" s="8">
        <v>6179</v>
      </c>
      <c r="I29" s="8">
        <v>24121</v>
      </c>
      <c r="J29" s="8">
        <v>209352</v>
      </c>
      <c r="K29" s="9">
        <f>E29/$D29</f>
        <v>1864.5869565217392</v>
      </c>
      <c r="L29" s="9">
        <f>F29/$D29</f>
        <v>286.43478260869563</v>
      </c>
      <c r="M29" s="9">
        <f>G29/$D29</f>
        <v>57.380434782608695</v>
      </c>
      <c r="N29" s="9">
        <f>H29/$D29</f>
        <v>67.163043478260875</v>
      </c>
      <c r="O29" s="9">
        <f>I29/$D29</f>
        <v>262.18478260869563</v>
      </c>
      <c r="P29" s="9">
        <f>J29/$D29</f>
        <v>2275.5652173913045</v>
      </c>
    </row>
    <row r="30" spans="1:16" x14ac:dyDescent="0.25">
      <c r="A30" s="1" t="s">
        <v>55</v>
      </c>
      <c r="B30" s="10" t="s">
        <v>15</v>
      </c>
      <c r="C30">
        <v>1</v>
      </c>
      <c r="D30">
        <v>82</v>
      </c>
      <c r="E30" s="8">
        <v>102142</v>
      </c>
      <c r="F30" s="8">
        <v>13573</v>
      </c>
      <c r="G30" s="8">
        <v>5326</v>
      </c>
      <c r="H30" s="8">
        <v>1872</v>
      </c>
      <c r="I30" s="8">
        <v>14292</v>
      </c>
      <c r="J30" s="8">
        <v>122913</v>
      </c>
      <c r="K30" s="9">
        <f>E30/$D30</f>
        <v>1245.6341463414635</v>
      </c>
      <c r="L30" s="9">
        <f>F30/$D30</f>
        <v>165.52439024390245</v>
      </c>
      <c r="M30" s="9">
        <f>G30/$D30</f>
        <v>64.951219512195124</v>
      </c>
      <c r="N30" s="9">
        <f>H30/$D30</f>
        <v>22.829268292682926</v>
      </c>
      <c r="O30" s="9">
        <f>I30/$D30</f>
        <v>174.29268292682926</v>
      </c>
      <c r="P30" s="9">
        <f>J30/$D30</f>
        <v>1498.939024390244</v>
      </c>
    </row>
    <row r="31" spans="1:16" x14ac:dyDescent="0.25">
      <c r="A31" s="1" t="s">
        <v>55</v>
      </c>
      <c r="B31" s="10" t="s">
        <v>15</v>
      </c>
      <c r="C31">
        <v>2</v>
      </c>
      <c r="D31">
        <v>90</v>
      </c>
      <c r="E31" s="8">
        <v>89965</v>
      </c>
      <c r="F31" s="8">
        <v>12396</v>
      </c>
      <c r="G31" s="8">
        <v>6986</v>
      </c>
      <c r="H31" s="8">
        <v>4015</v>
      </c>
      <c r="I31" s="8">
        <v>12550</v>
      </c>
      <c r="J31" s="8">
        <v>113362</v>
      </c>
      <c r="K31" s="9">
        <f>E31/$D31</f>
        <v>999.61111111111109</v>
      </c>
      <c r="L31" s="9">
        <f>F31/$D31</f>
        <v>137.73333333333332</v>
      </c>
      <c r="M31" s="9">
        <f>G31/$D31</f>
        <v>77.62222222222222</v>
      </c>
      <c r="N31" s="9">
        <f>H31/$D31</f>
        <v>44.611111111111114</v>
      </c>
      <c r="O31" s="9">
        <f>I31/$D31</f>
        <v>139.44444444444446</v>
      </c>
      <c r="P31" s="9">
        <f>J31/$D31</f>
        <v>1259.5777777777778</v>
      </c>
    </row>
    <row r="32" spans="1:16" x14ac:dyDescent="0.25">
      <c r="A32" s="1" t="s">
        <v>55</v>
      </c>
      <c r="B32" s="10" t="s">
        <v>15</v>
      </c>
      <c r="C32">
        <v>3</v>
      </c>
      <c r="D32">
        <v>86</v>
      </c>
      <c r="E32" s="8">
        <v>94566</v>
      </c>
      <c r="F32" s="8">
        <v>11285</v>
      </c>
      <c r="G32" s="8">
        <v>7198</v>
      </c>
      <c r="H32" s="8">
        <v>3183</v>
      </c>
      <c r="I32" s="8">
        <v>12681</v>
      </c>
      <c r="J32" s="8">
        <v>116232</v>
      </c>
      <c r="K32" s="9">
        <f>E32/$D32</f>
        <v>1099.6046511627908</v>
      </c>
      <c r="L32" s="9">
        <f>F32/$D32</f>
        <v>131.22093023255815</v>
      </c>
      <c r="M32" s="9">
        <f>G32/$D32</f>
        <v>83.697674418604649</v>
      </c>
      <c r="N32" s="9">
        <f>H32/$D32</f>
        <v>37.011627906976742</v>
      </c>
      <c r="O32" s="9">
        <f>I32/$D32</f>
        <v>147.45348837209303</v>
      </c>
      <c r="P32" s="9">
        <f>J32/$D32</f>
        <v>1351.5348837209303</v>
      </c>
    </row>
    <row r="33" spans="1:16" x14ac:dyDescent="0.25">
      <c r="A33" s="1" t="s">
        <v>55</v>
      </c>
      <c r="B33" s="10" t="s">
        <v>15</v>
      </c>
      <c r="C33">
        <v>4</v>
      </c>
      <c r="D33">
        <v>90</v>
      </c>
      <c r="E33" s="8">
        <v>103283</v>
      </c>
      <c r="F33" s="8">
        <v>12603</v>
      </c>
      <c r="G33" s="8">
        <v>7949</v>
      </c>
      <c r="H33" s="8">
        <v>2866</v>
      </c>
      <c r="I33" s="8">
        <v>13958</v>
      </c>
      <c r="J33" s="8">
        <v>126701</v>
      </c>
      <c r="K33" s="9">
        <f>E33/$D33</f>
        <v>1147.588888888889</v>
      </c>
      <c r="L33" s="9">
        <f>F33/$D33</f>
        <v>140.03333333333333</v>
      </c>
      <c r="M33" s="9">
        <f>G33/$D33</f>
        <v>88.322222222222223</v>
      </c>
      <c r="N33" s="9">
        <f>H33/$D33</f>
        <v>31.844444444444445</v>
      </c>
      <c r="O33" s="9">
        <f>I33/$D33</f>
        <v>155.0888888888889</v>
      </c>
      <c r="P33" s="9">
        <f>J33/$D33</f>
        <v>1407.7888888888888</v>
      </c>
    </row>
    <row r="34" spans="1:16" x14ac:dyDescent="0.25">
      <c r="A34" s="1" t="s">
        <v>55</v>
      </c>
      <c r="B34" s="10" t="s">
        <v>15</v>
      </c>
      <c r="C34">
        <v>5</v>
      </c>
      <c r="D34">
        <v>66</v>
      </c>
      <c r="E34" s="8">
        <v>72922</v>
      </c>
      <c r="F34" s="8">
        <v>8900</v>
      </c>
      <c r="G34" s="8">
        <v>6905</v>
      </c>
      <c r="H34" s="8">
        <v>2911</v>
      </c>
      <c r="I34" s="8">
        <v>9660</v>
      </c>
      <c r="J34" s="8">
        <v>91638</v>
      </c>
      <c r="K34" s="9">
        <f>E34/$D34</f>
        <v>1104.878787878788</v>
      </c>
      <c r="L34" s="9">
        <f>F34/$D34</f>
        <v>134.84848484848484</v>
      </c>
      <c r="M34" s="9">
        <f>G34/$D34</f>
        <v>104.62121212121212</v>
      </c>
      <c r="N34" s="9">
        <f>H34/$D34</f>
        <v>44.106060606060609</v>
      </c>
      <c r="O34" s="9">
        <f>I34/$D34</f>
        <v>146.36363636363637</v>
      </c>
      <c r="P34" s="9">
        <f>J34/$D34</f>
        <v>1388.4545454545455</v>
      </c>
    </row>
    <row r="35" spans="1:16" x14ac:dyDescent="0.25">
      <c r="A35" s="1" t="s">
        <v>55</v>
      </c>
      <c r="B35" s="10" t="s">
        <v>15</v>
      </c>
      <c r="C35">
        <v>6</v>
      </c>
      <c r="D35">
        <v>100</v>
      </c>
      <c r="E35" s="8">
        <v>94466</v>
      </c>
      <c r="F35" s="8">
        <v>13501</v>
      </c>
      <c r="G35" s="8">
        <v>9840</v>
      </c>
      <c r="H35" s="8">
        <v>5476</v>
      </c>
      <c r="I35" s="8">
        <v>14150</v>
      </c>
      <c r="J35" s="8">
        <v>123283</v>
      </c>
      <c r="K35" s="9">
        <f>E35/$D35</f>
        <v>944.66</v>
      </c>
      <c r="L35" s="9">
        <f>F35/$D35</f>
        <v>135.01</v>
      </c>
      <c r="M35" s="9">
        <f>G35/$D35</f>
        <v>98.4</v>
      </c>
      <c r="N35" s="9">
        <f>H35/$D35</f>
        <v>54.76</v>
      </c>
      <c r="O35" s="9">
        <f>I35/$D35</f>
        <v>141.5</v>
      </c>
      <c r="P35" s="9">
        <f>J35/$D35</f>
        <v>1232.83</v>
      </c>
    </row>
    <row r="36" spans="1:16" x14ac:dyDescent="0.25">
      <c r="A36" s="1" t="s">
        <v>55</v>
      </c>
      <c r="B36" s="10" t="s">
        <v>15</v>
      </c>
      <c r="C36">
        <v>7</v>
      </c>
      <c r="D36">
        <v>50</v>
      </c>
      <c r="E36" s="8">
        <v>47965</v>
      </c>
      <c r="F36" s="8">
        <v>5295</v>
      </c>
      <c r="G36" s="8">
        <v>6629</v>
      </c>
      <c r="H36" s="8">
        <v>2570</v>
      </c>
      <c r="I36" s="8">
        <v>6058</v>
      </c>
      <c r="J36" s="8">
        <v>62459</v>
      </c>
      <c r="K36" s="9">
        <f>E36/$D36</f>
        <v>959.3</v>
      </c>
      <c r="L36" s="9">
        <f>F36/$D36</f>
        <v>105.9</v>
      </c>
      <c r="M36" s="9">
        <f>G36/$D36</f>
        <v>132.58000000000001</v>
      </c>
      <c r="N36" s="9">
        <f>H36/$D36</f>
        <v>51.4</v>
      </c>
      <c r="O36" s="9">
        <f>I36/$D36</f>
        <v>121.16</v>
      </c>
      <c r="P36" s="9">
        <f>J36/$D36</f>
        <v>1249.18</v>
      </c>
    </row>
    <row r="37" spans="1:16" x14ac:dyDescent="0.25">
      <c r="A37" s="1">
        <v>20046</v>
      </c>
      <c r="B37" s="10" t="s">
        <v>26</v>
      </c>
      <c r="C37">
        <v>1</v>
      </c>
      <c r="D37">
        <v>92</v>
      </c>
      <c r="E37" s="8">
        <v>168007</v>
      </c>
      <c r="F37" s="8">
        <v>25571</v>
      </c>
      <c r="G37" s="8">
        <v>5555</v>
      </c>
      <c r="H37" s="8">
        <v>3878</v>
      </c>
      <c r="I37" s="8">
        <v>25427</v>
      </c>
      <c r="J37" s="8">
        <v>203011</v>
      </c>
      <c r="K37" s="9">
        <f>E37/$D37</f>
        <v>1826.1630434782608</v>
      </c>
      <c r="L37" s="9">
        <f>F37/$D37</f>
        <v>277.94565217391306</v>
      </c>
      <c r="M37" s="9">
        <f>G37/$D37</f>
        <v>60.380434782608695</v>
      </c>
      <c r="N37" s="9">
        <f>H37/$D37</f>
        <v>42.152173913043477</v>
      </c>
      <c r="O37" s="9">
        <f>I37/$D37</f>
        <v>276.38043478260869</v>
      </c>
      <c r="P37" s="9">
        <f>J37/$D37</f>
        <v>2206.641304347826</v>
      </c>
    </row>
    <row r="38" spans="1:16" x14ac:dyDescent="0.25">
      <c r="A38" s="1">
        <v>20046</v>
      </c>
      <c r="B38" s="10" t="s">
        <v>26</v>
      </c>
      <c r="C38">
        <v>2</v>
      </c>
      <c r="D38">
        <v>71</v>
      </c>
      <c r="E38" s="8">
        <v>164794</v>
      </c>
      <c r="F38" s="8">
        <v>22477</v>
      </c>
      <c r="G38" s="8">
        <v>5889</v>
      </c>
      <c r="H38" s="8">
        <v>2856</v>
      </c>
      <c r="I38" s="8">
        <v>23773</v>
      </c>
      <c r="J38" s="8">
        <v>196016</v>
      </c>
      <c r="K38" s="9">
        <f>E38/$D38</f>
        <v>2321.0422535211269</v>
      </c>
      <c r="L38" s="9">
        <f>F38/$D38</f>
        <v>316.57746478873241</v>
      </c>
      <c r="M38" s="9">
        <f>G38/$D38</f>
        <v>82.943661971830991</v>
      </c>
      <c r="N38" s="9">
        <f>H38/$D38</f>
        <v>40.225352112676056</v>
      </c>
      <c r="O38" s="9">
        <f>I38/$D38</f>
        <v>334.83098591549293</v>
      </c>
      <c r="P38" s="9">
        <f>J38/$D38</f>
        <v>2760.788732394366</v>
      </c>
    </row>
    <row r="39" spans="1:16" x14ac:dyDescent="0.25">
      <c r="A39" s="1">
        <v>20046</v>
      </c>
      <c r="B39" s="10" t="s">
        <v>26</v>
      </c>
      <c r="C39">
        <v>3</v>
      </c>
      <c r="D39">
        <v>75</v>
      </c>
      <c r="E39" s="8">
        <v>164663</v>
      </c>
      <c r="F39" s="8">
        <v>24011</v>
      </c>
      <c r="G39" s="8">
        <v>6285</v>
      </c>
      <c r="H39" s="8">
        <v>9975</v>
      </c>
      <c r="I39" s="8">
        <v>25306</v>
      </c>
      <c r="J39" s="8">
        <v>204934</v>
      </c>
      <c r="K39" s="9">
        <f>E39/$D39</f>
        <v>2195.5066666666667</v>
      </c>
      <c r="L39" s="9">
        <f>F39/$D39</f>
        <v>320.14666666666665</v>
      </c>
      <c r="M39" s="9">
        <f>G39/$D39</f>
        <v>83.8</v>
      </c>
      <c r="N39" s="9">
        <f>H39/$D39</f>
        <v>133</v>
      </c>
      <c r="O39" s="9">
        <f>I39/$D39</f>
        <v>337.41333333333336</v>
      </c>
      <c r="P39" s="9">
        <f>J39/$D39</f>
        <v>2732.4533333333334</v>
      </c>
    </row>
    <row r="40" spans="1:16" x14ac:dyDescent="0.25">
      <c r="A40" s="1">
        <v>20046</v>
      </c>
      <c r="B40" s="10" t="s">
        <v>26</v>
      </c>
      <c r="C40">
        <v>4</v>
      </c>
      <c r="D40">
        <v>107</v>
      </c>
      <c r="E40" s="8">
        <v>214032</v>
      </c>
      <c r="F40" s="8">
        <v>33820</v>
      </c>
      <c r="G40" s="8">
        <v>10354</v>
      </c>
      <c r="H40" s="8">
        <v>12036</v>
      </c>
      <c r="I40" s="8">
        <v>33956</v>
      </c>
      <c r="J40" s="8">
        <v>270242</v>
      </c>
      <c r="K40" s="9">
        <f>E40/$D40</f>
        <v>2000.2990654205607</v>
      </c>
      <c r="L40" s="9">
        <f>F40/$D40</f>
        <v>316.07476635514018</v>
      </c>
      <c r="M40" s="9">
        <f>G40/$D40</f>
        <v>96.766355140186917</v>
      </c>
      <c r="N40" s="9">
        <f>H40/$D40</f>
        <v>112.48598130841121</v>
      </c>
      <c r="O40" s="9">
        <f>I40/$D40</f>
        <v>317.34579439252337</v>
      </c>
      <c r="P40" s="9">
        <f>J40/$D40</f>
        <v>2525.6261682242989</v>
      </c>
    </row>
    <row r="41" spans="1:16" x14ac:dyDescent="0.25">
      <c r="A41" s="1">
        <v>40501</v>
      </c>
      <c r="B41" s="10" t="s">
        <v>5</v>
      </c>
      <c r="C41">
        <v>1</v>
      </c>
      <c r="D41">
        <v>138</v>
      </c>
      <c r="E41" s="8">
        <v>186261</v>
      </c>
      <c r="F41" s="8">
        <v>49350</v>
      </c>
      <c r="G41" s="8">
        <v>6944</v>
      </c>
      <c r="H41" s="8">
        <v>6246</v>
      </c>
      <c r="I41" s="8">
        <v>28669</v>
      </c>
      <c r="J41" s="8">
        <v>248801</v>
      </c>
      <c r="K41" s="9">
        <f>E41/$D41</f>
        <v>1349.7173913043478</v>
      </c>
      <c r="L41" s="9">
        <f>F41/$D41</f>
        <v>357.60869565217394</v>
      </c>
      <c r="M41" s="9">
        <f>G41/$D41</f>
        <v>50.318840579710148</v>
      </c>
      <c r="N41" s="9">
        <f>H41/$D41</f>
        <v>45.260869565217391</v>
      </c>
      <c r="O41" s="9">
        <f>I41/$D41</f>
        <v>207.74637681159419</v>
      </c>
      <c r="P41" s="9">
        <f>J41/$D41</f>
        <v>1802.9057971014493</v>
      </c>
    </row>
    <row r="42" spans="1:16" x14ac:dyDescent="0.25">
      <c r="A42" s="1">
        <v>40501</v>
      </c>
      <c r="B42" s="10" t="s">
        <v>5</v>
      </c>
      <c r="C42">
        <v>2</v>
      </c>
      <c r="D42">
        <v>112</v>
      </c>
      <c r="E42" s="8">
        <v>136524</v>
      </c>
      <c r="F42" s="8">
        <v>39200</v>
      </c>
      <c r="G42" s="8">
        <v>2337</v>
      </c>
      <c r="H42" s="8">
        <v>4721</v>
      </c>
      <c r="I42" s="8">
        <v>20260</v>
      </c>
      <c r="J42" s="8">
        <v>182782</v>
      </c>
      <c r="K42" s="9">
        <f>E42/$D42</f>
        <v>1218.9642857142858</v>
      </c>
      <c r="L42" s="9">
        <f>F42/$D42</f>
        <v>350</v>
      </c>
      <c r="M42" s="9">
        <f>G42/$D42</f>
        <v>20.866071428571427</v>
      </c>
      <c r="N42" s="9">
        <f>H42/$D42</f>
        <v>42.151785714285715</v>
      </c>
      <c r="O42" s="9">
        <f>I42/$D42</f>
        <v>180.89285714285714</v>
      </c>
      <c r="P42" s="9">
        <f>J42/$D42</f>
        <v>1631.9821428571429</v>
      </c>
    </row>
    <row r="43" spans="1:16" x14ac:dyDescent="0.25">
      <c r="A43" s="1">
        <v>40501</v>
      </c>
      <c r="B43" s="10" t="s">
        <v>5</v>
      </c>
      <c r="C43">
        <v>3</v>
      </c>
      <c r="D43">
        <v>64</v>
      </c>
      <c r="E43" s="8">
        <v>127174</v>
      </c>
      <c r="F43" s="8">
        <v>22089</v>
      </c>
      <c r="G43" s="8">
        <v>6332</v>
      </c>
      <c r="H43" s="8">
        <v>2012</v>
      </c>
      <c r="I43" s="8">
        <v>17982</v>
      </c>
      <c r="J43" s="8">
        <v>157607</v>
      </c>
      <c r="K43" s="9">
        <f>E43/$D43</f>
        <v>1987.09375</v>
      </c>
      <c r="L43" s="9">
        <f>F43/$D43</f>
        <v>345.140625</v>
      </c>
      <c r="M43" s="9">
        <f>G43/$D43</f>
        <v>98.9375</v>
      </c>
      <c r="N43" s="9">
        <f>H43/$D43</f>
        <v>31.4375</v>
      </c>
      <c r="O43" s="9">
        <f>I43/$D43</f>
        <v>280.96875</v>
      </c>
      <c r="P43" s="9">
        <f>J43/$D43</f>
        <v>2462.609375</v>
      </c>
    </row>
    <row r="44" spans="1:16" x14ac:dyDescent="0.25">
      <c r="A44" s="1">
        <v>40525</v>
      </c>
      <c r="B44" s="15" t="s">
        <v>23</v>
      </c>
      <c r="C44">
        <v>1</v>
      </c>
      <c r="D44">
        <v>134</v>
      </c>
      <c r="E44" s="8">
        <v>259892</v>
      </c>
      <c r="F44" s="8">
        <v>40190</v>
      </c>
      <c r="G44" s="8">
        <v>7314</v>
      </c>
      <c r="H44" s="8">
        <v>11628</v>
      </c>
      <c r="I44" s="8">
        <v>38317</v>
      </c>
      <c r="J44" s="8">
        <v>319024</v>
      </c>
      <c r="K44" s="9">
        <f>E44/$D44</f>
        <v>1939.4925373134329</v>
      </c>
      <c r="L44" s="9">
        <f>F44/$D44</f>
        <v>299.92537313432837</v>
      </c>
      <c r="M44" s="9">
        <f>G44/$D44</f>
        <v>54.582089552238806</v>
      </c>
      <c r="N44" s="9">
        <f>H44/$D44</f>
        <v>86.776119402985074</v>
      </c>
      <c r="O44" s="9">
        <f>I44/$D44</f>
        <v>285.94776119402985</v>
      </c>
      <c r="P44" s="9">
        <f>J44/$D44</f>
        <v>2380.7761194029849</v>
      </c>
    </row>
    <row r="45" spans="1:16" x14ac:dyDescent="0.25">
      <c r="A45" s="1">
        <v>40525</v>
      </c>
      <c r="B45" s="15" t="s">
        <v>23</v>
      </c>
      <c r="C45">
        <v>2</v>
      </c>
      <c r="D45">
        <v>176</v>
      </c>
      <c r="E45" s="8">
        <v>330228</v>
      </c>
      <c r="F45" s="8">
        <v>49832</v>
      </c>
      <c r="G45" s="8">
        <v>8992</v>
      </c>
      <c r="H45" s="8">
        <v>14064</v>
      </c>
      <c r="I45" s="8">
        <v>46763</v>
      </c>
      <c r="J45" s="8">
        <v>403116</v>
      </c>
      <c r="K45" s="9">
        <f>E45/$D45</f>
        <v>1876.2954545454545</v>
      </c>
      <c r="L45" s="9">
        <f>F45/$D45</f>
        <v>283.13636363636363</v>
      </c>
      <c r="M45" s="9">
        <f>G45/$D45</f>
        <v>51.090909090909093</v>
      </c>
      <c r="N45" s="9">
        <f>H45/$D45</f>
        <v>79.909090909090907</v>
      </c>
      <c r="O45" s="9">
        <f>I45/$D45</f>
        <v>265.69886363636363</v>
      </c>
      <c r="P45" s="9">
        <f>J45/$D45</f>
        <v>2290.431818181818</v>
      </c>
    </row>
    <row r="46" spans="1:16" x14ac:dyDescent="0.25">
      <c r="A46" s="1">
        <v>40525</v>
      </c>
      <c r="B46" s="15" t="s">
        <v>23</v>
      </c>
      <c r="C46">
        <v>3</v>
      </c>
      <c r="D46">
        <v>64</v>
      </c>
      <c r="E46" s="8">
        <v>101883</v>
      </c>
      <c r="F46" s="8">
        <v>14064</v>
      </c>
      <c r="G46" s="8">
        <v>4358</v>
      </c>
      <c r="H46" s="8">
        <v>4895</v>
      </c>
      <c r="I46" s="8">
        <v>13614</v>
      </c>
      <c r="J46" s="8">
        <v>125200</v>
      </c>
      <c r="K46" s="9">
        <f>E46/$D46</f>
        <v>1591.921875</v>
      </c>
      <c r="L46" s="9">
        <f>F46/$D46</f>
        <v>219.75</v>
      </c>
      <c r="M46" s="9">
        <f>G46/$D46</f>
        <v>68.09375</v>
      </c>
      <c r="N46" s="9">
        <f>H46/$D46</f>
        <v>76.484375</v>
      </c>
      <c r="O46" s="9">
        <f>I46/$D46</f>
        <v>212.71875</v>
      </c>
      <c r="P46" s="9">
        <f>J46/$D46</f>
        <v>1956.25</v>
      </c>
    </row>
    <row r="47" spans="1:16" x14ac:dyDescent="0.25">
      <c r="A47" s="1">
        <v>40530</v>
      </c>
      <c r="B47" s="10" t="s">
        <v>33</v>
      </c>
      <c r="C47">
        <v>1</v>
      </c>
      <c r="D47">
        <v>174</v>
      </c>
      <c r="E47" s="8">
        <v>276701</v>
      </c>
      <c r="F47" s="8">
        <v>38535</v>
      </c>
      <c r="G47" s="8">
        <v>12579</v>
      </c>
      <c r="H47" s="8">
        <v>14551</v>
      </c>
      <c r="I47" s="8">
        <v>38310</v>
      </c>
      <c r="J47" s="8">
        <v>342366</v>
      </c>
      <c r="K47" s="9">
        <f>E47/$D47</f>
        <v>1590.2356321839081</v>
      </c>
      <c r="L47" s="9">
        <f>F47/$D47</f>
        <v>221.4655172413793</v>
      </c>
      <c r="M47" s="9">
        <f>G47/$D47</f>
        <v>72.293103448275858</v>
      </c>
      <c r="N47" s="9">
        <f>H47/$D47</f>
        <v>83.6264367816092</v>
      </c>
      <c r="O47" s="9">
        <f>I47/$D47</f>
        <v>220.17241379310346</v>
      </c>
      <c r="P47" s="9">
        <f>J47/$D47</f>
        <v>1967.6206896551723</v>
      </c>
    </row>
    <row r="48" spans="1:16" x14ac:dyDescent="0.25">
      <c r="A48" s="1">
        <v>40530</v>
      </c>
      <c r="B48" s="10" t="s">
        <v>33</v>
      </c>
      <c r="C48">
        <v>2</v>
      </c>
      <c r="D48">
        <v>140</v>
      </c>
      <c r="E48" s="8">
        <v>233437</v>
      </c>
      <c r="F48" s="8">
        <v>33178</v>
      </c>
      <c r="G48" s="8">
        <v>9943</v>
      </c>
      <c r="H48" s="8">
        <v>8777</v>
      </c>
      <c r="I48" s="8">
        <v>32582</v>
      </c>
      <c r="J48" s="8">
        <v>285335</v>
      </c>
      <c r="K48" s="9">
        <f>E48/$D48</f>
        <v>1667.4071428571428</v>
      </c>
      <c r="L48" s="9">
        <f>F48/$D48</f>
        <v>236.98571428571429</v>
      </c>
      <c r="M48" s="9">
        <f>G48/$D48</f>
        <v>71.021428571428572</v>
      </c>
      <c r="N48" s="9">
        <f>H48/$D48</f>
        <v>62.692857142857143</v>
      </c>
      <c r="O48" s="9">
        <f>I48/$D48</f>
        <v>232.72857142857143</v>
      </c>
      <c r="P48" s="9">
        <f>J48/$D48</f>
        <v>2038.1071428571429</v>
      </c>
    </row>
    <row r="49" spans="1:16" x14ac:dyDescent="0.25">
      <c r="A49" s="1">
        <v>40531</v>
      </c>
      <c r="B49" s="15" t="s">
        <v>34</v>
      </c>
      <c r="C49">
        <v>1</v>
      </c>
      <c r="D49">
        <v>70</v>
      </c>
      <c r="E49" s="8">
        <v>95614</v>
      </c>
      <c r="F49" s="8">
        <v>17528</v>
      </c>
      <c r="G49" s="8">
        <v>4535</v>
      </c>
      <c r="H49" s="8">
        <v>2271</v>
      </c>
      <c r="I49" s="8">
        <v>12828</v>
      </c>
      <c r="J49" s="8">
        <v>119948</v>
      </c>
      <c r="K49" s="9">
        <f>E49/$D49</f>
        <v>1365.9142857142858</v>
      </c>
      <c r="L49" s="9">
        <f>F49/$D49</f>
        <v>250.4</v>
      </c>
      <c r="M49" s="9">
        <f>G49/$D49</f>
        <v>64.785714285714292</v>
      </c>
      <c r="N49" s="9">
        <f>H49/$D49</f>
        <v>32.442857142857143</v>
      </c>
      <c r="O49" s="9">
        <f>I49/$D49</f>
        <v>183.25714285714287</v>
      </c>
      <c r="P49" s="9">
        <f>J49/$D49</f>
        <v>1713.5428571428572</v>
      </c>
    </row>
    <row r="50" spans="1:16" x14ac:dyDescent="0.25">
      <c r="A50" s="1">
        <v>40531</v>
      </c>
      <c r="B50" s="15" t="s">
        <v>34</v>
      </c>
      <c r="C50">
        <v>2</v>
      </c>
      <c r="D50">
        <v>108</v>
      </c>
      <c r="E50" s="8">
        <v>138638</v>
      </c>
      <c r="F50" s="8">
        <v>25453</v>
      </c>
      <c r="G50" s="8">
        <v>6743</v>
      </c>
      <c r="H50" s="8">
        <v>3338</v>
      </c>
      <c r="I50" s="8">
        <v>18908</v>
      </c>
      <c r="J50" s="8">
        <v>174172</v>
      </c>
      <c r="K50" s="9">
        <f>E50/$D50</f>
        <v>1283.6851851851852</v>
      </c>
      <c r="L50" s="9">
        <f>F50/$D50</f>
        <v>235.67592592592592</v>
      </c>
      <c r="M50" s="9">
        <f>G50/$D50</f>
        <v>62.435185185185183</v>
      </c>
      <c r="N50" s="9">
        <f>H50/$D50</f>
        <v>30.907407407407408</v>
      </c>
      <c r="O50" s="9">
        <f>I50/$D50</f>
        <v>175.07407407407408</v>
      </c>
      <c r="P50" s="9">
        <f>J50/$D50</f>
        <v>1612.7037037037037</v>
      </c>
    </row>
    <row r="51" spans="1:16" x14ac:dyDescent="0.25">
      <c r="A51" s="1">
        <v>40601</v>
      </c>
      <c r="B51" s="10" t="s">
        <v>20</v>
      </c>
      <c r="C51">
        <v>1</v>
      </c>
      <c r="D51">
        <v>168</v>
      </c>
      <c r="E51" s="8">
        <v>153122</v>
      </c>
      <c r="F51" s="8">
        <v>22987</v>
      </c>
      <c r="G51" s="8">
        <v>9853</v>
      </c>
      <c r="H51" s="8">
        <v>17708</v>
      </c>
      <c r="I51" s="8">
        <v>20743</v>
      </c>
      <c r="J51" s="8">
        <v>203670</v>
      </c>
      <c r="K51" s="9">
        <f>E51/$D51</f>
        <v>911.44047619047615</v>
      </c>
      <c r="L51" s="9">
        <f>F51/$D51</f>
        <v>136.82738095238096</v>
      </c>
      <c r="M51" s="9">
        <f>G51/$D51</f>
        <v>58.648809523809526</v>
      </c>
      <c r="N51" s="9">
        <f>H51/$D51</f>
        <v>105.4047619047619</v>
      </c>
      <c r="O51" s="9">
        <f>I51/$D51</f>
        <v>123.4702380952381</v>
      </c>
      <c r="P51" s="9">
        <f>J51/$D51</f>
        <v>1212.3214285714287</v>
      </c>
    </row>
    <row r="52" spans="1:16" x14ac:dyDescent="0.25">
      <c r="A52" s="1">
        <v>40601</v>
      </c>
      <c r="B52" s="10" t="s">
        <v>20</v>
      </c>
      <c r="C52">
        <v>2</v>
      </c>
      <c r="D52">
        <v>160</v>
      </c>
      <c r="E52" s="8">
        <v>154551</v>
      </c>
      <c r="F52" s="8">
        <v>23294</v>
      </c>
      <c r="G52" s="8">
        <v>8819</v>
      </c>
      <c r="H52" s="8">
        <v>13648</v>
      </c>
      <c r="I52" s="8">
        <v>21042</v>
      </c>
      <c r="J52" s="8">
        <v>200312</v>
      </c>
      <c r="K52" s="9">
        <f>E52/$D52</f>
        <v>965.94375000000002</v>
      </c>
      <c r="L52" s="9">
        <f>F52/$D52</f>
        <v>145.58750000000001</v>
      </c>
      <c r="M52" s="9">
        <f>G52/$D52</f>
        <v>55.118749999999999</v>
      </c>
      <c r="N52" s="9">
        <f>H52/$D52</f>
        <v>85.3</v>
      </c>
      <c r="O52" s="9">
        <f>I52/$D52</f>
        <v>131.51249999999999</v>
      </c>
      <c r="P52" s="9">
        <f>J52/$D52</f>
        <v>1251.95</v>
      </c>
    </row>
    <row r="53" spans="1:16" x14ac:dyDescent="0.25">
      <c r="A53" s="1">
        <v>40601</v>
      </c>
      <c r="B53" s="10" t="s">
        <v>20</v>
      </c>
      <c r="C53">
        <v>3</v>
      </c>
      <c r="D53">
        <v>120</v>
      </c>
      <c r="E53" s="8">
        <v>128583</v>
      </c>
      <c r="F53" s="8">
        <v>17737</v>
      </c>
      <c r="G53" s="8">
        <v>7416</v>
      </c>
      <c r="H53" s="8">
        <v>10668</v>
      </c>
      <c r="I53" s="8">
        <v>16738</v>
      </c>
      <c r="J53" s="8">
        <v>164404</v>
      </c>
      <c r="K53" s="9">
        <f>E53/$D53</f>
        <v>1071.5250000000001</v>
      </c>
      <c r="L53" s="9">
        <f>F53/$D53</f>
        <v>147.80833333333334</v>
      </c>
      <c r="M53" s="9">
        <f>G53/$D53</f>
        <v>61.8</v>
      </c>
      <c r="N53" s="9">
        <f>H53/$D53</f>
        <v>88.9</v>
      </c>
      <c r="O53" s="9">
        <f>I53/$D53</f>
        <v>139.48333333333332</v>
      </c>
      <c r="P53" s="9">
        <f>J53/$D53</f>
        <v>1370.0333333333333</v>
      </c>
    </row>
    <row r="54" spans="1:16" x14ac:dyDescent="0.25">
      <c r="A54" s="1" t="s">
        <v>53</v>
      </c>
      <c r="B54" s="10" t="s">
        <v>12</v>
      </c>
      <c r="C54">
        <v>1</v>
      </c>
      <c r="D54">
        <v>103</v>
      </c>
      <c r="E54" s="8">
        <v>193425</v>
      </c>
      <c r="F54" s="8">
        <v>31128</v>
      </c>
      <c r="G54" s="8">
        <v>15952</v>
      </c>
      <c r="H54" s="8">
        <v>5790</v>
      </c>
      <c r="I54" s="8">
        <v>28521</v>
      </c>
      <c r="J54" s="8">
        <v>246295</v>
      </c>
      <c r="K54" s="9">
        <f>E54/$D54</f>
        <v>1877.9126213592233</v>
      </c>
      <c r="L54" s="9">
        <f>F54/$D54</f>
        <v>302.21359223300971</v>
      </c>
      <c r="M54" s="9">
        <f>G54/$D54</f>
        <v>154.873786407767</v>
      </c>
      <c r="N54" s="9">
        <f>H54/$D54</f>
        <v>56.213592233009706</v>
      </c>
      <c r="O54" s="9">
        <f>I54/$D54</f>
        <v>276.90291262135923</v>
      </c>
      <c r="P54" s="9">
        <f>J54/$D54</f>
        <v>2391.2135922330099</v>
      </c>
    </row>
    <row r="55" spans="1:16" x14ac:dyDescent="0.25">
      <c r="A55" s="1">
        <v>41760</v>
      </c>
      <c r="B55" s="10" t="s">
        <v>46</v>
      </c>
      <c r="C55">
        <v>1</v>
      </c>
      <c r="D55">
        <v>112</v>
      </c>
      <c r="E55" s="8">
        <v>222188</v>
      </c>
      <c r="F55" s="8">
        <v>32343</v>
      </c>
      <c r="G55" s="8">
        <v>10908</v>
      </c>
      <c r="H55" s="8">
        <v>4902</v>
      </c>
      <c r="I55" s="8">
        <v>31231</v>
      </c>
      <c r="J55" s="8">
        <v>270341</v>
      </c>
      <c r="K55" s="9">
        <f>E55/$D55</f>
        <v>1983.8214285714287</v>
      </c>
      <c r="L55" s="9">
        <f>F55/$D55</f>
        <v>288.77678571428572</v>
      </c>
      <c r="M55" s="9">
        <f>G55/$D55</f>
        <v>97.392857142857139</v>
      </c>
      <c r="N55" s="9">
        <f>H55/$D55</f>
        <v>43.767857142857146</v>
      </c>
      <c r="O55" s="9">
        <f>I55/$D55</f>
        <v>278.84821428571428</v>
      </c>
      <c r="P55" s="9">
        <f>J55/$D55</f>
        <v>2413.7589285714284</v>
      </c>
    </row>
    <row r="56" spans="1:16" x14ac:dyDescent="0.25">
      <c r="A56" s="1">
        <v>41760</v>
      </c>
      <c r="B56" s="10" t="s">
        <v>46</v>
      </c>
      <c r="C56">
        <v>2</v>
      </c>
      <c r="D56">
        <v>110</v>
      </c>
      <c r="E56" s="8">
        <v>214970</v>
      </c>
      <c r="F56" s="8">
        <v>36573</v>
      </c>
      <c r="G56" s="8">
        <v>10058</v>
      </c>
      <c r="H56" s="8">
        <v>4213</v>
      </c>
      <c r="I56" s="8">
        <v>30410</v>
      </c>
      <c r="J56" s="8">
        <v>265814</v>
      </c>
      <c r="K56" s="9">
        <f>E56/$D56</f>
        <v>1954.2727272727273</v>
      </c>
      <c r="L56" s="9">
        <f>F56/$D56</f>
        <v>332.4818181818182</v>
      </c>
      <c r="M56" s="9">
        <f>G56/$D56</f>
        <v>91.436363636363637</v>
      </c>
      <c r="N56" s="9">
        <f>H56/$D56</f>
        <v>38.299999999999997</v>
      </c>
      <c r="O56" s="9">
        <f>I56/$D56</f>
        <v>276.45454545454544</v>
      </c>
      <c r="P56" s="9">
        <f>J56/$D56</f>
        <v>2416.4909090909091</v>
      </c>
    </row>
    <row r="57" spans="1:16" x14ac:dyDescent="0.25">
      <c r="A57" s="1">
        <v>41760</v>
      </c>
      <c r="B57" s="10" t="s">
        <v>46</v>
      </c>
      <c r="C57">
        <v>3</v>
      </c>
      <c r="D57">
        <v>130</v>
      </c>
      <c r="E57" s="8">
        <v>247374</v>
      </c>
      <c r="F57" s="8">
        <v>41564</v>
      </c>
      <c r="G57" s="8">
        <v>12553</v>
      </c>
      <c r="H57" s="8">
        <v>5621</v>
      </c>
      <c r="I57" s="8">
        <v>35748</v>
      </c>
      <c r="J57" s="8">
        <v>307112</v>
      </c>
      <c r="K57" s="9">
        <f>E57/$D57</f>
        <v>1902.876923076923</v>
      </c>
      <c r="L57" s="9">
        <f>F57/$D57</f>
        <v>319.72307692307692</v>
      </c>
      <c r="M57" s="9">
        <f>G57/$D57</f>
        <v>96.561538461538461</v>
      </c>
      <c r="N57" s="9">
        <f>H57/$D57</f>
        <v>43.238461538461536</v>
      </c>
      <c r="O57" s="9">
        <f>I57/$D57</f>
        <v>274.98461538461538</v>
      </c>
      <c r="P57" s="9">
        <f>J57/$D57</f>
        <v>2362.4</v>
      </c>
    </row>
    <row r="58" spans="1:16" x14ac:dyDescent="0.25">
      <c r="A58" s="1">
        <v>41760</v>
      </c>
      <c r="B58" s="10" t="s">
        <v>46</v>
      </c>
      <c r="C58">
        <v>4</v>
      </c>
      <c r="D58">
        <v>124</v>
      </c>
      <c r="E58" s="8">
        <v>231470</v>
      </c>
      <c r="F58" s="8">
        <v>37262</v>
      </c>
      <c r="G58" s="8">
        <v>12658</v>
      </c>
      <c r="H58" s="8">
        <v>5115</v>
      </c>
      <c r="I58" s="8">
        <v>31187</v>
      </c>
      <c r="J58" s="8">
        <v>286505</v>
      </c>
      <c r="K58" s="9">
        <f>E58/$D58</f>
        <v>1866.6935483870968</v>
      </c>
      <c r="L58" s="9">
        <f>F58/$D58</f>
        <v>300.5</v>
      </c>
      <c r="M58" s="9">
        <f>G58/$D58</f>
        <v>102.08064516129032</v>
      </c>
      <c r="N58" s="9">
        <f>H58/$D58</f>
        <v>41.25</v>
      </c>
      <c r="O58" s="9">
        <f>I58/$D58</f>
        <v>251.50806451612902</v>
      </c>
      <c r="P58" s="9">
        <f>J58/$D58</f>
        <v>2310.5241935483873</v>
      </c>
    </row>
    <row r="59" spans="1:16" x14ac:dyDescent="0.25">
      <c r="A59" s="1">
        <v>41760</v>
      </c>
      <c r="B59" s="10" t="s">
        <v>46</v>
      </c>
      <c r="C59">
        <v>5</v>
      </c>
      <c r="D59">
        <v>64</v>
      </c>
      <c r="E59" s="8">
        <v>112926</v>
      </c>
      <c r="F59" s="8">
        <v>19479</v>
      </c>
      <c r="G59" s="8">
        <v>6829</v>
      </c>
      <c r="H59" s="8">
        <v>3081</v>
      </c>
      <c r="I59" s="8">
        <v>16455</v>
      </c>
      <c r="J59" s="8">
        <v>142315</v>
      </c>
      <c r="K59" s="9">
        <f>E59/$D59</f>
        <v>1764.46875</v>
      </c>
      <c r="L59" s="9">
        <f>F59/$D59</f>
        <v>304.359375</v>
      </c>
      <c r="M59" s="9">
        <f>G59/$D59</f>
        <v>106.703125</v>
      </c>
      <c r="N59" s="9">
        <f>H59/$D59</f>
        <v>48.140625</v>
      </c>
      <c r="O59" s="9">
        <f>I59/$D59</f>
        <v>257.109375</v>
      </c>
      <c r="P59" s="9">
        <f>J59/$D59</f>
        <v>2223.671875</v>
      </c>
    </row>
    <row r="60" spans="1:16" x14ac:dyDescent="0.25">
      <c r="A60" s="1">
        <v>41760</v>
      </c>
      <c r="B60" s="10" t="s">
        <v>46</v>
      </c>
      <c r="C60">
        <v>6</v>
      </c>
      <c r="D60">
        <v>78</v>
      </c>
      <c r="E60" s="8">
        <v>146085</v>
      </c>
      <c r="F60" s="8">
        <v>26382</v>
      </c>
      <c r="G60" s="8">
        <v>8376</v>
      </c>
      <c r="H60" s="8">
        <v>3759</v>
      </c>
      <c r="I60" s="8">
        <v>21852</v>
      </c>
      <c r="J60" s="8">
        <v>184602</v>
      </c>
      <c r="K60" s="9">
        <f>E60/$D60</f>
        <v>1872.8846153846155</v>
      </c>
      <c r="L60" s="9">
        <f>F60/$D60</f>
        <v>338.23076923076923</v>
      </c>
      <c r="M60" s="9">
        <f>G60/$D60</f>
        <v>107.38461538461539</v>
      </c>
      <c r="N60" s="9">
        <f>H60/$D60</f>
        <v>48.192307692307693</v>
      </c>
      <c r="O60" s="9">
        <f>I60/$D60</f>
        <v>280.15384615384613</v>
      </c>
      <c r="P60" s="9">
        <f>J60/$D60</f>
        <v>2366.6923076923076</v>
      </c>
    </row>
    <row r="61" spans="1:16" x14ac:dyDescent="0.25">
      <c r="A61" s="1">
        <v>40520</v>
      </c>
      <c r="B61" s="10" t="s">
        <v>22</v>
      </c>
      <c r="C61">
        <v>1</v>
      </c>
      <c r="D61">
        <v>89</v>
      </c>
      <c r="E61" s="8">
        <v>140399</v>
      </c>
      <c r="F61" s="8">
        <v>25264</v>
      </c>
      <c r="G61" s="8">
        <v>4560</v>
      </c>
      <c r="H61" s="8">
        <v>11956</v>
      </c>
      <c r="I61" s="8">
        <v>21773</v>
      </c>
      <c r="J61" s="8">
        <v>182179</v>
      </c>
      <c r="K61" s="9">
        <f>E61/$D61</f>
        <v>1577.5168539325844</v>
      </c>
      <c r="L61" s="9">
        <f>F61/$D61</f>
        <v>283.86516853932585</v>
      </c>
      <c r="M61" s="9">
        <f>G61/$D61</f>
        <v>51.235955056179776</v>
      </c>
      <c r="N61" s="9">
        <f>H61/$D61</f>
        <v>134.3370786516854</v>
      </c>
      <c r="O61" s="9">
        <f>I61/$D61</f>
        <v>244.64044943820224</v>
      </c>
      <c r="P61" s="9">
        <f>J61/$D61</f>
        <v>2046.9550561797753</v>
      </c>
    </row>
    <row r="62" spans="1:16" x14ac:dyDescent="0.25">
      <c r="A62" s="1">
        <v>40520</v>
      </c>
      <c r="B62" s="10" t="s">
        <v>22</v>
      </c>
      <c r="C62">
        <v>2</v>
      </c>
      <c r="D62">
        <v>110</v>
      </c>
      <c r="E62" s="8">
        <v>155852</v>
      </c>
      <c r="F62" s="8">
        <v>29000</v>
      </c>
      <c r="G62" s="8">
        <v>5206</v>
      </c>
      <c r="H62" s="8">
        <v>15094</v>
      </c>
      <c r="I62" s="8">
        <v>24230</v>
      </c>
      <c r="J62" s="8">
        <v>205152</v>
      </c>
      <c r="K62" s="9">
        <f>E62/$D62</f>
        <v>1416.8363636363636</v>
      </c>
      <c r="L62" s="9">
        <f>F62/$D62</f>
        <v>263.63636363636363</v>
      </c>
      <c r="M62" s="9">
        <f>G62/$D62</f>
        <v>47.327272727272728</v>
      </c>
      <c r="N62" s="9">
        <f>H62/$D62</f>
        <v>137.21818181818182</v>
      </c>
      <c r="O62" s="9">
        <f>I62/$D62</f>
        <v>220.27272727272728</v>
      </c>
      <c r="P62" s="9">
        <f>J62/$D62</f>
        <v>1865.0181818181818</v>
      </c>
    </row>
    <row r="63" spans="1:16" x14ac:dyDescent="0.25">
      <c r="A63" s="1">
        <v>40520</v>
      </c>
      <c r="B63" s="10" t="s">
        <v>22</v>
      </c>
      <c r="C63">
        <v>3</v>
      </c>
      <c r="D63">
        <v>76</v>
      </c>
      <c r="E63" s="8">
        <v>103376</v>
      </c>
      <c r="F63" s="8">
        <v>18653</v>
      </c>
      <c r="G63" s="8">
        <v>2932</v>
      </c>
      <c r="H63" s="8">
        <v>5901</v>
      </c>
      <c r="I63" s="8">
        <v>15011</v>
      </c>
      <c r="J63" s="8">
        <v>130862</v>
      </c>
      <c r="K63" s="9">
        <f>E63/$D63</f>
        <v>1360.2105263157894</v>
      </c>
      <c r="L63" s="9">
        <f>F63/$D63</f>
        <v>245.43421052631578</v>
      </c>
      <c r="M63" s="9">
        <f>G63/$D63</f>
        <v>38.578947368421055</v>
      </c>
      <c r="N63" s="9">
        <f>H63/$D63</f>
        <v>77.64473684210526</v>
      </c>
      <c r="O63" s="9">
        <f>I63/$D63</f>
        <v>197.51315789473685</v>
      </c>
      <c r="P63" s="9">
        <f>J63/$D63</f>
        <v>1721.8684210526317</v>
      </c>
    </row>
    <row r="64" spans="1:16" x14ac:dyDescent="0.25">
      <c r="A64" s="1">
        <v>40520</v>
      </c>
      <c r="B64" s="10" t="s">
        <v>22</v>
      </c>
      <c r="C64">
        <v>4</v>
      </c>
      <c r="D64">
        <v>114</v>
      </c>
      <c r="E64" s="8">
        <v>142147</v>
      </c>
      <c r="F64" s="8">
        <v>27046</v>
      </c>
      <c r="G64" s="8">
        <v>4331</v>
      </c>
      <c r="H64" s="8">
        <v>9289</v>
      </c>
      <c r="I64" s="8">
        <v>21369</v>
      </c>
      <c r="J64" s="8">
        <v>182813</v>
      </c>
      <c r="K64" s="9">
        <f>E64/$D64</f>
        <v>1246.9035087719299</v>
      </c>
      <c r="L64" s="9">
        <f>F64/$D64</f>
        <v>237.24561403508773</v>
      </c>
      <c r="M64" s="9">
        <f>G64/$D64</f>
        <v>37.991228070175438</v>
      </c>
      <c r="N64" s="9">
        <f>H64/$D64</f>
        <v>81.482456140350877</v>
      </c>
      <c r="O64" s="9">
        <f>I64/$D64</f>
        <v>187.44736842105263</v>
      </c>
      <c r="P64" s="9">
        <f>J64/$D64</f>
        <v>1603.6228070175439</v>
      </c>
    </row>
    <row r="65" spans="1:16" x14ac:dyDescent="0.25">
      <c r="A65" s="1">
        <v>40520</v>
      </c>
      <c r="B65" s="10" t="s">
        <v>22</v>
      </c>
      <c r="C65">
        <v>5</v>
      </c>
      <c r="D65">
        <v>118</v>
      </c>
      <c r="E65" s="8">
        <v>161271</v>
      </c>
      <c r="F65" s="8">
        <v>30516</v>
      </c>
      <c r="G65" s="8">
        <v>5265</v>
      </c>
      <c r="H65" s="8">
        <v>8383</v>
      </c>
      <c r="I65" s="8">
        <v>24550</v>
      </c>
      <c r="J65" s="8">
        <v>205435</v>
      </c>
      <c r="K65" s="9">
        <f>E65/$D65</f>
        <v>1366.7033898305085</v>
      </c>
      <c r="L65" s="9">
        <f>F65/$D65</f>
        <v>258.61016949152543</v>
      </c>
      <c r="M65" s="9">
        <f>G65/$D65</f>
        <v>44.618644067796609</v>
      </c>
      <c r="N65" s="9">
        <f>H65/$D65</f>
        <v>71.042372881355931</v>
      </c>
      <c r="O65" s="9">
        <f>I65/$D65</f>
        <v>208.05084745762713</v>
      </c>
      <c r="P65" s="9">
        <f>J65/$D65</f>
        <v>1740.9745762711864</v>
      </c>
    </row>
    <row r="66" spans="1:16" x14ac:dyDescent="0.25">
      <c r="A66" s="1" t="s">
        <v>52</v>
      </c>
      <c r="B66" s="10" t="s">
        <v>11</v>
      </c>
      <c r="C66">
        <v>1</v>
      </c>
      <c r="D66">
        <v>105</v>
      </c>
      <c r="E66" s="8">
        <v>161839</v>
      </c>
      <c r="F66" s="8">
        <v>25109</v>
      </c>
      <c r="G66" s="8">
        <v>11308</v>
      </c>
      <c r="H66" s="8">
        <v>5581</v>
      </c>
      <c r="I66" s="8">
        <v>21643</v>
      </c>
      <c r="J66" s="8">
        <v>203837</v>
      </c>
      <c r="K66" s="9">
        <f>E66/$D66</f>
        <v>1541.3238095238096</v>
      </c>
      <c r="L66" s="9">
        <f>F66/$D66</f>
        <v>239.13333333333333</v>
      </c>
      <c r="M66" s="9">
        <f>G66/$D66</f>
        <v>107.6952380952381</v>
      </c>
      <c r="N66" s="9">
        <f>H66/$D66</f>
        <v>53.152380952380952</v>
      </c>
      <c r="O66" s="9">
        <f>I66/$D66</f>
        <v>206.12380952380951</v>
      </c>
      <c r="P66" s="9">
        <f>J66/$D66</f>
        <v>1941.304761904762</v>
      </c>
    </row>
    <row r="67" spans="1:16" x14ac:dyDescent="0.25">
      <c r="A67" s="1" t="s">
        <v>52</v>
      </c>
      <c r="B67" s="10" t="s">
        <v>11</v>
      </c>
      <c r="C67">
        <v>2</v>
      </c>
      <c r="D67">
        <v>120</v>
      </c>
      <c r="E67" s="8">
        <v>204403</v>
      </c>
      <c r="F67" s="8">
        <v>32271</v>
      </c>
      <c r="G67" s="8">
        <v>6824</v>
      </c>
      <c r="H67" s="8">
        <v>7264</v>
      </c>
      <c r="I67" s="8">
        <v>27805</v>
      </c>
      <c r="J67" s="8">
        <v>250762</v>
      </c>
      <c r="K67" s="9">
        <f>E67/$D67</f>
        <v>1703.3583333333333</v>
      </c>
      <c r="L67" s="9">
        <f>F67/$D67</f>
        <v>268.92500000000001</v>
      </c>
      <c r="M67" s="9">
        <f>G67/$D67</f>
        <v>56.866666666666667</v>
      </c>
      <c r="N67" s="9">
        <f>H67/$D67</f>
        <v>60.533333333333331</v>
      </c>
      <c r="O67" s="9">
        <f>I67/$D67</f>
        <v>231.70833333333334</v>
      </c>
      <c r="P67" s="9">
        <f>J67/$D67</f>
        <v>2089.6833333333334</v>
      </c>
    </row>
    <row r="68" spans="1:16" x14ac:dyDescent="0.25">
      <c r="A68" s="1" t="s">
        <v>52</v>
      </c>
      <c r="B68" s="10" t="s">
        <v>11</v>
      </c>
      <c r="C68">
        <v>3</v>
      </c>
      <c r="D68">
        <v>159</v>
      </c>
      <c r="E68" s="8">
        <v>248503</v>
      </c>
      <c r="F68" s="8">
        <v>40738</v>
      </c>
      <c r="G68" s="8">
        <v>11915</v>
      </c>
      <c r="H68" s="8">
        <v>11150</v>
      </c>
      <c r="I68" s="8">
        <v>33820</v>
      </c>
      <c r="J68" s="8">
        <v>312306</v>
      </c>
      <c r="K68" s="9">
        <f>E68/$D68</f>
        <v>1562.9119496855346</v>
      </c>
      <c r="L68" s="9">
        <f>F68/$D68</f>
        <v>256.2138364779874</v>
      </c>
      <c r="M68" s="9">
        <f>G68/$D68</f>
        <v>74.937106918238996</v>
      </c>
      <c r="N68" s="9">
        <f>H68/$D68</f>
        <v>70.125786163522008</v>
      </c>
      <c r="O68" s="9">
        <f>I68/$D68</f>
        <v>212.70440251572327</v>
      </c>
      <c r="P68" s="9">
        <f>J68/$D68</f>
        <v>1964.1886792452831</v>
      </c>
    </row>
    <row r="69" spans="1:16" x14ac:dyDescent="0.25">
      <c r="A69" s="1" t="s">
        <v>52</v>
      </c>
      <c r="B69" s="10" t="s">
        <v>11</v>
      </c>
      <c r="C69">
        <v>4</v>
      </c>
      <c r="D69">
        <v>144</v>
      </c>
      <c r="E69" s="8">
        <v>215662</v>
      </c>
      <c r="F69" s="8">
        <v>33271</v>
      </c>
      <c r="G69" s="8">
        <v>8785</v>
      </c>
      <c r="H69" s="8">
        <v>6410</v>
      </c>
      <c r="I69" s="8">
        <v>30504</v>
      </c>
      <c r="J69" s="8">
        <v>264128</v>
      </c>
      <c r="K69" s="9">
        <f>E69/$D69</f>
        <v>1497.6527777777778</v>
      </c>
      <c r="L69" s="9">
        <f>F69/$D69</f>
        <v>231.04861111111111</v>
      </c>
      <c r="M69" s="9">
        <f>G69/$D69</f>
        <v>61.006944444444443</v>
      </c>
      <c r="N69" s="9">
        <f>H69/$D69</f>
        <v>44.513888888888886</v>
      </c>
      <c r="O69" s="9">
        <f>I69/$D69</f>
        <v>211.83333333333334</v>
      </c>
      <c r="P69" s="9">
        <f>J69/$D69</f>
        <v>1834.2222222222222</v>
      </c>
    </row>
    <row r="70" spans="1:16" x14ac:dyDescent="0.25">
      <c r="A70" s="1" t="s">
        <v>61</v>
      </c>
      <c r="B70" s="15" t="s">
        <v>42</v>
      </c>
      <c r="C70">
        <v>1</v>
      </c>
      <c r="D70">
        <v>60</v>
      </c>
      <c r="E70" s="8">
        <v>116448</v>
      </c>
      <c r="F70" s="8">
        <v>16819</v>
      </c>
      <c r="G70" s="8">
        <v>4838</v>
      </c>
      <c r="H70" s="8">
        <v>2751</v>
      </c>
      <c r="I70" s="8">
        <v>17810</v>
      </c>
      <c r="J70" s="8">
        <v>140856</v>
      </c>
      <c r="K70" s="9">
        <f>E70/$D70</f>
        <v>1940.8</v>
      </c>
      <c r="L70" s="9">
        <f>F70/$D70</f>
        <v>280.31666666666666</v>
      </c>
      <c r="M70" s="9">
        <f>G70/$D70</f>
        <v>80.63333333333334</v>
      </c>
      <c r="N70" s="9">
        <f>H70/$D70</f>
        <v>45.85</v>
      </c>
      <c r="O70" s="9">
        <f>I70/$D70</f>
        <v>296.83333333333331</v>
      </c>
      <c r="P70" s="9">
        <f>J70/$D70</f>
        <v>2347.6</v>
      </c>
    </row>
    <row r="71" spans="1:16" x14ac:dyDescent="0.25">
      <c r="A71" s="1" t="s">
        <v>61</v>
      </c>
      <c r="B71" s="15" t="s">
        <v>42</v>
      </c>
      <c r="C71">
        <v>2</v>
      </c>
      <c r="D71">
        <v>72</v>
      </c>
      <c r="E71" s="8">
        <v>143319</v>
      </c>
      <c r="F71" s="8">
        <v>20830</v>
      </c>
      <c r="G71" s="8">
        <v>5200</v>
      </c>
      <c r="H71" s="8">
        <v>3810</v>
      </c>
      <c r="I71" s="8">
        <v>21275</v>
      </c>
      <c r="J71" s="8">
        <v>173159</v>
      </c>
      <c r="K71" s="9">
        <f>E71/$D71</f>
        <v>1990.5416666666667</v>
      </c>
      <c r="L71" s="9">
        <f>F71/$D71</f>
        <v>289.30555555555554</v>
      </c>
      <c r="M71" s="9">
        <f>G71/$D71</f>
        <v>72.222222222222229</v>
      </c>
      <c r="N71" s="9">
        <f>H71/$D71</f>
        <v>52.916666666666664</v>
      </c>
      <c r="O71" s="9">
        <f>I71/$D71</f>
        <v>295.48611111111109</v>
      </c>
      <c r="P71" s="9">
        <f>J71/$D71</f>
        <v>2404.9861111111113</v>
      </c>
    </row>
    <row r="72" spans="1:16" x14ac:dyDescent="0.25">
      <c r="A72" s="1" t="s">
        <v>61</v>
      </c>
      <c r="B72" s="15" t="s">
        <v>42</v>
      </c>
      <c r="C72">
        <v>3</v>
      </c>
      <c r="D72">
        <v>64</v>
      </c>
      <c r="E72" s="8">
        <v>117155</v>
      </c>
      <c r="F72" s="8">
        <v>16687</v>
      </c>
      <c r="G72" s="8">
        <v>4633</v>
      </c>
      <c r="H72" s="8">
        <v>2467</v>
      </c>
      <c r="I72" s="8">
        <v>17741</v>
      </c>
      <c r="J72" s="8">
        <v>140942</v>
      </c>
      <c r="K72" s="9">
        <f>E72/$D72</f>
        <v>1830.546875</v>
      </c>
      <c r="L72" s="9">
        <f>F72/$D72</f>
        <v>260.734375</v>
      </c>
      <c r="M72" s="9">
        <f>G72/$D72</f>
        <v>72.390625</v>
      </c>
      <c r="N72" s="9">
        <f>H72/$D72</f>
        <v>38.546875</v>
      </c>
      <c r="O72" s="9">
        <f>I72/$D72</f>
        <v>277.203125</v>
      </c>
      <c r="P72" s="9">
        <f>J72/$D72</f>
        <v>2202.21875</v>
      </c>
    </row>
    <row r="73" spans="1:16" x14ac:dyDescent="0.25">
      <c r="A73" s="1" t="s">
        <v>61</v>
      </c>
      <c r="B73" s="15" t="s">
        <v>42</v>
      </c>
      <c r="C73">
        <v>4</v>
      </c>
      <c r="D73">
        <v>62</v>
      </c>
      <c r="E73" s="8">
        <v>117040</v>
      </c>
      <c r="F73" s="8">
        <v>18045</v>
      </c>
      <c r="G73" s="8">
        <v>6481</v>
      </c>
      <c r="H73" s="8">
        <v>2944</v>
      </c>
      <c r="I73" s="8">
        <v>17656</v>
      </c>
      <c r="J73" s="8">
        <v>144510</v>
      </c>
      <c r="K73" s="9">
        <f>E73/$D73</f>
        <v>1887.741935483871</v>
      </c>
      <c r="L73" s="9">
        <f>F73/$D73</f>
        <v>291.04838709677421</v>
      </c>
      <c r="M73" s="9">
        <f>G73/$D73</f>
        <v>104.53225806451613</v>
      </c>
      <c r="N73" s="9">
        <f>H73/$D73</f>
        <v>47.483870967741936</v>
      </c>
      <c r="O73" s="9">
        <f>I73/$D73</f>
        <v>284.77419354838707</v>
      </c>
      <c r="P73" s="9">
        <f>J73/$D73</f>
        <v>2330.8064516129034</v>
      </c>
    </row>
    <row r="74" spans="1:16" x14ac:dyDescent="0.25">
      <c r="A74" s="1" t="s">
        <v>59</v>
      </c>
      <c r="B74" s="15" t="e">
        <f xml:space="preserve"> VLOOKUP(A74,Kurse!D:E,2)</f>
        <v>#N/A</v>
      </c>
      <c r="C74">
        <v>1</v>
      </c>
      <c r="D74">
        <v>124</v>
      </c>
      <c r="E74" s="8">
        <v>255250</v>
      </c>
      <c r="F74" s="8">
        <v>37358</v>
      </c>
      <c r="G74" s="8">
        <v>17264</v>
      </c>
      <c r="H74" s="8">
        <v>6242</v>
      </c>
      <c r="I74" s="8">
        <v>35465</v>
      </c>
      <c r="J74" s="8">
        <v>316114</v>
      </c>
      <c r="K74" s="9">
        <f>E74/$D74</f>
        <v>2058.4677419354839</v>
      </c>
      <c r="L74" s="9">
        <f>F74/$D74</f>
        <v>301.27419354838707</v>
      </c>
      <c r="M74" s="9">
        <f>G74/$D74</f>
        <v>139.2258064516129</v>
      </c>
      <c r="N74" s="9">
        <f>H74/$D74</f>
        <v>50.338709677419352</v>
      </c>
      <c r="O74" s="9">
        <f>I74/$D74</f>
        <v>286.00806451612902</v>
      </c>
      <c r="P74" s="9">
        <f>J74/$D74</f>
        <v>2549.3064516129034</v>
      </c>
    </row>
    <row r="75" spans="1:16" x14ac:dyDescent="0.25">
      <c r="A75" s="1" t="s">
        <v>63</v>
      </c>
      <c r="B75" s="15" t="e">
        <f xml:space="preserve"> VLOOKUP(A75,Kurse!D:E,2)</f>
        <v>#N/A</v>
      </c>
      <c r="C75">
        <v>1</v>
      </c>
      <c r="D75">
        <v>66</v>
      </c>
      <c r="E75" s="8">
        <v>132782</v>
      </c>
      <c r="F75" s="8">
        <v>23054</v>
      </c>
      <c r="G75" s="8">
        <v>6172</v>
      </c>
      <c r="H75" s="8">
        <v>2546</v>
      </c>
      <c r="I75" s="8">
        <v>21028</v>
      </c>
      <c r="J75" s="8">
        <v>164554</v>
      </c>
      <c r="K75" s="9">
        <f>E75/$D75</f>
        <v>2011.8484848484848</v>
      </c>
      <c r="L75" s="9">
        <f>F75/$D75</f>
        <v>349.30303030303031</v>
      </c>
      <c r="M75" s="9">
        <f>G75/$D75</f>
        <v>93.515151515151516</v>
      </c>
      <c r="N75" s="9">
        <f>H75/$D75</f>
        <v>38.575757575757578</v>
      </c>
      <c r="O75" s="9">
        <f>I75/$D75</f>
        <v>318.60606060606062</v>
      </c>
      <c r="P75" s="9">
        <f>J75/$D75</f>
        <v>2493.242424242424</v>
      </c>
    </row>
    <row r="76" spans="1:16" x14ac:dyDescent="0.25">
      <c r="A76" s="1" t="s">
        <v>59</v>
      </c>
      <c r="B76" s="15" t="e">
        <f xml:space="preserve"> VLOOKUP(A76,Kurse!D:E,2)</f>
        <v>#N/A</v>
      </c>
      <c r="C76">
        <v>2</v>
      </c>
      <c r="D76">
        <v>212</v>
      </c>
      <c r="E76" s="8">
        <v>372376</v>
      </c>
      <c r="F76" s="8">
        <v>56729</v>
      </c>
      <c r="G76" s="8">
        <v>16903</v>
      </c>
      <c r="H76" s="8">
        <v>9851</v>
      </c>
      <c r="I76" s="8">
        <v>51599</v>
      </c>
      <c r="J76" s="8">
        <v>455859</v>
      </c>
      <c r="K76" s="9">
        <f>E76/$D76</f>
        <v>1756.4905660377358</v>
      </c>
      <c r="L76" s="9">
        <f>F76/$D76</f>
        <v>267.58962264150944</v>
      </c>
      <c r="M76" s="9">
        <f>G76/$D76</f>
        <v>79.731132075471692</v>
      </c>
      <c r="N76" s="9">
        <f>H76/$D76</f>
        <v>46.466981132075475</v>
      </c>
      <c r="O76" s="9">
        <f>I76/$D76</f>
        <v>243.39150943396226</v>
      </c>
      <c r="P76" s="9">
        <f>J76/$D76</f>
        <v>2150.2783018867926</v>
      </c>
    </row>
    <row r="77" spans="1:16" x14ac:dyDescent="0.25">
      <c r="A77" s="1" t="s">
        <v>63</v>
      </c>
      <c r="B77" s="15" t="e">
        <f xml:space="preserve"> VLOOKUP(A77,Kurse!D:E,2)</f>
        <v>#N/A</v>
      </c>
      <c r="C77">
        <v>2</v>
      </c>
      <c r="D77">
        <v>234</v>
      </c>
      <c r="E77" s="8">
        <v>384222</v>
      </c>
      <c r="F77" s="8">
        <v>67810</v>
      </c>
      <c r="G77" s="8">
        <v>18724</v>
      </c>
      <c r="H77" s="8">
        <v>12957</v>
      </c>
      <c r="I77" s="8">
        <v>61668</v>
      </c>
      <c r="J77" s="8">
        <v>483713</v>
      </c>
      <c r="K77" s="9">
        <f>E77/$D77</f>
        <v>1641.9743589743589</v>
      </c>
      <c r="L77" s="9">
        <f>F77/$D77</f>
        <v>289.78632478632477</v>
      </c>
      <c r="M77" s="9">
        <f>G77/$D77</f>
        <v>80.017094017094024</v>
      </c>
      <c r="N77" s="9">
        <f>H77/$D77</f>
        <v>55.371794871794869</v>
      </c>
      <c r="O77" s="9">
        <f>I77/$D77</f>
        <v>263.53846153846155</v>
      </c>
      <c r="P77" s="9">
        <f>J77/$D77</f>
        <v>2067.1495726495727</v>
      </c>
    </row>
    <row r="78" spans="1:16" x14ac:dyDescent="0.25">
      <c r="A78" s="1" t="s">
        <v>63</v>
      </c>
      <c r="B78" s="15" t="e">
        <f xml:space="preserve"> VLOOKUP(A78,Kurse!D:E,2)</f>
        <v>#N/A</v>
      </c>
      <c r="C78">
        <v>3</v>
      </c>
      <c r="D78">
        <v>160</v>
      </c>
      <c r="E78" s="8">
        <v>230394</v>
      </c>
      <c r="F78" s="8">
        <v>37391</v>
      </c>
      <c r="G78" s="8">
        <v>19852</v>
      </c>
      <c r="H78" s="8">
        <v>6945</v>
      </c>
      <c r="I78" s="8">
        <v>34445</v>
      </c>
      <c r="J78" s="8">
        <v>294582</v>
      </c>
      <c r="K78" s="9">
        <f>E78/$D78</f>
        <v>1439.9625000000001</v>
      </c>
      <c r="L78" s="9">
        <f>F78/$D78</f>
        <v>233.69374999999999</v>
      </c>
      <c r="M78" s="9">
        <f>G78/$D78</f>
        <v>124.075</v>
      </c>
      <c r="N78" s="9">
        <f>H78/$D78</f>
        <v>43.40625</v>
      </c>
      <c r="O78" s="9">
        <f>I78/$D78</f>
        <v>215.28125</v>
      </c>
      <c r="P78" s="9">
        <f>J78/$D78</f>
        <v>1841.1375</v>
      </c>
    </row>
    <row r="79" spans="1:16" x14ac:dyDescent="0.25">
      <c r="A79" s="1" t="s">
        <v>63</v>
      </c>
      <c r="B79" s="15" t="e">
        <f xml:space="preserve"> VLOOKUP(A79,Kurse!D:E,2)</f>
        <v>#N/A</v>
      </c>
      <c r="C79">
        <v>4</v>
      </c>
      <c r="D79">
        <v>204</v>
      </c>
      <c r="E79" s="8">
        <v>324968</v>
      </c>
      <c r="F79" s="8">
        <v>56274</v>
      </c>
      <c r="G79" s="8">
        <v>25682</v>
      </c>
      <c r="H79" s="8">
        <v>9958</v>
      </c>
      <c r="I79" s="8">
        <v>51217</v>
      </c>
      <c r="J79" s="8">
        <v>416882</v>
      </c>
      <c r="K79" s="9">
        <f>E79/$D79</f>
        <v>1592.9803921568628</v>
      </c>
      <c r="L79" s="9">
        <f>F79/$D79</f>
        <v>275.85294117647061</v>
      </c>
      <c r="M79" s="9">
        <f>G79/$D79</f>
        <v>125.8921568627451</v>
      </c>
      <c r="N79" s="9">
        <f>H79/$D79</f>
        <v>48.813725490196077</v>
      </c>
      <c r="O79" s="9">
        <f>I79/$D79</f>
        <v>251.06372549019608</v>
      </c>
      <c r="P79" s="9">
        <f>J79/$D79</f>
        <v>2043.5392156862745</v>
      </c>
    </row>
    <row r="80" spans="1:16" x14ac:dyDescent="0.25">
      <c r="A80" s="1" t="s">
        <v>63</v>
      </c>
      <c r="B80" s="15" t="e">
        <f xml:space="preserve"> VLOOKUP(A80,Kurse!D:E,2)</f>
        <v>#N/A</v>
      </c>
      <c r="C80">
        <v>5</v>
      </c>
      <c r="D80">
        <v>82</v>
      </c>
      <c r="E80" s="8">
        <v>133373</v>
      </c>
      <c r="F80" s="8">
        <v>22743</v>
      </c>
      <c r="G80" s="8">
        <v>10263</v>
      </c>
      <c r="H80" s="8">
        <v>3573</v>
      </c>
      <c r="I80" s="8">
        <v>20833</v>
      </c>
      <c r="J80" s="8">
        <v>169952</v>
      </c>
      <c r="K80" s="9">
        <f>E80/$D80</f>
        <v>1626.5</v>
      </c>
      <c r="L80" s="9">
        <f>F80/$D80</f>
        <v>277.35365853658539</v>
      </c>
      <c r="M80" s="9">
        <f>G80/$D80</f>
        <v>125.15853658536585</v>
      </c>
      <c r="N80" s="9">
        <f>H80/$D80</f>
        <v>43.573170731707314</v>
      </c>
      <c r="O80" s="9">
        <f>I80/$D80</f>
        <v>254.0609756097561</v>
      </c>
      <c r="P80" s="9">
        <f>J80/$D80</f>
        <v>2072.5853658536585</v>
      </c>
    </row>
  </sheetData>
  <autoFilter ref="A1:P1" xr:uid="{0E19AC8E-17B5-4EC3-BBD6-4AD0C6D28E86}">
    <sortState ref="A2:P80">
      <sortCondition ref="B1"/>
    </sortState>
  </autoFilter>
  <conditionalFormatting sqref="K2:K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8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8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8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8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8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B15 B57:B68 B35:B53 B18:B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83E6-EE68-4FBD-A9DE-DD211BFE73D3}">
  <dimension ref="A1:F31"/>
  <sheetViews>
    <sheetView zoomScaleNormal="100" workbookViewId="0">
      <selection activeCell="F1" sqref="A1:F1"/>
    </sheetView>
  </sheetViews>
  <sheetFormatPr baseColWidth="10" defaultRowHeight="15" x14ac:dyDescent="0.25"/>
  <cols>
    <col min="1" max="1" width="14.42578125" style="2" bestFit="1" customWidth="1"/>
    <col min="2" max="2" width="69.42578125" bestFit="1" customWidth="1"/>
    <col min="3" max="3" width="36.42578125" bestFit="1" customWidth="1"/>
    <col min="4" max="4" width="12.42578125" bestFit="1" customWidth="1"/>
    <col min="5" max="5" width="59.7109375" bestFit="1" customWidth="1"/>
    <col min="6" max="6" width="17.42578125" style="7" bestFit="1" customWidth="1"/>
  </cols>
  <sheetData>
    <row r="1" spans="1:6" x14ac:dyDescent="0.25">
      <c r="A1" s="5" t="s">
        <v>8</v>
      </c>
      <c r="B1" s="3" t="s">
        <v>6</v>
      </c>
      <c r="C1" s="3" t="s">
        <v>64</v>
      </c>
      <c r="D1" s="4" t="s">
        <v>7</v>
      </c>
      <c r="E1" s="3" t="s">
        <v>0</v>
      </c>
      <c r="F1" s="6" t="s">
        <v>67</v>
      </c>
    </row>
    <row r="2" spans="1:6" x14ac:dyDescent="0.25">
      <c r="A2" s="2">
        <v>31001</v>
      </c>
      <c r="B2" t="s">
        <v>10</v>
      </c>
      <c r="C2" t="s">
        <v>65</v>
      </c>
      <c r="D2" s="1" t="s">
        <v>9</v>
      </c>
      <c r="E2" t="s">
        <v>3</v>
      </c>
      <c r="F2" s="7" t="s">
        <v>4</v>
      </c>
    </row>
    <row r="3" spans="1:6" x14ac:dyDescent="0.25">
      <c r="A3" s="2">
        <v>31001</v>
      </c>
      <c r="B3" t="s">
        <v>10</v>
      </c>
      <c r="C3" t="s">
        <v>65</v>
      </c>
      <c r="D3" s="1">
        <v>40501</v>
      </c>
      <c r="E3" t="s">
        <v>5</v>
      </c>
      <c r="F3" s="7" t="s">
        <v>4</v>
      </c>
    </row>
    <row r="4" spans="1:6" x14ac:dyDescent="0.25">
      <c r="A4" s="2">
        <v>31011</v>
      </c>
      <c r="B4" t="s">
        <v>14</v>
      </c>
      <c r="C4" t="s">
        <v>65</v>
      </c>
      <c r="D4" s="1" t="s">
        <v>52</v>
      </c>
      <c r="E4" t="s">
        <v>11</v>
      </c>
      <c r="F4" s="7" t="s">
        <v>4</v>
      </c>
    </row>
    <row r="5" spans="1:6" x14ac:dyDescent="0.25">
      <c r="A5" s="2">
        <v>31011</v>
      </c>
      <c r="B5" t="s">
        <v>14</v>
      </c>
      <c r="C5" t="s">
        <v>65</v>
      </c>
      <c r="D5" s="1" t="s">
        <v>53</v>
      </c>
      <c r="E5" t="s">
        <v>12</v>
      </c>
      <c r="F5" s="7" t="s">
        <v>4</v>
      </c>
    </row>
    <row r="6" spans="1:6" x14ac:dyDescent="0.25">
      <c r="A6" s="2">
        <v>31011</v>
      </c>
      <c r="B6" t="s">
        <v>14</v>
      </c>
      <c r="C6" t="s">
        <v>65</v>
      </c>
      <c r="D6" s="1" t="s">
        <v>54</v>
      </c>
      <c r="E6" t="s">
        <v>13</v>
      </c>
      <c r="F6" s="7" t="s">
        <v>4</v>
      </c>
    </row>
    <row r="7" spans="1:6" x14ac:dyDescent="0.25">
      <c r="A7" s="2">
        <v>31021</v>
      </c>
      <c r="B7" t="s">
        <v>24</v>
      </c>
      <c r="C7" t="s">
        <v>65</v>
      </c>
      <c r="D7" s="1">
        <v>40520</v>
      </c>
      <c r="E7" t="s">
        <v>22</v>
      </c>
      <c r="F7" s="7" t="s">
        <v>4</v>
      </c>
    </row>
    <row r="8" spans="1:6" x14ac:dyDescent="0.25">
      <c r="A8" s="2">
        <v>31021</v>
      </c>
      <c r="B8" t="s">
        <v>24</v>
      </c>
      <c r="C8" t="s">
        <v>65</v>
      </c>
      <c r="D8" s="1">
        <v>40525</v>
      </c>
      <c r="E8" t="s">
        <v>23</v>
      </c>
      <c r="F8" s="7" t="s">
        <v>4</v>
      </c>
    </row>
    <row r="9" spans="1:6" x14ac:dyDescent="0.25">
      <c r="A9" s="2">
        <v>31031</v>
      </c>
      <c r="B9" t="s">
        <v>36</v>
      </c>
      <c r="C9" t="s">
        <v>65</v>
      </c>
      <c r="D9" s="1">
        <v>40530</v>
      </c>
      <c r="E9" t="s">
        <v>33</v>
      </c>
      <c r="F9" s="7" t="s">
        <v>4</v>
      </c>
    </row>
    <row r="10" spans="1:6" x14ac:dyDescent="0.25">
      <c r="A10" s="2">
        <v>31031</v>
      </c>
      <c r="B10" t="s">
        <v>36</v>
      </c>
      <c r="C10" t="s">
        <v>65</v>
      </c>
      <c r="D10" s="1">
        <v>40531</v>
      </c>
      <c r="E10" t="s">
        <v>34</v>
      </c>
      <c r="F10" s="7" t="s">
        <v>4</v>
      </c>
    </row>
    <row r="11" spans="1:6" x14ac:dyDescent="0.25">
      <c r="A11" s="2">
        <v>31031</v>
      </c>
      <c r="B11" t="s">
        <v>36</v>
      </c>
      <c r="C11" t="s">
        <v>65</v>
      </c>
      <c r="D11" s="1">
        <v>40532</v>
      </c>
      <c r="E11" t="s">
        <v>35</v>
      </c>
      <c r="F11" s="7" t="s">
        <v>4</v>
      </c>
    </row>
    <row r="12" spans="1:6" x14ac:dyDescent="0.25">
      <c r="A12" s="2">
        <v>31041</v>
      </c>
      <c r="B12" t="s">
        <v>47</v>
      </c>
      <c r="C12" t="s">
        <v>65</v>
      </c>
      <c r="D12" s="1" t="s">
        <v>63</v>
      </c>
      <c r="E12" t="s">
        <v>48</v>
      </c>
      <c r="F12" s="7" t="s">
        <v>4</v>
      </c>
    </row>
    <row r="13" spans="1:6" x14ac:dyDescent="0.25">
      <c r="A13" s="2">
        <v>31051</v>
      </c>
      <c r="B13" t="s">
        <v>49</v>
      </c>
      <c r="C13" t="s">
        <v>65</v>
      </c>
      <c r="D13" s="1" t="s">
        <v>68</v>
      </c>
      <c r="E13" t="s">
        <v>50</v>
      </c>
      <c r="F13" s="7" t="s">
        <v>4</v>
      </c>
    </row>
    <row r="14" spans="1:6" x14ac:dyDescent="0.25">
      <c r="A14" s="2">
        <v>31051</v>
      </c>
      <c r="B14" t="s">
        <v>49</v>
      </c>
      <c r="C14" t="s">
        <v>65</v>
      </c>
      <c r="D14" s="1">
        <v>40551</v>
      </c>
      <c r="E14" t="s">
        <v>51</v>
      </c>
      <c r="F14" s="7" t="s">
        <v>4</v>
      </c>
    </row>
    <row r="15" spans="1:6" x14ac:dyDescent="0.25">
      <c r="A15" s="2">
        <v>31071</v>
      </c>
      <c r="B15" t="s">
        <v>17</v>
      </c>
      <c r="C15" t="s">
        <v>65</v>
      </c>
      <c r="D15" s="1" t="s">
        <v>56</v>
      </c>
      <c r="E15" t="s">
        <v>17</v>
      </c>
      <c r="F15" s="7" t="s">
        <v>4</v>
      </c>
    </row>
    <row r="16" spans="1:6" x14ac:dyDescent="0.25">
      <c r="A16" s="2">
        <v>31101</v>
      </c>
      <c r="B16" t="s">
        <v>18</v>
      </c>
      <c r="C16" t="s">
        <v>65</v>
      </c>
      <c r="D16" s="1">
        <v>40600</v>
      </c>
      <c r="E16" t="s">
        <v>19</v>
      </c>
      <c r="F16" s="7" t="s">
        <v>4</v>
      </c>
    </row>
    <row r="17" spans="1:6" x14ac:dyDescent="0.25">
      <c r="A17" s="2">
        <v>31101</v>
      </c>
      <c r="B17" t="s">
        <v>18</v>
      </c>
      <c r="C17" t="s">
        <v>65</v>
      </c>
      <c r="D17" s="1">
        <v>40601</v>
      </c>
      <c r="E17" t="s">
        <v>20</v>
      </c>
      <c r="F17" s="7" t="s">
        <v>4</v>
      </c>
    </row>
    <row r="18" spans="1:6" x14ac:dyDescent="0.25">
      <c r="A18" s="2">
        <v>31201</v>
      </c>
      <c r="B18" t="s">
        <v>21</v>
      </c>
      <c r="C18" t="s">
        <v>66</v>
      </c>
      <c r="D18" s="1" t="s">
        <v>57</v>
      </c>
      <c r="E18" t="s">
        <v>21</v>
      </c>
      <c r="F18" s="7" t="s">
        <v>16</v>
      </c>
    </row>
    <row r="19" spans="1:6" x14ac:dyDescent="0.25">
      <c r="A19" s="2">
        <v>31221</v>
      </c>
      <c r="B19" t="s">
        <v>15</v>
      </c>
      <c r="C19" t="s">
        <v>66</v>
      </c>
      <c r="D19" s="1" t="s">
        <v>55</v>
      </c>
      <c r="E19" t="s">
        <v>15</v>
      </c>
      <c r="F19" s="7" t="s">
        <v>16</v>
      </c>
    </row>
    <row r="20" spans="1:6" x14ac:dyDescent="0.25">
      <c r="A20" s="2">
        <v>31231</v>
      </c>
      <c r="B20" t="s">
        <v>25</v>
      </c>
      <c r="C20" t="s">
        <v>66</v>
      </c>
      <c r="D20" s="1">
        <v>20046</v>
      </c>
      <c r="E20" t="s">
        <v>26</v>
      </c>
      <c r="F20" s="7" t="s">
        <v>16</v>
      </c>
    </row>
    <row r="21" spans="1:6" x14ac:dyDescent="0.25">
      <c r="A21" s="2">
        <v>31231</v>
      </c>
      <c r="B21" t="s">
        <v>25</v>
      </c>
      <c r="C21" t="s">
        <v>66</v>
      </c>
      <c r="D21" s="1">
        <v>20047</v>
      </c>
      <c r="E21" t="s">
        <v>27</v>
      </c>
      <c r="F21" s="7" t="s">
        <v>16</v>
      </c>
    </row>
    <row r="22" spans="1:6" x14ac:dyDescent="0.25">
      <c r="A22" s="2">
        <v>31241</v>
      </c>
      <c r="B22" t="s">
        <v>39</v>
      </c>
      <c r="C22" t="s">
        <v>66</v>
      </c>
      <c r="D22" s="1" t="s">
        <v>37</v>
      </c>
      <c r="E22" t="s">
        <v>38</v>
      </c>
      <c r="F22" s="7" t="s">
        <v>16</v>
      </c>
    </row>
    <row r="23" spans="1:6" x14ac:dyDescent="0.25">
      <c r="A23" s="2">
        <v>31241</v>
      </c>
      <c r="B23" t="s">
        <v>39</v>
      </c>
      <c r="C23" t="s">
        <v>66</v>
      </c>
      <c r="D23" s="1" t="s">
        <v>40</v>
      </c>
      <c r="E23" t="s">
        <v>41</v>
      </c>
      <c r="F23" s="7" t="s">
        <v>16</v>
      </c>
    </row>
    <row r="24" spans="1:6" x14ac:dyDescent="0.25">
      <c r="A24" s="2">
        <v>31241</v>
      </c>
      <c r="B24" t="s">
        <v>39</v>
      </c>
      <c r="C24" t="s">
        <v>66</v>
      </c>
      <c r="D24" s="1" t="s">
        <v>61</v>
      </c>
      <c r="E24" t="s">
        <v>42</v>
      </c>
      <c r="F24" s="7" t="s">
        <v>16</v>
      </c>
    </row>
    <row r="25" spans="1:6" x14ac:dyDescent="0.25">
      <c r="A25" s="2">
        <v>31241</v>
      </c>
      <c r="B25" t="s">
        <v>39</v>
      </c>
      <c r="C25" t="s">
        <v>66</v>
      </c>
      <c r="D25" s="1" t="s">
        <v>44</v>
      </c>
      <c r="E25" t="s">
        <v>43</v>
      </c>
      <c r="F25" s="7" t="s">
        <v>16</v>
      </c>
    </row>
    <row r="26" spans="1:6" x14ac:dyDescent="0.25">
      <c r="A26" s="2">
        <v>31251</v>
      </c>
      <c r="B26" t="s">
        <v>45</v>
      </c>
      <c r="C26" t="s">
        <v>66</v>
      </c>
      <c r="D26" s="1" t="s">
        <v>62</v>
      </c>
      <c r="E26" t="s">
        <v>45</v>
      </c>
      <c r="F26" s="7" t="s">
        <v>16</v>
      </c>
    </row>
    <row r="27" spans="1:6" x14ac:dyDescent="0.25">
      <c r="A27" s="2">
        <v>31751</v>
      </c>
      <c r="B27" t="s">
        <v>32</v>
      </c>
      <c r="C27" t="s">
        <v>65</v>
      </c>
      <c r="D27" s="1">
        <v>41750</v>
      </c>
      <c r="E27" t="s">
        <v>28</v>
      </c>
      <c r="F27" s="7" t="s">
        <v>4</v>
      </c>
    </row>
    <row r="28" spans="1:6" x14ac:dyDescent="0.25">
      <c r="A28" s="2">
        <v>31751</v>
      </c>
      <c r="B28" t="s">
        <v>32</v>
      </c>
      <c r="C28" t="s">
        <v>65</v>
      </c>
      <c r="D28" s="1" t="s">
        <v>58</v>
      </c>
      <c r="E28" t="s">
        <v>29</v>
      </c>
      <c r="F28" s="7" t="s">
        <v>4</v>
      </c>
    </row>
    <row r="29" spans="1:6" x14ac:dyDescent="0.25">
      <c r="A29" s="2">
        <v>31751</v>
      </c>
      <c r="B29" t="s">
        <v>32</v>
      </c>
      <c r="C29" t="s">
        <v>65</v>
      </c>
      <c r="D29" s="1" t="s">
        <v>59</v>
      </c>
      <c r="E29" t="s">
        <v>30</v>
      </c>
      <c r="F29" s="7" t="s">
        <v>4</v>
      </c>
    </row>
    <row r="30" spans="1:6" x14ac:dyDescent="0.25">
      <c r="A30" s="2">
        <v>31751</v>
      </c>
      <c r="B30" t="s">
        <v>32</v>
      </c>
      <c r="C30" t="s">
        <v>65</v>
      </c>
      <c r="D30" s="1" t="s">
        <v>60</v>
      </c>
      <c r="E30" t="s">
        <v>31</v>
      </c>
      <c r="F30" s="7" t="s">
        <v>4</v>
      </c>
    </row>
    <row r="31" spans="1:6" x14ac:dyDescent="0.25">
      <c r="A31" s="2">
        <v>31771</v>
      </c>
      <c r="B31" t="s">
        <v>46</v>
      </c>
      <c r="C31" t="s">
        <v>65</v>
      </c>
      <c r="D31" s="1">
        <v>41760</v>
      </c>
      <c r="E31" t="s">
        <v>46</v>
      </c>
      <c r="F31" s="7" t="s">
        <v>4</v>
      </c>
    </row>
  </sheetData>
  <pageMargins left="0.7" right="0.7" top="0.78740157499999996" bottom="0.78740157499999996" header="0.3" footer="0.3"/>
  <pageSetup paperSize="9" scale="6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Fakultäten</vt:lpstr>
      <vt:lpstr>Module</vt:lpstr>
      <vt:lpstr>Kurse</vt:lpstr>
      <vt:lpstr>Kurseinheiten</vt:lpstr>
      <vt:lpstr>Einsatz Moodle</vt:lpstr>
      <vt:lpstr>'Einsatz Moodle'!Druckbereich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Lämmermann</dc:creator>
  <cp:lastModifiedBy>Michael Lämmermann</cp:lastModifiedBy>
  <cp:lastPrinted>2018-08-04T16:05:15Z</cp:lastPrinted>
  <dcterms:created xsi:type="dcterms:W3CDTF">2018-07-15T10:53:11Z</dcterms:created>
  <dcterms:modified xsi:type="dcterms:W3CDTF">2018-08-26T22:23:34Z</dcterms:modified>
</cp:coreProperties>
</file>