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ynng\Desktop\Important-Paperwork\ATPs\"/>
    </mc:Choice>
  </mc:AlternateContent>
  <bookViews>
    <workbookView xWindow="0" yWindow="0" windowWidth="28800" windowHeight="12420" activeTab="4"/>
  </bookViews>
  <sheets>
    <sheet name="Totals" sheetId="2" r:id="rId1"/>
    <sheet name="R0(0{0..9}|1{0..4})" sheetId="8" r:id="rId2"/>
    <sheet name="Deliverables" sheetId="1" r:id="rId3"/>
    <sheet name="ATP-09" sheetId="3" r:id="rId4"/>
    <sheet name="ATP-11" sheetId="5" r:id="rId5"/>
    <sheet name="ATP-12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E10" i="8" s="1"/>
  <c r="D2" i="8"/>
  <c r="E9" i="8" l="1"/>
  <c r="C40" i="5"/>
  <c r="B40" i="5"/>
  <c r="D45" i="5"/>
  <c r="E45" i="5" s="1"/>
  <c r="E8" i="8" l="1"/>
  <c r="B2" i="6"/>
  <c r="C2" i="6"/>
  <c r="E7" i="8" l="1"/>
  <c r="D10" i="6"/>
  <c r="E10" i="6" s="1"/>
  <c r="D9" i="6"/>
  <c r="E9" i="6" s="1"/>
  <c r="C11" i="6"/>
  <c r="B11" i="6"/>
  <c r="D15" i="6"/>
  <c r="E15" i="6" s="1"/>
  <c r="D14" i="6"/>
  <c r="E14" i="6" s="1"/>
  <c r="D13" i="6"/>
  <c r="E13" i="6" s="1"/>
  <c r="D12" i="6"/>
  <c r="E12" i="6" s="1"/>
  <c r="D8" i="6"/>
  <c r="E8" i="6" s="1"/>
  <c r="D7" i="6"/>
  <c r="E7" i="6" s="1"/>
  <c r="D6" i="6"/>
  <c r="E6" i="6" s="1"/>
  <c r="D5" i="6"/>
  <c r="E5" i="6" s="1"/>
  <c r="D4" i="6"/>
  <c r="E4" i="6" s="1"/>
  <c r="C46" i="5"/>
  <c r="B46" i="5"/>
  <c r="D50" i="5"/>
  <c r="E50" i="5" s="1"/>
  <c r="D49" i="5"/>
  <c r="E49" i="5" s="1"/>
  <c r="D48" i="5"/>
  <c r="E48" i="5" s="1"/>
  <c r="D47" i="5"/>
  <c r="E47" i="5" s="1"/>
  <c r="D44" i="5"/>
  <c r="E44" i="5" s="1"/>
  <c r="D43" i="5"/>
  <c r="E43" i="5" s="1"/>
  <c r="D42" i="5"/>
  <c r="E42" i="5" s="1"/>
  <c r="D41" i="5"/>
  <c r="E41" i="5" s="1"/>
  <c r="C34" i="5"/>
  <c r="B34" i="5"/>
  <c r="C21" i="5"/>
  <c r="D21" i="5" s="1"/>
  <c r="E21" i="5" s="1"/>
  <c r="B21" i="5"/>
  <c r="C9" i="5"/>
  <c r="B9" i="5"/>
  <c r="B7" i="5"/>
  <c r="C7" i="5"/>
  <c r="B2" i="5"/>
  <c r="C2" i="5"/>
  <c r="D3" i="5"/>
  <c r="E3" i="5"/>
  <c r="D4" i="5"/>
  <c r="E4" i="5" s="1"/>
  <c r="D5" i="5"/>
  <c r="E5" i="5" s="1"/>
  <c r="D6" i="5"/>
  <c r="E6" i="5" s="1"/>
  <c r="D10" i="5"/>
  <c r="E10" i="5"/>
  <c r="D11" i="5"/>
  <c r="E11" i="5" s="1"/>
  <c r="D12" i="5"/>
  <c r="E12" i="5"/>
  <c r="D13" i="5"/>
  <c r="E13" i="5"/>
  <c r="D14" i="5"/>
  <c r="E14" i="5"/>
  <c r="D15" i="5"/>
  <c r="E15" i="5" s="1"/>
  <c r="D16" i="5"/>
  <c r="E16" i="5" s="1"/>
  <c r="D17" i="5"/>
  <c r="E17" i="5" s="1"/>
  <c r="D18" i="5"/>
  <c r="E18" i="5"/>
  <c r="D19" i="5"/>
  <c r="E19" i="5"/>
  <c r="D20" i="5"/>
  <c r="E20" i="5"/>
  <c r="D22" i="5"/>
  <c r="E22" i="5" s="1"/>
  <c r="D23" i="5"/>
  <c r="E23" i="5"/>
  <c r="D24" i="5"/>
  <c r="E24" i="5"/>
  <c r="D25" i="5"/>
  <c r="E25" i="5"/>
  <c r="D26" i="5"/>
  <c r="D27" i="5"/>
  <c r="E27" i="5"/>
  <c r="D28" i="5"/>
  <c r="E28" i="5" s="1"/>
  <c r="D29" i="5"/>
  <c r="E29" i="5"/>
  <c r="D30" i="5"/>
  <c r="E30" i="5"/>
  <c r="D31" i="5"/>
  <c r="E31" i="5"/>
  <c r="D32" i="5"/>
  <c r="E32" i="5"/>
  <c r="D33" i="5"/>
  <c r="E33" i="5"/>
  <c r="D35" i="5"/>
  <c r="E35" i="5" s="1"/>
  <c r="D36" i="5"/>
  <c r="E36" i="5"/>
  <c r="D37" i="5"/>
  <c r="E37" i="5" s="1"/>
  <c r="C38" i="5"/>
  <c r="D38" i="5"/>
  <c r="E38" i="5"/>
  <c r="D39" i="5"/>
  <c r="E39" i="5"/>
  <c r="D8" i="3"/>
  <c r="E8" i="3" s="1"/>
  <c r="E7" i="3"/>
  <c r="D7" i="3"/>
  <c r="C4" i="3"/>
  <c r="B4" i="3"/>
  <c r="E6" i="3"/>
  <c r="D6" i="3"/>
  <c r="D3" i="6"/>
  <c r="D5" i="3"/>
  <c r="E5" i="3" s="1"/>
  <c r="D3" i="3"/>
  <c r="D2" i="3" s="1"/>
  <c r="C2" i="3"/>
  <c r="B2" i="3"/>
  <c r="E2" i="3" s="1"/>
  <c r="C38" i="1"/>
  <c r="C36" i="1" s="1"/>
  <c r="C34" i="1" s="1"/>
  <c r="C32" i="1" s="1"/>
  <c r="C30" i="1" s="1"/>
  <c r="C28" i="1" s="1"/>
  <c r="C26" i="1" s="1"/>
  <c r="C24" i="1" s="1"/>
  <c r="C15" i="1" s="1"/>
  <c r="C6" i="1" s="1"/>
  <c r="C4" i="1" s="1"/>
  <c r="C2" i="1" s="1"/>
  <c r="B38" i="1"/>
  <c r="B36" i="1" s="1"/>
  <c r="B34" i="1" s="1"/>
  <c r="B32" i="1" s="1"/>
  <c r="B30" i="1" s="1"/>
  <c r="B28" i="1" s="1"/>
  <c r="B26" i="1" s="1"/>
  <c r="B24" i="1" s="1"/>
  <c r="B15" i="1" s="1"/>
  <c r="B6" i="1" s="1"/>
  <c r="B4" i="1" s="1"/>
  <c r="B2" i="1" s="1"/>
  <c r="D39" i="1"/>
  <c r="E39" i="1" s="1"/>
  <c r="D37" i="1"/>
  <c r="E37" i="1" s="1"/>
  <c r="D35" i="1"/>
  <c r="E35" i="1" s="1"/>
  <c r="D33" i="1"/>
  <c r="E33" i="1" s="1"/>
  <c r="D31" i="1"/>
  <c r="E31" i="1" s="1"/>
  <c r="D29" i="1"/>
  <c r="E29" i="1" s="1"/>
  <c r="D3" i="1"/>
  <c r="D5" i="1"/>
  <c r="E5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5" i="1"/>
  <c r="E25" i="1" s="1"/>
  <c r="D27" i="1"/>
  <c r="E27" i="1" s="1"/>
  <c r="E6" i="8" l="1"/>
  <c r="D2" i="6"/>
  <c r="E2" i="6" s="1"/>
  <c r="H2" i="6" s="1"/>
  <c r="D9" i="5"/>
  <c r="E9" i="5" s="1"/>
  <c r="D2" i="5"/>
  <c r="E2" i="5" s="1"/>
  <c r="D11" i="6"/>
  <c r="E11" i="6" s="1"/>
  <c r="D40" i="5"/>
  <c r="E40" i="5" s="1"/>
  <c r="D46" i="5"/>
  <c r="E46" i="5" s="1"/>
  <c r="D34" i="5"/>
  <c r="E34" i="5" s="1"/>
  <c r="E8" i="5"/>
  <c r="D8" i="5"/>
  <c r="D7" i="5"/>
  <c r="E7" i="5" s="1"/>
  <c r="E26" i="5"/>
  <c r="D4" i="3"/>
  <c r="E4" i="3" s="1"/>
  <c r="H2" i="3" s="1"/>
  <c r="B3" i="2" s="1"/>
  <c r="E3" i="1"/>
  <c r="D28" i="1"/>
  <c r="E28" i="1" s="1"/>
  <c r="D6" i="1"/>
  <c r="E6" i="1" s="1"/>
  <c r="E3" i="6"/>
  <c r="E3" i="3"/>
  <c r="D30" i="1"/>
  <c r="E30" i="1" s="1"/>
  <c r="D32" i="1"/>
  <c r="E32" i="1" s="1"/>
  <c r="D15" i="1"/>
  <c r="E15" i="1" s="1"/>
  <c r="D24" i="1"/>
  <c r="E24" i="1" s="1"/>
  <c r="D34" i="1"/>
  <c r="E34" i="1" s="1"/>
  <c r="D36" i="1"/>
  <c r="E36" i="1" s="1"/>
  <c r="D38" i="1"/>
  <c r="E38" i="1" s="1"/>
  <c r="D26" i="1"/>
  <c r="E26" i="1" s="1"/>
  <c r="D4" i="1"/>
  <c r="E4" i="1" s="1"/>
  <c r="E5" i="8" l="1"/>
  <c r="H2" i="5"/>
  <c r="B4" i="2" s="1"/>
  <c r="B5" i="2"/>
  <c r="D2" i="1"/>
  <c r="E2" i="1" s="1"/>
  <c r="H2" i="1"/>
  <c r="B2" i="2" s="1"/>
  <c r="E4" i="8" l="1"/>
  <c r="B7" i="2"/>
  <c r="E2" i="8" l="1"/>
  <c r="E3" i="8"/>
  <c r="H2" i="8" l="1"/>
</calcChain>
</file>

<file path=xl/sharedStrings.xml><?xml version="1.0" encoding="utf-8"?>
<sst xmlns="http://schemas.openxmlformats.org/spreadsheetml/2006/main" count="157" uniqueCount="109">
  <si>
    <t>Task</t>
  </si>
  <si>
    <t>Passed</t>
  </si>
  <si>
    <t>Failed</t>
  </si>
  <si>
    <t>Total</t>
  </si>
  <si>
    <t>Percent</t>
  </si>
  <si>
    <t>D000</t>
  </si>
  <si>
    <t>D001</t>
  </si>
  <si>
    <t>D002</t>
  </si>
  <si>
    <t>D003</t>
  </si>
  <si>
    <t>D004</t>
  </si>
  <si>
    <t>D005</t>
  </si>
  <si>
    <t>D007</t>
  </si>
  <si>
    <t>D008</t>
  </si>
  <si>
    <t>D009</t>
  </si>
  <si>
    <t>D012</t>
  </si>
  <si>
    <t>D013</t>
  </si>
  <si>
    <t>D014</t>
  </si>
  <si>
    <t>PDR</t>
  </si>
  <si>
    <t>CDR</t>
  </si>
  <si>
    <t>TSI</t>
  </si>
  <si>
    <t>TSV</t>
  </si>
  <si>
    <t>GLV</t>
  </si>
  <si>
    <t>Cooling</t>
  </si>
  <si>
    <t>VSCADA</t>
  </si>
  <si>
    <t>Dyno</t>
  </si>
  <si>
    <t>Cell</t>
  </si>
  <si>
    <t>Android</t>
  </si>
  <si>
    <t>Interconnect</t>
  </si>
  <si>
    <t>ATP</t>
  </si>
  <si>
    <t>ATR</t>
  </si>
  <si>
    <t>Website</t>
  </si>
  <si>
    <t>Final Presentation</t>
  </si>
  <si>
    <t>Conference</t>
  </si>
  <si>
    <t>Maintainability</t>
  </si>
  <si>
    <t>Purchase</t>
  </si>
  <si>
    <t>Management</t>
  </si>
  <si>
    <t>Total:</t>
  </si>
  <si>
    <t>Each D is the same weight</t>
  </si>
  <si>
    <t>Deliverables</t>
  </si>
  <si>
    <t>ATP-09</t>
  </si>
  <si>
    <t>ATP-11</t>
  </si>
  <si>
    <t>ATP-12</t>
  </si>
  <si>
    <t>ATP-08</t>
  </si>
  <si>
    <t>GLV grounding</t>
  </si>
  <si>
    <t>Hardware</t>
  </si>
  <si>
    <t>Wires</t>
  </si>
  <si>
    <t>Internal wiring</t>
  </si>
  <si>
    <t>All cables</t>
  </si>
  <si>
    <t>Indicators</t>
  </si>
  <si>
    <t>IMD light</t>
  </si>
  <si>
    <t>Fault light</t>
  </si>
  <si>
    <t>AIRs light</t>
  </si>
  <si>
    <t>Drive light</t>
  </si>
  <si>
    <t>Safety light</t>
  </si>
  <si>
    <t>Cruise light</t>
  </si>
  <si>
    <t>HV present light</t>
  </si>
  <si>
    <t>GLV present light</t>
  </si>
  <si>
    <t>TSEL light</t>
  </si>
  <si>
    <t>TSAL light</t>
  </si>
  <si>
    <t>Brake light</t>
  </si>
  <si>
    <t>Buttons</t>
  </si>
  <si>
    <t>Drive reset</t>
  </si>
  <si>
    <t>Driver BRB</t>
  </si>
  <si>
    <t>Inertial switch</t>
  </si>
  <si>
    <t>Drive button</t>
  </si>
  <si>
    <t>Cruise button</t>
  </si>
  <si>
    <t>Scroll button</t>
  </si>
  <si>
    <t>Select button</t>
  </si>
  <si>
    <t>GLVMS</t>
  </si>
  <si>
    <t>TSVMS</t>
  </si>
  <si>
    <t>RHSBRB</t>
  </si>
  <si>
    <t>RHS Mreset</t>
  </si>
  <si>
    <t>LHSBRB</t>
  </si>
  <si>
    <t>PCBs</t>
  </si>
  <si>
    <t>TSV control panel</t>
  </si>
  <si>
    <t>AMS</t>
  </si>
  <si>
    <t>Pacman</t>
  </si>
  <si>
    <t>Fuses</t>
  </si>
  <si>
    <t>TSI precharge fuse</t>
  </si>
  <si>
    <t>Accumulator fuse</t>
  </si>
  <si>
    <t>Accumulator blade fuse</t>
  </si>
  <si>
    <t>Pacman fuse</t>
  </si>
  <si>
    <t>Encolsures</t>
  </si>
  <si>
    <t>Pack</t>
  </si>
  <si>
    <t>Software</t>
  </si>
  <si>
    <t>Pacman code</t>
  </si>
  <si>
    <t>AMS code</t>
  </si>
  <si>
    <t>VSCADA code</t>
  </si>
  <si>
    <t>Cell app code</t>
  </si>
  <si>
    <t>TSI code</t>
  </si>
  <si>
    <t>Remote software</t>
  </si>
  <si>
    <t>ATP-13</t>
  </si>
  <si>
    <t>Video</t>
  </si>
  <si>
    <t>Slideshow</t>
  </si>
  <si>
    <t>Demo</t>
  </si>
  <si>
    <t>Standalone display</t>
  </si>
  <si>
    <t>Cooling software</t>
  </si>
  <si>
    <t>JGB software</t>
  </si>
  <si>
    <t>TSI HV fuse</t>
  </si>
  <si>
    <t>R001</t>
  </si>
  <si>
    <t>R002</t>
  </si>
  <si>
    <t>R003</t>
  </si>
  <si>
    <t>R0*</t>
  </si>
  <si>
    <t>R000</t>
  </si>
  <si>
    <t>R004</t>
  </si>
  <si>
    <t>R005</t>
  </si>
  <si>
    <t>R006</t>
  </si>
  <si>
    <t>R007</t>
  </si>
  <si>
    <t>R008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</si>
</sst>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3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0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8">
    <xf numFmtId="0" fontId="0" fillId="0" borderId="0" xfId="0"/>
    <xf numFmtId="9" fontId="0" fillId="0" borderId="0" xfId="1" applyFont="1"/>
    <xf numFmtId="0" fontId="0" fillId="0" borderId="0" xfId="0" applyProtection="1">
      <protection locked="0"/>
    </xf>
    <xf numFmtId="0" fontId="2" fillId="2" borderId="1" xfId="2" applyProtection="1">
      <protection locked="0"/>
    </xf>
    <xf numFmtId="0" fontId="2" fillId="2" borderId="1" xfId="2" applyProtection="1"/>
    <xf numFmtId="0" fontId="2" fillId="2" borderId="1" xfId="2"/>
    <xf numFmtId="9" fontId="2" fillId="2" borderId="1" xfId="2" applyNumberFormat="1"/>
    <xf numFmtId="9" fontId="0" fillId="0" borderId="0" xfId="0" applyNumberFormat="1"/>
    <xf numFmtId="0" fontId="2" fillId="2" borderId="2" xfId="2" applyBorder="1"/>
    <xf numFmtId="0" fontId="2" fillId="2" borderId="1" xfId="2" applyBorder="1" applyProtection="1">
      <protection locked="0"/>
    </xf>
    <xf numFmtId="0" fontId="0" fillId="0" borderId="0" xfId="0" applyBorder="1" applyProtection="1">
      <protection locked="0"/>
    </xf>
    <xf numFmtId="0" fontId="2" fillId="2" borderId="1" xfId="2" applyBorder="1" applyProtection="1"/>
    <xf numFmtId="0" fontId="2" fillId="2" borderId="1" xfId="2" applyBorder="1"/>
    <xf numFmtId="0" fontId="0" fillId="0" borderId="0" xfId="0" applyBorder="1"/>
    <xf numFmtId="9" fontId="2" fillId="2" borderId="1" xfId="2" applyNumberFormat="1" applyBorder="1"/>
    <xf numFmtId="9" fontId="0" fillId="0" borderId="0" xfId="1" applyFont="1" applyBorder="1"/>
    <xf numFmtId="9" fontId="2" fillId="2" borderId="1" xfId="1" applyFont="1" applyFill="1" applyBorder="1"/>
    <xf numFmtId="164" fontId="2" fillId="2" borderId="2" xfId="2" applyNumberFormat="1" applyBorder="1"/>
  </cellXfs>
  <cellStyles count="3">
    <cellStyle name="Check Cell" xfId="2" builtinId="23"/>
    <cellStyle name="Normal" xfId="0" builtinId="0"/>
    <cellStyle name="Percent" xfId="1" builtinId="5"/>
  </cellStyles>
  <dxfs count="22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3" formatCode="0%"/>
    </dxf>
    <dxf>
      <border outline="0">
        <bottom style="double">
          <color rgb="FF3F3F3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Totals!$A$1</c:f>
              <c:strCache>
                <c:ptCount val="1"/>
                <c:pt idx="0">
                  <c:v>Task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Totals!$A$2:$A$5</c:f>
              <c:strCache>
                <c:ptCount val="4"/>
                <c:pt idx="0">
                  <c:v>Deliverables</c:v>
                </c:pt>
                <c:pt idx="1">
                  <c:v>ATP-09</c:v>
                </c:pt>
                <c:pt idx="2">
                  <c:v>ATP-11</c:v>
                </c:pt>
                <c:pt idx="3">
                  <c:v>ATP-12</c:v>
                </c:pt>
              </c:strCache>
            </c:strRef>
          </c:cat>
          <c:val>
            <c:numRef>
              <c:f>Totals!$B$2:$B$5</c:f>
              <c:numCache>
                <c:formatCode>0%</c:formatCode>
                <c:ptCount val="4"/>
                <c:pt idx="0">
                  <c:v>0.82892361111111101</c:v>
                </c:pt>
                <c:pt idx="1">
                  <c:v>0.88955823293172687</c:v>
                </c:pt>
                <c:pt idx="2">
                  <c:v>0.74123376623376624</c:v>
                </c:pt>
                <c:pt idx="3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236432"/>
        <c:axId val="168236992"/>
      </c:barChart>
      <c:catAx>
        <c:axId val="16823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36992"/>
        <c:crosses val="autoZero"/>
        <c:auto val="1"/>
        <c:lblAlgn val="ctr"/>
        <c:lblOffset val="100"/>
        <c:noMultiLvlLbl val="0"/>
      </c:catAx>
      <c:valAx>
        <c:axId val="1682369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3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'R0(0{0..9}|1{0..4})'!$A$1</c:f>
              <c:strCache>
                <c:ptCount val="1"/>
                <c:pt idx="0">
                  <c:v>Task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'R0(0{0..9}|1{0..4})'!$A$2:$A$10</c:f>
              <c:strCache>
                <c:ptCount val="9"/>
                <c:pt idx="0">
                  <c:v>R000</c:v>
                </c:pt>
                <c:pt idx="1">
                  <c:v>R001</c:v>
                </c:pt>
                <c:pt idx="2">
                  <c:v>R002</c:v>
                </c:pt>
                <c:pt idx="3">
                  <c:v>R003</c:v>
                </c:pt>
                <c:pt idx="4">
                  <c:v>R004</c:v>
                </c:pt>
                <c:pt idx="5">
                  <c:v>R005</c:v>
                </c:pt>
                <c:pt idx="6">
                  <c:v>R006</c:v>
                </c:pt>
                <c:pt idx="7">
                  <c:v>R007</c:v>
                </c:pt>
                <c:pt idx="8">
                  <c:v>R008</c:v>
                </c:pt>
              </c:strCache>
            </c:strRef>
          </c:cat>
          <c:val>
            <c:numRef>
              <c:f>'R0(0{0..9}|1{0..4})'!$E$2:$E$10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238112"/>
        <c:axId val="168238672"/>
      </c:barChart>
      <c:catAx>
        <c:axId val="16823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38672"/>
        <c:crosses val="autoZero"/>
        <c:auto val="1"/>
        <c:lblAlgn val="ctr"/>
        <c:lblOffset val="100"/>
        <c:noMultiLvlLbl val="0"/>
      </c:catAx>
      <c:valAx>
        <c:axId val="1682386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3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Deliverables!$A$1</c:f>
              <c:strCache>
                <c:ptCount val="1"/>
                <c:pt idx="0">
                  <c:v>Task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(Deliverables!$A$2,Deliverables!$A$4,Deliverables!$A$6,Deliverables!$A$15,Deliverables!$A$24,Deliverables!$A$26,Deliverables!$A$28,Deliverables!$A$30,Deliverables!$A$32,Deliverables!$A$34,Deliverables!$A$36,Deliverables!$A$38)</c:f>
              <c:strCache>
                <c:ptCount val="12"/>
                <c:pt idx="0">
                  <c:v>D000</c:v>
                </c:pt>
                <c:pt idx="1">
                  <c:v>D001</c:v>
                </c:pt>
                <c:pt idx="2">
                  <c:v>D002</c:v>
                </c:pt>
                <c:pt idx="3">
                  <c:v>D003</c:v>
                </c:pt>
                <c:pt idx="4">
                  <c:v>D004</c:v>
                </c:pt>
                <c:pt idx="5">
                  <c:v>D005</c:v>
                </c:pt>
                <c:pt idx="6">
                  <c:v>D007</c:v>
                </c:pt>
                <c:pt idx="7">
                  <c:v>D008</c:v>
                </c:pt>
                <c:pt idx="8">
                  <c:v>D009</c:v>
                </c:pt>
                <c:pt idx="9">
                  <c:v>D012</c:v>
                </c:pt>
                <c:pt idx="10">
                  <c:v>D013</c:v>
                </c:pt>
                <c:pt idx="11">
                  <c:v>D014</c:v>
                </c:pt>
              </c:strCache>
            </c:strRef>
          </c:cat>
          <c:val>
            <c:numRef>
              <c:f>(Deliverables!$E$2,Deliverables!$E$4,Deliverables!$E$6,Deliverables!$E$15,Deliverables!$E$24,Deliverables!$E$26,Deliverables!$E$28,Deliverables!$E$30,Deliverables!$E$32,Deliverables!$E$34,Deliverables!$E$36,Deliverables!$E$38)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0.84375</c:v>
                </c:pt>
                <c:pt idx="3">
                  <c:v>0.77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0.33333333333333331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241472"/>
        <c:axId val="168242032"/>
      </c:barChart>
      <c:catAx>
        <c:axId val="16824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42032"/>
        <c:crosses val="autoZero"/>
        <c:auto val="1"/>
        <c:lblAlgn val="ctr"/>
        <c:lblOffset val="100"/>
        <c:noMultiLvlLbl val="0"/>
      </c:catAx>
      <c:valAx>
        <c:axId val="168242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4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Hardware Task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'ATP-09'!$A$1</c:f>
              <c:strCache>
                <c:ptCount val="1"/>
                <c:pt idx="0">
                  <c:v>Task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'ATP-09'!$A$5:$A$8</c:f>
              <c:strCache>
                <c:ptCount val="4"/>
                <c:pt idx="0">
                  <c:v>TSV</c:v>
                </c:pt>
                <c:pt idx="1">
                  <c:v>TSI</c:v>
                </c:pt>
                <c:pt idx="2">
                  <c:v>GLV</c:v>
                </c:pt>
                <c:pt idx="3">
                  <c:v>Cooling</c:v>
                </c:pt>
              </c:strCache>
            </c:strRef>
          </c:cat>
          <c:val>
            <c:numRef>
              <c:f>'ATP-09'!$E$5:$E$8</c:f>
              <c:numCache>
                <c:formatCode>0%</c:formatCode>
                <c:ptCount val="4"/>
                <c:pt idx="0">
                  <c:v>0.76507936507936503</c:v>
                </c:pt>
                <c:pt idx="1">
                  <c:v>0.84848484848484851</c:v>
                </c:pt>
                <c:pt idx="2">
                  <c:v>1</c:v>
                </c:pt>
                <c:pt idx="3">
                  <c:v>0.62857142857142856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244832"/>
        <c:axId val="168245392"/>
      </c:barChart>
      <c:catAx>
        <c:axId val="16824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45392"/>
        <c:crosses val="autoZero"/>
        <c:auto val="1"/>
        <c:lblAlgn val="ctr"/>
        <c:lblOffset val="100"/>
        <c:noMultiLvlLbl val="0"/>
      </c:catAx>
      <c:valAx>
        <c:axId val="168245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4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Hardware Task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'ATP-11'!$A$1</c:f>
              <c:strCache>
                <c:ptCount val="1"/>
                <c:pt idx="0">
                  <c:v>Task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('ATP-11'!$A$2,'ATP-11'!$A$7,'ATP-11'!$A$9,'ATP-11'!$A$21,'ATP-11'!$A$34,'ATP-11'!$A$40,'ATP-11'!$A$46)</c:f>
              <c:strCache>
                <c:ptCount val="7"/>
                <c:pt idx="0">
                  <c:v>Internal wiring</c:v>
                </c:pt>
                <c:pt idx="1">
                  <c:v>Wires</c:v>
                </c:pt>
                <c:pt idx="2">
                  <c:v>Indicators</c:v>
                </c:pt>
                <c:pt idx="3">
                  <c:v>Buttons</c:v>
                </c:pt>
                <c:pt idx="4">
                  <c:v>PCBs</c:v>
                </c:pt>
                <c:pt idx="5">
                  <c:v>Fuses</c:v>
                </c:pt>
                <c:pt idx="6">
                  <c:v>Encolsures</c:v>
                </c:pt>
              </c:strCache>
            </c:strRef>
          </c:cat>
          <c:val>
            <c:numRef>
              <c:f>('ATP-11'!$E$2,'ATP-11'!$E$7,'ATP-11'!$E$9,'ATP-11'!$E$21,'ATP-11'!$E$34,'ATP-11'!$E$40,'ATP-11'!$E$46)</c:f>
              <c:numCache>
                <c:formatCode>0%</c:formatCode>
                <c:ptCount val="7"/>
                <c:pt idx="0">
                  <c:v>0.625</c:v>
                </c:pt>
                <c:pt idx="1">
                  <c:v>1</c:v>
                </c:pt>
                <c:pt idx="2">
                  <c:v>0.61363636363636365</c:v>
                </c:pt>
                <c:pt idx="3">
                  <c:v>1</c:v>
                </c:pt>
                <c:pt idx="4">
                  <c:v>0.6</c:v>
                </c:pt>
                <c:pt idx="5">
                  <c:v>0.6</c:v>
                </c:pt>
                <c:pt idx="6">
                  <c:v>0.75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170832"/>
        <c:axId val="170171392"/>
      </c:barChart>
      <c:catAx>
        <c:axId val="17017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71392"/>
        <c:crosses val="autoZero"/>
        <c:auto val="1"/>
        <c:lblAlgn val="ctr"/>
        <c:lblOffset val="100"/>
        <c:noMultiLvlLbl val="0"/>
      </c:catAx>
      <c:valAx>
        <c:axId val="170171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7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Software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'ATP-12'!$A$2</c:f>
              <c:strCache>
                <c:ptCount val="1"/>
                <c:pt idx="0">
                  <c:v>Software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'ATP-12'!$A$3:$A$10</c:f>
              <c:strCache>
                <c:ptCount val="8"/>
                <c:pt idx="0">
                  <c:v>Pacman code</c:v>
                </c:pt>
                <c:pt idx="1">
                  <c:v>AMS code</c:v>
                </c:pt>
                <c:pt idx="2">
                  <c:v>VSCADA code</c:v>
                </c:pt>
                <c:pt idx="3">
                  <c:v>Cell app code</c:v>
                </c:pt>
                <c:pt idx="4">
                  <c:v>TSI code</c:v>
                </c:pt>
                <c:pt idx="5">
                  <c:v>Remote software</c:v>
                </c:pt>
                <c:pt idx="6">
                  <c:v>Cooling software</c:v>
                </c:pt>
                <c:pt idx="7">
                  <c:v>JGB software</c:v>
                </c:pt>
              </c:strCache>
            </c:strRef>
          </c:cat>
          <c:val>
            <c:numRef>
              <c:f>'ATP-12'!$E$3:$E$10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0.77777777777777779</c:v>
                </c:pt>
                <c:pt idx="3">
                  <c:v>0.8</c:v>
                </c:pt>
                <c:pt idx="4">
                  <c:v>1</c:v>
                </c:pt>
                <c:pt idx="5">
                  <c:v>0.7142857142857143</c:v>
                </c:pt>
                <c:pt idx="6">
                  <c:v>0.5</c:v>
                </c:pt>
                <c:pt idx="7">
                  <c:v>0.75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174192"/>
        <c:axId val="170174752"/>
      </c:barChart>
      <c:catAx>
        <c:axId val="17017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74752"/>
        <c:crosses val="autoZero"/>
        <c:auto val="1"/>
        <c:lblAlgn val="ctr"/>
        <c:lblOffset val="100"/>
        <c:noMultiLvlLbl val="0"/>
      </c:catAx>
      <c:valAx>
        <c:axId val="170174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7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</xdr:row>
      <xdr:rowOff>142875</xdr:rowOff>
    </xdr:from>
    <xdr:to>
      <xdr:col>18</xdr:col>
      <xdr:colOff>295275</xdr:colOff>
      <xdr:row>31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17</xdr:col>
      <xdr:colOff>338138</xdr:colOff>
      <xdr:row>26</xdr:row>
      <xdr:rowOff>190500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280987</xdr:colOff>
      <xdr:row>5</xdr:row>
      <xdr:rowOff>57149</xdr:rowOff>
    </xdr:from>
    <xdr:to>
      <xdr:col>17</xdr:col>
      <xdr:colOff>619125</xdr:colOff>
      <xdr:row>25</xdr:row>
      <xdr:rowOff>219074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138112</xdr:colOff>
      <xdr:row>3</xdr:row>
      <xdr:rowOff>200025</xdr:rowOff>
    </xdr:from>
    <xdr:to>
      <xdr:col>13</xdr:col>
      <xdr:colOff>595312</xdr:colOff>
      <xdr:row>17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4</xdr:row>
      <xdr:rowOff>114300</xdr:rowOff>
    </xdr:from>
    <xdr:to>
      <xdr:col>16</xdr:col>
      <xdr:colOff>19050</xdr:colOff>
      <xdr:row>20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5</xdr:row>
      <xdr:rowOff>57150</xdr:rowOff>
    </xdr:from>
    <xdr:to>
      <xdr:col>17</xdr:col>
      <xdr:colOff>76200</xdr:colOff>
      <xdr:row>23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B7" totalsRowShown="0" tableBorderDxfId="21">
  <autoFilter ref="A1:B7"/>
  <tableColumns count="2">
    <tableColumn id="1" name="Task"/>
    <tableColumn id="2" name="Percent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17" displayName="Table17" ref="A1:E10" totalsRowShown="0" dataDxfId="19">
  <autoFilter ref="A1:E10"/>
  <tableColumns count="5">
    <tableColumn id="1" name="Task" dataDxfId="18"/>
    <tableColumn id="2" name="Passed" dataDxfId="17"/>
    <tableColumn id="3" name="Failed" dataDxfId="16"/>
    <tableColumn id="4" name="Total">
      <calculatedColumnFormula>B2+C2</calculatedColumnFormula>
    </tableColumn>
    <tableColumn id="5" name="Percent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E1048576" totalsRowShown="0" dataDxfId="15">
  <autoFilter ref="A1:E1048576"/>
  <tableColumns count="5">
    <tableColumn id="1" name="Task" dataDxfId="14"/>
    <tableColumn id="2" name="Passed" dataDxfId="13"/>
    <tableColumn id="3" name="Failed" dataDxfId="12"/>
    <tableColumn id="4" name="Total"/>
    <tableColumn id="5" nam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14" displayName="Table14" ref="A1:E8" totalsRowShown="0" dataDxfId="11">
  <autoFilter ref="A1:E8"/>
  <tableColumns count="5">
    <tableColumn id="1" name="Task" dataDxfId="10"/>
    <tableColumn id="2" name="Passed" dataDxfId="9"/>
    <tableColumn id="3" name="Failed" dataDxfId="8"/>
    <tableColumn id="4" name="Total"/>
    <tableColumn id="5" name="Perce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le145" displayName="Table145" ref="A1:E1048576" totalsRowShown="0" dataDxfId="7">
  <autoFilter ref="A1:E1048576"/>
  <tableColumns count="5">
    <tableColumn id="1" name="Task" dataDxfId="6"/>
    <tableColumn id="2" name="Passed" dataDxfId="5"/>
    <tableColumn id="3" name="Failed" dataDxfId="4"/>
    <tableColumn id="4" name="Total"/>
    <tableColumn id="5" name="Percent" dataCellStyle="Perce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le1456" displayName="Table1456" ref="A1:E1048576" totalsRowShown="0" dataDxfId="3">
  <autoFilter ref="A1:E1048576"/>
  <tableColumns count="5">
    <tableColumn id="1" name="Task" dataDxfId="2"/>
    <tableColumn id="2" name="Passed" dataDxfId="1"/>
    <tableColumn id="3" name="Failed" dataDxfId="0"/>
    <tableColumn id="4" name="Total"/>
    <tableColumn id="5" nam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6" sqref="B6"/>
    </sheetView>
  </sheetViews>
  <sheetFormatPr defaultRowHeight="15.75" x14ac:dyDescent="0.25"/>
  <cols>
    <col min="1" max="1" width="10.125" bestFit="1" customWidth="1"/>
    <col min="2" max="2" width="9.125" customWidth="1"/>
  </cols>
  <sheetData>
    <row r="1" spans="1:2" x14ac:dyDescent="0.25">
      <c r="A1" t="s">
        <v>0</v>
      </c>
      <c r="B1" t="s">
        <v>4</v>
      </c>
    </row>
    <row r="2" spans="1:2" x14ac:dyDescent="0.25">
      <c r="A2" t="s">
        <v>38</v>
      </c>
      <c r="B2" s="7">
        <f>Deliverables!H2</f>
        <v>0.82892361111111101</v>
      </c>
    </row>
    <row r="3" spans="1:2" x14ac:dyDescent="0.25">
      <c r="A3" t="s">
        <v>39</v>
      </c>
      <c r="B3" s="7">
        <f>'ATP-09'!H2</f>
        <v>0.88955823293172687</v>
      </c>
    </row>
    <row r="4" spans="1:2" x14ac:dyDescent="0.25">
      <c r="A4" t="s">
        <v>40</v>
      </c>
      <c r="B4" s="7">
        <f>'ATP-11'!H2</f>
        <v>0.74123376623376624</v>
      </c>
    </row>
    <row r="5" spans="1:2" x14ac:dyDescent="0.25">
      <c r="A5" t="s">
        <v>41</v>
      </c>
      <c r="B5" s="7">
        <f>'ATP-12'!H2</f>
        <v>0.8</v>
      </c>
    </row>
    <row r="6" spans="1:2" ht="16.5" thickBot="1" x14ac:dyDescent="0.3">
      <c r="A6" t="s">
        <v>102</v>
      </c>
      <c r="B6" s="7"/>
    </row>
    <row r="7" spans="1:2" ht="16.5" thickTop="1" x14ac:dyDescent="0.25">
      <c r="A7" s="8" t="s">
        <v>3</v>
      </c>
      <c r="B7" s="17">
        <f>AVERAGE(B2:B5)</f>
        <v>0.81492890256915107</v>
      </c>
    </row>
  </sheetData>
  <conditionalFormatting sqref="B2:B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11" sqref="A11"/>
    </sheetView>
  </sheetViews>
  <sheetFormatPr defaultRowHeight="15.75" x14ac:dyDescent="0.25"/>
  <cols>
    <col min="1" max="1" width="15.5" style="2" customWidth="1"/>
    <col min="2" max="3" width="9" style="2"/>
    <col min="5" max="5" width="9.125" customWidth="1"/>
  </cols>
  <sheetData>
    <row r="1" spans="1:8" ht="16.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ht="17.25" thickTop="1" thickBot="1" x14ac:dyDescent="0.3">
      <c r="A2" s="5" t="s">
        <v>103</v>
      </c>
      <c r="B2" s="5">
        <v>0</v>
      </c>
      <c r="C2" s="5">
        <v>0</v>
      </c>
      <c r="D2" s="5">
        <f>B2+C2</f>
        <v>0</v>
      </c>
      <c r="E2" s="16" t="e">
        <f t="shared" ref="E2" si="0">B2/D2</f>
        <v>#DIV/0!</v>
      </c>
      <c r="G2" t="s">
        <v>36</v>
      </c>
      <c r="H2" s="7" t="e">
        <f>AVERAGE(E2:E10)</f>
        <v>#DIV/0!</v>
      </c>
    </row>
    <row r="3" spans="1:8" ht="17.25" thickTop="1" thickBot="1" x14ac:dyDescent="0.3">
      <c r="A3" s="5" t="s">
        <v>99</v>
      </c>
      <c r="B3" s="5">
        <v>0</v>
      </c>
      <c r="C3" s="5">
        <v>0</v>
      </c>
      <c r="D3" s="5">
        <f t="shared" ref="D3:D10" si="1">B3+C3</f>
        <v>0</v>
      </c>
      <c r="E3" s="16" t="e">
        <f t="shared" ref="E3:E10" si="2">B3/D3</f>
        <v>#DIV/0!</v>
      </c>
      <c r="G3" t="s">
        <v>37</v>
      </c>
    </row>
    <row r="4" spans="1:8" ht="17.25" thickTop="1" thickBot="1" x14ac:dyDescent="0.3">
      <c r="A4" s="5" t="s">
        <v>100</v>
      </c>
      <c r="B4" s="5">
        <v>0</v>
      </c>
      <c r="C4" s="5">
        <v>0</v>
      </c>
      <c r="D4" s="5">
        <f t="shared" si="1"/>
        <v>0</v>
      </c>
      <c r="E4" s="16" t="e">
        <f t="shared" si="2"/>
        <v>#DIV/0!</v>
      </c>
    </row>
    <row r="5" spans="1:8" ht="17.25" thickTop="1" thickBot="1" x14ac:dyDescent="0.3">
      <c r="A5" s="5" t="s">
        <v>101</v>
      </c>
      <c r="B5" s="5">
        <v>0</v>
      </c>
      <c r="C5" s="5">
        <v>0</v>
      </c>
      <c r="D5" s="5">
        <f t="shared" si="1"/>
        <v>0</v>
      </c>
      <c r="E5" s="16" t="e">
        <f t="shared" si="2"/>
        <v>#DIV/0!</v>
      </c>
    </row>
    <row r="6" spans="1:8" ht="17.25" thickTop="1" thickBot="1" x14ac:dyDescent="0.3">
      <c r="A6" s="5" t="s">
        <v>104</v>
      </c>
      <c r="B6" s="5">
        <v>0</v>
      </c>
      <c r="C6" s="5">
        <v>0</v>
      </c>
      <c r="D6" s="5">
        <f t="shared" si="1"/>
        <v>0</v>
      </c>
      <c r="E6" s="16" t="e">
        <f t="shared" si="2"/>
        <v>#DIV/0!</v>
      </c>
    </row>
    <row r="7" spans="1:8" ht="17.25" thickTop="1" thickBot="1" x14ac:dyDescent="0.3">
      <c r="A7" s="5" t="s">
        <v>105</v>
      </c>
      <c r="B7" s="5">
        <v>0</v>
      </c>
      <c r="C7" s="5">
        <v>0</v>
      </c>
      <c r="D7" s="5">
        <f t="shared" si="1"/>
        <v>0</v>
      </c>
      <c r="E7" s="16" t="e">
        <f t="shared" si="2"/>
        <v>#DIV/0!</v>
      </c>
    </row>
    <row r="8" spans="1:8" ht="17.25" thickTop="1" thickBot="1" x14ac:dyDescent="0.3">
      <c r="A8" s="5" t="s">
        <v>106</v>
      </c>
      <c r="B8" s="5">
        <v>0</v>
      </c>
      <c r="C8" s="5">
        <v>0</v>
      </c>
      <c r="D8" s="5">
        <f t="shared" si="1"/>
        <v>0</v>
      </c>
      <c r="E8" s="16" t="e">
        <f t="shared" si="2"/>
        <v>#DIV/0!</v>
      </c>
    </row>
    <row r="9" spans="1:8" ht="17.25" thickTop="1" thickBot="1" x14ac:dyDescent="0.3">
      <c r="A9" s="5" t="s">
        <v>107</v>
      </c>
      <c r="B9" s="5">
        <v>0</v>
      </c>
      <c r="C9" s="5">
        <v>0</v>
      </c>
      <c r="D9" s="5">
        <f t="shared" si="1"/>
        <v>0</v>
      </c>
      <c r="E9" s="16" t="e">
        <f t="shared" si="2"/>
        <v>#DIV/0!</v>
      </c>
    </row>
    <row r="10" spans="1:8" ht="17.25" thickTop="1" thickBot="1" x14ac:dyDescent="0.3">
      <c r="A10" s="5" t="s">
        <v>108</v>
      </c>
      <c r="B10" s="5">
        <v>0</v>
      </c>
      <c r="C10" s="5">
        <v>0</v>
      </c>
      <c r="D10" s="5">
        <f t="shared" si="1"/>
        <v>0</v>
      </c>
      <c r="E10" s="16" t="e">
        <f t="shared" si="2"/>
        <v>#DIV/0!</v>
      </c>
    </row>
    <row r="11" spans="1:8" ht="16.5" thickTop="1" x14ac:dyDescent="0.25"/>
  </sheetData>
  <conditionalFormatting sqref="E2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workbookViewId="0">
      <selection activeCell="G44" sqref="G44"/>
    </sheetView>
  </sheetViews>
  <sheetFormatPr defaultRowHeight="15.75" x14ac:dyDescent="0.25"/>
  <cols>
    <col min="1" max="1" width="15.5" style="2" customWidth="1"/>
    <col min="2" max="3" width="9" style="2"/>
    <col min="5" max="5" width="9.125" customWidth="1"/>
  </cols>
  <sheetData>
    <row r="1" spans="1:8" ht="16.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ht="17.25" thickTop="1" thickBot="1" x14ac:dyDescent="0.3">
      <c r="A2" s="9" t="s">
        <v>5</v>
      </c>
      <c r="B2" s="11">
        <f>B3</f>
        <v>1</v>
      </c>
      <c r="C2" s="11">
        <f>C3</f>
        <v>0</v>
      </c>
      <c r="D2" s="12">
        <f>D3</f>
        <v>1</v>
      </c>
      <c r="E2" s="14">
        <f t="shared" ref="E2:E39" si="0">B2/D2</f>
        <v>1</v>
      </c>
      <c r="G2" t="s">
        <v>36</v>
      </c>
      <c r="H2" s="7">
        <f>AVERAGE(E2,E4,E6,E15,E24,E26,E28,E30,E32,E34,E36,E38)</f>
        <v>0.82892361111111101</v>
      </c>
    </row>
    <row r="3" spans="1:8" ht="17.25" thickTop="1" thickBot="1" x14ac:dyDescent="0.3">
      <c r="A3" s="2" t="s">
        <v>17</v>
      </c>
      <c r="B3" s="2">
        <v>1</v>
      </c>
      <c r="C3" s="2">
        <v>0</v>
      </c>
      <c r="D3">
        <f t="shared" ref="D3:D39" si="1">C3+B3</f>
        <v>1</v>
      </c>
      <c r="E3" s="1">
        <f t="shared" si="0"/>
        <v>1</v>
      </c>
      <c r="G3" t="s">
        <v>37</v>
      </c>
    </row>
    <row r="4" spans="1:8" ht="17.25" thickTop="1" thickBot="1" x14ac:dyDescent="0.3">
      <c r="A4" s="9" t="s">
        <v>6</v>
      </c>
      <c r="B4" s="11">
        <f>B5</f>
        <v>1</v>
      </c>
      <c r="C4" s="11">
        <f>C5</f>
        <v>0</v>
      </c>
      <c r="D4" s="12">
        <f t="shared" si="1"/>
        <v>1</v>
      </c>
      <c r="E4" s="14">
        <f t="shared" si="0"/>
        <v>1</v>
      </c>
    </row>
    <row r="5" spans="1:8" ht="17.25" thickTop="1" thickBot="1" x14ac:dyDescent="0.3">
      <c r="A5" s="2" t="s">
        <v>18</v>
      </c>
      <c r="B5" s="2">
        <v>1</v>
      </c>
      <c r="C5" s="2">
        <v>0</v>
      </c>
      <c r="D5">
        <f t="shared" si="1"/>
        <v>1</v>
      </c>
      <c r="E5" s="1">
        <f t="shared" si="0"/>
        <v>1</v>
      </c>
    </row>
    <row r="6" spans="1:8" ht="17.25" thickTop="1" thickBot="1" x14ac:dyDescent="0.3">
      <c r="A6" s="9" t="s">
        <v>7</v>
      </c>
      <c r="B6" s="9">
        <f>SUM(B7:B14)</f>
        <v>27</v>
      </c>
      <c r="C6" s="9">
        <f>SUM(C7:C14)</f>
        <v>5</v>
      </c>
      <c r="D6" s="12">
        <f t="shared" si="1"/>
        <v>32</v>
      </c>
      <c r="E6" s="14">
        <f t="shared" si="0"/>
        <v>0.84375</v>
      </c>
    </row>
    <row r="7" spans="1:8" ht="16.5" thickTop="1" x14ac:dyDescent="0.25">
      <c r="A7" s="2" t="s">
        <v>19</v>
      </c>
      <c r="B7" s="2">
        <v>4</v>
      </c>
      <c r="C7" s="2">
        <v>0</v>
      </c>
      <c r="D7">
        <f t="shared" si="1"/>
        <v>4</v>
      </c>
      <c r="E7" s="1">
        <f t="shared" si="0"/>
        <v>1</v>
      </c>
    </row>
    <row r="8" spans="1:8" x14ac:dyDescent="0.25">
      <c r="A8" s="2" t="s">
        <v>20</v>
      </c>
      <c r="B8" s="2">
        <v>4</v>
      </c>
      <c r="C8" s="2">
        <v>0</v>
      </c>
      <c r="D8">
        <f t="shared" si="1"/>
        <v>4</v>
      </c>
      <c r="E8" s="1">
        <f t="shared" si="0"/>
        <v>1</v>
      </c>
    </row>
    <row r="9" spans="1:8" x14ac:dyDescent="0.25">
      <c r="A9" s="2" t="s">
        <v>21</v>
      </c>
      <c r="B9" s="2">
        <v>4</v>
      </c>
      <c r="C9" s="2">
        <v>0</v>
      </c>
      <c r="D9">
        <f t="shared" si="1"/>
        <v>4</v>
      </c>
      <c r="E9" s="1">
        <f t="shared" si="0"/>
        <v>1</v>
      </c>
    </row>
    <row r="10" spans="1:8" x14ac:dyDescent="0.25">
      <c r="A10" s="2" t="s">
        <v>22</v>
      </c>
      <c r="B10" s="2">
        <v>4</v>
      </c>
      <c r="C10" s="2">
        <v>0</v>
      </c>
      <c r="D10">
        <f t="shared" si="1"/>
        <v>4</v>
      </c>
      <c r="E10" s="1">
        <f t="shared" si="0"/>
        <v>1</v>
      </c>
    </row>
    <row r="11" spans="1:8" x14ac:dyDescent="0.25">
      <c r="A11" s="2" t="s">
        <v>23</v>
      </c>
      <c r="B11" s="2">
        <v>3</v>
      </c>
      <c r="C11" s="2">
        <v>1</v>
      </c>
      <c r="D11">
        <f t="shared" si="1"/>
        <v>4</v>
      </c>
      <c r="E11" s="1">
        <f t="shared" si="0"/>
        <v>0.75</v>
      </c>
    </row>
    <row r="12" spans="1:8" x14ac:dyDescent="0.25">
      <c r="A12" s="2" t="s">
        <v>24</v>
      </c>
      <c r="B12" s="2">
        <v>4</v>
      </c>
      <c r="C12" s="2">
        <v>0</v>
      </c>
      <c r="D12">
        <f t="shared" si="1"/>
        <v>4</v>
      </c>
      <c r="E12" s="1">
        <f t="shared" si="0"/>
        <v>1</v>
      </c>
    </row>
    <row r="13" spans="1:8" x14ac:dyDescent="0.25">
      <c r="A13" s="10" t="s">
        <v>25</v>
      </c>
      <c r="B13" s="10">
        <v>2</v>
      </c>
      <c r="C13" s="10">
        <v>2</v>
      </c>
      <c r="D13" s="13">
        <f t="shared" si="1"/>
        <v>4</v>
      </c>
      <c r="E13" s="15">
        <f t="shared" si="0"/>
        <v>0.5</v>
      </c>
    </row>
    <row r="14" spans="1:8" ht="16.5" thickBot="1" x14ac:dyDescent="0.3">
      <c r="A14" s="2" t="s">
        <v>27</v>
      </c>
      <c r="B14" s="2">
        <v>2</v>
      </c>
      <c r="C14" s="2">
        <v>2</v>
      </c>
      <c r="D14">
        <f t="shared" si="1"/>
        <v>4</v>
      </c>
      <c r="E14" s="1">
        <f t="shared" si="0"/>
        <v>0.5</v>
      </c>
    </row>
    <row r="15" spans="1:8" ht="17.25" thickTop="1" thickBot="1" x14ac:dyDescent="0.3">
      <c r="A15" s="9" t="s">
        <v>8</v>
      </c>
      <c r="B15" s="9">
        <f>SUM(B16:B23)</f>
        <v>77</v>
      </c>
      <c r="C15" s="9">
        <f>SUM(C16:C23)</f>
        <v>23</v>
      </c>
      <c r="D15" s="12">
        <f t="shared" si="1"/>
        <v>100</v>
      </c>
      <c r="E15" s="14">
        <f t="shared" si="0"/>
        <v>0.77</v>
      </c>
    </row>
    <row r="16" spans="1:8" ht="16.5" thickTop="1" x14ac:dyDescent="0.25">
      <c r="A16" s="10" t="s">
        <v>19</v>
      </c>
      <c r="B16" s="10">
        <v>16</v>
      </c>
      <c r="C16" s="10">
        <v>0</v>
      </c>
      <c r="D16" s="13">
        <f t="shared" si="1"/>
        <v>16</v>
      </c>
      <c r="E16" s="15">
        <f t="shared" si="0"/>
        <v>1</v>
      </c>
    </row>
    <row r="17" spans="1:5" x14ac:dyDescent="0.25">
      <c r="A17" s="10" t="s">
        <v>20</v>
      </c>
      <c r="B17" s="10">
        <v>16</v>
      </c>
      <c r="C17" s="10">
        <v>0</v>
      </c>
      <c r="D17" s="13">
        <f t="shared" si="1"/>
        <v>16</v>
      </c>
      <c r="E17" s="15">
        <f t="shared" si="0"/>
        <v>1</v>
      </c>
    </row>
    <row r="18" spans="1:5" x14ac:dyDescent="0.25">
      <c r="A18" s="10" t="s">
        <v>21</v>
      </c>
      <c r="B18" s="10">
        <v>16</v>
      </c>
      <c r="C18" s="10">
        <v>0</v>
      </c>
      <c r="D18" s="13">
        <f t="shared" si="1"/>
        <v>16</v>
      </c>
      <c r="E18" s="15">
        <f t="shared" si="0"/>
        <v>1</v>
      </c>
    </row>
    <row r="19" spans="1:5" x14ac:dyDescent="0.25">
      <c r="A19" s="2" t="s">
        <v>22</v>
      </c>
      <c r="B19" s="2">
        <v>7</v>
      </c>
      <c r="C19" s="2">
        <v>7</v>
      </c>
      <c r="D19">
        <f t="shared" si="1"/>
        <v>14</v>
      </c>
      <c r="E19" s="1">
        <f t="shared" si="0"/>
        <v>0.5</v>
      </c>
    </row>
    <row r="20" spans="1:5" x14ac:dyDescent="0.25">
      <c r="A20" s="10" t="s">
        <v>23</v>
      </c>
      <c r="B20" s="10">
        <v>5</v>
      </c>
      <c r="C20" s="10">
        <v>4</v>
      </c>
      <c r="D20" s="13">
        <f t="shared" si="1"/>
        <v>9</v>
      </c>
      <c r="E20" s="15">
        <f t="shared" si="0"/>
        <v>0.55555555555555558</v>
      </c>
    </row>
    <row r="21" spans="1:5" x14ac:dyDescent="0.25">
      <c r="A21" s="2" t="s">
        <v>24</v>
      </c>
      <c r="B21" s="2">
        <v>16</v>
      </c>
      <c r="C21" s="2">
        <v>0</v>
      </c>
      <c r="D21">
        <f t="shared" si="1"/>
        <v>16</v>
      </c>
      <c r="E21" s="1">
        <f t="shared" si="0"/>
        <v>1</v>
      </c>
    </row>
    <row r="22" spans="1:5" x14ac:dyDescent="0.25">
      <c r="A22" s="10" t="s">
        <v>26</v>
      </c>
      <c r="B22" s="10">
        <v>0</v>
      </c>
      <c r="C22" s="10">
        <v>8</v>
      </c>
      <c r="D22" s="13">
        <f t="shared" si="1"/>
        <v>8</v>
      </c>
      <c r="E22" s="15">
        <f t="shared" si="0"/>
        <v>0</v>
      </c>
    </row>
    <row r="23" spans="1:5" ht="16.5" thickBot="1" x14ac:dyDescent="0.3">
      <c r="A23" s="10" t="s">
        <v>27</v>
      </c>
      <c r="B23" s="10">
        <v>1</v>
      </c>
      <c r="C23" s="10">
        <v>4</v>
      </c>
      <c r="D23" s="13">
        <f t="shared" si="1"/>
        <v>5</v>
      </c>
      <c r="E23" s="15">
        <f t="shared" si="0"/>
        <v>0.2</v>
      </c>
    </row>
    <row r="24" spans="1:5" ht="17.25" thickTop="1" thickBot="1" x14ac:dyDescent="0.3">
      <c r="A24" s="9" t="s">
        <v>9</v>
      </c>
      <c r="B24" s="9">
        <f>SUM(B25)</f>
        <v>2</v>
      </c>
      <c r="C24" s="9">
        <f>SUM(C25)</f>
        <v>0</v>
      </c>
      <c r="D24" s="12">
        <f t="shared" si="1"/>
        <v>2</v>
      </c>
      <c r="E24" s="14">
        <f t="shared" si="0"/>
        <v>1</v>
      </c>
    </row>
    <row r="25" spans="1:5" ht="17.25" thickTop="1" thickBot="1" x14ac:dyDescent="0.3">
      <c r="A25" s="2" t="s">
        <v>28</v>
      </c>
      <c r="B25" s="2">
        <v>2</v>
      </c>
      <c r="C25" s="2">
        <v>0</v>
      </c>
      <c r="D25">
        <f t="shared" si="1"/>
        <v>2</v>
      </c>
      <c r="E25" s="1">
        <f t="shared" si="0"/>
        <v>1</v>
      </c>
    </row>
    <row r="26" spans="1:5" ht="17.25" thickTop="1" thickBot="1" x14ac:dyDescent="0.3">
      <c r="A26" s="3" t="s">
        <v>10</v>
      </c>
      <c r="B26" s="3">
        <f>SUM(B27)</f>
        <v>4</v>
      </c>
      <c r="C26" s="3">
        <f>SUM(C27)</f>
        <v>0</v>
      </c>
      <c r="D26" s="5">
        <f t="shared" si="1"/>
        <v>4</v>
      </c>
      <c r="E26" s="6">
        <f t="shared" si="0"/>
        <v>1</v>
      </c>
    </row>
    <row r="27" spans="1:5" ht="17.25" thickTop="1" thickBot="1" x14ac:dyDescent="0.3">
      <c r="A27" s="10" t="s">
        <v>29</v>
      </c>
      <c r="B27" s="10">
        <v>4</v>
      </c>
      <c r="C27" s="10">
        <v>0</v>
      </c>
      <c r="D27" s="13">
        <f t="shared" si="1"/>
        <v>4</v>
      </c>
      <c r="E27" s="15">
        <f t="shared" si="0"/>
        <v>1</v>
      </c>
    </row>
    <row r="28" spans="1:5" ht="17.25" thickTop="1" thickBot="1" x14ac:dyDescent="0.3">
      <c r="A28" s="9" t="s">
        <v>11</v>
      </c>
      <c r="B28" s="9">
        <f>SUM(B29)</f>
        <v>3</v>
      </c>
      <c r="C28" s="9">
        <f>SUM(C29)</f>
        <v>0</v>
      </c>
      <c r="D28" s="12">
        <f t="shared" si="1"/>
        <v>3</v>
      </c>
      <c r="E28" s="14">
        <f t="shared" si="0"/>
        <v>1</v>
      </c>
    </row>
    <row r="29" spans="1:5" ht="17.25" thickTop="1" thickBot="1" x14ac:dyDescent="0.3">
      <c r="A29" s="2" t="s">
        <v>30</v>
      </c>
      <c r="B29" s="2">
        <v>3</v>
      </c>
      <c r="C29" s="2">
        <v>0</v>
      </c>
      <c r="D29">
        <f t="shared" si="1"/>
        <v>3</v>
      </c>
      <c r="E29" s="1">
        <f t="shared" si="0"/>
        <v>1</v>
      </c>
    </row>
    <row r="30" spans="1:5" ht="17.25" thickTop="1" thickBot="1" x14ac:dyDescent="0.3">
      <c r="A30" s="9" t="s">
        <v>12</v>
      </c>
      <c r="B30" s="9">
        <f>SUM(B31)</f>
        <v>1</v>
      </c>
      <c r="C30" s="9">
        <f>SUM(C31)</f>
        <v>2</v>
      </c>
      <c r="D30" s="12">
        <f t="shared" si="1"/>
        <v>3</v>
      </c>
      <c r="E30" s="14">
        <f t="shared" si="0"/>
        <v>0.33333333333333331</v>
      </c>
    </row>
    <row r="31" spans="1:5" ht="17.25" thickTop="1" thickBot="1" x14ac:dyDescent="0.3">
      <c r="A31" s="10" t="s">
        <v>31</v>
      </c>
      <c r="B31" s="10">
        <v>1</v>
      </c>
      <c r="C31" s="10">
        <v>2</v>
      </c>
      <c r="D31" s="13">
        <f t="shared" si="1"/>
        <v>3</v>
      </c>
      <c r="E31" s="15">
        <f t="shared" si="0"/>
        <v>0.33333333333333331</v>
      </c>
    </row>
    <row r="32" spans="1:5" ht="17.25" thickTop="1" thickBot="1" x14ac:dyDescent="0.3">
      <c r="A32" s="9" t="s">
        <v>13</v>
      </c>
      <c r="B32" s="9">
        <f>SUM(B33)</f>
        <v>0</v>
      </c>
      <c r="C32" s="9">
        <f>SUM(C33)</f>
        <v>3</v>
      </c>
      <c r="D32" s="12">
        <f t="shared" si="1"/>
        <v>3</v>
      </c>
      <c r="E32" s="14">
        <f t="shared" si="0"/>
        <v>0</v>
      </c>
    </row>
    <row r="33" spans="1:5" ht="17.25" thickTop="1" thickBot="1" x14ac:dyDescent="0.3">
      <c r="A33" s="2" t="s">
        <v>32</v>
      </c>
      <c r="B33" s="2">
        <v>0</v>
      </c>
      <c r="C33" s="2">
        <v>3</v>
      </c>
      <c r="D33">
        <f t="shared" si="1"/>
        <v>3</v>
      </c>
      <c r="E33" s="1">
        <f t="shared" si="0"/>
        <v>0</v>
      </c>
    </row>
    <row r="34" spans="1:5" ht="17.25" thickTop="1" thickBot="1" x14ac:dyDescent="0.3">
      <c r="A34" s="9" t="s">
        <v>14</v>
      </c>
      <c r="B34" s="9">
        <f>SUM(B35)</f>
        <v>1</v>
      </c>
      <c r="C34" s="9">
        <f>SUM(C35)</f>
        <v>0</v>
      </c>
      <c r="D34" s="12">
        <f t="shared" si="1"/>
        <v>1</v>
      </c>
      <c r="E34" s="14">
        <f t="shared" si="0"/>
        <v>1</v>
      </c>
    </row>
    <row r="35" spans="1:5" ht="17.25" thickTop="1" thickBot="1" x14ac:dyDescent="0.3">
      <c r="A35" s="2" t="s">
        <v>33</v>
      </c>
      <c r="B35" s="2">
        <v>1</v>
      </c>
      <c r="C35" s="2">
        <v>0</v>
      </c>
      <c r="D35">
        <f t="shared" si="1"/>
        <v>1</v>
      </c>
      <c r="E35" s="1">
        <f t="shared" si="0"/>
        <v>1</v>
      </c>
    </row>
    <row r="36" spans="1:5" ht="17.25" thickTop="1" thickBot="1" x14ac:dyDescent="0.3">
      <c r="A36" s="9" t="s">
        <v>15</v>
      </c>
      <c r="B36" s="9">
        <f>SUM(B37)</f>
        <v>3</v>
      </c>
      <c r="C36" s="9">
        <f>SUM(C37)</f>
        <v>0</v>
      </c>
      <c r="D36" s="12">
        <f t="shared" si="1"/>
        <v>3</v>
      </c>
      <c r="E36" s="14">
        <f t="shared" si="0"/>
        <v>1</v>
      </c>
    </row>
    <row r="37" spans="1:5" ht="17.25" thickTop="1" thickBot="1" x14ac:dyDescent="0.3">
      <c r="A37" s="10" t="s">
        <v>34</v>
      </c>
      <c r="B37" s="10">
        <v>3</v>
      </c>
      <c r="C37" s="10">
        <v>0</v>
      </c>
      <c r="D37" s="13">
        <f t="shared" si="1"/>
        <v>3</v>
      </c>
      <c r="E37" s="15">
        <f t="shared" si="0"/>
        <v>1</v>
      </c>
    </row>
    <row r="38" spans="1:5" ht="17.25" thickTop="1" thickBot="1" x14ac:dyDescent="0.3">
      <c r="A38" s="9" t="s">
        <v>16</v>
      </c>
      <c r="B38" s="9">
        <f>SUM(B39)</f>
        <v>2</v>
      </c>
      <c r="C38" s="9">
        <f>SUM(C39)</f>
        <v>0</v>
      </c>
      <c r="D38" s="12">
        <f t="shared" si="1"/>
        <v>2</v>
      </c>
      <c r="E38" s="14">
        <f t="shared" si="0"/>
        <v>1</v>
      </c>
    </row>
    <row r="39" spans="1:5" ht="16.5" thickTop="1" x14ac:dyDescent="0.25">
      <c r="A39" s="10" t="s">
        <v>35</v>
      </c>
      <c r="B39" s="10">
        <v>2</v>
      </c>
      <c r="C39" s="10">
        <v>0</v>
      </c>
      <c r="D39" s="13">
        <f t="shared" si="1"/>
        <v>2</v>
      </c>
      <c r="E39" s="15">
        <f t="shared" si="0"/>
        <v>1</v>
      </c>
    </row>
    <row r="40" spans="1:5" x14ac:dyDescent="0.25">
      <c r="A40"/>
      <c r="B40"/>
      <c r="C40"/>
    </row>
    <row r="41" spans="1:5" x14ac:dyDescent="0.25">
      <c r="A41"/>
      <c r="B41"/>
      <c r="C41"/>
    </row>
    <row r="42" spans="1:5" x14ac:dyDescent="0.25">
      <c r="A42"/>
      <c r="B42"/>
      <c r="C42"/>
    </row>
    <row r="43" spans="1:5" x14ac:dyDescent="0.25">
      <c r="A43"/>
      <c r="B43"/>
      <c r="C43"/>
    </row>
    <row r="44" spans="1:5" x14ac:dyDescent="0.25">
      <c r="A44"/>
      <c r="B44"/>
      <c r="C44"/>
    </row>
    <row r="45" spans="1:5" x14ac:dyDescent="0.25">
      <c r="E45" s="1"/>
    </row>
    <row r="46" spans="1:5" x14ac:dyDescent="0.25">
      <c r="E46" s="1"/>
    </row>
    <row r="47" spans="1:5" x14ac:dyDescent="0.25">
      <c r="E47" s="1"/>
    </row>
    <row r="48" spans="1:5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</sheetData>
  <conditionalFormatting sqref="E1:E28 E71:E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:E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:E39 E41:E7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E8" sqref="E8"/>
    </sheetView>
  </sheetViews>
  <sheetFormatPr defaultRowHeight="15.75" x14ac:dyDescent="0.25"/>
  <cols>
    <col min="1" max="1" width="15.5" style="2" customWidth="1"/>
    <col min="2" max="3" width="9" style="2"/>
    <col min="5" max="5" width="9.125" customWidth="1"/>
  </cols>
  <sheetData>
    <row r="1" spans="1:8" ht="16.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ht="17.25" thickTop="1" thickBot="1" x14ac:dyDescent="0.3">
      <c r="A2" s="3" t="s">
        <v>42</v>
      </c>
      <c r="B2" s="4">
        <f>B3</f>
        <v>1</v>
      </c>
      <c r="C2" s="4">
        <f>C3</f>
        <v>0</v>
      </c>
      <c r="D2" s="5">
        <f>D3</f>
        <v>1</v>
      </c>
      <c r="E2" s="6">
        <f>B2/D2</f>
        <v>1</v>
      </c>
      <c r="G2" t="s">
        <v>36</v>
      </c>
      <c r="H2" s="7">
        <f>AVERAGE(E2,E4)</f>
        <v>0.88955823293172687</v>
      </c>
    </row>
    <row r="3" spans="1:8" ht="17.25" thickTop="1" thickBot="1" x14ac:dyDescent="0.3">
      <c r="A3" s="2" t="s">
        <v>43</v>
      </c>
      <c r="B3" s="2">
        <v>1</v>
      </c>
      <c r="C3" s="2">
        <v>0</v>
      </c>
      <c r="D3">
        <f t="shared" ref="D3:D8" si="0">C3+B3</f>
        <v>1</v>
      </c>
      <c r="E3" s="1">
        <f t="shared" ref="E3:E8" si="1">B3/D3</f>
        <v>1</v>
      </c>
    </row>
    <row r="4" spans="1:8" ht="17.25" thickTop="1" thickBot="1" x14ac:dyDescent="0.3">
      <c r="A4" s="3" t="s">
        <v>44</v>
      </c>
      <c r="B4" s="4">
        <f>SUM(B5:B8)</f>
        <v>388</v>
      </c>
      <c r="C4" s="4">
        <f>SUM(C5:C8)</f>
        <v>110</v>
      </c>
      <c r="D4" s="5">
        <f t="shared" si="0"/>
        <v>498</v>
      </c>
      <c r="E4" s="6">
        <f t="shared" si="1"/>
        <v>0.77911646586345384</v>
      </c>
    </row>
    <row r="5" spans="1:8" ht="16.5" thickTop="1" x14ac:dyDescent="0.25">
      <c r="A5" s="2" t="s">
        <v>20</v>
      </c>
      <c r="B5" s="2">
        <v>241</v>
      </c>
      <c r="C5" s="2">
        <v>74</v>
      </c>
      <c r="D5">
        <f t="shared" si="0"/>
        <v>315</v>
      </c>
      <c r="E5" s="1">
        <f t="shared" si="1"/>
        <v>0.76507936507936503</v>
      </c>
    </row>
    <row r="6" spans="1:8" x14ac:dyDescent="0.25">
      <c r="A6" s="2" t="s">
        <v>19</v>
      </c>
      <c r="B6" s="2">
        <v>56</v>
      </c>
      <c r="C6" s="2">
        <v>10</v>
      </c>
      <c r="D6">
        <f t="shared" si="0"/>
        <v>66</v>
      </c>
      <c r="E6" s="1">
        <f t="shared" si="1"/>
        <v>0.84848484848484851</v>
      </c>
    </row>
    <row r="7" spans="1:8" x14ac:dyDescent="0.25">
      <c r="A7" s="2" t="s">
        <v>21</v>
      </c>
      <c r="B7" s="2">
        <v>47</v>
      </c>
      <c r="C7" s="2">
        <v>0</v>
      </c>
      <c r="D7">
        <f t="shared" si="0"/>
        <v>47</v>
      </c>
      <c r="E7" s="1">
        <f t="shared" si="1"/>
        <v>1</v>
      </c>
    </row>
    <row r="8" spans="1:8" x14ac:dyDescent="0.25">
      <c r="A8" s="2" t="s">
        <v>22</v>
      </c>
      <c r="B8" s="2">
        <v>44</v>
      </c>
      <c r="C8" s="2">
        <v>26</v>
      </c>
      <c r="D8">
        <f t="shared" si="0"/>
        <v>70</v>
      </c>
      <c r="E8" s="1">
        <f t="shared" si="1"/>
        <v>0.62857142857142856</v>
      </c>
    </row>
  </sheetData>
  <conditionalFormatting sqref="E2:E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workbookViewId="0">
      <selection activeCell="H17" sqref="H17"/>
    </sheetView>
  </sheetViews>
  <sheetFormatPr defaultRowHeight="15.75" x14ac:dyDescent="0.25"/>
  <cols>
    <col min="1" max="1" width="18.875" style="2" bestFit="1" customWidth="1"/>
    <col min="2" max="3" width="9" style="2"/>
    <col min="5" max="5" width="9.125" style="1" customWidth="1"/>
  </cols>
  <sheetData>
    <row r="1" spans="1:8" ht="16.5" thickBot="1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8" ht="17.25" thickTop="1" thickBot="1" x14ac:dyDescent="0.3">
      <c r="A2" s="3" t="s">
        <v>46</v>
      </c>
      <c r="B2" s="4">
        <f>SUM(B3:B6)</f>
        <v>10</v>
      </c>
      <c r="C2" s="4">
        <f>SUM(C3:C6)</f>
        <v>6</v>
      </c>
      <c r="D2" s="5">
        <f>B2+C2</f>
        <v>16</v>
      </c>
      <c r="E2" s="16">
        <f>B2/D2</f>
        <v>0.625</v>
      </c>
      <c r="G2" t="s">
        <v>36</v>
      </c>
      <c r="H2" s="7">
        <f>AVERAGE(E2,E7,E9,E21,E34,E40,E46)</f>
        <v>0.74123376623376624</v>
      </c>
    </row>
    <row r="3" spans="1:8" ht="16.5" thickTop="1" x14ac:dyDescent="0.25">
      <c r="A3" t="s">
        <v>19</v>
      </c>
      <c r="B3">
        <v>2</v>
      </c>
      <c r="C3">
        <v>2</v>
      </c>
      <c r="D3">
        <f t="shared" ref="D3:D39" si="0">C3+B3</f>
        <v>4</v>
      </c>
      <c r="E3" s="1">
        <f t="shared" ref="E3:E39" si="1">B3/D3</f>
        <v>0.5</v>
      </c>
    </row>
    <row r="4" spans="1:8" x14ac:dyDescent="0.25">
      <c r="A4" t="s">
        <v>20</v>
      </c>
      <c r="B4">
        <v>4</v>
      </c>
      <c r="C4">
        <v>0</v>
      </c>
      <c r="D4">
        <f t="shared" si="0"/>
        <v>4</v>
      </c>
      <c r="E4" s="1">
        <f t="shared" si="1"/>
        <v>1</v>
      </c>
    </row>
    <row r="5" spans="1:8" x14ac:dyDescent="0.25">
      <c r="A5" t="s">
        <v>21</v>
      </c>
      <c r="B5">
        <v>2</v>
      </c>
      <c r="C5">
        <v>2</v>
      </c>
      <c r="D5">
        <f t="shared" si="0"/>
        <v>4</v>
      </c>
      <c r="E5" s="1">
        <f t="shared" si="1"/>
        <v>0.5</v>
      </c>
    </row>
    <row r="6" spans="1:8" ht="16.5" thickBot="1" x14ac:dyDescent="0.3">
      <c r="A6" t="s">
        <v>22</v>
      </c>
      <c r="B6">
        <v>2</v>
      </c>
      <c r="C6">
        <v>2</v>
      </c>
      <c r="D6">
        <f t="shared" si="0"/>
        <v>4</v>
      </c>
      <c r="E6" s="1">
        <f t="shared" si="1"/>
        <v>0.5</v>
      </c>
    </row>
    <row r="7" spans="1:8" ht="17.25" thickTop="1" thickBot="1" x14ac:dyDescent="0.3">
      <c r="A7" s="5" t="s">
        <v>45</v>
      </c>
      <c r="B7" s="5">
        <f>B8</f>
        <v>132</v>
      </c>
      <c r="C7" s="5">
        <f>C8</f>
        <v>0</v>
      </c>
      <c r="D7" s="5">
        <f t="shared" si="0"/>
        <v>132</v>
      </c>
      <c r="E7" s="6">
        <f t="shared" si="1"/>
        <v>1</v>
      </c>
    </row>
    <row r="8" spans="1:8" ht="17.25" thickTop="1" thickBot="1" x14ac:dyDescent="0.3">
      <c r="A8" t="s">
        <v>47</v>
      </c>
      <c r="B8">
        <v>132</v>
      </c>
      <c r="C8">
        <v>0</v>
      </c>
      <c r="D8">
        <f t="shared" si="0"/>
        <v>132</v>
      </c>
      <c r="E8" s="1">
        <f t="shared" si="1"/>
        <v>1</v>
      </c>
    </row>
    <row r="9" spans="1:8" ht="17.25" thickTop="1" thickBot="1" x14ac:dyDescent="0.3">
      <c r="A9" s="5" t="s">
        <v>48</v>
      </c>
      <c r="B9" s="5">
        <f>SUM(B10:B20)</f>
        <v>27</v>
      </c>
      <c r="C9" s="5">
        <f>SUM(C10:C20)</f>
        <v>17</v>
      </c>
      <c r="D9" s="5">
        <f t="shared" si="0"/>
        <v>44</v>
      </c>
      <c r="E9" s="6">
        <f t="shared" si="1"/>
        <v>0.61363636363636365</v>
      </c>
    </row>
    <row r="10" spans="1:8" ht="16.5" thickTop="1" x14ac:dyDescent="0.25">
      <c r="A10" t="s">
        <v>49</v>
      </c>
      <c r="B10">
        <v>4</v>
      </c>
      <c r="C10">
        <v>0</v>
      </c>
      <c r="D10">
        <f t="shared" si="0"/>
        <v>4</v>
      </c>
      <c r="E10" s="1">
        <f t="shared" si="1"/>
        <v>1</v>
      </c>
    </row>
    <row r="11" spans="1:8" x14ac:dyDescent="0.25">
      <c r="A11" t="s">
        <v>50</v>
      </c>
      <c r="B11">
        <v>4</v>
      </c>
      <c r="C11">
        <v>0</v>
      </c>
      <c r="D11">
        <f t="shared" si="0"/>
        <v>4</v>
      </c>
      <c r="E11" s="1">
        <f t="shared" si="1"/>
        <v>1</v>
      </c>
    </row>
    <row r="12" spans="1:8" x14ac:dyDescent="0.25">
      <c r="A12" t="s">
        <v>51</v>
      </c>
      <c r="B12">
        <v>4</v>
      </c>
      <c r="C12">
        <v>0</v>
      </c>
      <c r="D12">
        <f t="shared" si="0"/>
        <v>4</v>
      </c>
      <c r="E12" s="1">
        <f t="shared" si="1"/>
        <v>1</v>
      </c>
    </row>
    <row r="13" spans="1:8" x14ac:dyDescent="0.25">
      <c r="A13" t="s">
        <v>52</v>
      </c>
      <c r="B13">
        <v>4</v>
      </c>
      <c r="C13">
        <v>0</v>
      </c>
      <c r="D13">
        <f t="shared" si="0"/>
        <v>4</v>
      </c>
      <c r="E13" s="1">
        <f t="shared" si="1"/>
        <v>1</v>
      </c>
    </row>
    <row r="14" spans="1:8" x14ac:dyDescent="0.25">
      <c r="A14" t="s">
        <v>53</v>
      </c>
      <c r="B14">
        <v>4</v>
      </c>
      <c r="C14">
        <v>0</v>
      </c>
      <c r="D14">
        <f t="shared" si="0"/>
        <v>4</v>
      </c>
      <c r="E14" s="1">
        <f t="shared" si="1"/>
        <v>1</v>
      </c>
    </row>
    <row r="15" spans="1:8" x14ac:dyDescent="0.25">
      <c r="A15" t="s">
        <v>54</v>
      </c>
      <c r="B15">
        <v>0</v>
      </c>
      <c r="C15">
        <v>4</v>
      </c>
      <c r="D15">
        <f t="shared" si="0"/>
        <v>4</v>
      </c>
      <c r="E15" s="1">
        <f t="shared" si="1"/>
        <v>0</v>
      </c>
    </row>
    <row r="16" spans="1:8" x14ac:dyDescent="0.25">
      <c r="A16" t="s">
        <v>55</v>
      </c>
      <c r="B16">
        <v>3</v>
      </c>
      <c r="C16">
        <v>1</v>
      </c>
      <c r="D16">
        <f t="shared" si="0"/>
        <v>4</v>
      </c>
      <c r="E16" s="1">
        <f t="shared" si="1"/>
        <v>0.75</v>
      </c>
    </row>
    <row r="17" spans="1:5" x14ac:dyDescent="0.25">
      <c r="A17" t="s">
        <v>56</v>
      </c>
      <c r="B17">
        <v>4</v>
      </c>
      <c r="C17">
        <v>0</v>
      </c>
      <c r="D17">
        <f t="shared" si="0"/>
        <v>4</v>
      </c>
      <c r="E17" s="1">
        <f t="shared" si="1"/>
        <v>1</v>
      </c>
    </row>
    <row r="18" spans="1:5" x14ac:dyDescent="0.25">
      <c r="A18" t="s">
        <v>57</v>
      </c>
      <c r="B18">
        <v>0</v>
      </c>
      <c r="C18">
        <v>4</v>
      </c>
      <c r="D18">
        <f t="shared" si="0"/>
        <v>4</v>
      </c>
      <c r="E18" s="1">
        <f t="shared" si="1"/>
        <v>0</v>
      </c>
    </row>
    <row r="19" spans="1:5" x14ac:dyDescent="0.25">
      <c r="A19" t="s">
        <v>58</v>
      </c>
      <c r="B19">
        <v>0</v>
      </c>
      <c r="C19">
        <v>4</v>
      </c>
      <c r="D19">
        <f t="shared" si="0"/>
        <v>4</v>
      </c>
      <c r="E19" s="1">
        <f t="shared" si="1"/>
        <v>0</v>
      </c>
    </row>
    <row r="20" spans="1:5" ht="16.5" thickBot="1" x14ac:dyDescent="0.3">
      <c r="A20" t="s">
        <v>59</v>
      </c>
      <c r="B20">
        <v>0</v>
      </c>
      <c r="C20">
        <v>4</v>
      </c>
      <c r="D20">
        <f t="shared" si="0"/>
        <v>4</v>
      </c>
      <c r="E20" s="1">
        <f t="shared" si="1"/>
        <v>0</v>
      </c>
    </row>
    <row r="21" spans="1:5" ht="17.25" thickTop="1" thickBot="1" x14ac:dyDescent="0.3">
      <c r="A21" s="5" t="s">
        <v>60</v>
      </c>
      <c r="B21" s="5">
        <f>SUM(B22:B33)</f>
        <v>48</v>
      </c>
      <c r="C21" s="5">
        <f>SUM(C22:C33)</f>
        <v>0</v>
      </c>
      <c r="D21" s="5">
        <f t="shared" si="0"/>
        <v>48</v>
      </c>
      <c r="E21" s="6">
        <f t="shared" si="1"/>
        <v>1</v>
      </c>
    </row>
    <row r="22" spans="1:5" ht="16.5" thickTop="1" x14ac:dyDescent="0.25">
      <c r="A22" t="s">
        <v>61</v>
      </c>
      <c r="B22">
        <v>4</v>
      </c>
      <c r="C22">
        <v>0</v>
      </c>
      <c r="D22">
        <f t="shared" si="0"/>
        <v>4</v>
      </c>
      <c r="E22" s="1">
        <f t="shared" si="1"/>
        <v>1</v>
      </c>
    </row>
    <row r="23" spans="1:5" x14ac:dyDescent="0.25">
      <c r="A23" t="s">
        <v>62</v>
      </c>
      <c r="B23">
        <v>4</v>
      </c>
      <c r="C23">
        <v>0</v>
      </c>
      <c r="D23">
        <f t="shared" si="0"/>
        <v>4</v>
      </c>
      <c r="E23" s="1">
        <f t="shared" si="1"/>
        <v>1</v>
      </c>
    </row>
    <row r="24" spans="1:5" x14ac:dyDescent="0.25">
      <c r="A24" t="s">
        <v>63</v>
      </c>
      <c r="B24">
        <v>4</v>
      </c>
      <c r="C24">
        <v>0</v>
      </c>
      <c r="D24">
        <f t="shared" si="0"/>
        <v>4</v>
      </c>
      <c r="E24" s="1">
        <f t="shared" si="1"/>
        <v>1</v>
      </c>
    </row>
    <row r="25" spans="1:5" x14ac:dyDescent="0.25">
      <c r="A25" t="s">
        <v>64</v>
      </c>
      <c r="B25">
        <v>4</v>
      </c>
      <c r="C25">
        <v>0</v>
      </c>
      <c r="D25">
        <f t="shared" si="0"/>
        <v>4</v>
      </c>
      <c r="E25" s="1">
        <f t="shared" si="1"/>
        <v>1</v>
      </c>
    </row>
    <row r="26" spans="1:5" x14ac:dyDescent="0.25">
      <c r="A26" t="s">
        <v>65</v>
      </c>
      <c r="B26">
        <v>4</v>
      </c>
      <c r="C26">
        <v>0</v>
      </c>
      <c r="D26">
        <f t="shared" si="0"/>
        <v>4</v>
      </c>
      <c r="E26" s="1">
        <f t="shared" si="1"/>
        <v>1</v>
      </c>
    </row>
    <row r="27" spans="1:5" x14ac:dyDescent="0.25">
      <c r="A27" t="s">
        <v>66</v>
      </c>
      <c r="B27">
        <v>4</v>
      </c>
      <c r="C27">
        <v>0</v>
      </c>
      <c r="D27">
        <f t="shared" si="0"/>
        <v>4</v>
      </c>
      <c r="E27" s="1">
        <f t="shared" si="1"/>
        <v>1</v>
      </c>
    </row>
    <row r="28" spans="1:5" x14ac:dyDescent="0.25">
      <c r="A28" t="s">
        <v>67</v>
      </c>
      <c r="B28">
        <v>4</v>
      </c>
      <c r="C28">
        <v>0</v>
      </c>
      <c r="D28">
        <f t="shared" si="0"/>
        <v>4</v>
      </c>
      <c r="E28" s="1">
        <f t="shared" si="1"/>
        <v>1</v>
      </c>
    </row>
    <row r="29" spans="1:5" x14ac:dyDescent="0.25">
      <c r="A29" t="s">
        <v>68</v>
      </c>
      <c r="B29">
        <v>4</v>
      </c>
      <c r="C29">
        <v>0</v>
      </c>
      <c r="D29">
        <f t="shared" si="0"/>
        <v>4</v>
      </c>
      <c r="E29" s="1">
        <f t="shared" si="1"/>
        <v>1</v>
      </c>
    </row>
    <row r="30" spans="1:5" x14ac:dyDescent="0.25">
      <c r="A30" t="s">
        <v>69</v>
      </c>
      <c r="B30">
        <v>4</v>
      </c>
      <c r="C30">
        <v>0</v>
      </c>
      <c r="D30">
        <f t="shared" si="0"/>
        <v>4</v>
      </c>
      <c r="E30" s="1">
        <f t="shared" si="1"/>
        <v>1</v>
      </c>
    </row>
    <row r="31" spans="1:5" x14ac:dyDescent="0.25">
      <c r="A31" t="s">
        <v>70</v>
      </c>
      <c r="B31">
        <v>4</v>
      </c>
      <c r="C31">
        <v>0</v>
      </c>
      <c r="D31">
        <f t="shared" si="0"/>
        <v>4</v>
      </c>
      <c r="E31" s="1">
        <f t="shared" si="1"/>
        <v>1</v>
      </c>
    </row>
    <row r="32" spans="1:5" x14ac:dyDescent="0.25">
      <c r="A32" t="s">
        <v>71</v>
      </c>
      <c r="B32">
        <v>4</v>
      </c>
      <c r="C32">
        <v>0</v>
      </c>
      <c r="D32">
        <f t="shared" si="0"/>
        <v>4</v>
      </c>
      <c r="E32" s="1">
        <f t="shared" si="1"/>
        <v>1</v>
      </c>
    </row>
    <row r="33" spans="1:5" ht="16.5" thickBot="1" x14ac:dyDescent="0.3">
      <c r="A33" t="s">
        <v>72</v>
      </c>
      <c r="B33">
        <v>4</v>
      </c>
      <c r="C33">
        <v>0</v>
      </c>
      <c r="D33">
        <f t="shared" si="0"/>
        <v>4</v>
      </c>
      <c r="E33" s="1">
        <f t="shared" si="1"/>
        <v>1</v>
      </c>
    </row>
    <row r="34" spans="1:5" ht="17.25" thickTop="1" thickBot="1" x14ac:dyDescent="0.3">
      <c r="A34" s="5" t="s">
        <v>73</v>
      </c>
      <c r="B34" s="5">
        <f>SUM(B35:B39)</f>
        <v>15</v>
      </c>
      <c r="C34" s="5">
        <f>SUM(C35:C39)</f>
        <v>10</v>
      </c>
      <c r="D34" s="5">
        <f t="shared" si="0"/>
        <v>25</v>
      </c>
      <c r="E34" s="6">
        <f t="shared" si="1"/>
        <v>0.6</v>
      </c>
    </row>
    <row r="35" spans="1:5" ht="16.5" thickTop="1" x14ac:dyDescent="0.25">
      <c r="A35" t="s">
        <v>74</v>
      </c>
      <c r="B35">
        <v>2</v>
      </c>
      <c r="C35">
        <v>3</v>
      </c>
      <c r="D35">
        <f t="shared" si="0"/>
        <v>5</v>
      </c>
      <c r="E35" s="1">
        <f t="shared" si="1"/>
        <v>0.4</v>
      </c>
    </row>
    <row r="36" spans="1:5" x14ac:dyDescent="0.25">
      <c r="A36" t="s">
        <v>75</v>
      </c>
      <c r="B36">
        <v>2</v>
      </c>
      <c r="C36">
        <v>3</v>
      </c>
      <c r="D36">
        <f t="shared" si="0"/>
        <v>5</v>
      </c>
      <c r="E36" s="1">
        <f t="shared" si="1"/>
        <v>0.4</v>
      </c>
    </row>
    <row r="37" spans="1:5" x14ac:dyDescent="0.25">
      <c r="A37" t="s">
        <v>76</v>
      </c>
      <c r="B37">
        <v>1</v>
      </c>
      <c r="C37">
        <v>4</v>
      </c>
      <c r="D37">
        <f t="shared" si="0"/>
        <v>5</v>
      </c>
      <c r="E37" s="1">
        <f t="shared" si="1"/>
        <v>0.2</v>
      </c>
    </row>
    <row r="38" spans="1:5" x14ac:dyDescent="0.25">
      <c r="A38" t="s">
        <v>19</v>
      </c>
      <c r="B38">
        <v>5</v>
      </c>
      <c r="C38">
        <f>SUM(C39)</f>
        <v>0</v>
      </c>
      <c r="D38">
        <f t="shared" si="0"/>
        <v>5</v>
      </c>
      <c r="E38" s="1">
        <f t="shared" si="1"/>
        <v>1</v>
      </c>
    </row>
    <row r="39" spans="1:5" ht="16.5" thickBot="1" x14ac:dyDescent="0.3">
      <c r="A39" t="s">
        <v>21</v>
      </c>
      <c r="B39">
        <v>5</v>
      </c>
      <c r="C39">
        <v>0</v>
      </c>
      <c r="D39">
        <f t="shared" si="0"/>
        <v>5</v>
      </c>
      <c r="E39" s="1">
        <f t="shared" si="1"/>
        <v>1</v>
      </c>
    </row>
    <row r="40" spans="1:5" ht="17.25" thickTop="1" thickBot="1" x14ac:dyDescent="0.3">
      <c r="A40" s="5" t="s">
        <v>77</v>
      </c>
      <c r="B40" s="5">
        <f>SUM(B41:B45)</f>
        <v>9</v>
      </c>
      <c r="C40" s="5">
        <f>SUM(C41:C45)</f>
        <v>6</v>
      </c>
      <c r="D40" s="5">
        <f t="shared" ref="D40:D44" si="2">C40+B40</f>
        <v>15</v>
      </c>
      <c r="E40" s="6">
        <f t="shared" ref="E40:E44" si="3">B40/D40</f>
        <v>0.6</v>
      </c>
    </row>
    <row r="41" spans="1:5" ht="16.5" thickTop="1" x14ac:dyDescent="0.25">
      <c r="A41" t="s">
        <v>78</v>
      </c>
      <c r="B41">
        <v>1</v>
      </c>
      <c r="C41">
        <v>2</v>
      </c>
      <c r="D41">
        <f t="shared" si="2"/>
        <v>3</v>
      </c>
      <c r="E41" s="1">
        <f t="shared" si="3"/>
        <v>0.33333333333333331</v>
      </c>
    </row>
    <row r="42" spans="1:5" x14ac:dyDescent="0.25">
      <c r="A42" t="s">
        <v>79</v>
      </c>
      <c r="B42">
        <v>2</v>
      </c>
      <c r="C42">
        <v>1</v>
      </c>
      <c r="D42">
        <f t="shared" si="2"/>
        <v>3</v>
      </c>
      <c r="E42" s="1">
        <f t="shared" si="3"/>
        <v>0.66666666666666663</v>
      </c>
    </row>
    <row r="43" spans="1:5" x14ac:dyDescent="0.25">
      <c r="A43" t="s">
        <v>80</v>
      </c>
      <c r="B43">
        <v>2</v>
      </c>
      <c r="C43">
        <v>1</v>
      </c>
      <c r="D43">
        <f t="shared" si="2"/>
        <v>3</v>
      </c>
      <c r="E43" s="1">
        <f t="shared" si="3"/>
        <v>0.66666666666666663</v>
      </c>
    </row>
    <row r="44" spans="1:5" x14ac:dyDescent="0.25">
      <c r="A44" t="s">
        <v>81</v>
      </c>
      <c r="B44">
        <v>1</v>
      </c>
      <c r="C44">
        <v>2</v>
      </c>
      <c r="D44">
        <f t="shared" si="2"/>
        <v>3</v>
      </c>
      <c r="E44" s="1">
        <f t="shared" si="3"/>
        <v>0.33333333333333331</v>
      </c>
    </row>
    <row r="45" spans="1:5" ht="16.5" thickBot="1" x14ac:dyDescent="0.3">
      <c r="A45" t="s">
        <v>98</v>
      </c>
      <c r="B45">
        <v>3</v>
      </c>
      <c r="C45">
        <v>0</v>
      </c>
      <c r="D45">
        <f t="shared" ref="D45" si="4">C45+B45</f>
        <v>3</v>
      </c>
      <c r="E45" s="1">
        <f t="shared" ref="E45" si="5">B45/D45</f>
        <v>1</v>
      </c>
    </row>
    <row r="46" spans="1:5" ht="17.25" thickTop="1" thickBot="1" x14ac:dyDescent="0.3">
      <c r="A46" s="3" t="s">
        <v>82</v>
      </c>
      <c r="B46" s="3">
        <f>SUM(B47:B50)</f>
        <v>18</v>
      </c>
      <c r="C46" s="3">
        <f>SUM(C47:C50)</f>
        <v>6</v>
      </c>
      <c r="D46" s="5">
        <f>C46+B46</f>
        <v>24</v>
      </c>
      <c r="E46" s="16">
        <f>B46/D46</f>
        <v>0.75</v>
      </c>
    </row>
    <row r="47" spans="1:5" ht="16.5" thickTop="1" x14ac:dyDescent="0.25">
      <c r="A47" s="2" t="s">
        <v>83</v>
      </c>
      <c r="B47" s="2">
        <v>5</v>
      </c>
      <c r="C47" s="2">
        <v>1</v>
      </c>
      <c r="D47">
        <f>C47+B47</f>
        <v>6</v>
      </c>
      <c r="E47" s="1">
        <f>B47/D47</f>
        <v>0.83333333333333337</v>
      </c>
    </row>
    <row r="48" spans="1:5" x14ac:dyDescent="0.25">
      <c r="A48" s="2" t="s">
        <v>19</v>
      </c>
      <c r="B48" s="2">
        <v>4</v>
      </c>
      <c r="C48" s="2">
        <v>2</v>
      </c>
      <c r="D48">
        <f>C48+B48</f>
        <v>6</v>
      </c>
      <c r="E48" s="1">
        <f>B48/D48</f>
        <v>0.66666666666666663</v>
      </c>
    </row>
    <row r="49" spans="1:5" x14ac:dyDescent="0.25">
      <c r="A49" s="2" t="s">
        <v>21</v>
      </c>
      <c r="B49" s="2">
        <v>5</v>
      </c>
      <c r="C49" s="2">
        <v>1</v>
      </c>
      <c r="D49">
        <f>C49+B49</f>
        <v>6</v>
      </c>
      <c r="E49" s="1">
        <f>B49/D49</f>
        <v>0.83333333333333337</v>
      </c>
    </row>
    <row r="50" spans="1:5" x14ac:dyDescent="0.25">
      <c r="A50" s="2" t="s">
        <v>22</v>
      </c>
      <c r="B50" s="2">
        <v>4</v>
      </c>
      <c r="C50" s="2">
        <v>2</v>
      </c>
      <c r="D50">
        <f>C50+B50</f>
        <v>6</v>
      </c>
      <c r="E50" s="1">
        <f>B50/D50</f>
        <v>0.66666666666666663</v>
      </c>
    </row>
  </sheetData>
  <conditionalFormatting sqref="E1:E28 E71:E10485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:E3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:E39 E55:E7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9 E55:E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0 E55:E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1 E55:E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E44 E46:E54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4 E46:E1048576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H2" evalError="1"/>
  </ignoredErrors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workbookViewId="0">
      <selection activeCell="G20" sqref="G20"/>
    </sheetView>
  </sheetViews>
  <sheetFormatPr defaultRowHeight="15.75" x14ac:dyDescent="0.25"/>
  <cols>
    <col min="1" max="1" width="15.5" style="2" customWidth="1"/>
    <col min="2" max="3" width="9" style="2"/>
    <col min="5" max="5" width="9.125" customWidth="1"/>
  </cols>
  <sheetData>
    <row r="1" spans="1:8" ht="16.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ht="17.25" thickTop="1" thickBot="1" x14ac:dyDescent="0.3">
      <c r="A2" s="3" t="s">
        <v>84</v>
      </c>
      <c r="B2" s="4">
        <f>SUM(B3:B10)</f>
        <v>32</v>
      </c>
      <c r="C2" s="4">
        <f>SUM(C3:C10)</f>
        <v>8</v>
      </c>
      <c r="D2" s="5">
        <f>B2+C2</f>
        <v>40</v>
      </c>
      <c r="E2" s="6">
        <f>B2/D2</f>
        <v>0.8</v>
      </c>
      <c r="G2" t="s">
        <v>36</v>
      </c>
      <c r="H2" s="7">
        <f>AVERAGE(E2,E11)</f>
        <v>0.8</v>
      </c>
    </row>
    <row r="3" spans="1:8" ht="16.5" thickTop="1" x14ac:dyDescent="0.25">
      <c r="A3" s="2" t="s">
        <v>85</v>
      </c>
      <c r="B3" s="2">
        <v>4</v>
      </c>
      <c r="C3" s="2">
        <v>0</v>
      </c>
      <c r="D3">
        <f t="shared" ref="D3" si="0">C3+B3</f>
        <v>4</v>
      </c>
      <c r="E3" s="1">
        <f t="shared" ref="E3" si="1">B3/D3</f>
        <v>1</v>
      </c>
    </row>
    <row r="4" spans="1:8" x14ac:dyDescent="0.25">
      <c r="A4" t="s">
        <v>86</v>
      </c>
      <c r="B4">
        <v>4</v>
      </c>
      <c r="C4">
        <v>0</v>
      </c>
      <c r="D4">
        <f t="shared" ref="D4:D8" si="2">C4+B4</f>
        <v>4</v>
      </c>
      <c r="E4" s="1">
        <f t="shared" ref="E4:E8" si="3">B4/D4</f>
        <v>1</v>
      </c>
    </row>
    <row r="5" spans="1:8" x14ac:dyDescent="0.25">
      <c r="A5" t="s">
        <v>87</v>
      </c>
      <c r="B5">
        <v>7</v>
      </c>
      <c r="C5">
        <v>2</v>
      </c>
      <c r="D5">
        <f t="shared" si="2"/>
        <v>9</v>
      </c>
      <c r="E5" s="1">
        <f t="shared" si="3"/>
        <v>0.77777777777777779</v>
      </c>
    </row>
    <row r="6" spans="1:8" x14ac:dyDescent="0.25">
      <c r="A6" t="s">
        <v>88</v>
      </c>
      <c r="B6">
        <v>4</v>
      </c>
      <c r="C6">
        <v>1</v>
      </c>
      <c r="D6">
        <f t="shared" si="2"/>
        <v>5</v>
      </c>
      <c r="E6" s="1">
        <f t="shared" si="3"/>
        <v>0.8</v>
      </c>
    </row>
    <row r="7" spans="1:8" x14ac:dyDescent="0.25">
      <c r="A7" t="s">
        <v>89</v>
      </c>
      <c r="B7">
        <v>3</v>
      </c>
      <c r="C7">
        <v>0</v>
      </c>
      <c r="D7">
        <f t="shared" si="2"/>
        <v>3</v>
      </c>
      <c r="E7" s="1">
        <f t="shared" si="3"/>
        <v>1</v>
      </c>
    </row>
    <row r="8" spans="1:8" x14ac:dyDescent="0.25">
      <c r="A8" t="s">
        <v>90</v>
      </c>
      <c r="B8">
        <v>5</v>
      </c>
      <c r="C8">
        <v>2</v>
      </c>
      <c r="D8">
        <f t="shared" si="2"/>
        <v>7</v>
      </c>
      <c r="E8" s="1">
        <f t="shared" si="3"/>
        <v>0.7142857142857143</v>
      </c>
    </row>
    <row r="9" spans="1:8" x14ac:dyDescent="0.25">
      <c r="A9" s="2" t="s">
        <v>96</v>
      </c>
      <c r="B9" s="2">
        <v>2</v>
      </c>
      <c r="C9" s="2">
        <v>2</v>
      </c>
      <c r="D9">
        <f t="shared" ref="D9:D10" si="4">C9+B9</f>
        <v>4</v>
      </c>
      <c r="E9" s="1">
        <f t="shared" ref="E9:E10" si="5">B9/D9</f>
        <v>0.5</v>
      </c>
    </row>
    <row r="10" spans="1:8" ht="16.5" thickBot="1" x14ac:dyDescent="0.3">
      <c r="A10" s="2" t="s">
        <v>97</v>
      </c>
      <c r="B10" s="2">
        <v>3</v>
      </c>
      <c r="C10" s="2">
        <v>1</v>
      </c>
      <c r="D10">
        <f t="shared" si="4"/>
        <v>4</v>
      </c>
      <c r="E10" s="1">
        <f t="shared" si="5"/>
        <v>0.75</v>
      </c>
    </row>
    <row r="11" spans="1:8" ht="17.25" thickTop="1" thickBot="1" x14ac:dyDescent="0.3">
      <c r="A11" s="3" t="s">
        <v>91</v>
      </c>
      <c r="B11" s="3">
        <f>SUM(B12:B15)</f>
        <v>4</v>
      </c>
      <c r="C11" s="3">
        <f>SUM(C12:C15)</f>
        <v>1</v>
      </c>
      <c r="D11" s="5">
        <f>C11+B11</f>
        <v>5</v>
      </c>
      <c r="E11" s="6">
        <f>B11/D11</f>
        <v>0.8</v>
      </c>
    </row>
    <row r="12" spans="1:8" ht="16.5" thickTop="1" x14ac:dyDescent="0.25">
      <c r="A12" s="2" t="s">
        <v>92</v>
      </c>
      <c r="B12" s="2">
        <v>2</v>
      </c>
      <c r="C12" s="2">
        <v>0</v>
      </c>
      <c r="D12">
        <f>C12+B12</f>
        <v>2</v>
      </c>
      <c r="E12" s="1">
        <f>B12/D12</f>
        <v>1</v>
      </c>
    </row>
    <row r="13" spans="1:8" x14ac:dyDescent="0.25">
      <c r="A13" s="2" t="s">
        <v>93</v>
      </c>
      <c r="B13" s="2">
        <v>1</v>
      </c>
      <c r="C13" s="2">
        <v>0</v>
      </c>
      <c r="D13">
        <f>C13+B13</f>
        <v>1</v>
      </c>
      <c r="E13" s="1">
        <f>B13/D13</f>
        <v>1</v>
      </c>
    </row>
    <row r="14" spans="1:8" x14ac:dyDescent="0.25">
      <c r="A14" s="2" t="s">
        <v>94</v>
      </c>
      <c r="B14" s="2">
        <v>1</v>
      </c>
      <c r="C14" s="2">
        <v>0</v>
      </c>
      <c r="D14">
        <f>C14+B14</f>
        <v>1</v>
      </c>
      <c r="E14" s="1">
        <f>B14/D14</f>
        <v>1</v>
      </c>
    </row>
    <row r="15" spans="1:8" x14ac:dyDescent="0.25">
      <c r="A15" s="2" t="s">
        <v>95</v>
      </c>
      <c r="B15" s="2">
        <v>0</v>
      </c>
      <c r="C15" s="2">
        <v>1</v>
      </c>
      <c r="D15">
        <f>C15+B15</f>
        <v>1</v>
      </c>
      <c r="E15" s="1">
        <f>B15/D15</f>
        <v>0</v>
      </c>
    </row>
    <row r="17" spans="1:5" x14ac:dyDescent="0.25">
      <c r="A17"/>
      <c r="B17"/>
      <c r="C17"/>
      <c r="E17" s="1"/>
    </row>
    <row r="18" spans="1:5" x14ac:dyDescent="0.25">
      <c r="A18"/>
      <c r="B18"/>
      <c r="C18"/>
      <c r="E18" s="1"/>
    </row>
    <row r="19" spans="1:5" x14ac:dyDescent="0.25">
      <c r="A19"/>
      <c r="B19"/>
      <c r="C19"/>
      <c r="E19" s="1"/>
    </row>
    <row r="20" spans="1:5" x14ac:dyDescent="0.25">
      <c r="A20"/>
      <c r="B20"/>
      <c r="C20"/>
      <c r="E20" s="1"/>
    </row>
    <row r="21" spans="1:5" x14ac:dyDescent="0.25">
      <c r="A21"/>
      <c r="B21"/>
      <c r="C21"/>
      <c r="E21" s="1"/>
    </row>
    <row r="22" spans="1:5" x14ac:dyDescent="0.25">
      <c r="A22"/>
      <c r="B22"/>
      <c r="C22"/>
      <c r="E22" s="1"/>
    </row>
    <row r="23" spans="1:5" x14ac:dyDescent="0.25">
      <c r="A23"/>
      <c r="B23"/>
      <c r="C23"/>
      <c r="E23" s="1"/>
    </row>
    <row r="24" spans="1:5" x14ac:dyDescent="0.25">
      <c r="A24"/>
      <c r="B24"/>
      <c r="C24"/>
      <c r="E24" s="1"/>
    </row>
    <row r="25" spans="1:5" x14ac:dyDescent="0.25">
      <c r="A25"/>
      <c r="B25"/>
      <c r="C25"/>
      <c r="E25" s="1"/>
    </row>
    <row r="26" spans="1:5" x14ac:dyDescent="0.25">
      <c r="A26"/>
      <c r="B26"/>
      <c r="C26"/>
      <c r="E26" s="1"/>
    </row>
    <row r="27" spans="1:5" x14ac:dyDescent="0.25">
      <c r="A27"/>
      <c r="B27"/>
      <c r="C27"/>
      <c r="E27" s="1"/>
    </row>
    <row r="28" spans="1:5" x14ac:dyDescent="0.25">
      <c r="A28"/>
      <c r="B28"/>
      <c r="C28"/>
      <c r="E28" s="1"/>
    </row>
    <row r="29" spans="1:5" x14ac:dyDescent="0.25">
      <c r="A29"/>
      <c r="B29"/>
      <c r="C29"/>
      <c r="E29" s="1"/>
    </row>
    <row r="30" spans="1:5" x14ac:dyDescent="0.25">
      <c r="A30"/>
      <c r="B30"/>
      <c r="C30"/>
      <c r="E30" s="1"/>
    </row>
    <row r="31" spans="1:5" x14ac:dyDescent="0.25">
      <c r="A31"/>
      <c r="B31"/>
      <c r="C31"/>
      <c r="E31" s="1"/>
    </row>
    <row r="32" spans="1:5" x14ac:dyDescent="0.25">
      <c r="A32"/>
      <c r="B32"/>
      <c r="C32"/>
      <c r="E32" s="1"/>
    </row>
    <row r="33" spans="1:5" x14ac:dyDescent="0.25">
      <c r="A33"/>
      <c r="B33"/>
      <c r="C33"/>
      <c r="E33" s="1"/>
    </row>
    <row r="34" spans="1:5" x14ac:dyDescent="0.25">
      <c r="A34"/>
      <c r="B34"/>
      <c r="C34"/>
      <c r="E34" s="1"/>
    </row>
    <row r="35" spans="1:5" x14ac:dyDescent="0.25">
      <c r="A35"/>
      <c r="B35"/>
      <c r="C35"/>
      <c r="E35" s="1"/>
    </row>
    <row r="36" spans="1:5" x14ac:dyDescent="0.25">
      <c r="A36"/>
      <c r="B36"/>
      <c r="C36"/>
    </row>
    <row r="37" spans="1:5" x14ac:dyDescent="0.25">
      <c r="A37"/>
      <c r="B37"/>
      <c r="C37"/>
    </row>
    <row r="38" spans="1:5" x14ac:dyDescent="0.25">
      <c r="A38"/>
      <c r="B38"/>
      <c r="C38"/>
    </row>
    <row r="39" spans="1:5" x14ac:dyDescent="0.25">
      <c r="A39"/>
      <c r="B39"/>
      <c r="C39"/>
    </row>
    <row r="40" spans="1:5" x14ac:dyDescent="0.25">
      <c r="A40"/>
      <c r="B40"/>
      <c r="C40"/>
    </row>
    <row r="41" spans="1:5" x14ac:dyDescent="0.25">
      <c r="A41"/>
      <c r="B41"/>
      <c r="C41"/>
    </row>
    <row r="42" spans="1:5" x14ac:dyDescent="0.25">
      <c r="A42"/>
      <c r="B42"/>
      <c r="C42"/>
    </row>
    <row r="43" spans="1:5" x14ac:dyDescent="0.25">
      <c r="A43"/>
      <c r="B43"/>
      <c r="C43"/>
    </row>
    <row r="44" spans="1:5" x14ac:dyDescent="0.25">
      <c r="A44"/>
      <c r="B44"/>
      <c r="C44"/>
    </row>
    <row r="45" spans="1:5" x14ac:dyDescent="0.25">
      <c r="A45"/>
      <c r="B45"/>
      <c r="C45"/>
    </row>
    <row r="46" spans="1:5" x14ac:dyDescent="0.25">
      <c r="A46"/>
      <c r="B46"/>
      <c r="C46"/>
    </row>
    <row r="47" spans="1:5" x14ac:dyDescent="0.25">
      <c r="A47"/>
      <c r="B47"/>
      <c r="C47"/>
    </row>
    <row r="48" spans="1:5" x14ac:dyDescent="0.25">
      <c r="A48"/>
      <c r="B48"/>
      <c r="C48"/>
    </row>
    <row r="49" spans="1:3" x14ac:dyDescent="0.25">
      <c r="A49"/>
      <c r="B49"/>
      <c r="C49"/>
    </row>
    <row r="50" spans="1:3" x14ac:dyDescent="0.25">
      <c r="A50"/>
      <c r="B50"/>
      <c r="C50"/>
    </row>
    <row r="51" spans="1:3" x14ac:dyDescent="0.25">
      <c r="A51"/>
      <c r="B51"/>
      <c r="C51"/>
    </row>
    <row r="52" spans="1:3" x14ac:dyDescent="0.25">
      <c r="A52"/>
      <c r="B52"/>
      <c r="C52"/>
    </row>
    <row r="53" spans="1:3" x14ac:dyDescent="0.25">
      <c r="A53"/>
      <c r="B53"/>
      <c r="C53"/>
    </row>
    <row r="54" spans="1:3" x14ac:dyDescent="0.25">
      <c r="A54"/>
      <c r="B54"/>
      <c r="C54"/>
    </row>
    <row r="55" spans="1:3" x14ac:dyDescent="0.25">
      <c r="A55"/>
      <c r="B55"/>
      <c r="C55"/>
    </row>
    <row r="56" spans="1:3" x14ac:dyDescent="0.25">
      <c r="A56"/>
      <c r="B56"/>
      <c r="C56"/>
    </row>
    <row r="57" spans="1:3" x14ac:dyDescent="0.25">
      <c r="A57"/>
      <c r="B57"/>
      <c r="C57"/>
    </row>
    <row r="58" spans="1:3" x14ac:dyDescent="0.25">
      <c r="A58"/>
      <c r="B58"/>
      <c r="C58"/>
    </row>
    <row r="59" spans="1:3" x14ac:dyDescent="0.25">
      <c r="A59"/>
      <c r="B59"/>
      <c r="C59"/>
    </row>
    <row r="60" spans="1:3" x14ac:dyDescent="0.25">
      <c r="A60"/>
      <c r="B60"/>
      <c r="C60"/>
    </row>
    <row r="61" spans="1:3" x14ac:dyDescent="0.25">
      <c r="A61"/>
      <c r="B61"/>
      <c r="C61"/>
    </row>
    <row r="62" spans="1:3" x14ac:dyDescent="0.25">
      <c r="A62"/>
      <c r="B62"/>
      <c r="C62"/>
    </row>
    <row r="63" spans="1:3" x14ac:dyDescent="0.25">
      <c r="A63"/>
      <c r="B63"/>
      <c r="C63"/>
    </row>
    <row r="64" spans="1:3" x14ac:dyDescent="0.25">
      <c r="A64"/>
      <c r="B64"/>
      <c r="C64"/>
    </row>
    <row r="65" spans="1:3" x14ac:dyDescent="0.25">
      <c r="A65"/>
      <c r="B65"/>
      <c r="C65"/>
    </row>
    <row r="66" spans="1:3" x14ac:dyDescent="0.25">
      <c r="A66"/>
      <c r="B66"/>
      <c r="C66"/>
    </row>
    <row r="67" spans="1:3" x14ac:dyDescent="0.25">
      <c r="A67"/>
      <c r="B67"/>
      <c r="C67"/>
    </row>
    <row r="68" spans="1:3" x14ac:dyDescent="0.25">
      <c r="A68"/>
      <c r="B68"/>
      <c r="C68"/>
    </row>
    <row r="69" spans="1:3" x14ac:dyDescent="0.25">
      <c r="A69"/>
      <c r="B69"/>
      <c r="C69"/>
    </row>
    <row r="70" spans="1:3" x14ac:dyDescent="0.25">
      <c r="A70"/>
      <c r="B70"/>
      <c r="C70"/>
    </row>
    <row r="71" spans="1:3" x14ac:dyDescent="0.25">
      <c r="A71"/>
      <c r="B71"/>
      <c r="C71"/>
    </row>
    <row r="72" spans="1:3" x14ac:dyDescent="0.25">
      <c r="A72"/>
      <c r="B72"/>
      <c r="C72"/>
    </row>
    <row r="73" spans="1:3" x14ac:dyDescent="0.25">
      <c r="A73"/>
      <c r="B73"/>
      <c r="C73"/>
    </row>
    <row r="74" spans="1:3" x14ac:dyDescent="0.25">
      <c r="A74"/>
      <c r="B74"/>
      <c r="C74"/>
    </row>
    <row r="75" spans="1:3" x14ac:dyDescent="0.25">
      <c r="A75"/>
      <c r="B75"/>
      <c r="C75"/>
    </row>
    <row r="76" spans="1:3" x14ac:dyDescent="0.25">
      <c r="A76"/>
      <c r="B76"/>
      <c r="C76"/>
    </row>
    <row r="77" spans="1:3" x14ac:dyDescent="0.25">
      <c r="A77"/>
      <c r="B77"/>
      <c r="C77"/>
    </row>
    <row r="78" spans="1:3" x14ac:dyDescent="0.25">
      <c r="A78"/>
      <c r="B78"/>
      <c r="C78"/>
    </row>
    <row r="79" spans="1:3" x14ac:dyDescent="0.25">
      <c r="A79"/>
      <c r="B79"/>
      <c r="C79"/>
    </row>
    <row r="80" spans="1:3" x14ac:dyDescent="0.25">
      <c r="A80"/>
      <c r="B80"/>
      <c r="C80"/>
    </row>
    <row r="81" spans="1:3" x14ac:dyDescent="0.25">
      <c r="A81"/>
      <c r="B81"/>
      <c r="C81"/>
    </row>
    <row r="82" spans="1:3" x14ac:dyDescent="0.25">
      <c r="A82"/>
      <c r="B82"/>
      <c r="C82"/>
    </row>
    <row r="83" spans="1:3" x14ac:dyDescent="0.25">
      <c r="A83"/>
      <c r="B83"/>
      <c r="C83"/>
    </row>
    <row r="84" spans="1:3" x14ac:dyDescent="0.25">
      <c r="A84"/>
      <c r="B84"/>
      <c r="C84"/>
    </row>
    <row r="85" spans="1:3" x14ac:dyDescent="0.25">
      <c r="A85"/>
      <c r="B85"/>
      <c r="C85"/>
    </row>
    <row r="86" spans="1:3" x14ac:dyDescent="0.25">
      <c r="A86"/>
      <c r="B86"/>
      <c r="C86"/>
    </row>
    <row r="87" spans="1:3" x14ac:dyDescent="0.25">
      <c r="A87"/>
      <c r="B87"/>
      <c r="C87"/>
    </row>
    <row r="88" spans="1:3" x14ac:dyDescent="0.25">
      <c r="A88"/>
      <c r="B88"/>
      <c r="C88"/>
    </row>
    <row r="89" spans="1:3" x14ac:dyDescent="0.25">
      <c r="A89"/>
      <c r="B89"/>
      <c r="C89"/>
    </row>
    <row r="90" spans="1:3" x14ac:dyDescent="0.25">
      <c r="A90"/>
      <c r="B90"/>
      <c r="C90"/>
    </row>
    <row r="91" spans="1:3" x14ac:dyDescent="0.25">
      <c r="A91"/>
      <c r="B91"/>
      <c r="C91"/>
    </row>
    <row r="92" spans="1:3" x14ac:dyDescent="0.25">
      <c r="A92"/>
      <c r="B92"/>
      <c r="C92"/>
    </row>
    <row r="93" spans="1:3" x14ac:dyDescent="0.25">
      <c r="A93"/>
      <c r="B93"/>
      <c r="C93"/>
    </row>
    <row r="94" spans="1:3" x14ac:dyDescent="0.25">
      <c r="A94"/>
      <c r="B94"/>
      <c r="C94"/>
    </row>
    <row r="95" spans="1:3" x14ac:dyDescent="0.25">
      <c r="A95"/>
      <c r="B95"/>
      <c r="C95"/>
    </row>
    <row r="96" spans="1:3" x14ac:dyDescent="0.25">
      <c r="A96"/>
      <c r="B96"/>
      <c r="C96"/>
    </row>
    <row r="97" spans="1:3" x14ac:dyDescent="0.25">
      <c r="A97"/>
      <c r="B97"/>
      <c r="C97"/>
    </row>
    <row r="98" spans="1:3" x14ac:dyDescent="0.25">
      <c r="A98"/>
      <c r="B98"/>
      <c r="C98"/>
    </row>
    <row r="99" spans="1:3" x14ac:dyDescent="0.25">
      <c r="A99"/>
      <c r="B99"/>
      <c r="C99"/>
    </row>
    <row r="100" spans="1:3" x14ac:dyDescent="0.25">
      <c r="A100"/>
      <c r="B100"/>
      <c r="C100"/>
    </row>
    <row r="101" spans="1:3" x14ac:dyDescent="0.25">
      <c r="A101"/>
      <c r="B101"/>
      <c r="C101"/>
    </row>
    <row r="102" spans="1:3" x14ac:dyDescent="0.25">
      <c r="A102"/>
      <c r="B102"/>
      <c r="C102"/>
    </row>
    <row r="103" spans="1:3" x14ac:dyDescent="0.25">
      <c r="A103"/>
      <c r="B103"/>
      <c r="C103"/>
    </row>
    <row r="104" spans="1:3" x14ac:dyDescent="0.25">
      <c r="A104"/>
      <c r="B104"/>
      <c r="C104"/>
    </row>
    <row r="105" spans="1:3" x14ac:dyDescent="0.25">
      <c r="A105"/>
      <c r="B105"/>
      <c r="C105"/>
    </row>
    <row r="106" spans="1:3" x14ac:dyDescent="0.25">
      <c r="A106"/>
      <c r="B106"/>
      <c r="C106"/>
    </row>
    <row r="107" spans="1:3" x14ac:dyDescent="0.25">
      <c r="A107"/>
      <c r="B107"/>
      <c r="C107"/>
    </row>
    <row r="108" spans="1:3" x14ac:dyDescent="0.25">
      <c r="A108"/>
      <c r="B108"/>
      <c r="C108"/>
    </row>
    <row r="109" spans="1:3" x14ac:dyDescent="0.25">
      <c r="A109"/>
      <c r="B109"/>
      <c r="C109"/>
    </row>
    <row r="110" spans="1:3" x14ac:dyDescent="0.25">
      <c r="A110"/>
      <c r="B110"/>
      <c r="C110"/>
    </row>
    <row r="111" spans="1:3" x14ac:dyDescent="0.25">
      <c r="A111"/>
      <c r="B111"/>
      <c r="C111"/>
    </row>
    <row r="112" spans="1:3" x14ac:dyDescent="0.25">
      <c r="A112"/>
      <c r="B112"/>
      <c r="C112"/>
    </row>
    <row r="113" spans="1:3" x14ac:dyDescent="0.25">
      <c r="A113"/>
      <c r="B113"/>
      <c r="C113"/>
    </row>
    <row r="114" spans="1:3" x14ac:dyDescent="0.25">
      <c r="A114"/>
      <c r="B114"/>
      <c r="C114"/>
    </row>
    <row r="115" spans="1:3" x14ac:dyDescent="0.25">
      <c r="A115"/>
      <c r="B115"/>
      <c r="C115"/>
    </row>
    <row r="116" spans="1:3" x14ac:dyDescent="0.25">
      <c r="A116"/>
      <c r="B116"/>
      <c r="C116"/>
    </row>
    <row r="117" spans="1:3" x14ac:dyDescent="0.25">
      <c r="A117"/>
      <c r="B117"/>
      <c r="C117"/>
    </row>
    <row r="118" spans="1:3" x14ac:dyDescent="0.25">
      <c r="A118"/>
      <c r="B118"/>
      <c r="C118"/>
    </row>
    <row r="119" spans="1:3" x14ac:dyDescent="0.25">
      <c r="A119"/>
      <c r="B119"/>
      <c r="C119"/>
    </row>
    <row r="120" spans="1:3" x14ac:dyDescent="0.25">
      <c r="A120"/>
      <c r="B120"/>
      <c r="C120"/>
    </row>
    <row r="121" spans="1:3" x14ac:dyDescent="0.25">
      <c r="A121"/>
      <c r="B121"/>
      <c r="C121"/>
    </row>
    <row r="122" spans="1:3" x14ac:dyDescent="0.25">
      <c r="A122"/>
      <c r="B122"/>
      <c r="C122"/>
    </row>
  </sheetData>
  <conditionalFormatting sqref="E1:E3 E71:E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:E39 E41:E7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 E36:E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 E36:E4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E17:E35 E11:E15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8 E17:E1048576 E11:E1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Totals</vt:lpstr>
      <vt:lpstr>R0(0{0..9}|1{0..4})</vt:lpstr>
      <vt:lpstr>Deliverables</vt:lpstr>
      <vt:lpstr>ATP-09</vt:lpstr>
      <vt:lpstr>ATP-11</vt:lpstr>
      <vt:lpstr>ATP-12</vt:lpstr>
    </vt:vector>
  </TitlesOfParts>
  <Company>Lafayette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Flynn</dc:creator>
  <cp:lastModifiedBy>Greg Flynn</cp:lastModifiedBy>
  <dcterms:created xsi:type="dcterms:W3CDTF">2017-05-06T01:48:01Z</dcterms:created>
  <dcterms:modified xsi:type="dcterms:W3CDTF">2017-05-06T22:58:07Z</dcterms:modified>
</cp:coreProperties>
</file>