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Sp17_3_31_2017\"/>
    </mc:Choice>
  </mc:AlternateContent>
  <bookViews>
    <workbookView minimized="1" xWindow="0" yWindow="0" windowWidth="20235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2" i="1"/>
  <c r="K4" i="1" l="1"/>
  <c r="K5" i="1"/>
  <c r="K8" i="1"/>
  <c r="E3" i="1"/>
  <c r="E4" i="1"/>
  <c r="E5" i="1"/>
  <c r="E6" i="1"/>
  <c r="E7" i="1"/>
  <c r="E8" i="1"/>
  <c r="E9" i="1"/>
  <c r="E2" i="1"/>
  <c r="H3" i="1"/>
  <c r="K3" i="1" s="1"/>
  <c r="H4" i="1"/>
  <c r="H5" i="1"/>
  <c r="H6" i="1"/>
  <c r="K6" i="1" s="1"/>
  <c r="H7" i="1"/>
  <c r="K7" i="1" s="1"/>
  <c r="H8" i="1"/>
  <c r="H9" i="1"/>
  <c r="K9" i="1" s="1"/>
  <c r="H2" i="1"/>
  <c r="K2" i="1" s="1"/>
  <c r="G3" i="1"/>
  <c r="G4" i="1"/>
  <c r="G5" i="1"/>
  <c r="G6" i="1"/>
  <c r="G7" i="1"/>
  <c r="G8" i="1"/>
  <c r="G9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<sst xmlns="http://schemas.openxmlformats.org/spreadsheetml/2006/main" count="10" uniqueCount="10">
  <si>
    <t xml:space="preserve">RPM </t>
  </si>
  <si>
    <t>Amps</t>
  </si>
  <si>
    <t xml:space="preserve">Voltage </t>
  </si>
  <si>
    <t>Mech Power</t>
  </si>
  <si>
    <t>Elect Power</t>
  </si>
  <si>
    <t>Rad/Sec</t>
  </si>
  <si>
    <t>Torque -&gt; Newton*meters</t>
  </si>
  <si>
    <t>Torque (ft*lb)</t>
  </si>
  <si>
    <t>Efficiency</t>
  </si>
  <si>
    <t>Load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</si>
</sst>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Rad/Sec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Sheet1!$F$2:$F$9</c:f>
              <c:numCache>
                <c:formatCode>General</c:formatCode>
                <c:ptCount val="8"/>
                <c:pt idx="0">
                  <c:v>8.7652469999999987</c:v>
                </c:pt>
                <c:pt idx="1">
                  <c:v>13.720695999999998</c:v>
                </c:pt>
                <c:pt idx="2">
                  <c:v>13.528172399999999</c:v>
                </c:pt>
                <c:pt idx="3">
                  <c:v>15.713721999999999</c:v>
                </c:pt>
                <c:pt idx="4">
                  <c:v>18.682923999999996</c:v>
                </c:pt>
                <c:pt idx="5">
                  <c:v>24.648443999999998</c:v>
                </c:pt>
                <c:pt idx="6">
                  <c:v>33.176425999999999</c:v>
                </c:pt>
                <c:pt idx="7">
                  <c:v>42.111147999999993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5.5598126786768773</c:v>
                </c:pt>
                <c:pt idx="1">
                  <c:v>4.1857750033168477</c:v>
                </c:pt>
                <c:pt idx="2">
                  <c:v>3.6340378672649436</c:v>
                </c:pt>
                <c:pt idx="3">
                  <c:v>3.2547185862292598</c:v>
                </c:pt>
                <c:pt idx="4">
                  <c:v>2.6234039786314081</c:v>
                </c:pt>
                <c:pt idx="5">
                  <c:v>2.0822771721189643</c:v>
                </c:pt>
                <c:pt idx="6">
                  <c:v>1.5119719593730059</c:v>
                </c:pt>
                <c:pt idx="7">
                  <c:v>0.88861509892974899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15344"/>
        <c:axId val="302514784"/>
      </c:scatterChart>
      <c:valAx>
        <c:axId val="30251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14784"/>
        <c:crosses val="autoZero"/>
        <c:crossBetween val="midCat"/>
      </c:valAx>
      <c:valAx>
        <c:axId val="3025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1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Sheet1!$A$2:$I$2</c:f>
              <c:numCache>
                <c:formatCode>General</c:formatCode>
                <c:ptCount val="9"/>
                <c:pt idx="0">
                  <c:v>29.1</c:v>
                </c:pt>
                <c:pt idx="1">
                  <c:v>89.6</c:v>
                </c:pt>
                <c:pt idx="2">
                  <c:v>2096</c:v>
                </c:pt>
                <c:pt idx="3">
                  <c:v>6.4649999999999999</c:v>
                </c:pt>
                <c:pt idx="4">
                  <c:v>280.49161708224</c:v>
                </c:pt>
                <c:pt idx="5">
                  <c:v>8.7652469999999987</c:v>
                </c:pt>
                <c:pt idx="6">
                  <c:v>5.5598126786768773</c:v>
                </c:pt>
                <c:pt idx="7">
                  <c:v>1559.4808489164177</c:v>
                </c:pt>
                <c:pt idx="8">
                  <c:v>2607.36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Sheet1!$A$3:$I$3</c:f>
              <c:numCache>
                <c:formatCode>General</c:formatCode>
                <c:ptCount val="9"/>
                <c:pt idx="0">
                  <c:v>32.200000000000003</c:v>
                </c:pt>
                <c:pt idx="1">
                  <c:v>89.6</c:v>
                </c:pt>
                <c:pt idx="2">
                  <c:v>1578</c:v>
                </c:pt>
                <c:pt idx="3">
                  <c:v>10.119999999999999</c:v>
                </c:pt>
                <c:pt idx="4">
                  <c:v>439.06808428032002</c:v>
                </c:pt>
                <c:pt idx="5">
                  <c:v>13.720695999999998</c:v>
                </c:pt>
                <c:pt idx="6">
                  <c:v>4.1857750033168477</c:v>
                </c:pt>
                <c:pt idx="7">
                  <c:v>1837.8402119347786</c:v>
                </c:pt>
                <c:pt idx="8">
                  <c:v>2885.12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Sheet1!$A$4:$I$4</c:f>
              <c:numCache>
                <c:formatCode>General</c:formatCode>
                <c:ptCount val="9"/>
                <c:pt idx="0">
                  <c:v>28.5</c:v>
                </c:pt>
                <c:pt idx="1">
                  <c:v>89.6</c:v>
                </c:pt>
                <c:pt idx="2">
                  <c:v>1370</c:v>
                </c:pt>
                <c:pt idx="3">
                  <c:v>9.9779999999999998</c:v>
                </c:pt>
                <c:pt idx="4">
                  <c:v>432.90724752460801</c:v>
                </c:pt>
                <c:pt idx="5">
                  <c:v>13.528172399999999</c:v>
                </c:pt>
                <c:pt idx="6">
                  <c:v>3.6340378672649436</c:v>
                </c:pt>
                <c:pt idx="7">
                  <c:v>1573.2013305178634</c:v>
                </c:pt>
                <c:pt idx="8">
                  <c:v>2553.6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Sheet1!$A$5:$I$5</c:f>
              <c:numCache>
                <c:formatCode>General</c:formatCode>
                <c:ptCount val="9"/>
                <c:pt idx="0">
                  <c:v>29.5</c:v>
                </c:pt>
                <c:pt idx="1">
                  <c:v>89.6</c:v>
                </c:pt>
                <c:pt idx="2">
                  <c:v>1227</c:v>
                </c:pt>
                <c:pt idx="3">
                  <c:v>11.59</c:v>
                </c:pt>
                <c:pt idx="4">
                  <c:v>502.84576055424003</c:v>
                </c:pt>
                <c:pt idx="5">
                  <c:v>15.713721999999999</c:v>
                </c:pt>
                <c:pt idx="6">
                  <c:v>3.2547185862292598</c:v>
                </c:pt>
                <c:pt idx="7">
                  <c:v>1636.621442882473</c:v>
                </c:pt>
                <c:pt idx="8">
                  <c:v>2643.2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Sheet1!$A$6:$I$6</c:f>
              <c:numCache>
                <c:formatCode>General</c:formatCode>
                <c:ptCount val="9"/>
                <c:pt idx="0">
                  <c:v>28.7</c:v>
                </c:pt>
                <c:pt idx="1">
                  <c:v>89.6</c:v>
                </c:pt>
                <c:pt idx="2">
                  <c:v>989</c:v>
                </c:pt>
                <c:pt idx="3">
                  <c:v>13.78</c:v>
                </c:pt>
                <c:pt idx="4">
                  <c:v>597.86148235008</c:v>
                </c:pt>
                <c:pt idx="5">
                  <c:v>18.682923999999996</c:v>
                </c:pt>
                <c:pt idx="6">
                  <c:v>2.6234039786314081</c:v>
                </c:pt>
                <c:pt idx="7">
                  <c:v>1568.4321914676711</c:v>
                </c:pt>
                <c:pt idx="8">
                  <c:v>2571.52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Sheet1!$A$7:$I$7</c:f>
              <c:numCache>
                <c:formatCode>General</c:formatCode>
                <c:ptCount val="9"/>
                <c:pt idx="0">
                  <c:v>30.1</c:v>
                </c:pt>
                <c:pt idx="1">
                  <c:v>89.6</c:v>
                </c:pt>
                <c:pt idx="2">
                  <c:v>785</c:v>
                </c:pt>
                <c:pt idx="3">
                  <c:v>18.18</c:v>
                </c:pt>
                <c:pt idx="4">
                  <c:v>788.76064942848006</c:v>
                </c:pt>
                <c:pt idx="5">
                  <c:v>24.648443999999998</c:v>
                </c:pt>
                <c:pt idx="6">
                  <c:v>2.0822771721189643</c:v>
                </c:pt>
                <c:pt idx="7">
                  <c:v>1642.4182945706532</c:v>
                </c:pt>
                <c:pt idx="8">
                  <c:v>2696.96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Sheet1!$A$8:$I$8</c:f>
              <c:numCache>
                <c:formatCode>General</c:formatCode>
                <c:ptCount val="9"/>
                <c:pt idx="0">
                  <c:v>30.8</c:v>
                </c:pt>
                <c:pt idx="1">
                  <c:v>89.6</c:v>
                </c:pt>
                <c:pt idx="2">
                  <c:v>570</c:v>
                </c:pt>
                <c:pt idx="3">
                  <c:v>24.47</c:v>
                </c:pt>
                <c:pt idx="4">
                  <c:v>1061.6596860019201</c:v>
                </c:pt>
                <c:pt idx="5">
                  <c:v>33.176425999999999</c:v>
                </c:pt>
                <c:pt idx="6">
                  <c:v>1.5119719593730059</c:v>
                </c:pt>
                <c:pt idx="7">
                  <c:v>1605.1996756316535</c:v>
                </c:pt>
                <c:pt idx="8">
                  <c:v>2759.68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Sheet1!$A$1:$I$1</c:f>
              <c:strCache>
                <c:ptCount val="9"/>
                <c:pt idx="0">
                  <c:v>Amps</c:v>
                </c:pt>
                <c:pt idx="1">
                  <c:v>Voltage </c:v>
                </c:pt>
                <c:pt idx="2">
                  <c:v>RPM </c:v>
                </c:pt>
                <c:pt idx="3">
                  <c:v>Torque (ft*lb)</c:v>
                </c:pt>
                <c:pt idx="4">
                  <c:v>Torque -&gt; Newton*meters</c:v>
                </c:pt>
                <c:pt idx="5">
                  <c:v>Load Torque (Nm)</c:v>
                </c:pt>
                <c:pt idx="6">
                  <c:v>Rad/Sec</c:v>
                </c:pt>
                <c:pt idx="7">
                  <c:v>Mech Power</c:v>
                </c:pt>
                <c:pt idx="8">
                  <c:v>Elect Power</c:v>
                </c:pt>
              </c:strCache>
            </c:strRef>
          </c:xVal>
          <c:yVal>
            <c:numRef>
              <c:f>Sheet1!$A$9:$I$9</c:f>
              <c:numCache>
                <c:formatCode>General</c:formatCode>
                <c:ptCount val="9"/>
                <c:pt idx="0">
                  <c:v>27.8</c:v>
                </c:pt>
                <c:pt idx="1">
                  <c:v>89.6</c:v>
                </c:pt>
                <c:pt idx="2">
                  <c:v>335</c:v>
                </c:pt>
                <c:pt idx="3">
                  <c:v>31.06</c:v>
                </c:pt>
                <c:pt idx="4">
                  <c:v>1347.5745748761601</c:v>
                </c:pt>
                <c:pt idx="5">
                  <c:v>42.111147999999993</c:v>
                </c:pt>
                <c:pt idx="6">
                  <c:v>0.88861509892974899</c:v>
                </c:pt>
                <c:pt idx="7">
                  <c:v>1197.4751141687934</c:v>
                </c:pt>
                <c:pt idx="8">
                  <c:v>2490.88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23184"/>
        <c:axId val="302524304"/>
      </c:scatterChart>
      <c:valAx>
        <c:axId val="30252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24304"/>
        <c:crosses val="autoZero"/>
        <c:crossBetween val="midCat"/>
      </c:valAx>
      <c:valAx>
        <c:axId val="3025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2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10</xdr:row>
      <xdr:rowOff>161925</xdr:rowOff>
    </xdr:from>
    <xdr:to>
      <xdr:col>12</xdr:col>
      <xdr:colOff>509587</xdr:colOff>
      <xdr:row>24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19056</xdr:colOff>
      <xdr:row>16</xdr:row>
      <xdr:rowOff>161931</xdr:rowOff>
    </xdr:from>
    <xdr:to>
      <xdr:col>4</xdr:col>
      <xdr:colOff>1628781</xdr:colOff>
      <xdr:row>30</xdr:row>
      <xdr:rowOff>104781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8" sqref="M8"/>
    </sheetView>
  </sheetViews>
  <sheetFormatPr defaultRowHeight="15.75" x14ac:dyDescent="0.25"/>
  <cols>
    <col min="4" max="4" width="11.875" customWidth="1"/>
    <col min="5" max="5" width="21.75" bestFit="1" customWidth="1"/>
    <col min="6" max="6" width="17" customWidth="1"/>
    <col min="7" max="7" width="11.875" bestFit="1" customWidth="1"/>
    <col min="8" max="8" width="17.5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7</v>
      </c>
      <c r="E1" t="s">
        <v>6</v>
      </c>
      <c r="F1" t="s">
        <v>9</v>
      </c>
      <c r="G1" t="s">
        <v>5</v>
      </c>
      <c r="H1" t="s">
        <v>3</v>
      </c>
      <c r="I1" t="s">
        <v>4</v>
      </c>
      <c r="K1" t="s">
        <v>8</v>
      </c>
    </row>
    <row r="2" spans="1:11" x14ac:dyDescent="0.25">
      <c r="A2">
        <v>29.1</v>
      </c>
      <c r="B2">
        <v>89.6</v>
      </c>
      <c r="C2">
        <v>2096</v>
      </c>
      <c r="D2">
        <v>6.4649999999999999</v>
      </c>
      <c r="E2">
        <f>D2*1.355817948*32</f>
        <v>280.49161708224</v>
      </c>
      <c r="F2">
        <f>D2*1.3558</f>
        <v>8.7652469999999987</v>
      </c>
      <c r="G2">
        <f>(C2/(2*PI())/60)</f>
        <v>5.5598126786768773</v>
      </c>
      <c r="H2">
        <f>G2*E2</f>
        <v>1559.4808489164177</v>
      </c>
      <c r="I2">
        <f>A2*B2</f>
        <v>2607.36</v>
      </c>
      <c r="K2">
        <f>H2/I2 * 100</f>
        <v>59.810722298279394</v>
      </c>
    </row>
    <row r="3" spans="1:11" x14ac:dyDescent="0.25">
      <c r="A3">
        <v>32.200000000000003</v>
      </c>
      <c r="B3">
        <v>89.6</v>
      </c>
      <c r="C3">
        <v>1578</v>
      </c>
      <c r="D3">
        <v>10.119999999999999</v>
      </c>
      <c r="E3">
        <f>D3*1.355817948*32</f>
        <v>439.06808428032002</v>
      </c>
      <c r="F3">
        <f t="shared" ref="F3:F9" si="0">D3*1.3558</f>
        <v>13.720695999999998</v>
      </c>
      <c r="G3">
        <f t="shared" ref="G2:G9" si="1">(C3/(2*PI())/60)</f>
        <v>4.1857750033168477</v>
      </c>
      <c r="H3">
        <f>G3*E3</f>
        <v>1837.8402119347786</v>
      </c>
      <c r="I3">
        <f t="shared" ref="I3:I9" si="2">A3*B3</f>
        <v>2885.12</v>
      </c>
      <c r="K3">
        <f t="shared" ref="K3:K9" si="3">H3/I3 * 100</f>
        <v>63.700650646585885</v>
      </c>
    </row>
    <row r="4" spans="1:11" x14ac:dyDescent="0.25">
      <c r="A4" s="1">
        <v>28.5</v>
      </c>
      <c r="B4" s="1">
        <v>89.6</v>
      </c>
      <c r="C4" s="1">
        <v>1370</v>
      </c>
      <c r="D4" s="1">
        <v>9.9779999999999998</v>
      </c>
      <c r="E4" s="1">
        <f>D4*1.355817948*32</f>
        <v>432.90724752460801</v>
      </c>
      <c r="F4" s="1">
        <f t="shared" si="0"/>
        <v>13.528172399999999</v>
      </c>
      <c r="G4" s="1">
        <f t="shared" si="1"/>
        <v>3.6340378672649436</v>
      </c>
      <c r="H4" s="1">
        <f>G4*E4</f>
        <v>1573.2013305178634</v>
      </c>
      <c r="I4" s="1">
        <f t="shared" si="2"/>
        <v>2553.6</v>
      </c>
      <c r="J4" s="1"/>
      <c r="K4" s="1">
        <f t="shared" si="3"/>
        <v>61.607194960755926</v>
      </c>
    </row>
    <row r="5" spans="1:11" x14ac:dyDescent="0.25">
      <c r="A5">
        <v>29.5</v>
      </c>
      <c r="B5">
        <v>89.6</v>
      </c>
      <c r="C5">
        <v>1227</v>
      </c>
      <c r="D5">
        <v>11.59</v>
      </c>
      <c r="E5">
        <f>D5*1.355817948*32</f>
        <v>502.84576055424003</v>
      </c>
      <c r="F5">
        <f t="shared" si="0"/>
        <v>15.713721999999999</v>
      </c>
      <c r="G5">
        <f t="shared" si="1"/>
        <v>3.2547185862292598</v>
      </c>
      <c r="H5">
        <f>G5*E5</f>
        <v>1636.621442882473</v>
      </c>
      <c r="I5">
        <f t="shared" si="2"/>
        <v>2643.2</v>
      </c>
      <c r="K5">
        <f t="shared" si="3"/>
        <v>61.918184128422858</v>
      </c>
    </row>
    <row r="6" spans="1:11" x14ac:dyDescent="0.25">
      <c r="A6">
        <v>28.7</v>
      </c>
      <c r="B6">
        <v>89.6</v>
      </c>
      <c r="C6">
        <v>989</v>
      </c>
      <c r="D6">
        <v>13.78</v>
      </c>
      <c r="E6">
        <f>D6*1.355817948*32</f>
        <v>597.86148235008</v>
      </c>
      <c r="F6">
        <f t="shared" si="0"/>
        <v>18.682923999999996</v>
      </c>
      <c r="G6">
        <f t="shared" si="1"/>
        <v>2.6234039786314081</v>
      </c>
      <c r="H6">
        <f>G6*E6</f>
        <v>1568.4321914676711</v>
      </c>
      <c r="I6">
        <f t="shared" si="2"/>
        <v>2571.52</v>
      </c>
      <c r="K6">
        <f t="shared" si="3"/>
        <v>60.992416604485719</v>
      </c>
    </row>
    <row r="7" spans="1:11" x14ac:dyDescent="0.25">
      <c r="A7">
        <v>30.1</v>
      </c>
      <c r="B7">
        <v>89.6</v>
      </c>
      <c r="C7">
        <v>785</v>
      </c>
      <c r="D7">
        <v>18.18</v>
      </c>
      <c r="E7">
        <f>D7*1.355817948*32</f>
        <v>788.76064942848006</v>
      </c>
      <c r="F7">
        <f t="shared" si="0"/>
        <v>24.648443999999998</v>
      </c>
      <c r="G7">
        <f t="shared" si="1"/>
        <v>2.0822771721189643</v>
      </c>
      <c r="H7">
        <f>G7*E7</f>
        <v>1642.4182945706532</v>
      </c>
      <c r="I7">
        <f t="shared" si="2"/>
        <v>2696.96</v>
      </c>
      <c r="K7">
        <f t="shared" si="3"/>
        <v>60.898874828349449</v>
      </c>
    </row>
    <row r="8" spans="1:11" x14ac:dyDescent="0.25">
      <c r="A8">
        <v>30.8</v>
      </c>
      <c r="B8">
        <v>89.6</v>
      </c>
      <c r="C8">
        <v>570</v>
      </c>
      <c r="D8">
        <v>24.47</v>
      </c>
      <c r="E8">
        <f>D8*1.355817948*32</f>
        <v>1061.6596860019201</v>
      </c>
      <c r="F8">
        <f t="shared" si="0"/>
        <v>33.176425999999999</v>
      </c>
      <c r="G8">
        <f t="shared" si="1"/>
        <v>1.5119719593730059</v>
      </c>
      <c r="H8">
        <f>G8*E8</f>
        <v>1605.1996756316535</v>
      </c>
      <c r="I8">
        <f t="shared" si="2"/>
        <v>2759.68</v>
      </c>
      <c r="K8">
        <f t="shared" si="3"/>
        <v>58.166152439110817</v>
      </c>
    </row>
    <row r="9" spans="1:11" x14ac:dyDescent="0.25">
      <c r="A9">
        <v>27.8</v>
      </c>
      <c r="B9">
        <v>89.6</v>
      </c>
      <c r="C9">
        <v>335</v>
      </c>
      <c r="D9">
        <v>31.06</v>
      </c>
      <c r="E9">
        <f>D9*1.355817948*32</f>
        <v>1347.5745748761601</v>
      </c>
      <c r="F9">
        <f t="shared" si="0"/>
        <v>42.111147999999993</v>
      </c>
      <c r="G9">
        <f t="shared" si="1"/>
        <v>0.88861509892974899</v>
      </c>
      <c r="H9">
        <f>G9*E9</f>
        <v>1197.4751141687934</v>
      </c>
      <c r="I9">
        <f t="shared" si="2"/>
        <v>2490.88</v>
      </c>
      <c r="K9">
        <f t="shared" si="3"/>
        <v>48.074379904643877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2017-03-31T20:25:39Z</dcterms:created>
  <dcterms:modified xsi:type="dcterms:W3CDTF">2017-04-01T23:50:14Z</dcterms:modified>
</cp:coreProperties>
</file>