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FILES\SCHOOL\3RD YEAR\QM\"/>
    </mc:Choice>
  </mc:AlternateContent>
  <xr:revisionPtr revIDLastSave="0" documentId="13_ncr:1_{E2377DD3-3975-47A6-BE2A-C1442E3ABD3D}" xr6:coauthVersionLast="47" xr6:coauthVersionMax="47" xr10:uidLastSave="{00000000-0000-0000-0000-000000000000}"/>
  <bookViews>
    <workbookView xWindow="-120" yWindow="-120" windowWidth="29040" windowHeight="15840" xr2:uid="{30A91756-B3BA-4E66-96B9-71440290EA41}"/>
  </bookViews>
  <sheets>
    <sheet name="Sheet1" sheetId="1" r:id="rId1"/>
  </sheets>
  <definedNames>
    <definedName name="_xlnm.Print_Area" localSheetId="0">Sheet1!$A$1:$E$45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9" i="1" l="1"/>
  <c r="M9" i="1"/>
  <c r="M8" i="1"/>
  <c r="L8" i="1"/>
  <c r="L10" i="1" s="1"/>
  <c r="L9" i="1"/>
  <c r="K8" i="1"/>
  <c r="K9" i="1"/>
  <c r="S9" i="1"/>
  <c r="S8" i="1"/>
  <c r="S10" i="1"/>
  <c r="R10" i="1"/>
  <c r="R9" i="1"/>
  <c r="R8" i="1"/>
  <c r="Q10" i="1"/>
  <c r="Q8" i="1"/>
  <c r="M33" i="1"/>
  <c r="M32" i="1"/>
  <c r="M31" i="1"/>
  <c r="L33" i="1"/>
  <c r="L32" i="1"/>
  <c r="L31" i="1"/>
  <c r="K33" i="1"/>
  <c r="K32" i="1"/>
  <c r="K31" i="1"/>
  <c r="G9" i="1"/>
  <c r="G32" i="1"/>
  <c r="G31" i="1"/>
  <c r="G30" i="1"/>
  <c r="G8" i="1"/>
  <c r="G33" i="1" l="1"/>
  <c r="L34" i="1"/>
  <c r="K10" i="1"/>
  <c r="R11" i="1"/>
  <c r="S11" i="1"/>
  <c r="M34" i="1"/>
  <c r="M10" i="1"/>
  <c r="K34" i="1"/>
  <c r="Q11" i="1"/>
</calcChain>
</file>

<file path=xl/sharedStrings.xml><?xml version="1.0" encoding="utf-8"?>
<sst xmlns="http://schemas.openxmlformats.org/spreadsheetml/2006/main" count="192" uniqueCount="19">
  <si>
    <t>NO.</t>
  </si>
  <si>
    <t>TYPE</t>
  </si>
  <si>
    <t>SIZE</t>
  </si>
  <si>
    <t>COLOR</t>
  </si>
  <si>
    <t>T-SHIRT</t>
  </si>
  <si>
    <t>SMALL</t>
  </si>
  <si>
    <t>RED</t>
  </si>
  <si>
    <t>POLO SHIRT</t>
  </si>
  <si>
    <t>GREEN</t>
  </si>
  <si>
    <t>LARGE</t>
  </si>
  <si>
    <t>BLUE</t>
  </si>
  <si>
    <t>MEDIUM</t>
  </si>
  <si>
    <t>TOTAL</t>
  </si>
  <si>
    <t xml:space="preserve">Name: </t>
  </si>
  <si>
    <t>Pancrudo, Joshua Erickael C.</t>
  </si>
  <si>
    <t>Sanchez, Marcus Frederick G.</t>
  </si>
  <si>
    <t>Group No. and Data Set: Group 11_Data Set E</t>
  </si>
  <si>
    <t>FREQUENCY OF COLOR</t>
  </si>
  <si>
    <t>FREQUENCY OF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</si>
</sst>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FA8BB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0" fillId="2" borderId="0" xfId="0" applyFill="1" applyAlignment="1">
      <alignment vertical="top"/>
    </xf>
    <xf numFmtId="0" fontId="0" fillId="3" borderId="5" xfId="0" applyFill="1" applyBorder="1" applyAlignment="1">
      <alignment vertical="top"/>
    </xf>
    <xf numFmtId="0" fontId="2" fillId="0" borderId="6" xfId="0" applyFont="1" applyBorder="1" applyAlignment="1">
      <alignment horizontal="center" vertical="center"/>
    </xf>
    <xf numFmtId="0" fontId="0" fillId="0" borderId="6" xfId="0" applyBorder="1"/>
    <xf numFmtId="0" fontId="2" fillId="4" borderId="6" xfId="0" applyFont="1" applyFill="1" applyBorder="1" applyAlignment="1">
      <alignment horizontal="center" vertical="center"/>
    </xf>
    <xf numFmtId="0" fontId="0" fillId="4" borderId="6" xfId="0" applyFill="1" applyBorder="1"/>
    <xf numFmtId="0" fontId="0" fillId="4" borderId="6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2" fillId="5" borderId="6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FA8B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Sheet1!$G$29</c:f>
              <c:strCache>
                <c:ptCount val="1"/>
                <c:pt idx="0">
                  <c:v>FREQUENCY OF COLOR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E691-4BF3-B823-A1BF77CCF09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2-E691-4BF3-B823-A1BF77CCF09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E691-4BF3-B823-A1BF77CCF09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Sheet1!$F$30:$F$32</c:f>
              <c:strCache>
                <c:ptCount val="3"/>
                <c:pt idx="0">
                  <c:v>RED</c:v>
                </c:pt>
                <c:pt idx="1">
                  <c:v>GREEN</c:v>
                </c:pt>
                <c:pt idx="2">
                  <c:v>BLUE</c:v>
                </c:pt>
              </c:strCache>
            </c:strRef>
          </c:cat>
          <c:val>
            <c:numRef>
              <c:f>Sheet1!$G$30:$G$32</c:f>
              <c:numCache>
                <c:formatCode>General</c:formatCode>
                <c:ptCount val="3"/>
                <c:pt idx="0">
                  <c:v>17</c:v>
                </c:pt>
                <c:pt idx="1">
                  <c:v>11</c:v>
                </c:pt>
                <c:pt idx="2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91-4BF3-B823-A1BF77CCF09D}"/>
            </c:ext>
          </c:extLst>
        </c:ser>
        <c:dLbls>
          <c:dLblPos val="in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2692038495188102E-2"/>
          <c:y val="2.5428331875182269E-2"/>
          <c:w val="0.90286351706036749"/>
          <c:h val="0.841674686497521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Sheet1!$F$8</c:f>
              <c:strCache>
                <c:ptCount val="1"/>
                <c:pt idx="0">
                  <c:v>POLO SHIRT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Sheet1!$G$7</c:f>
              <c:strCache>
                <c:ptCount val="1"/>
                <c:pt idx="0">
                  <c:v>FREQUENCY OF TYPE</c:v>
                </c:pt>
              </c:strCache>
            </c:strRef>
          </c:cat>
          <c:val>
            <c:numRef>
              <c:f>Sheet1!$G$8</c:f>
              <c:numCache>
                <c:formatCode>General</c:formatCode>
                <c:ptCount val="1"/>
                <c:pt idx="0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FC-4F0C-97DC-920530D64622}"/>
            </c:ext>
          </c:extLst>
        </c:ser>
        <c:ser>
          <c:idx val="1"/>
          <c:order val="1"/>
          <c:tx>
            <c:strRef>
              <c:f>Sheet1!$F$9</c:f>
              <c:strCache>
                <c:ptCount val="1"/>
                <c:pt idx="0">
                  <c:v>T-SHIRT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Sheet1!$G$7</c:f>
              <c:strCache>
                <c:ptCount val="1"/>
                <c:pt idx="0">
                  <c:v>FREQUENCY OF TYPE</c:v>
                </c:pt>
              </c:strCache>
            </c:strRef>
          </c:cat>
          <c:val>
            <c:numRef>
              <c:f>Sheet1!$G$9</c:f>
              <c:numCache>
                <c:formatCode>General</c:formatCode>
                <c:ptCount val="1"/>
                <c:pt idx="0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FC-4F0C-97DC-920530D6462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231607024"/>
        <c:axId val="1231594544"/>
      </c:barChart>
      <c:catAx>
        <c:axId val="1231607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1594544"/>
        <c:crosses val="autoZero"/>
        <c:auto val="1"/>
        <c:lblAlgn val="ctr"/>
        <c:lblOffset val="100"/>
        <c:noMultiLvlLbl val="0"/>
      </c:catAx>
      <c:valAx>
        <c:axId val="1231594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1607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SIZES PER TYPE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Sheet1!$J$8</c:f>
              <c:strCache>
                <c:ptCount val="1"/>
                <c:pt idx="0">
                  <c:v>POLO SHIRT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Sheet1!$K$7:$M$7</c:f>
              <c:strCache>
                <c:ptCount val="3"/>
                <c:pt idx="0">
                  <c:v>SMALL</c:v>
                </c:pt>
                <c:pt idx="1">
                  <c:v>MEDIUM</c:v>
                </c:pt>
                <c:pt idx="2">
                  <c:v>LARGE</c:v>
                </c:pt>
              </c:strCache>
            </c:strRef>
          </c:cat>
          <c:val>
            <c:numRef>
              <c:f>Sheet1!$K$8:$M$8</c:f>
              <c:numCache>
                <c:formatCode>General</c:formatCode>
                <c:ptCount val="3"/>
                <c:pt idx="0">
                  <c:v>6</c:v>
                </c:pt>
                <c:pt idx="1">
                  <c:v>10</c:v>
                </c:pt>
                <c:pt idx="2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07-4C2E-A8C8-EA28EBFCFC75}"/>
            </c:ext>
          </c:extLst>
        </c:ser>
        <c:ser>
          <c:idx val="1"/>
          <c:order val="1"/>
          <c:tx>
            <c:strRef>
              <c:f>Sheet1!$J$9</c:f>
              <c:strCache>
                <c:ptCount val="1"/>
                <c:pt idx="0">
                  <c:v>T-SHIRT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Sheet1!$K$7:$M$7</c:f>
              <c:strCache>
                <c:ptCount val="3"/>
                <c:pt idx="0">
                  <c:v>SMALL</c:v>
                </c:pt>
                <c:pt idx="1">
                  <c:v>MEDIUM</c:v>
                </c:pt>
                <c:pt idx="2">
                  <c:v>LARGE</c:v>
                </c:pt>
              </c:strCache>
            </c:strRef>
          </c:cat>
          <c:val>
            <c:numRef>
              <c:f>Sheet1!$K$9:$M$9</c:f>
              <c:numCache>
                <c:formatCode>General</c:formatCode>
                <c:ptCount val="3"/>
                <c:pt idx="0">
                  <c:v>10</c:v>
                </c:pt>
                <c:pt idx="1">
                  <c:v>6</c:v>
                </c:pt>
                <c:pt idx="2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07-4C2E-A8C8-EA28EBFCFC75}"/>
            </c:ext>
          </c:extLst>
        </c:ser>
        <c:ser>
          <c:idx val="2"/>
          <c:order val="2"/>
          <c:tx>
            <c:strRef>
              <c:f>Sheet1!$J$10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Sheet1!$K$7:$M$7</c:f>
              <c:strCache>
                <c:ptCount val="3"/>
                <c:pt idx="0">
                  <c:v>SMALL</c:v>
                </c:pt>
                <c:pt idx="1">
                  <c:v>MEDIUM</c:v>
                </c:pt>
                <c:pt idx="2">
                  <c:v>LARGE</c:v>
                </c:pt>
              </c:strCache>
            </c:strRef>
          </c:cat>
          <c:val>
            <c:numRef>
              <c:f>Sheet1!$K$10:$M$10</c:f>
              <c:numCache>
                <c:formatCode>General</c:formatCode>
                <c:ptCount val="3"/>
                <c:pt idx="0">
                  <c:v>16</c:v>
                </c:pt>
                <c:pt idx="1">
                  <c:v>16</c:v>
                </c:pt>
                <c:pt idx="2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07-4C2E-A8C8-EA28EBFCFC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787564432"/>
        <c:axId val="787567344"/>
      </c:barChart>
      <c:catAx>
        <c:axId val="7875644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567344"/>
        <c:crosses val="autoZero"/>
        <c:auto val="1"/>
        <c:lblAlgn val="ctr"/>
        <c:lblOffset val="100"/>
        <c:noMultiLvlLbl val="0"/>
      </c:catAx>
      <c:valAx>
        <c:axId val="787567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564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T-SHIRT COLOR BY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Sheet1!$J$31</c:f>
              <c:strCache>
                <c:ptCount val="1"/>
                <c:pt idx="0">
                  <c:v>SMALL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Sheet1!$K$30:$M$30</c:f>
              <c:strCache>
                <c:ptCount val="3"/>
                <c:pt idx="0">
                  <c:v>RED</c:v>
                </c:pt>
                <c:pt idx="1">
                  <c:v>GREEN</c:v>
                </c:pt>
                <c:pt idx="2">
                  <c:v>BLUE</c:v>
                </c:pt>
              </c:strCache>
            </c:strRef>
          </c:cat>
          <c:val>
            <c:numRef>
              <c:f>Sheet1!$K$31:$M$31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D4-497C-BA59-D42526FF4DE1}"/>
            </c:ext>
          </c:extLst>
        </c:ser>
        <c:ser>
          <c:idx val="1"/>
          <c:order val="1"/>
          <c:tx>
            <c:strRef>
              <c:f>Sheet1!$J$32</c:f>
              <c:strCache>
                <c:ptCount val="1"/>
                <c:pt idx="0">
                  <c:v>MEDIUM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Sheet1!$K$30:$M$30</c:f>
              <c:strCache>
                <c:ptCount val="3"/>
                <c:pt idx="0">
                  <c:v>RED</c:v>
                </c:pt>
                <c:pt idx="1">
                  <c:v>GREEN</c:v>
                </c:pt>
                <c:pt idx="2">
                  <c:v>BLUE</c:v>
                </c:pt>
              </c:strCache>
            </c:strRef>
          </c:cat>
          <c:val>
            <c:numRef>
              <c:f>Sheet1!$K$32:$M$32</c:f>
              <c:numCache>
                <c:formatCode>General</c:formatCode>
                <c:ptCount val="3"/>
                <c:pt idx="0">
                  <c:v>3</c:v>
                </c:pt>
                <c:pt idx="1">
                  <c:v>0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D4-497C-BA59-D42526FF4DE1}"/>
            </c:ext>
          </c:extLst>
        </c:ser>
        <c:ser>
          <c:idx val="2"/>
          <c:order val="2"/>
          <c:tx>
            <c:strRef>
              <c:f>Sheet1!$J$33</c:f>
              <c:strCache>
                <c:ptCount val="1"/>
                <c:pt idx="0">
                  <c:v>LARGE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Sheet1!$K$30:$M$30</c:f>
              <c:strCache>
                <c:ptCount val="3"/>
                <c:pt idx="0">
                  <c:v>RED</c:v>
                </c:pt>
                <c:pt idx="1">
                  <c:v>GREEN</c:v>
                </c:pt>
                <c:pt idx="2">
                  <c:v>BLUE</c:v>
                </c:pt>
              </c:strCache>
            </c:strRef>
          </c:cat>
          <c:val>
            <c:numRef>
              <c:f>Sheet1!$K$33:$M$33</c:f>
              <c:numCache>
                <c:formatCode>General</c:formatCode>
                <c:ptCount val="3"/>
                <c:pt idx="0">
                  <c:v>4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CD4-497C-BA59-D42526FF4DE1}"/>
            </c:ext>
          </c:extLst>
        </c:ser>
        <c:ser>
          <c:idx val="3"/>
          <c:order val="3"/>
          <c:tx>
            <c:strRef>
              <c:f>Sheet1!$J$34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Sheet1!$K$30:$M$30</c:f>
              <c:strCache>
                <c:ptCount val="3"/>
                <c:pt idx="0">
                  <c:v>RED</c:v>
                </c:pt>
                <c:pt idx="1">
                  <c:v>GREEN</c:v>
                </c:pt>
                <c:pt idx="2">
                  <c:v>BLUE</c:v>
                </c:pt>
              </c:strCache>
            </c:strRef>
          </c:cat>
          <c:val>
            <c:numRef>
              <c:f>Sheet1!$K$34:$M$34</c:f>
              <c:numCache>
                <c:formatCode>General</c:formatCode>
                <c:ptCount val="3"/>
                <c:pt idx="0">
                  <c:v>9</c:v>
                </c:pt>
                <c:pt idx="1">
                  <c:v>6</c:v>
                </c:pt>
                <c:pt idx="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CD4-497C-BA59-D42526FF4DE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85539632"/>
        <c:axId val="185540048"/>
        <c:axId val="0"/>
      </c:bar3DChart>
      <c:catAx>
        <c:axId val="185539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540048"/>
        <c:crosses val="autoZero"/>
        <c:auto val="1"/>
        <c:lblAlgn val="ctr"/>
        <c:lblOffset val="100"/>
        <c:noMultiLvlLbl val="0"/>
      </c:catAx>
      <c:valAx>
        <c:axId val="185540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539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POLO</a:t>
            </a:r>
            <a:r>
              <a:rPr lang="en-US" baseline="0"/>
              <a:t> SHIRT COLOR BY SIZE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Sheet1!$P$8</c:f>
              <c:strCache>
                <c:ptCount val="1"/>
                <c:pt idx="0">
                  <c:v>SMALL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Sheet1!$Q$7:$S$7</c:f>
              <c:strCache>
                <c:ptCount val="3"/>
                <c:pt idx="0">
                  <c:v>RED</c:v>
                </c:pt>
                <c:pt idx="1">
                  <c:v>GREEN</c:v>
                </c:pt>
                <c:pt idx="2">
                  <c:v>BLUE</c:v>
                </c:pt>
              </c:strCache>
            </c:strRef>
          </c:cat>
          <c:val>
            <c:numRef>
              <c:f>Sheet1!$Q$8:$S$8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EB-403F-B250-45293D2E0EE6}"/>
            </c:ext>
          </c:extLst>
        </c:ser>
        <c:ser>
          <c:idx val="1"/>
          <c:order val="1"/>
          <c:tx>
            <c:strRef>
              <c:f>Sheet1!$P$9</c:f>
              <c:strCache>
                <c:ptCount val="1"/>
                <c:pt idx="0">
                  <c:v>MEDIUM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Sheet1!$Q$7:$S$7</c:f>
              <c:strCache>
                <c:ptCount val="3"/>
                <c:pt idx="0">
                  <c:v>RED</c:v>
                </c:pt>
                <c:pt idx="1">
                  <c:v>GREEN</c:v>
                </c:pt>
                <c:pt idx="2">
                  <c:v>BLUE</c:v>
                </c:pt>
              </c:strCache>
            </c:strRef>
          </c:cat>
          <c:val>
            <c:numRef>
              <c:f>Sheet1!$Q$9:$S$9</c:f>
              <c:numCache>
                <c:formatCode>General</c:formatCode>
                <c:ptCount val="3"/>
                <c:pt idx="0">
                  <c:v>3</c:v>
                </c:pt>
                <c:pt idx="1">
                  <c:v>2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EB-403F-B250-45293D2E0EE6}"/>
            </c:ext>
          </c:extLst>
        </c:ser>
        <c:ser>
          <c:idx val="2"/>
          <c:order val="2"/>
          <c:tx>
            <c:strRef>
              <c:f>Sheet1!$P$10</c:f>
              <c:strCache>
                <c:ptCount val="1"/>
                <c:pt idx="0">
                  <c:v>LARGE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Sheet1!$Q$7:$S$7</c:f>
              <c:strCache>
                <c:ptCount val="3"/>
                <c:pt idx="0">
                  <c:v>RED</c:v>
                </c:pt>
                <c:pt idx="1">
                  <c:v>GREEN</c:v>
                </c:pt>
                <c:pt idx="2">
                  <c:v>BLUE</c:v>
                </c:pt>
              </c:strCache>
            </c:strRef>
          </c:cat>
          <c:val>
            <c:numRef>
              <c:f>Sheet1!$Q$10:$S$10</c:f>
              <c:numCache>
                <c:formatCode>General</c:formatCode>
                <c:ptCount val="3"/>
                <c:pt idx="0">
                  <c:v>4</c:v>
                </c:pt>
                <c:pt idx="1">
                  <c:v>1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CEB-403F-B250-45293D2E0EE6}"/>
            </c:ext>
          </c:extLst>
        </c:ser>
        <c:ser>
          <c:idx val="3"/>
          <c:order val="3"/>
          <c:tx>
            <c:strRef>
              <c:f>Sheet1!$P$11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Sheet1!$Q$7:$S$7</c:f>
              <c:strCache>
                <c:ptCount val="3"/>
                <c:pt idx="0">
                  <c:v>RED</c:v>
                </c:pt>
                <c:pt idx="1">
                  <c:v>GREEN</c:v>
                </c:pt>
                <c:pt idx="2">
                  <c:v>BLUE</c:v>
                </c:pt>
              </c:strCache>
            </c:strRef>
          </c:cat>
          <c:val>
            <c:numRef>
              <c:f>Sheet1!$Q$11:$S$11</c:f>
              <c:numCache>
                <c:formatCode>General</c:formatCode>
                <c:ptCount val="3"/>
                <c:pt idx="0">
                  <c:v>8</c:v>
                </c:pt>
                <c:pt idx="1">
                  <c:v>5</c:v>
                </c:pt>
                <c:pt idx="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CEB-403F-B250-45293D2E0E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16848064"/>
        <c:axId val="1116843904"/>
        <c:axId val="0"/>
      </c:bar3DChart>
      <c:catAx>
        <c:axId val="1116848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6843904"/>
        <c:crosses val="autoZero"/>
        <c:auto val="1"/>
        <c:lblAlgn val="ctr"/>
        <c:lblOffset val="100"/>
        <c:noMultiLvlLbl val="0"/>
      </c:catAx>
      <c:valAx>
        <c:axId val="111684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6848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902153</xdr:colOff>
      <xdr:row>34</xdr:row>
      <xdr:rowOff>12927</xdr:rowOff>
    </xdr:from>
    <xdr:to>
      <xdr:col>7</xdr:col>
      <xdr:colOff>13607</xdr:colOff>
      <xdr:row>43</xdr:row>
      <xdr:rowOff>188232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4131BD0D-6791-BE38-C133-BB45F9B92A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869256</xdr:colOff>
      <xdr:row>11</xdr:row>
      <xdr:rowOff>192902</xdr:rowOff>
    </xdr:from>
    <xdr:to>
      <xdr:col>7</xdr:col>
      <xdr:colOff>13607</xdr:colOff>
      <xdr:row>24</xdr:row>
      <xdr:rowOff>2268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68F6267B-E2A7-2A3B-A3CD-02EAC3AC8D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530678</xdr:colOff>
      <xdr:row>11</xdr:row>
      <xdr:rowOff>159203</xdr:rowOff>
    </xdr:from>
    <xdr:to>
      <xdr:col>13</xdr:col>
      <xdr:colOff>285750</xdr:colOff>
      <xdr:row>25</xdr:row>
      <xdr:rowOff>44903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9146C60-CB52-6FD5-ED87-997849C262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9525</xdr:colOff>
      <xdr:row>34</xdr:row>
      <xdr:rowOff>100378</xdr:rowOff>
    </xdr:from>
    <xdr:to>
      <xdr:col>13</xdr:col>
      <xdr:colOff>10990</xdr:colOff>
      <xdr:row>48</xdr:row>
      <xdr:rowOff>71803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F70C03D-0A03-CA9B-92BE-10B4A21C46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19050</xdr:colOff>
      <xdr:row>12</xdr:row>
      <xdr:rowOff>0</xdr:rowOff>
    </xdr:from>
    <xdr:to>
      <xdr:col>18</xdr:col>
      <xdr:colOff>1085849</xdr:colOff>
      <xdr:row>25</xdr:row>
      <xdr:rowOff>142875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0609C86-D808-95B6-0781-5F152BE0A6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9C678-E74D-41F2-B319-433523AB23E3}">
  <dimension ref="A1:S58"/>
  <sheetViews>
    <sheetView tabSelected="1" topLeftCell="E1" zoomScale="85" zoomScaleNormal="85" workbookViewId="0">
      <selection activeCell="Q32" sqref="Q32"/>
    </sheetView>
  </sheetViews>
  <sheetFormatPr defaultRowHeight="15" x14ac:dyDescent="0.25"/>
  <cols>
    <col min="1" max="1" width="16.140625" customWidth="1"/>
    <col min="2" max="2" width="14.7109375" customWidth="1"/>
    <col min="3" max="3" width="13.28515625" customWidth="1"/>
    <col min="4" max="4" width="12.28515625" customWidth="1"/>
    <col min="5" max="5" width="13.5703125" customWidth="1"/>
    <col min="6" max="6" width="27.42578125" customWidth="1"/>
    <col min="7" max="7" width="26.7109375" customWidth="1"/>
    <col min="8" max="8" width="14.85546875" customWidth="1"/>
    <col min="9" max="9" width="14" customWidth="1"/>
    <col min="10" max="10" width="15.7109375" customWidth="1"/>
    <col min="11" max="11" width="16.5703125" customWidth="1"/>
    <col min="12" max="12" width="16" customWidth="1"/>
    <col min="13" max="13" width="16.42578125" customWidth="1"/>
    <col min="14" max="14" width="15.28515625" customWidth="1"/>
    <col min="15" max="15" width="9.140625" customWidth="1"/>
    <col min="16" max="16" width="17.5703125" customWidth="1"/>
    <col min="17" max="17" width="18" customWidth="1"/>
    <col min="18" max="18" width="18.140625" customWidth="1"/>
    <col min="19" max="19" width="16.42578125" customWidth="1"/>
    <col min="20" max="20" width="13.42578125" customWidth="1"/>
  </cols>
  <sheetData>
    <row r="1" spans="1:19" x14ac:dyDescent="0.25">
      <c r="A1" s="5" t="s">
        <v>13</v>
      </c>
      <c r="B1" s="6" t="s">
        <v>14</v>
      </c>
      <c r="C1" s="6"/>
      <c r="D1" s="5"/>
      <c r="E1" s="4"/>
    </row>
    <row r="2" spans="1:19" x14ac:dyDescent="0.25">
      <c r="A2" s="5"/>
      <c r="B2" s="6" t="s">
        <v>15</v>
      </c>
      <c r="C2" s="6"/>
      <c r="D2" s="5"/>
    </row>
    <row r="3" spans="1:19" x14ac:dyDescent="0.25">
      <c r="A3" s="5" t="s">
        <v>16</v>
      </c>
      <c r="B3" s="5"/>
      <c r="C3" s="5"/>
      <c r="D3" s="5"/>
    </row>
    <row r="4" spans="1:19" ht="15.75" thickBot="1" x14ac:dyDescent="0.3">
      <c r="A4" s="7"/>
      <c r="B4" s="7"/>
      <c r="C4" s="7"/>
      <c r="D4" s="7"/>
    </row>
    <row r="5" spans="1:19" ht="15.75" thickBot="1" x14ac:dyDescent="0.3">
      <c r="A5" s="16" t="s">
        <v>0</v>
      </c>
      <c r="B5" s="17" t="s">
        <v>1</v>
      </c>
      <c r="C5" s="17" t="s">
        <v>2</v>
      </c>
      <c r="D5" s="17" t="s">
        <v>3</v>
      </c>
    </row>
    <row r="6" spans="1:19" ht="15.75" thickBot="1" x14ac:dyDescent="0.3">
      <c r="A6" s="2">
        <v>1</v>
      </c>
      <c r="B6" s="3" t="s">
        <v>4</v>
      </c>
      <c r="C6" s="3" t="s">
        <v>5</v>
      </c>
      <c r="D6" s="3" t="s">
        <v>6</v>
      </c>
    </row>
    <row r="7" spans="1:19" ht="15.75" thickBot="1" x14ac:dyDescent="0.3">
      <c r="A7" s="2">
        <v>2</v>
      </c>
      <c r="B7" s="3" t="s">
        <v>7</v>
      </c>
      <c r="C7" s="3" t="s">
        <v>11</v>
      </c>
      <c r="D7" s="3" t="s">
        <v>8</v>
      </c>
      <c r="F7" s="14" t="s">
        <v>1</v>
      </c>
      <c r="G7" s="14" t="s">
        <v>18</v>
      </c>
      <c r="J7" s="14" t="s">
        <v>1</v>
      </c>
      <c r="K7" s="14" t="s">
        <v>5</v>
      </c>
      <c r="L7" s="14" t="s">
        <v>11</v>
      </c>
      <c r="M7" s="14" t="s">
        <v>9</v>
      </c>
      <c r="P7" s="14" t="s">
        <v>7</v>
      </c>
      <c r="Q7" s="14" t="s">
        <v>6</v>
      </c>
      <c r="R7" s="14" t="s">
        <v>8</v>
      </c>
      <c r="S7" s="14" t="s">
        <v>10</v>
      </c>
    </row>
    <row r="8" spans="1:19" ht="15.75" thickBot="1" x14ac:dyDescent="0.3">
      <c r="A8" s="2">
        <v>3</v>
      </c>
      <c r="B8" s="3" t="s">
        <v>7</v>
      </c>
      <c r="C8" s="3" t="s">
        <v>9</v>
      </c>
      <c r="D8" s="3" t="s">
        <v>10</v>
      </c>
      <c r="F8" s="8" t="s">
        <v>7</v>
      </c>
      <c r="G8" s="13">
        <f>COUNTIFS(B6:B55,"=POLO SHIRT")</f>
        <v>25</v>
      </c>
      <c r="J8" s="9" t="s">
        <v>7</v>
      </c>
      <c r="K8" s="13">
        <f>COUNTIFS(C6:C55,"=SMALL",B6:B55,"=POLO SHIRT")</f>
        <v>6</v>
      </c>
      <c r="L8" s="13">
        <f>COUNTIFS(C6:C55,"=MEDIUM",B6:B55,"=POLO SHIRT")</f>
        <v>10</v>
      </c>
      <c r="M8" s="13">
        <f>COUNTIFS(C6:C55,"=LARGE",B6:B55,"=POLO SHIRT")</f>
        <v>9</v>
      </c>
      <c r="P8" s="8" t="s">
        <v>5</v>
      </c>
      <c r="Q8" s="9">
        <f>COUNTIFS(B6:B55,"=POLO SHIRT", C6:C55,"=SMALL", D6:D55,"=RED")</f>
        <v>1</v>
      </c>
      <c r="R8" s="9">
        <f>COUNTIFS(B6:B55,"=POLO SHIRT", C6:C55,"=SMALL", D6:D55,"=GREEN")</f>
        <v>2</v>
      </c>
      <c r="S8" s="9">
        <f>COUNTIFS(B6:B55,"=POLO SHIRT", C6:C55,"=SMALL", D6:D55,"=BLUE")</f>
        <v>3</v>
      </c>
    </row>
    <row r="9" spans="1:19" ht="15.75" thickBot="1" x14ac:dyDescent="0.3">
      <c r="A9" s="2">
        <v>4</v>
      </c>
      <c r="B9" s="3" t="s">
        <v>7</v>
      </c>
      <c r="C9" s="3" t="s">
        <v>5</v>
      </c>
      <c r="D9" s="3" t="s">
        <v>10</v>
      </c>
      <c r="F9" s="8" t="s">
        <v>4</v>
      </c>
      <c r="G9" s="13">
        <f>COUNTIFS(B6:B55,"=T-SHIRT")</f>
        <v>25</v>
      </c>
      <c r="J9" s="9" t="s">
        <v>4</v>
      </c>
      <c r="K9" s="13">
        <f>COUNTIFS(C6:C55,"=SMALL",B6:B55,"=T-SHIRT")</f>
        <v>10</v>
      </c>
      <c r="L9" s="13">
        <f>COUNTIFS(C6:C55,"=MEDIUM",B6:B55,"=T-SHIRT")</f>
        <v>6</v>
      </c>
      <c r="M9" s="13">
        <f>COUNTIFS(C6:C55,"=LARGE",B6:B55,"=T-SHIRT")</f>
        <v>9</v>
      </c>
      <c r="P9" s="8" t="s">
        <v>11</v>
      </c>
      <c r="Q9" s="9">
        <f>COUNTIFS(B6:B55,"=POLO SHIRT", C6:C55,"=MEDIUM", D6:D55,"=RED")</f>
        <v>3</v>
      </c>
      <c r="R9" s="9">
        <f>COUNTIFS(B6:B55,"=POLO SHIRT", C6:C55,"=MEDIUM", D6:D55,"=GREEN")</f>
        <v>2</v>
      </c>
      <c r="S9" s="9">
        <f>COUNTIFS(B6:B55,"=POLO SHIRT", C6:C55,"=MEDIUM", D6:D55,"=BLUE")</f>
        <v>5</v>
      </c>
    </row>
    <row r="10" spans="1:19" ht="15.75" thickBot="1" x14ac:dyDescent="0.3">
      <c r="A10" s="2">
        <v>5</v>
      </c>
      <c r="B10" s="3" t="s">
        <v>4</v>
      </c>
      <c r="C10" s="3" t="s">
        <v>11</v>
      </c>
      <c r="D10" s="3" t="s">
        <v>10</v>
      </c>
      <c r="F10" s="10" t="s">
        <v>12</v>
      </c>
      <c r="G10" s="12">
        <v>50</v>
      </c>
      <c r="J10" s="11" t="s">
        <v>12</v>
      </c>
      <c r="K10" s="12">
        <f>SUM(K8:K9)</f>
        <v>16</v>
      </c>
      <c r="L10" s="12">
        <f>SUM(L8,L9)</f>
        <v>16</v>
      </c>
      <c r="M10" s="12">
        <f>SUM(M8,M9)</f>
        <v>18</v>
      </c>
      <c r="P10" s="8" t="s">
        <v>9</v>
      </c>
      <c r="Q10" s="9">
        <f>COUNTIFS(B6:B55,"=POLO SHIRT", C6:C55,"=LARGE", D6:D55,"=RED")</f>
        <v>4</v>
      </c>
      <c r="R10" s="9">
        <f>COUNTIFS(B6:B55,"=POLO SHIRT", C6:C55,"=LARGE", D6:D55,"=GREEN")</f>
        <v>1</v>
      </c>
      <c r="S10" s="9">
        <f>COUNTIFS(B6:B55,"=POLO SHIRT", C6:C55,"=LARGE", D6:D55,"=BLUE")</f>
        <v>4</v>
      </c>
    </row>
    <row r="11" spans="1:19" ht="15.75" thickBot="1" x14ac:dyDescent="0.3">
      <c r="A11" s="2">
        <v>6</v>
      </c>
      <c r="B11" s="3" t="s">
        <v>4</v>
      </c>
      <c r="C11" s="3" t="s">
        <v>9</v>
      </c>
      <c r="D11" s="3" t="s">
        <v>8</v>
      </c>
      <c r="P11" s="10" t="s">
        <v>12</v>
      </c>
      <c r="Q11" s="11">
        <f>SUM(Q8:Q10)</f>
        <v>8</v>
      </c>
      <c r="R11" s="11">
        <f>SUM(R8:R10)</f>
        <v>5</v>
      </c>
      <c r="S11" s="11">
        <f>SUM(S8:S10)</f>
        <v>12</v>
      </c>
    </row>
    <row r="12" spans="1:19" ht="15.75" thickBot="1" x14ac:dyDescent="0.3">
      <c r="A12" s="2">
        <v>7</v>
      </c>
      <c r="B12" s="3" t="s">
        <v>4</v>
      </c>
      <c r="C12" s="3" t="s">
        <v>5</v>
      </c>
      <c r="D12" s="3" t="s">
        <v>8</v>
      </c>
    </row>
    <row r="13" spans="1:19" ht="15.75" thickBot="1" x14ac:dyDescent="0.3">
      <c r="A13" s="2">
        <v>8</v>
      </c>
      <c r="B13" s="3" t="s">
        <v>4</v>
      </c>
      <c r="C13" s="3" t="s">
        <v>5</v>
      </c>
      <c r="D13" s="3" t="s">
        <v>6</v>
      </c>
    </row>
    <row r="14" spans="1:19" ht="15.75" thickBot="1" x14ac:dyDescent="0.3">
      <c r="A14" s="2">
        <v>9</v>
      </c>
      <c r="B14" s="3" t="s">
        <v>7</v>
      </c>
      <c r="C14" s="3" t="s">
        <v>11</v>
      </c>
      <c r="D14" s="3" t="s">
        <v>6</v>
      </c>
    </row>
    <row r="15" spans="1:19" ht="15.75" thickBot="1" x14ac:dyDescent="0.3">
      <c r="A15" s="2">
        <v>10</v>
      </c>
      <c r="B15" s="3" t="s">
        <v>7</v>
      </c>
      <c r="C15" s="3" t="s">
        <v>9</v>
      </c>
      <c r="D15" s="3" t="s">
        <v>6</v>
      </c>
    </row>
    <row r="16" spans="1:19" ht="15.75" thickBot="1" x14ac:dyDescent="0.3">
      <c r="A16" s="2">
        <v>11</v>
      </c>
      <c r="B16" s="3" t="s">
        <v>7</v>
      </c>
      <c r="C16" s="3" t="s">
        <v>9</v>
      </c>
      <c r="D16" s="3" t="s">
        <v>6</v>
      </c>
    </row>
    <row r="17" spans="1:13" ht="15.75" thickBot="1" x14ac:dyDescent="0.3">
      <c r="A17" s="2">
        <v>12</v>
      </c>
      <c r="B17" s="3" t="s">
        <v>4</v>
      </c>
      <c r="C17" s="3" t="s">
        <v>11</v>
      </c>
      <c r="D17" s="3" t="s">
        <v>10</v>
      </c>
    </row>
    <row r="18" spans="1:13" ht="15.75" thickBot="1" x14ac:dyDescent="0.3">
      <c r="A18" s="2">
        <v>13</v>
      </c>
      <c r="B18" s="3" t="s">
        <v>4</v>
      </c>
      <c r="C18" s="3" t="s">
        <v>5</v>
      </c>
      <c r="D18" s="3" t="s">
        <v>10</v>
      </c>
    </row>
    <row r="19" spans="1:13" ht="15.75" thickBot="1" x14ac:dyDescent="0.3">
      <c r="A19" s="2">
        <v>14</v>
      </c>
      <c r="B19" s="3" t="s">
        <v>4</v>
      </c>
      <c r="C19" s="3" t="s">
        <v>11</v>
      </c>
      <c r="D19" s="3" t="s">
        <v>6</v>
      </c>
    </row>
    <row r="20" spans="1:13" ht="15.75" thickBot="1" x14ac:dyDescent="0.3">
      <c r="A20" s="2">
        <v>15</v>
      </c>
      <c r="B20" s="3" t="s">
        <v>7</v>
      </c>
      <c r="C20" s="3" t="s">
        <v>9</v>
      </c>
      <c r="D20" s="3" t="s">
        <v>8</v>
      </c>
    </row>
    <row r="21" spans="1:13" ht="15.75" thickBot="1" x14ac:dyDescent="0.3">
      <c r="A21" s="2">
        <v>16</v>
      </c>
      <c r="B21" s="3" t="s">
        <v>7</v>
      </c>
      <c r="C21" s="3" t="s">
        <v>5</v>
      </c>
      <c r="D21" s="3" t="s">
        <v>10</v>
      </c>
    </row>
    <row r="22" spans="1:13" ht="15.75" thickBot="1" x14ac:dyDescent="0.3">
      <c r="A22" s="2">
        <v>17</v>
      </c>
      <c r="B22" s="3" t="s">
        <v>7</v>
      </c>
      <c r="C22" s="3" t="s">
        <v>11</v>
      </c>
      <c r="D22" s="3" t="s">
        <v>10</v>
      </c>
    </row>
    <row r="23" spans="1:13" ht="15.75" thickBot="1" x14ac:dyDescent="0.3">
      <c r="A23" s="2">
        <v>18</v>
      </c>
      <c r="B23" s="3" t="s">
        <v>7</v>
      </c>
      <c r="C23" s="3" t="s">
        <v>9</v>
      </c>
      <c r="D23" s="3" t="s">
        <v>10</v>
      </c>
    </row>
    <row r="24" spans="1:13" ht="15.75" thickBot="1" x14ac:dyDescent="0.3">
      <c r="A24" s="2">
        <v>19</v>
      </c>
      <c r="B24" s="3" t="s">
        <v>7</v>
      </c>
      <c r="C24" s="3" t="s">
        <v>5</v>
      </c>
      <c r="D24" s="3" t="s">
        <v>8</v>
      </c>
    </row>
    <row r="25" spans="1:13" ht="15.75" thickBot="1" x14ac:dyDescent="0.3">
      <c r="A25" s="2">
        <v>20</v>
      </c>
      <c r="B25" s="3" t="s">
        <v>4</v>
      </c>
      <c r="C25" s="3" t="s">
        <v>5</v>
      </c>
      <c r="D25" s="3" t="s">
        <v>8</v>
      </c>
    </row>
    <row r="26" spans="1:13" ht="15.75" thickBot="1" x14ac:dyDescent="0.3">
      <c r="A26" s="2">
        <v>21</v>
      </c>
      <c r="B26" s="3" t="s">
        <v>7</v>
      </c>
      <c r="C26" s="3" t="s">
        <v>11</v>
      </c>
      <c r="D26" s="3" t="s">
        <v>6</v>
      </c>
    </row>
    <row r="27" spans="1:13" ht="15.75" thickBot="1" x14ac:dyDescent="0.3">
      <c r="A27" s="2">
        <v>22</v>
      </c>
      <c r="B27" s="3" t="s">
        <v>4</v>
      </c>
      <c r="C27" s="3" t="s">
        <v>9</v>
      </c>
      <c r="D27" s="3" t="s">
        <v>6</v>
      </c>
    </row>
    <row r="28" spans="1:13" ht="15.75" thickBot="1" x14ac:dyDescent="0.3">
      <c r="A28" s="2">
        <v>23</v>
      </c>
      <c r="B28" s="3" t="s">
        <v>4</v>
      </c>
      <c r="C28" s="3" t="s">
        <v>9</v>
      </c>
      <c r="D28" s="3" t="s">
        <v>6</v>
      </c>
    </row>
    <row r="29" spans="1:13" ht="15.75" thickBot="1" x14ac:dyDescent="0.3">
      <c r="A29" s="2">
        <v>24</v>
      </c>
      <c r="B29" s="3" t="s">
        <v>4</v>
      </c>
      <c r="C29" s="3" t="s">
        <v>11</v>
      </c>
      <c r="D29" s="3" t="s">
        <v>6</v>
      </c>
      <c r="F29" s="15" t="s">
        <v>3</v>
      </c>
      <c r="G29" s="15" t="s">
        <v>17</v>
      </c>
    </row>
    <row r="30" spans="1:13" ht="15.75" thickBot="1" x14ac:dyDescent="0.3">
      <c r="A30" s="2">
        <v>25</v>
      </c>
      <c r="B30" s="3" t="s">
        <v>7</v>
      </c>
      <c r="C30" s="3" t="s">
        <v>5</v>
      </c>
      <c r="D30" s="3" t="s">
        <v>10</v>
      </c>
      <c r="F30" s="9" t="s">
        <v>6</v>
      </c>
      <c r="G30" s="13">
        <f>COUNTIFS(D6:D55,"=RED")</f>
        <v>17</v>
      </c>
      <c r="J30" s="14" t="s">
        <v>4</v>
      </c>
      <c r="K30" s="14" t="s">
        <v>6</v>
      </c>
      <c r="L30" s="14" t="s">
        <v>8</v>
      </c>
      <c r="M30" s="14" t="s">
        <v>10</v>
      </c>
    </row>
    <row r="31" spans="1:13" ht="15.75" thickBot="1" x14ac:dyDescent="0.3">
      <c r="A31" s="2">
        <v>26</v>
      </c>
      <c r="B31" s="3" t="s">
        <v>7</v>
      </c>
      <c r="C31" s="3" t="s">
        <v>11</v>
      </c>
      <c r="D31" s="3" t="s">
        <v>10</v>
      </c>
      <c r="F31" s="9" t="s">
        <v>8</v>
      </c>
      <c r="G31" s="13">
        <f>COUNTIFS(D6:D55,"=GREEN")</f>
        <v>11</v>
      </c>
      <c r="J31" s="8" t="s">
        <v>5</v>
      </c>
      <c r="K31" s="13">
        <f>COUNTIFS(B6:B55,"=T-SHIRT", C6:C55,"=SMALL", D6:D55,"=RED")</f>
        <v>2</v>
      </c>
      <c r="L31" s="13">
        <f>COUNTIFS(B6:B55,"=T-SHIRT", C6:C55,"=SMALL", D6:D55,"=GREEN")</f>
        <v>4</v>
      </c>
      <c r="M31" s="13">
        <f>COUNTIFS(B6:B55,"=T-SHIRT", C6:C55,"=SMALL", D6:D55,"=BLUE")</f>
        <v>4</v>
      </c>
    </row>
    <row r="32" spans="1:13" ht="15.75" thickBot="1" x14ac:dyDescent="0.3">
      <c r="A32" s="2">
        <v>27</v>
      </c>
      <c r="B32" s="3" t="s">
        <v>7</v>
      </c>
      <c r="C32" s="3" t="s">
        <v>9</v>
      </c>
      <c r="D32" s="3" t="s">
        <v>6</v>
      </c>
      <c r="F32" s="9" t="s">
        <v>10</v>
      </c>
      <c r="G32" s="13">
        <f>COUNTIFS(D6:D55,"=BLUE")</f>
        <v>22</v>
      </c>
      <c r="J32" s="8" t="s">
        <v>11</v>
      </c>
      <c r="K32" s="13">
        <f>COUNTIFS(B6:B55,"=T-SHIRT", C6:C55,"=MEDIUM", D6:D55,"=RED")</f>
        <v>3</v>
      </c>
      <c r="L32" s="13">
        <f>COUNTIFS(B6:B55,"=T-SHIRT", C6:C55,"=MEDIUM", D6:D55,"=GREEN")</f>
        <v>0</v>
      </c>
      <c r="M32" s="13">
        <f>COUNTIFS(B6:B55,"=T-SHIRT", C6:C55,"=MEDIUM", D6:D55,"=BLUE")</f>
        <v>3</v>
      </c>
    </row>
    <row r="33" spans="1:13" ht="15.75" thickBot="1" x14ac:dyDescent="0.3">
      <c r="A33" s="2">
        <v>28</v>
      </c>
      <c r="B33" s="3" t="s">
        <v>4</v>
      </c>
      <c r="C33" s="3" t="s">
        <v>5</v>
      </c>
      <c r="D33" s="3" t="s">
        <v>8</v>
      </c>
      <c r="F33" s="11" t="s">
        <v>12</v>
      </c>
      <c r="G33" s="12">
        <f>SUM(G30:G32)</f>
        <v>50</v>
      </c>
      <c r="J33" s="8" t="s">
        <v>9</v>
      </c>
      <c r="K33" s="13">
        <f>COUNTIFS(B6:B55,"=T-SHIRT", C6:C55,"=LARGE", D6:D55,"=RED")</f>
        <v>4</v>
      </c>
      <c r="L33" s="13">
        <f>COUNTIFS(B6:B55,"=T-SHIRT", C6:C55,"=LARGE", D6:D55,"=GREEN")</f>
        <v>2</v>
      </c>
      <c r="M33" s="13">
        <f>COUNTIFS(B6:B55,"=T-SHIRT", C6:C55,"=LARGE", D6:D55,"=BLUE")</f>
        <v>3</v>
      </c>
    </row>
    <row r="34" spans="1:13" ht="15.75" thickBot="1" x14ac:dyDescent="0.3">
      <c r="A34" s="2">
        <v>29</v>
      </c>
      <c r="B34" s="3" t="s">
        <v>7</v>
      </c>
      <c r="C34" s="3" t="s">
        <v>11</v>
      </c>
      <c r="D34" s="3" t="s">
        <v>10</v>
      </c>
      <c r="J34" s="10" t="s">
        <v>12</v>
      </c>
      <c r="K34" s="12">
        <f>SUM(K31:K33)</f>
        <v>9</v>
      </c>
      <c r="L34" s="12">
        <f>SUM(L31:L33)</f>
        <v>6</v>
      </c>
      <c r="M34" s="12">
        <f>SUM(M31:M33)</f>
        <v>10</v>
      </c>
    </row>
    <row r="35" spans="1:13" ht="15.75" thickBot="1" x14ac:dyDescent="0.3">
      <c r="A35" s="2">
        <v>30</v>
      </c>
      <c r="B35" s="3" t="s">
        <v>4</v>
      </c>
      <c r="C35" s="3" t="s">
        <v>9</v>
      </c>
      <c r="D35" s="3" t="s">
        <v>10</v>
      </c>
    </row>
    <row r="36" spans="1:13" ht="15.75" thickBot="1" x14ac:dyDescent="0.3">
      <c r="A36" s="2">
        <v>31</v>
      </c>
      <c r="B36" s="3" t="s">
        <v>4</v>
      </c>
      <c r="C36" s="3" t="s">
        <v>5</v>
      </c>
      <c r="D36" s="3" t="s">
        <v>10</v>
      </c>
    </row>
    <row r="37" spans="1:13" ht="15.75" thickBot="1" x14ac:dyDescent="0.3">
      <c r="A37" s="2">
        <v>32</v>
      </c>
      <c r="B37" s="3" t="s">
        <v>4</v>
      </c>
      <c r="C37" s="3" t="s">
        <v>5</v>
      </c>
      <c r="D37" s="3" t="s">
        <v>8</v>
      </c>
    </row>
    <row r="38" spans="1:13" ht="15.75" thickBot="1" x14ac:dyDescent="0.3">
      <c r="A38" s="2">
        <v>33</v>
      </c>
      <c r="B38" s="3" t="s">
        <v>7</v>
      </c>
      <c r="C38" s="3" t="s">
        <v>11</v>
      </c>
      <c r="D38" s="3" t="s">
        <v>8</v>
      </c>
    </row>
    <row r="39" spans="1:13" ht="15.75" thickBot="1" x14ac:dyDescent="0.3">
      <c r="A39" s="2">
        <v>34</v>
      </c>
      <c r="B39" s="3" t="s">
        <v>4</v>
      </c>
      <c r="C39" s="3" t="s">
        <v>9</v>
      </c>
      <c r="D39" s="3" t="s">
        <v>6</v>
      </c>
    </row>
    <row r="40" spans="1:13" ht="15.75" thickBot="1" x14ac:dyDescent="0.3">
      <c r="A40" s="2">
        <v>35</v>
      </c>
      <c r="B40" s="3" t="s">
        <v>4</v>
      </c>
      <c r="C40" s="3" t="s">
        <v>9</v>
      </c>
      <c r="D40" s="3" t="s">
        <v>6</v>
      </c>
    </row>
    <row r="41" spans="1:13" ht="15.75" thickBot="1" x14ac:dyDescent="0.3">
      <c r="A41" s="2">
        <v>36</v>
      </c>
      <c r="B41" s="3" t="s">
        <v>4</v>
      </c>
      <c r="C41" s="3" t="s">
        <v>11</v>
      </c>
      <c r="D41" s="3" t="s">
        <v>6</v>
      </c>
    </row>
    <row r="42" spans="1:13" ht="15.75" thickBot="1" x14ac:dyDescent="0.3">
      <c r="A42" s="2">
        <v>37</v>
      </c>
      <c r="B42" s="3" t="s">
        <v>7</v>
      </c>
      <c r="C42" s="3" t="s">
        <v>5</v>
      </c>
      <c r="D42" s="3" t="s">
        <v>6</v>
      </c>
    </row>
    <row r="43" spans="1:13" ht="15.75" thickBot="1" x14ac:dyDescent="0.3">
      <c r="A43" s="2">
        <v>38</v>
      </c>
      <c r="B43" s="3" t="s">
        <v>7</v>
      </c>
      <c r="C43" s="3" t="s">
        <v>11</v>
      </c>
      <c r="D43" s="3" t="s">
        <v>10</v>
      </c>
    </row>
    <row r="44" spans="1:13" ht="15.75" thickBot="1" x14ac:dyDescent="0.3">
      <c r="A44" s="2">
        <v>39</v>
      </c>
      <c r="B44" s="3" t="s">
        <v>7</v>
      </c>
      <c r="C44" s="3" t="s">
        <v>9</v>
      </c>
      <c r="D44" s="3" t="s">
        <v>10</v>
      </c>
    </row>
    <row r="45" spans="1:13" ht="15.75" thickBot="1" x14ac:dyDescent="0.3">
      <c r="A45" s="2">
        <v>40</v>
      </c>
      <c r="B45" s="3" t="s">
        <v>4</v>
      </c>
      <c r="C45" s="3" t="s">
        <v>5</v>
      </c>
      <c r="D45" s="3" t="s">
        <v>10</v>
      </c>
    </row>
    <row r="46" spans="1:13" ht="15.75" thickBot="1" x14ac:dyDescent="0.3">
      <c r="A46" s="2">
        <v>41</v>
      </c>
      <c r="B46" s="3" t="s">
        <v>7</v>
      </c>
      <c r="C46" s="3" t="s">
        <v>11</v>
      </c>
      <c r="D46" s="3" t="s">
        <v>6</v>
      </c>
    </row>
    <row r="47" spans="1:13" ht="15.75" thickBot="1" x14ac:dyDescent="0.3">
      <c r="A47" s="2">
        <v>42</v>
      </c>
      <c r="B47" s="3" t="s">
        <v>7</v>
      </c>
      <c r="C47" s="3" t="s">
        <v>9</v>
      </c>
      <c r="D47" s="3" t="s">
        <v>10</v>
      </c>
    </row>
    <row r="48" spans="1:13" ht="15.75" thickBot="1" x14ac:dyDescent="0.3">
      <c r="A48" s="2">
        <v>43</v>
      </c>
      <c r="B48" s="3" t="s">
        <v>4</v>
      </c>
      <c r="C48" s="3" t="s">
        <v>5</v>
      </c>
      <c r="D48" s="3" t="s">
        <v>10</v>
      </c>
    </row>
    <row r="49" spans="1:4" ht="15.75" thickBot="1" x14ac:dyDescent="0.3">
      <c r="A49" s="2">
        <v>44</v>
      </c>
      <c r="B49" s="3" t="s">
        <v>7</v>
      </c>
      <c r="C49" s="3" t="s">
        <v>5</v>
      </c>
      <c r="D49" s="3" t="s">
        <v>8</v>
      </c>
    </row>
    <row r="50" spans="1:4" ht="15.75" thickBot="1" x14ac:dyDescent="0.3">
      <c r="A50" s="2">
        <v>45</v>
      </c>
      <c r="B50" s="3" t="s">
        <v>4</v>
      </c>
      <c r="C50" s="3" t="s">
        <v>11</v>
      </c>
      <c r="D50" s="3" t="s">
        <v>10</v>
      </c>
    </row>
    <row r="51" spans="1:4" ht="15.75" thickBot="1" x14ac:dyDescent="0.3">
      <c r="A51" s="2">
        <v>46</v>
      </c>
      <c r="B51" s="3" t="s">
        <v>7</v>
      </c>
      <c r="C51" s="3" t="s">
        <v>9</v>
      </c>
      <c r="D51" s="3" t="s">
        <v>6</v>
      </c>
    </row>
    <row r="52" spans="1:4" ht="15.75" thickBot="1" x14ac:dyDescent="0.3">
      <c r="A52" s="2">
        <v>47</v>
      </c>
      <c r="B52" s="3" t="s">
        <v>4</v>
      </c>
      <c r="C52" s="3" t="s">
        <v>9</v>
      </c>
      <c r="D52" s="3" t="s">
        <v>10</v>
      </c>
    </row>
    <row r="53" spans="1:4" ht="15.75" thickBot="1" x14ac:dyDescent="0.3">
      <c r="A53" s="2">
        <v>48</v>
      </c>
      <c r="B53" s="3" t="s">
        <v>7</v>
      </c>
      <c r="C53" s="3" t="s">
        <v>11</v>
      </c>
      <c r="D53" s="3" t="s">
        <v>10</v>
      </c>
    </row>
    <row r="54" spans="1:4" ht="15.75" thickBot="1" x14ac:dyDescent="0.3">
      <c r="A54" s="2">
        <v>49</v>
      </c>
      <c r="B54" s="3" t="s">
        <v>4</v>
      </c>
      <c r="C54" s="3" t="s">
        <v>9</v>
      </c>
      <c r="D54" s="3" t="s">
        <v>8</v>
      </c>
    </row>
    <row r="55" spans="1:4" ht="15.75" thickBot="1" x14ac:dyDescent="0.3">
      <c r="A55" s="2">
        <v>50</v>
      </c>
      <c r="B55" s="3" t="s">
        <v>4</v>
      </c>
      <c r="C55" s="3" t="s">
        <v>9</v>
      </c>
      <c r="D55" s="3" t="s">
        <v>10</v>
      </c>
    </row>
    <row r="56" spans="1:4" x14ac:dyDescent="0.25">
      <c r="A56" s="1"/>
    </row>
    <row r="57" spans="1:4" x14ac:dyDescent="0.25">
      <c r="A57" s="1"/>
    </row>
    <row r="58" spans="1:4" x14ac:dyDescent="0.25">
      <c r="A58" s="1"/>
    </row>
  </sheetData>
  <mergeCells count="2">
    <mergeCell ref="B1:C1"/>
    <mergeCell ref="B2:C2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renzo</dc:creator>
  <cp:lastModifiedBy>JECP</cp:lastModifiedBy>
  <dcterms:created xsi:type="dcterms:W3CDTF">2022-12-17T03:34:19Z</dcterms:created>
  <dcterms:modified xsi:type="dcterms:W3CDTF">2022-12-18T17:56:44Z</dcterms:modified>
</cp:coreProperties>
</file>