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ocuments\GitHub\cpp_code\trading_strategy\documentation\"/>
    </mc:Choice>
  </mc:AlternateContent>
  <xr:revisionPtr revIDLastSave="0" documentId="13_ncr:1_{9F383A5D-9C10-4C99-A194-A38A36A7C254}" xr6:coauthVersionLast="47" xr6:coauthVersionMax="47" xr10:uidLastSave="{00000000-0000-0000-0000-000000000000}"/>
  <bookViews>
    <workbookView xWindow="-108" yWindow="-108" windowWidth="23256" windowHeight="12456" activeTab="2" xr2:uid="{55E6D3DF-BA7B-4CA8-AD91-35BEFE8C3FDC}"/>
  </bookViews>
  <sheets>
    <sheet name="P&amp;L_1s_1" sheetId="1" r:id="rId1"/>
    <sheet name="P&amp;L 1s_2" sheetId="2" r:id="rId2"/>
    <sheet name="P&amp;L 1s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3" l="1"/>
  <c r="H31" i="3"/>
  <c r="G31" i="3"/>
  <c r="E31" i="3"/>
  <c r="D31" i="3"/>
  <c r="C31" i="3"/>
  <c r="I30" i="3"/>
  <c r="H30" i="3"/>
  <c r="G30" i="3"/>
  <c r="E30" i="3"/>
  <c r="D30" i="3"/>
  <c r="C30" i="3"/>
  <c r="I29" i="3"/>
  <c r="H29" i="3"/>
  <c r="G29" i="3"/>
  <c r="E29" i="3"/>
  <c r="D29" i="3"/>
  <c r="C29" i="3"/>
  <c r="I28" i="3"/>
  <c r="H28" i="3"/>
  <c r="G28" i="3"/>
  <c r="E28" i="3"/>
  <c r="D28" i="3"/>
  <c r="C28" i="3"/>
  <c r="J24" i="3"/>
  <c r="I24" i="3"/>
  <c r="H24" i="3"/>
  <c r="G24" i="3"/>
  <c r="E24" i="3"/>
  <c r="D24" i="3"/>
  <c r="C24" i="3"/>
  <c r="J23" i="3"/>
  <c r="J31" i="3" s="1"/>
  <c r="F23" i="3"/>
  <c r="H6" i="3" s="1"/>
  <c r="J22" i="3"/>
  <c r="J30" i="3" s="1"/>
  <c r="F22" i="3"/>
  <c r="F30" i="3" s="1"/>
  <c r="J21" i="3"/>
  <c r="J29" i="3" s="1"/>
  <c r="F21" i="3"/>
  <c r="F29" i="3" s="1"/>
  <c r="J20" i="3"/>
  <c r="J28" i="3" s="1"/>
  <c r="F20" i="3"/>
  <c r="F28" i="3" s="1"/>
  <c r="I16" i="3"/>
  <c r="I32" i="3" s="1"/>
  <c r="H16" i="3"/>
  <c r="H32" i="3" s="1"/>
  <c r="G16" i="3"/>
  <c r="G32" i="3" s="1"/>
  <c r="E16" i="3"/>
  <c r="E32" i="3" s="1"/>
  <c r="D16" i="3"/>
  <c r="D32" i="3" s="1"/>
  <c r="C16" i="3"/>
  <c r="C32" i="3" s="1"/>
  <c r="J15" i="3"/>
  <c r="J16" i="3" s="1"/>
  <c r="J32" i="3" s="1"/>
  <c r="F15" i="3"/>
  <c r="J14" i="3"/>
  <c r="F14" i="3"/>
  <c r="J13" i="3"/>
  <c r="D4" i="3" s="1"/>
  <c r="F13" i="3"/>
  <c r="C4" i="3" s="1"/>
  <c r="J12" i="3"/>
  <c r="F12" i="3"/>
  <c r="F16" i="3" s="1"/>
  <c r="C6" i="3"/>
  <c r="I5" i="3"/>
  <c r="J5" i="3" s="1"/>
  <c r="H5" i="3"/>
  <c r="D5" i="3"/>
  <c r="E5" i="3" s="1"/>
  <c r="C5" i="3"/>
  <c r="I4" i="3"/>
  <c r="J4" i="3" s="1"/>
  <c r="H4" i="3"/>
  <c r="D3" i="3"/>
  <c r="E3" i="3" s="1"/>
  <c r="C3" i="3"/>
  <c r="C7" i="3" s="1"/>
  <c r="C8" i="3" s="1"/>
  <c r="E3" i="1"/>
  <c r="C6" i="2"/>
  <c r="I31" i="2"/>
  <c r="H31" i="2"/>
  <c r="G31" i="2"/>
  <c r="E31" i="2"/>
  <c r="D31" i="2"/>
  <c r="C31" i="2"/>
  <c r="I30" i="2"/>
  <c r="H30" i="2"/>
  <c r="G30" i="2"/>
  <c r="E30" i="2"/>
  <c r="D30" i="2"/>
  <c r="C30" i="2"/>
  <c r="I29" i="2"/>
  <c r="H29" i="2"/>
  <c r="G29" i="2"/>
  <c r="E29" i="2"/>
  <c r="D29" i="2"/>
  <c r="C29" i="2"/>
  <c r="I28" i="2"/>
  <c r="H28" i="2"/>
  <c r="G28" i="2"/>
  <c r="E28" i="2"/>
  <c r="D28" i="2"/>
  <c r="C28" i="2"/>
  <c r="I24" i="2"/>
  <c r="H24" i="2"/>
  <c r="G24" i="2"/>
  <c r="E24" i="2"/>
  <c r="D24" i="2"/>
  <c r="C24" i="2"/>
  <c r="J23" i="2"/>
  <c r="I6" i="2" s="1"/>
  <c r="F23" i="2"/>
  <c r="H6" i="2" s="1"/>
  <c r="J22" i="2"/>
  <c r="I5" i="2" s="1"/>
  <c r="F22" i="2"/>
  <c r="H5" i="2" s="1"/>
  <c r="J21" i="2"/>
  <c r="I4" i="2" s="1"/>
  <c r="F21" i="2"/>
  <c r="F29" i="2" s="1"/>
  <c r="J20" i="2"/>
  <c r="I3" i="2" s="1"/>
  <c r="F20" i="2"/>
  <c r="H3" i="2" s="1"/>
  <c r="I16" i="2"/>
  <c r="H16" i="2"/>
  <c r="G16" i="2"/>
  <c r="E16" i="2"/>
  <c r="D16" i="2"/>
  <c r="C16" i="2"/>
  <c r="J15" i="2"/>
  <c r="D6" i="2" s="1"/>
  <c r="E6" i="2" s="1"/>
  <c r="F15" i="2"/>
  <c r="J14" i="2"/>
  <c r="D5" i="2" s="1"/>
  <c r="F14" i="2"/>
  <c r="C5" i="2" s="1"/>
  <c r="J13" i="2"/>
  <c r="D4" i="2" s="1"/>
  <c r="F13" i="2"/>
  <c r="C4" i="2" s="1"/>
  <c r="J12" i="2"/>
  <c r="D3" i="2" s="1"/>
  <c r="F12" i="2"/>
  <c r="C3" i="2" s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F12" i="1"/>
  <c r="J12" i="1"/>
  <c r="F20" i="1"/>
  <c r="J20" i="1"/>
  <c r="H4" i="1"/>
  <c r="E24" i="1"/>
  <c r="D24" i="1"/>
  <c r="C24" i="1"/>
  <c r="I16" i="1"/>
  <c r="H16" i="1"/>
  <c r="G16" i="1"/>
  <c r="E16" i="1"/>
  <c r="E32" i="1" s="1"/>
  <c r="D16" i="1"/>
  <c r="F23" i="1"/>
  <c r="H6" i="1" s="1"/>
  <c r="F22" i="1"/>
  <c r="H5" i="1" s="1"/>
  <c r="F21" i="1"/>
  <c r="J15" i="1"/>
  <c r="J14" i="1"/>
  <c r="J13" i="1"/>
  <c r="F15" i="1"/>
  <c r="F14" i="1"/>
  <c r="F13" i="1"/>
  <c r="C16" i="1"/>
  <c r="C32" i="1" s="1"/>
  <c r="D7" i="1"/>
  <c r="D8" i="1" s="1"/>
  <c r="C7" i="1"/>
  <c r="C8" i="1" s="1"/>
  <c r="E6" i="1"/>
  <c r="E5" i="1"/>
  <c r="E4" i="1"/>
  <c r="F32" i="3" l="1"/>
  <c r="E4" i="3"/>
  <c r="H3" i="3"/>
  <c r="H7" i="3" s="1"/>
  <c r="D6" i="3"/>
  <c r="E6" i="3" s="1"/>
  <c r="F24" i="3"/>
  <c r="F31" i="3"/>
  <c r="I6" i="3"/>
  <c r="J6" i="3" s="1"/>
  <c r="I3" i="3"/>
  <c r="E3" i="2"/>
  <c r="H4" i="2"/>
  <c r="J4" i="2" s="1"/>
  <c r="C7" i="2"/>
  <c r="C8" i="2" s="1"/>
  <c r="E4" i="2"/>
  <c r="J16" i="2"/>
  <c r="E5" i="2"/>
  <c r="H32" i="2"/>
  <c r="G32" i="2"/>
  <c r="D7" i="2"/>
  <c r="D8" i="2" s="1"/>
  <c r="C32" i="2"/>
  <c r="D32" i="2"/>
  <c r="E32" i="2"/>
  <c r="J3" i="2"/>
  <c r="J6" i="2"/>
  <c r="I32" i="2"/>
  <c r="J31" i="2"/>
  <c r="J28" i="2"/>
  <c r="J29" i="2"/>
  <c r="J30" i="2"/>
  <c r="F28" i="2"/>
  <c r="F30" i="2"/>
  <c r="F16" i="2"/>
  <c r="F31" i="2"/>
  <c r="J5" i="2"/>
  <c r="I7" i="2"/>
  <c r="F24" i="2"/>
  <c r="J24" i="2"/>
  <c r="H3" i="1"/>
  <c r="H7" i="1" s="1"/>
  <c r="D32" i="1"/>
  <c r="F24" i="1"/>
  <c r="F16" i="1"/>
  <c r="J16" i="1"/>
  <c r="G24" i="1"/>
  <c r="G32" i="1" s="1"/>
  <c r="E7" i="1"/>
  <c r="E8" i="1" s="1"/>
  <c r="J3" i="3" l="1"/>
  <c r="I7" i="3"/>
  <c r="J7" i="3" s="1"/>
  <c r="D7" i="3"/>
  <c r="H7" i="2"/>
  <c r="J7" i="2" s="1"/>
  <c r="F32" i="2"/>
  <c r="J32" i="2"/>
  <c r="E7" i="2"/>
  <c r="E8" i="2" s="1"/>
  <c r="F32" i="1"/>
  <c r="H24" i="1"/>
  <c r="H32" i="1" s="1"/>
  <c r="D8" i="3" l="1"/>
  <c r="E7" i="3"/>
  <c r="E8" i="3" s="1"/>
  <c r="J23" i="1"/>
  <c r="I6" i="1" s="1"/>
  <c r="J6" i="1" s="1"/>
  <c r="I3" i="1"/>
  <c r="J21" i="1"/>
  <c r="I4" i="1" s="1"/>
  <c r="J4" i="1" s="1"/>
  <c r="J3" i="1" l="1"/>
  <c r="J22" i="1"/>
  <c r="I24" i="1"/>
  <c r="I32" i="1" s="1"/>
  <c r="J24" i="1" l="1"/>
  <c r="J32" i="1" s="1"/>
  <c r="I5" i="1"/>
  <c r="J5" i="1" l="1"/>
  <c r="I7" i="1"/>
  <c r="J7" i="1" s="1"/>
</calcChain>
</file>

<file path=xl/sharedStrings.xml><?xml version="1.0" encoding="utf-8"?>
<sst xmlns="http://schemas.openxmlformats.org/spreadsheetml/2006/main" count="186" uniqueCount="16">
  <si>
    <t>Mar</t>
  </si>
  <si>
    <t>Feb</t>
  </si>
  <si>
    <t>Jan</t>
  </si>
  <si>
    <t>Apr</t>
  </si>
  <si>
    <t>GapDown</t>
  </si>
  <si>
    <t>GapUp</t>
  </si>
  <si>
    <t>Total</t>
  </si>
  <si>
    <t># Trades</t>
  </si>
  <si>
    <t>P&amp;L Summary</t>
  </si>
  <si>
    <t>P&amp;L Details</t>
  </si>
  <si>
    <t>TakeProfit</t>
  </si>
  <si>
    <t>StopLoss</t>
  </si>
  <si>
    <t>Kill</t>
  </si>
  <si>
    <t>Trades Details</t>
  </si>
  <si>
    <t>P&amp;L/Trade</t>
  </si>
  <si>
    <t>Avg Return/year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</si>
</sst>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38" fontId="0" fillId="0" borderId="0" xfId="0" applyNumberFormat="1"/>
    <xf numFmtId="38" fontId="0" fillId="2" borderId="0" xfId="0" applyNumberFormat="1" applyFill="1"/>
    <xf numFmtId="38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F389-5C72-4467-8280-5B3DADD14B66}">
  <dimension ref="B2:J32"/>
  <sheetViews>
    <sheetView workbookViewId="0">
      <selection activeCell="N25" sqref="N25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3</v>
      </c>
      <c r="C3" s="2">
        <v>10152.9</v>
      </c>
      <c r="D3" s="2">
        <v>1330.22</v>
      </c>
      <c r="E3" s="2">
        <f t="shared" ref="E3:E7" si="0">D3+C3</f>
        <v>11483.119999999999</v>
      </c>
      <c r="G3" t="s">
        <v>3</v>
      </c>
      <c r="H3" s="2">
        <f>F20</f>
        <v>246</v>
      </c>
      <c r="I3" s="2">
        <f>J20</f>
        <v>205</v>
      </c>
      <c r="J3" s="2">
        <f t="shared" ref="J3:J7" si="1">I3+H3</f>
        <v>451</v>
      </c>
    </row>
    <row r="4" spans="2:10" x14ac:dyDescent="0.3">
      <c r="B4" t="s">
        <v>0</v>
      </c>
      <c r="C4" s="2">
        <v>5170.96</v>
      </c>
      <c r="D4" s="2">
        <v>-30.5852</v>
      </c>
      <c r="E4" s="2">
        <f t="shared" si="0"/>
        <v>5140.3747999999996</v>
      </c>
      <c r="G4" t="s">
        <v>0</v>
      </c>
      <c r="H4" s="2">
        <f>F21</f>
        <v>32</v>
      </c>
      <c r="I4" s="2">
        <f>J21</f>
        <v>28</v>
      </c>
      <c r="J4" s="2">
        <f t="shared" si="1"/>
        <v>60</v>
      </c>
    </row>
    <row r="5" spans="2:10" x14ac:dyDescent="0.3">
      <c r="B5" t="s">
        <v>1</v>
      </c>
      <c r="C5" s="2">
        <v>1470.21</v>
      </c>
      <c r="D5" s="2">
        <v>-1775.32</v>
      </c>
      <c r="E5" s="2">
        <f t="shared" si="0"/>
        <v>-305.1099999999999</v>
      </c>
      <c r="G5" t="s">
        <v>1</v>
      </c>
      <c r="H5" s="2">
        <f>F22</f>
        <v>17</v>
      </c>
      <c r="I5" s="2">
        <f>J22</f>
        <v>8</v>
      </c>
      <c r="J5" s="2">
        <f t="shared" si="1"/>
        <v>25</v>
      </c>
    </row>
    <row r="6" spans="2:10" x14ac:dyDescent="0.3">
      <c r="B6" t="s">
        <v>2</v>
      </c>
      <c r="C6" s="2">
        <v>2290.14</v>
      </c>
      <c r="D6" s="2">
        <v>-1284.08</v>
      </c>
      <c r="E6" s="2">
        <f t="shared" si="0"/>
        <v>1006.06</v>
      </c>
      <c r="G6" t="s">
        <v>2</v>
      </c>
      <c r="H6" s="2">
        <f>F23</f>
        <v>44</v>
      </c>
      <c r="I6" s="2">
        <f>J23</f>
        <v>34</v>
      </c>
      <c r="J6" s="2">
        <f t="shared" si="1"/>
        <v>78</v>
      </c>
    </row>
    <row r="7" spans="2:10" x14ac:dyDescent="0.3">
      <c r="B7" s="3"/>
      <c r="C7" s="3">
        <f>SUM(C3:C6)</f>
        <v>19084.21</v>
      </c>
      <c r="D7" s="3">
        <f>SUM(D3:D6)</f>
        <v>-1759.7651999999998</v>
      </c>
      <c r="E7" s="3">
        <f t="shared" si="0"/>
        <v>17324.444799999997</v>
      </c>
      <c r="G7" s="3"/>
      <c r="H7" s="3">
        <f>SUM(H3:H6)</f>
        <v>339</v>
      </c>
      <c r="I7" s="3">
        <f>SUM(I3:I6)</f>
        <v>275</v>
      </c>
      <c r="J7" s="3">
        <f t="shared" si="1"/>
        <v>614</v>
      </c>
    </row>
    <row r="8" spans="2:10" x14ac:dyDescent="0.3">
      <c r="B8" t="s">
        <v>15</v>
      </c>
      <c r="C8" s="1">
        <f>C7/1000000*12/COUNT(C3:C6)</f>
        <v>5.7252629999999999E-2</v>
      </c>
      <c r="D8" s="1">
        <f>D7/1000000*12/COUNT(D3:D6)</f>
        <v>-5.2792955999999992E-3</v>
      </c>
      <c r="E8" s="1">
        <f>E7/1000000*12/COUNT(E3:E6)</f>
        <v>5.1973334399999994E-2</v>
      </c>
    </row>
    <row r="10" spans="2:10" x14ac:dyDescent="0.3">
      <c r="C10" s="4" t="s">
        <v>4</v>
      </c>
      <c r="D10" s="4"/>
      <c r="E10" s="4"/>
      <c r="F10" s="4" t="s">
        <v>6</v>
      </c>
      <c r="G10" s="4" t="s">
        <v>5</v>
      </c>
      <c r="H10" s="4"/>
      <c r="I10" s="4"/>
      <c r="J10" s="4" t="s">
        <v>6</v>
      </c>
    </row>
    <row r="11" spans="2:10" x14ac:dyDescent="0.3">
      <c r="B11" s="3" t="s">
        <v>9</v>
      </c>
      <c r="C11" s="3" t="s">
        <v>10</v>
      </c>
      <c r="D11" s="3" t="s">
        <v>11</v>
      </c>
      <c r="E11" s="3" t="s">
        <v>12</v>
      </c>
      <c r="F11" s="4"/>
      <c r="G11" s="3" t="s">
        <v>10</v>
      </c>
      <c r="H11" s="3" t="s">
        <v>11</v>
      </c>
      <c r="I11" s="3" t="s">
        <v>12</v>
      </c>
      <c r="J11" s="4"/>
    </row>
    <row r="12" spans="2:10" x14ac:dyDescent="0.3">
      <c r="B12" t="s">
        <v>3</v>
      </c>
      <c r="C12" s="2">
        <v>25633.8</v>
      </c>
      <c r="D12" s="2">
        <v>-32745.5</v>
      </c>
      <c r="E12" s="2">
        <v>17264.599999999999</v>
      </c>
      <c r="F12" s="2">
        <f>SUM(C12:E12)</f>
        <v>10152.899999999998</v>
      </c>
      <c r="G12" s="2">
        <v>22990.2</v>
      </c>
      <c r="H12" s="2">
        <v>-26562.7</v>
      </c>
      <c r="I12" s="2">
        <v>4902.7299999999996</v>
      </c>
      <c r="J12" s="2">
        <f>SUM(G12:I12)</f>
        <v>1330.2299999999996</v>
      </c>
    </row>
    <row r="13" spans="2:10" x14ac:dyDescent="0.3">
      <c r="B13" t="s">
        <v>0</v>
      </c>
      <c r="C13" s="2">
        <v>1379.5</v>
      </c>
      <c r="D13" s="2">
        <v>-2544.8200000000002</v>
      </c>
      <c r="E13" s="2">
        <v>6336.28</v>
      </c>
      <c r="F13" s="2">
        <f>SUM(C13:E13)</f>
        <v>5170.9599999999991</v>
      </c>
      <c r="G13" s="2">
        <v>2656.41</v>
      </c>
      <c r="H13" s="2">
        <v>-3181.97</v>
      </c>
      <c r="I13" s="2">
        <v>494.976</v>
      </c>
      <c r="J13" s="2">
        <f>SUM(G13:I13)</f>
        <v>-30.583999999999946</v>
      </c>
    </row>
    <row r="14" spans="2:10" x14ac:dyDescent="0.3">
      <c r="B14" t="s">
        <v>1</v>
      </c>
      <c r="C14" s="2">
        <v>1428.12</v>
      </c>
      <c r="D14" s="2">
        <v>-1438.74</v>
      </c>
      <c r="E14" s="2">
        <v>1480.84</v>
      </c>
      <c r="F14" s="2">
        <f>SUM(C14:E14)</f>
        <v>1470.2199999999998</v>
      </c>
      <c r="G14" s="2">
        <v>0</v>
      </c>
      <c r="H14" s="2">
        <v>-1835.87</v>
      </c>
      <c r="I14" s="2">
        <v>60.5441</v>
      </c>
      <c r="J14" s="2">
        <f>SUM(G14:I14)</f>
        <v>-1775.3258999999998</v>
      </c>
    </row>
    <row r="15" spans="2:10" x14ac:dyDescent="0.3">
      <c r="B15" t="s">
        <v>2</v>
      </c>
      <c r="C15" s="2">
        <v>4736.51</v>
      </c>
      <c r="D15" s="2">
        <v>-3980.98</v>
      </c>
      <c r="E15" s="2">
        <v>1534.61</v>
      </c>
      <c r="F15" s="2">
        <f>SUM(C15:E15)</f>
        <v>2290.1400000000003</v>
      </c>
      <c r="G15" s="2">
        <v>1693.82</v>
      </c>
      <c r="H15" s="2">
        <v>-3807.73</v>
      </c>
      <c r="I15" s="2">
        <v>829.83199999999999</v>
      </c>
      <c r="J15" s="2">
        <f>SUM(G15:I15)</f>
        <v>-1284.078</v>
      </c>
    </row>
    <row r="16" spans="2:10" x14ac:dyDescent="0.3">
      <c r="B16" s="3"/>
      <c r="C16" s="3">
        <f>SUM(C12:C15)</f>
        <v>33177.93</v>
      </c>
      <c r="D16" s="3">
        <f t="shared" ref="D16:E16" si="2">SUM(D12:D15)</f>
        <v>-40710.04</v>
      </c>
      <c r="E16" s="3">
        <f t="shared" si="2"/>
        <v>26616.329999999998</v>
      </c>
      <c r="F16" s="3">
        <f t="shared" ref="F16" si="3">SUM(F12:F15)</f>
        <v>19084.219999999998</v>
      </c>
      <c r="G16" s="3">
        <f t="shared" ref="G16" si="4">SUM(G12:G15)</f>
        <v>27340.43</v>
      </c>
      <c r="H16" s="3">
        <f t="shared" ref="H16" si="5">SUM(H12:H15)</f>
        <v>-35388.270000000004</v>
      </c>
      <c r="I16" s="3">
        <f t="shared" ref="I16" si="6">SUM(I12:I15)</f>
        <v>6288.0820999999996</v>
      </c>
      <c r="J16" s="3">
        <f t="shared" ref="J16" si="7">SUM(J12:J15)</f>
        <v>-1759.7579000000001</v>
      </c>
    </row>
    <row r="18" spans="2:10" x14ac:dyDescent="0.3">
      <c r="C18" s="4" t="s">
        <v>4</v>
      </c>
      <c r="D18" s="4"/>
      <c r="E18" s="4"/>
      <c r="F18" s="4" t="s">
        <v>6</v>
      </c>
      <c r="G18" s="4" t="s">
        <v>5</v>
      </c>
      <c r="H18" s="4"/>
      <c r="I18" s="4"/>
      <c r="J18" s="4" t="s">
        <v>6</v>
      </c>
    </row>
    <row r="19" spans="2:10" x14ac:dyDescent="0.3">
      <c r="B19" s="3" t="s">
        <v>13</v>
      </c>
      <c r="C19" s="3" t="s">
        <v>10</v>
      </c>
      <c r="D19" s="3" t="s">
        <v>11</v>
      </c>
      <c r="E19" s="3" t="s">
        <v>12</v>
      </c>
      <c r="F19" s="4"/>
      <c r="G19" s="3" t="s">
        <v>10</v>
      </c>
      <c r="H19" s="3" t="s">
        <v>11</v>
      </c>
      <c r="I19" s="3" t="s">
        <v>12</v>
      </c>
      <c r="J19" s="4"/>
    </row>
    <row r="20" spans="2:10" x14ac:dyDescent="0.3">
      <c r="B20" t="s">
        <v>3</v>
      </c>
      <c r="C20" s="2">
        <v>30</v>
      </c>
      <c r="D20" s="2">
        <v>165</v>
      </c>
      <c r="E20" s="2">
        <v>51</v>
      </c>
      <c r="F20" s="2">
        <f>SUM(C20:E20)</f>
        <v>246</v>
      </c>
      <c r="G20" s="2">
        <v>39</v>
      </c>
      <c r="H20" s="2">
        <v>139</v>
      </c>
      <c r="I20" s="2">
        <v>27</v>
      </c>
      <c r="J20" s="2">
        <f>SUM(G20:I20)</f>
        <v>205</v>
      </c>
    </row>
    <row r="21" spans="2:10" x14ac:dyDescent="0.3">
      <c r="B21" t="s">
        <v>0</v>
      </c>
      <c r="C21" s="2">
        <v>1</v>
      </c>
      <c r="D21" s="2">
        <v>28</v>
      </c>
      <c r="E21" s="2">
        <v>3</v>
      </c>
      <c r="F21" s="2">
        <f>SUM(C21:E21)</f>
        <v>32</v>
      </c>
      <c r="G21" s="2">
        <v>6</v>
      </c>
      <c r="H21" s="2">
        <v>19</v>
      </c>
      <c r="I21" s="2">
        <v>3</v>
      </c>
      <c r="J21" s="2">
        <f>SUM(G21:I21)</f>
        <v>28</v>
      </c>
    </row>
    <row r="22" spans="2:10" x14ac:dyDescent="0.3">
      <c r="B22" t="s">
        <v>1</v>
      </c>
      <c r="C22" s="2">
        <v>2</v>
      </c>
      <c r="D22" s="2">
        <v>9</v>
      </c>
      <c r="E22" s="2">
        <v>6</v>
      </c>
      <c r="F22" s="2">
        <f>SUM(C22:E22)</f>
        <v>17</v>
      </c>
      <c r="G22" s="2">
        <v>0</v>
      </c>
      <c r="H22" s="2">
        <v>7</v>
      </c>
      <c r="I22" s="2">
        <v>1</v>
      </c>
      <c r="J22" s="2">
        <f>SUM(G22:I22)</f>
        <v>8</v>
      </c>
    </row>
    <row r="23" spans="2:10" x14ac:dyDescent="0.3">
      <c r="B23" t="s">
        <v>2</v>
      </c>
      <c r="C23" s="2">
        <v>4</v>
      </c>
      <c r="D23" s="2">
        <v>33</v>
      </c>
      <c r="E23" s="2">
        <v>7</v>
      </c>
      <c r="F23" s="2">
        <f>SUM(C23:E23)</f>
        <v>44</v>
      </c>
      <c r="G23" s="2">
        <v>2</v>
      </c>
      <c r="H23" s="2">
        <v>28</v>
      </c>
      <c r="I23" s="2">
        <v>4</v>
      </c>
      <c r="J23" s="2">
        <f>SUM(G23:I23)</f>
        <v>34</v>
      </c>
    </row>
    <row r="24" spans="2:10" x14ac:dyDescent="0.3">
      <c r="B24" s="3"/>
      <c r="C24" s="3">
        <f>SUM(C20:C23)</f>
        <v>37</v>
      </c>
      <c r="D24" s="3">
        <f t="shared" ref="D24" si="8">SUM(D20:D23)</f>
        <v>235</v>
      </c>
      <c r="E24" s="3">
        <f t="shared" ref="E24" si="9">SUM(E20:E23)</f>
        <v>67</v>
      </c>
      <c r="F24" s="3">
        <f t="shared" ref="F24" si="10">SUM(F20:F23)</f>
        <v>339</v>
      </c>
      <c r="G24" s="3">
        <f t="shared" ref="G24" si="11">SUM(G20:G23)</f>
        <v>47</v>
      </c>
      <c r="H24" s="3">
        <f t="shared" ref="H24" si="12">SUM(H20:H23)</f>
        <v>193</v>
      </c>
      <c r="I24" s="3">
        <f t="shared" ref="I24" si="13">SUM(I20:I23)</f>
        <v>35</v>
      </c>
      <c r="J24" s="3">
        <f t="shared" ref="J24" si="14">SUM(J20:J23)</f>
        <v>275</v>
      </c>
    </row>
    <row r="26" spans="2:10" x14ac:dyDescent="0.3">
      <c r="C26" s="4" t="s">
        <v>4</v>
      </c>
      <c r="D26" s="4"/>
      <c r="E26" s="4"/>
      <c r="F26" s="4" t="s">
        <v>6</v>
      </c>
      <c r="G26" s="4" t="s">
        <v>5</v>
      </c>
      <c r="H26" s="4"/>
      <c r="I26" s="4"/>
      <c r="J26" s="4" t="s">
        <v>6</v>
      </c>
    </row>
    <row r="27" spans="2:10" x14ac:dyDescent="0.3">
      <c r="B27" s="3" t="s">
        <v>14</v>
      </c>
      <c r="C27" s="3" t="s">
        <v>10</v>
      </c>
      <c r="D27" s="3" t="s">
        <v>11</v>
      </c>
      <c r="E27" s="3" t="s">
        <v>12</v>
      </c>
      <c r="F27" s="4"/>
      <c r="G27" s="3" t="s">
        <v>10</v>
      </c>
      <c r="H27" s="3" t="s">
        <v>11</v>
      </c>
      <c r="I27" s="3" t="s">
        <v>12</v>
      </c>
      <c r="J27" s="4"/>
    </row>
    <row r="28" spans="2:10" x14ac:dyDescent="0.3">
      <c r="B28" t="s">
        <v>3</v>
      </c>
      <c r="C28" s="2">
        <f>IF(C20=0,0,C12/C20)</f>
        <v>854.45999999999992</v>
      </c>
      <c r="D28" s="2">
        <f t="shared" ref="D28:J28" si="15">IF(D20=0,0,D12/D20)</f>
        <v>-198.45757575757577</v>
      </c>
      <c r="E28" s="2">
        <f t="shared" si="15"/>
        <v>338.52156862745096</v>
      </c>
      <c r="F28" s="2">
        <f t="shared" si="15"/>
        <v>41.271951219512189</v>
      </c>
      <c r="G28" s="2">
        <f t="shared" si="15"/>
        <v>589.49230769230769</v>
      </c>
      <c r="H28" s="2">
        <f t="shared" si="15"/>
        <v>-191.09856115107914</v>
      </c>
      <c r="I28" s="2">
        <f t="shared" si="15"/>
        <v>181.58259259259259</v>
      </c>
      <c r="J28" s="2">
        <f t="shared" si="15"/>
        <v>6.4889268292682907</v>
      </c>
    </row>
    <row r="29" spans="2:10" x14ac:dyDescent="0.3">
      <c r="B29" t="s">
        <v>0</v>
      </c>
      <c r="C29" s="2">
        <f t="shared" ref="C29:J29" si="16">IF(C21=0,0,C13/C21)</f>
        <v>1379.5</v>
      </c>
      <c r="D29" s="2">
        <f t="shared" si="16"/>
        <v>-90.886428571428581</v>
      </c>
      <c r="E29" s="2">
        <f t="shared" si="16"/>
        <v>2112.0933333333332</v>
      </c>
      <c r="F29" s="2">
        <f t="shared" si="16"/>
        <v>161.59249999999997</v>
      </c>
      <c r="G29" s="2">
        <f t="shared" si="16"/>
        <v>442.73499999999996</v>
      </c>
      <c r="H29" s="2">
        <f t="shared" si="16"/>
        <v>-167.47210526315789</v>
      </c>
      <c r="I29" s="2">
        <f t="shared" si="16"/>
        <v>164.99199999999999</v>
      </c>
      <c r="J29" s="2">
        <f t="shared" si="16"/>
        <v>-1.0922857142857123</v>
      </c>
    </row>
    <row r="30" spans="2:10" x14ac:dyDescent="0.3">
      <c r="B30" t="s">
        <v>1</v>
      </c>
      <c r="C30" s="2">
        <f t="shared" ref="C30:J30" si="17">IF(C22=0,0,C14/C22)</f>
        <v>714.06</v>
      </c>
      <c r="D30" s="2">
        <f t="shared" si="17"/>
        <v>-159.86000000000001</v>
      </c>
      <c r="E30" s="2">
        <f t="shared" si="17"/>
        <v>246.80666666666664</v>
      </c>
      <c r="F30" s="2">
        <f t="shared" si="17"/>
        <v>86.483529411764692</v>
      </c>
      <c r="G30" s="2">
        <f t="shared" si="17"/>
        <v>0</v>
      </c>
      <c r="H30" s="2">
        <f t="shared" si="17"/>
        <v>-262.26714285714286</v>
      </c>
      <c r="I30" s="2">
        <f t="shared" si="17"/>
        <v>60.5441</v>
      </c>
      <c r="J30" s="2">
        <f t="shared" si="17"/>
        <v>-221.91573749999998</v>
      </c>
    </row>
    <row r="31" spans="2:10" x14ac:dyDescent="0.3">
      <c r="B31" t="s">
        <v>2</v>
      </c>
      <c r="C31" s="2">
        <f t="shared" ref="C31:J31" si="18">IF(C23=0,0,C15/C23)</f>
        <v>1184.1275000000001</v>
      </c>
      <c r="D31" s="2">
        <f t="shared" si="18"/>
        <v>-120.63575757575758</v>
      </c>
      <c r="E31" s="2">
        <f t="shared" si="18"/>
        <v>219.23</v>
      </c>
      <c r="F31" s="2">
        <f t="shared" si="18"/>
        <v>52.048636363636369</v>
      </c>
      <c r="G31" s="2">
        <f t="shared" si="18"/>
        <v>846.91</v>
      </c>
      <c r="H31" s="2">
        <f t="shared" si="18"/>
        <v>-135.99035714285714</v>
      </c>
      <c r="I31" s="2">
        <f t="shared" si="18"/>
        <v>207.458</v>
      </c>
      <c r="J31" s="2">
        <f t="shared" si="18"/>
        <v>-37.766999999999996</v>
      </c>
    </row>
    <row r="32" spans="2:10" x14ac:dyDescent="0.3">
      <c r="B32" s="3"/>
      <c r="C32" s="3">
        <f>C16/C24</f>
        <v>896.70081081081082</v>
      </c>
      <c r="D32" s="3">
        <f t="shared" ref="D32:J32" si="19">D16/D24</f>
        <v>-173.23421276595744</v>
      </c>
      <c r="E32" s="3">
        <f t="shared" si="19"/>
        <v>397.25865671641787</v>
      </c>
      <c r="F32" s="3">
        <f t="shared" si="19"/>
        <v>56.295634218289081</v>
      </c>
      <c r="G32" s="3">
        <f t="shared" si="19"/>
        <v>581.71127659574472</v>
      </c>
      <c r="H32" s="3">
        <f t="shared" si="19"/>
        <v>-183.35891191709845</v>
      </c>
      <c r="I32" s="3">
        <f t="shared" si="19"/>
        <v>179.65948857142857</v>
      </c>
      <c r="J32" s="3">
        <f t="shared" si="19"/>
        <v>-6.3991196363636362</v>
      </c>
    </row>
  </sheetData>
  <mergeCells count="12">
    <mergeCell ref="C26:E26"/>
    <mergeCell ref="F26:F27"/>
    <mergeCell ref="G26:I26"/>
    <mergeCell ref="J26:J27"/>
    <mergeCell ref="J10:J11"/>
    <mergeCell ref="F18:F19"/>
    <mergeCell ref="G18:I18"/>
    <mergeCell ref="J18:J19"/>
    <mergeCell ref="C10:E10"/>
    <mergeCell ref="C18:E18"/>
    <mergeCell ref="G10:I10"/>
    <mergeCell ref="F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9C75-FBC5-434C-98B1-5212EBDC0BFA}">
  <dimension ref="B2:J32"/>
  <sheetViews>
    <sheetView zoomScaleNormal="100" workbookViewId="0">
      <selection activeCell="D3" sqref="D3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3</v>
      </c>
      <c r="C3" s="2">
        <f>F12</f>
        <v>15171.099999999999</v>
      </c>
      <c r="D3" s="2">
        <f>J12</f>
        <v>14355.469999999998</v>
      </c>
      <c r="E3" s="2">
        <f t="shared" ref="E3:E7" si="0">D3+C3</f>
        <v>29526.569999999996</v>
      </c>
      <c r="G3" t="s">
        <v>3</v>
      </c>
      <c r="H3" s="2">
        <f>F20</f>
        <v>304</v>
      </c>
      <c r="I3" s="2">
        <f>J20</f>
        <v>240</v>
      </c>
      <c r="J3" s="2">
        <f t="shared" ref="J3:J7" si="1">I3+H3</f>
        <v>544</v>
      </c>
    </row>
    <row r="4" spans="2:10" x14ac:dyDescent="0.3">
      <c r="B4" t="s">
        <v>0</v>
      </c>
      <c r="C4" s="2">
        <f t="shared" ref="C4:C6" si="2">F13</f>
        <v>4686.4499999999989</v>
      </c>
      <c r="D4" s="2">
        <f t="shared" ref="D4:D6" si="3">J13</f>
        <v>-1169.1849999999999</v>
      </c>
      <c r="E4" s="2">
        <f t="shared" si="0"/>
        <v>3517.264999999999</v>
      </c>
      <c r="G4" t="s">
        <v>0</v>
      </c>
      <c r="H4" s="2">
        <f t="shared" ref="H4:H6" si="4">F21</f>
        <v>51</v>
      </c>
      <c r="I4" s="2">
        <f t="shared" ref="I4:I6" si="5">J21</f>
        <v>32</v>
      </c>
      <c r="J4" s="2">
        <f t="shared" si="1"/>
        <v>83</v>
      </c>
    </row>
    <row r="5" spans="2:10" x14ac:dyDescent="0.3">
      <c r="B5" t="s">
        <v>1</v>
      </c>
      <c r="C5" s="2">
        <f t="shared" si="2"/>
        <v>1735.1</v>
      </c>
      <c r="D5" s="2">
        <f t="shared" si="3"/>
        <v>-1420.9389999999999</v>
      </c>
      <c r="E5" s="2">
        <f t="shared" si="0"/>
        <v>314.16100000000006</v>
      </c>
      <c r="G5" t="s">
        <v>1</v>
      </c>
      <c r="H5" s="2">
        <f t="shared" si="4"/>
        <v>18</v>
      </c>
      <c r="I5" s="2">
        <f t="shared" si="5"/>
        <v>15</v>
      </c>
      <c r="J5" s="2">
        <f t="shared" si="1"/>
        <v>33</v>
      </c>
    </row>
    <row r="6" spans="2:10" x14ac:dyDescent="0.3">
      <c r="B6" t="s">
        <v>2</v>
      </c>
      <c r="C6" s="2">
        <f t="shared" si="2"/>
        <v>4288.2199999999993</v>
      </c>
      <c r="D6" s="2">
        <f t="shared" si="3"/>
        <v>1590.11</v>
      </c>
      <c r="E6" s="2">
        <f t="shared" si="0"/>
        <v>5878.329999999999</v>
      </c>
      <c r="G6" t="s">
        <v>2</v>
      </c>
      <c r="H6" s="2">
        <f t="shared" si="4"/>
        <v>53</v>
      </c>
      <c r="I6" s="2">
        <f t="shared" si="5"/>
        <v>47</v>
      </c>
      <c r="J6" s="2">
        <f t="shared" si="1"/>
        <v>100</v>
      </c>
    </row>
    <row r="7" spans="2:10" x14ac:dyDescent="0.3">
      <c r="B7" s="3"/>
      <c r="C7" s="3">
        <f>SUM(C3:C6)</f>
        <v>25880.869999999995</v>
      </c>
      <c r="D7" s="3">
        <f>SUM(D3:D6)</f>
        <v>13355.455999999998</v>
      </c>
      <c r="E7" s="3">
        <f t="shared" si="0"/>
        <v>39236.325999999994</v>
      </c>
      <c r="G7" s="3"/>
      <c r="H7" s="3">
        <f>SUM(H3:H6)</f>
        <v>426</v>
      </c>
      <c r="I7" s="3">
        <f>SUM(I3:I6)</f>
        <v>334</v>
      </c>
      <c r="J7" s="3">
        <f t="shared" si="1"/>
        <v>760</v>
      </c>
    </row>
    <row r="8" spans="2:10" x14ac:dyDescent="0.3">
      <c r="B8" t="s">
        <v>15</v>
      </c>
      <c r="C8" s="1">
        <f>C7/1000000*12/COUNT(C3:C6)</f>
        <v>7.7642609999999987E-2</v>
      </c>
      <c r="D8" s="1">
        <f>D7/1000000*12/COUNT(D3:D6)</f>
        <v>4.0066367999999991E-2</v>
      </c>
      <c r="E8" s="1">
        <f>E7/1000000*12/COUNT(E3:E6)</f>
        <v>0.11770897799999999</v>
      </c>
    </row>
    <row r="10" spans="2:10" x14ac:dyDescent="0.3">
      <c r="C10" s="4" t="s">
        <v>4</v>
      </c>
      <c r="D10" s="4"/>
      <c r="E10" s="4"/>
      <c r="F10" s="4" t="s">
        <v>6</v>
      </c>
      <c r="G10" s="4" t="s">
        <v>5</v>
      </c>
      <c r="H10" s="4"/>
      <c r="I10" s="4"/>
      <c r="J10" s="4" t="s">
        <v>6</v>
      </c>
    </row>
    <row r="11" spans="2:10" x14ac:dyDescent="0.3">
      <c r="B11" s="3" t="s">
        <v>9</v>
      </c>
      <c r="C11" s="3" t="s">
        <v>10</v>
      </c>
      <c r="D11" s="3" t="s">
        <v>11</v>
      </c>
      <c r="E11" s="3" t="s">
        <v>12</v>
      </c>
      <c r="F11" s="4"/>
      <c r="G11" s="3" t="s">
        <v>10</v>
      </c>
      <c r="H11" s="3" t="s">
        <v>11</v>
      </c>
      <c r="I11" s="3" t="s">
        <v>12</v>
      </c>
      <c r="J11" s="4"/>
    </row>
    <row r="12" spans="2:10" x14ac:dyDescent="0.3">
      <c r="B12" t="s">
        <v>3</v>
      </c>
      <c r="C12" s="2">
        <v>39744.6</v>
      </c>
      <c r="D12" s="2">
        <v>-44361.1</v>
      </c>
      <c r="E12" s="2">
        <v>19787.599999999999</v>
      </c>
      <c r="F12" s="2">
        <f>SUM(C12:E12)</f>
        <v>15171.099999999999</v>
      </c>
      <c r="G12" s="2">
        <v>35431.199999999997</v>
      </c>
      <c r="H12" s="2">
        <v>-27197.1</v>
      </c>
      <c r="I12" s="2">
        <v>6121.37</v>
      </c>
      <c r="J12" s="2">
        <f>SUM(G12:I12)</f>
        <v>14355.469999999998</v>
      </c>
    </row>
    <row r="13" spans="2:10" x14ac:dyDescent="0.3">
      <c r="B13" t="s">
        <v>0</v>
      </c>
      <c r="C13" s="2">
        <v>5146.74</v>
      </c>
      <c r="D13" s="2">
        <v>-4479.47</v>
      </c>
      <c r="E13" s="2">
        <v>4019.18</v>
      </c>
      <c r="F13" s="2">
        <f>SUM(C13:E13)</f>
        <v>4686.4499999999989</v>
      </c>
      <c r="G13" s="2">
        <v>2138.42</v>
      </c>
      <c r="H13" s="2">
        <v>-4015.19</v>
      </c>
      <c r="I13" s="2">
        <v>707.58500000000004</v>
      </c>
      <c r="J13" s="2">
        <f>SUM(G13:I13)</f>
        <v>-1169.1849999999999</v>
      </c>
    </row>
    <row r="14" spans="2:10" x14ac:dyDescent="0.3">
      <c r="B14" t="s">
        <v>1</v>
      </c>
      <c r="C14" s="2">
        <v>1768.33</v>
      </c>
      <c r="D14" s="2">
        <v>-1093.8800000000001</v>
      </c>
      <c r="E14" s="2">
        <v>1060.6500000000001</v>
      </c>
      <c r="F14" s="2">
        <f>SUM(C14:E14)</f>
        <v>1735.1</v>
      </c>
      <c r="G14" s="2">
        <v>0</v>
      </c>
      <c r="H14" s="2">
        <v>-2209.79</v>
      </c>
      <c r="I14" s="2">
        <v>788.851</v>
      </c>
      <c r="J14" s="2">
        <f>SUM(G14:I14)</f>
        <v>-1420.9389999999999</v>
      </c>
    </row>
    <row r="15" spans="2:10" x14ac:dyDescent="0.3">
      <c r="B15" t="s">
        <v>2</v>
      </c>
      <c r="C15" s="2">
        <v>4502.28</v>
      </c>
      <c r="D15" s="2">
        <v>-4016.99</v>
      </c>
      <c r="E15" s="2">
        <v>3802.93</v>
      </c>
      <c r="F15" s="2">
        <f>SUM(C15:E15)</f>
        <v>4288.2199999999993</v>
      </c>
      <c r="G15" s="2">
        <v>3733.45</v>
      </c>
      <c r="H15" s="2">
        <v>-3962.54</v>
      </c>
      <c r="I15" s="2">
        <v>1819.2</v>
      </c>
      <c r="J15" s="2">
        <f>SUM(G15:I15)</f>
        <v>1590.11</v>
      </c>
    </row>
    <row r="16" spans="2:10" x14ac:dyDescent="0.3">
      <c r="B16" s="3"/>
      <c r="C16" s="3">
        <f>SUM(C12:C15)</f>
        <v>51161.95</v>
      </c>
      <c r="D16" s="3">
        <f t="shared" ref="D16:J16" si="6">SUM(D12:D15)</f>
        <v>-53951.439999999995</v>
      </c>
      <c r="E16" s="3">
        <f t="shared" si="6"/>
        <v>28670.36</v>
      </c>
      <c r="F16" s="3">
        <f t="shared" si="6"/>
        <v>25880.869999999995</v>
      </c>
      <c r="G16" s="3">
        <f t="shared" si="6"/>
        <v>41303.069999999992</v>
      </c>
      <c r="H16" s="3">
        <f t="shared" si="6"/>
        <v>-37384.619999999995</v>
      </c>
      <c r="I16" s="3">
        <f t="shared" si="6"/>
        <v>9437.0059999999994</v>
      </c>
      <c r="J16" s="3">
        <f t="shared" si="6"/>
        <v>13355.455999999998</v>
      </c>
    </row>
    <row r="18" spans="2:10" x14ac:dyDescent="0.3">
      <c r="C18" s="4" t="s">
        <v>4</v>
      </c>
      <c r="D18" s="4"/>
      <c r="E18" s="4"/>
      <c r="F18" s="4" t="s">
        <v>6</v>
      </c>
      <c r="G18" s="4" t="s">
        <v>5</v>
      </c>
      <c r="H18" s="4"/>
      <c r="I18" s="4"/>
      <c r="J18" s="4" t="s">
        <v>6</v>
      </c>
    </row>
    <row r="19" spans="2:10" x14ac:dyDescent="0.3">
      <c r="B19" s="3" t="s">
        <v>13</v>
      </c>
      <c r="C19" s="3" t="s">
        <v>10</v>
      </c>
      <c r="D19" s="3" t="s">
        <v>11</v>
      </c>
      <c r="E19" s="3" t="s">
        <v>12</v>
      </c>
      <c r="F19" s="4"/>
      <c r="G19" s="3" t="s">
        <v>10</v>
      </c>
      <c r="H19" s="3" t="s">
        <v>11</v>
      </c>
      <c r="I19" s="3" t="s">
        <v>12</v>
      </c>
      <c r="J19" s="4"/>
    </row>
    <row r="20" spans="2:10" x14ac:dyDescent="0.3">
      <c r="B20" t="s">
        <v>3</v>
      </c>
      <c r="C20" s="2">
        <v>58</v>
      </c>
      <c r="D20" s="2">
        <v>131</v>
      </c>
      <c r="E20" s="2">
        <v>115</v>
      </c>
      <c r="F20" s="2">
        <f>SUM(C20:E20)</f>
        <v>304</v>
      </c>
      <c r="G20" s="2">
        <v>77</v>
      </c>
      <c r="H20" s="2">
        <v>98</v>
      </c>
      <c r="I20" s="2">
        <v>65</v>
      </c>
      <c r="J20" s="2">
        <f>SUM(G20:I20)</f>
        <v>240</v>
      </c>
    </row>
    <row r="21" spans="2:10" x14ac:dyDescent="0.3">
      <c r="B21" t="s">
        <v>0</v>
      </c>
      <c r="C21" s="2">
        <v>9</v>
      </c>
      <c r="D21" s="2">
        <v>19</v>
      </c>
      <c r="E21" s="2">
        <v>23</v>
      </c>
      <c r="F21" s="2">
        <f>SUM(C21:E21)</f>
        <v>51</v>
      </c>
      <c r="G21" s="2">
        <v>7</v>
      </c>
      <c r="H21" s="2">
        <v>14</v>
      </c>
      <c r="I21" s="2">
        <v>11</v>
      </c>
      <c r="J21" s="2">
        <f>SUM(G21:I21)</f>
        <v>32</v>
      </c>
    </row>
    <row r="22" spans="2:10" x14ac:dyDescent="0.3">
      <c r="B22" t="s">
        <v>1</v>
      </c>
      <c r="C22" s="2">
        <v>3</v>
      </c>
      <c r="D22" s="2">
        <v>4</v>
      </c>
      <c r="E22" s="2">
        <v>11</v>
      </c>
      <c r="F22" s="2">
        <f>SUM(C22:E22)</f>
        <v>18</v>
      </c>
      <c r="G22" s="2">
        <v>0</v>
      </c>
      <c r="H22" s="2">
        <v>8</v>
      </c>
      <c r="I22" s="2">
        <v>7</v>
      </c>
      <c r="J22" s="2">
        <f>SUM(G22:I22)</f>
        <v>15</v>
      </c>
    </row>
    <row r="23" spans="2:10" x14ac:dyDescent="0.3">
      <c r="B23" t="s">
        <v>2</v>
      </c>
      <c r="C23" s="2">
        <v>4</v>
      </c>
      <c r="D23" s="2">
        <v>20</v>
      </c>
      <c r="E23" s="2">
        <v>29</v>
      </c>
      <c r="F23" s="2">
        <f>SUM(C23:E23)</f>
        <v>53</v>
      </c>
      <c r="G23" s="2">
        <v>10</v>
      </c>
      <c r="H23" s="2">
        <v>21</v>
      </c>
      <c r="I23" s="2">
        <v>16</v>
      </c>
      <c r="J23" s="2">
        <f>SUM(G23:I23)</f>
        <v>47</v>
      </c>
    </row>
    <row r="24" spans="2:10" x14ac:dyDescent="0.3">
      <c r="B24" s="3"/>
      <c r="C24" s="3">
        <f>SUM(C20:C23)</f>
        <v>74</v>
      </c>
      <c r="D24" s="3">
        <f t="shared" ref="D24:J24" si="7">SUM(D20:D23)</f>
        <v>174</v>
      </c>
      <c r="E24" s="3">
        <f t="shared" si="7"/>
        <v>178</v>
      </c>
      <c r="F24" s="3">
        <f t="shared" si="7"/>
        <v>426</v>
      </c>
      <c r="G24" s="3">
        <f t="shared" si="7"/>
        <v>94</v>
      </c>
      <c r="H24" s="3">
        <f t="shared" si="7"/>
        <v>141</v>
      </c>
      <c r="I24" s="3">
        <f t="shared" si="7"/>
        <v>99</v>
      </c>
      <c r="J24" s="3">
        <f t="shared" si="7"/>
        <v>334</v>
      </c>
    </row>
    <row r="26" spans="2:10" x14ac:dyDescent="0.3">
      <c r="C26" s="4" t="s">
        <v>4</v>
      </c>
      <c r="D26" s="4"/>
      <c r="E26" s="4"/>
      <c r="F26" s="4" t="s">
        <v>6</v>
      </c>
      <c r="G26" s="4" t="s">
        <v>5</v>
      </c>
      <c r="H26" s="4"/>
      <c r="I26" s="4"/>
      <c r="J26" s="4" t="s">
        <v>6</v>
      </c>
    </row>
    <row r="27" spans="2:10" x14ac:dyDescent="0.3">
      <c r="B27" s="3" t="s">
        <v>14</v>
      </c>
      <c r="C27" s="3" t="s">
        <v>10</v>
      </c>
      <c r="D27" s="3" t="s">
        <v>11</v>
      </c>
      <c r="E27" s="3" t="s">
        <v>12</v>
      </c>
      <c r="F27" s="4"/>
      <c r="G27" s="3" t="s">
        <v>10</v>
      </c>
      <c r="H27" s="3" t="s">
        <v>11</v>
      </c>
      <c r="I27" s="3" t="s">
        <v>12</v>
      </c>
      <c r="J27" s="4"/>
    </row>
    <row r="28" spans="2:10" x14ac:dyDescent="0.3">
      <c r="B28" t="s">
        <v>3</v>
      </c>
      <c r="C28" s="2">
        <f>IF(C20=0,0,C12/C20)</f>
        <v>685.25172413793098</v>
      </c>
      <c r="D28" s="2">
        <f t="shared" ref="D28:J28" si="8">IF(D20=0,0,D12/D20)</f>
        <v>-338.63435114503818</v>
      </c>
      <c r="E28" s="2">
        <f t="shared" si="8"/>
        <v>172.06608695652173</v>
      </c>
      <c r="F28" s="2">
        <f t="shared" si="8"/>
        <v>49.904934210526314</v>
      </c>
      <c r="G28" s="2">
        <f t="shared" si="8"/>
        <v>460.14545454545453</v>
      </c>
      <c r="H28" s="2">
        <f t="shared" si="8"/>
        <v>-277.52142857142854</v>
      </c>
      <c r="I28" s="2">
        <f t="shared" si="8"/>
        <v>94.174923076923079</v>
      </c>
      <c r="J28" s="2">
        <f t="shared" si="8"/>
        <v>59.81445833333332</v>
      </c>
    </row>
    <row r="29" spans="2:10" x14ac:dyDescent="0.3">
      <c r="B29" t="s">
        <v>0</v>
      </c>
      <c r="C29" s="2">
        <f t="shared" ref="C29:J31" si="9">IF(C21=0,0,C13/C21)</f>
        <v>571.86</v>
      </c>
      <c r="D29" s="2">
        <f t="shared" si="9"/>
        <v>-235.76157894736843</v>
      </c>
      <c r="E29" s="2">
        <f t="shared" si="9"/>
        <v>174.74695652173912</v>
      </c>
      <c r="F29" s="2">
        <f t="shared" si="9"/>
        <v>91.891176470588221</v>
      </c>
      <c r="G29" s="2">
        <f t="shared" si="9"/>
        <v>305.48857142857145</v>
      </c>
      <c r="H29" s="2">
        <f t="shared" si="9"/>
        <v>-286.7992857142857</v>
      </c>
      <c r="I29" s="2">
        <f t="shared" si="9"/>
        <v>64.325909090909093</v>
      </c>
      <c r="J29" s="2">
        <f t="shared" si="9"/>
        <v>-36.537031249999998</v>
      </c>
    </row>
    <row r="30" spans="2:10" x14ac:dyDescent="0.3">
      <c r="B30" t="s">
        <v>1</v>
      </c>
      <c r="C30" s="2">
        <f t="shared" si="9"/>
        <v>589.44333333333327</v>
      </c>
      <c r="D30" s="2">
        <f t="shared" si="9"/>
        <v>-273.47000000000003</v>
      </c>
      <c r="E30" s="2">
        <f t="shared" si="9"/>
        <v>96.422727272727286</v>
      </c>
      <c r="F30" s="2">
        <f t="shared" si="9"/>
        <v>96.394444444444446</v>
      </c>
      <c r="G30" s="2">
        <f t="shared" si="9"/>
        <v>0</v>
      </c>
      <c r="H30" s="2">
        <f t="shared" si="9"/>
        <v>-276.22375</v>
      </c>
      <c r="I30" s="2">
        <f t="shared" si="9"/>
        <v>112.693</v>
      </c>
      <c r="J30" s="2">
        <f t="shared" si="9"/>
        <v>-94.729266666666661</v>
      </c>
    </row>
    <row r="31" spans="2:10" x14ac:dyDescent="0.3">
      <c r="B31" t="s">
        <v>2</v>
      </c>
      <c r="C31" s="2">
        <f t="shared" si="9"/>
        <v>1125.57</v>
      </c>
      <c r="D31" s="2">
        <f t="shared" si="9"/>
        <v>-200.84949999999998</v>
      </c>
      <c r="E31" s="2">
        <f t="shared" si="9"/>
        <v>131.13551724137932</v>
      </c>
      <c r="F31" s="2">
        <f t="shared" si="9"/>
        <v>80.909811320754699</v>
      </c>
      <c r="G31" s="2">
        <f t="shared" si="9"/>
        <v>373.34499999999997</v>
      </c>
      <c r="H31" s="2">
        <f t="shared" si="9"/>
        <v>-188.69238095238094</v>
      </c>
      <c r="I31" s="2">
        <f t="shared" si="9"/>
        <v>113.7</v>
      </c>
      <c r="J31" s="2">
        <f t="shared" si="9"/>
        <v>33.832127659574468</v>
      </c>
    </row>
    <row r="32" spans="2:10" x14ac:dyDescent="0.3">
      <c r="B32" s="3"/>
      <c r="C32" s="3">
        <f>C16/C24</f>
        <v>691.37770270270266</v>
      </c>
      <c r="D32" s="3">
        <f t="shared" ref="D32:J32" si="10">D16/D24</f>
        <v>-310.06574712643675</v>
      </c>
      <c r="E32" s="3">
        <f t="shared" si="10"/>
        <v>161.0694382022472</v>
      </c>
      <c r="F32" s="3">
        <f t="shared" si="10"/>
        <v>60.753215962441303</v>
      </c>
      <c r="G32" s="3">
        <f t="shared" si="10"/>
        <v>439.39436170212758</v>
      </c>
      <c r="H32" s="3">
        <f t="shared" si="10"/>
        <v>-265.13914893617016</v>
      </c>
      <c r="I32" s="3">
        <f t="shared" si="10"/>
        <v>95.323292929292919</v>
      </c>
      <c r="J32" s="3">
        <f t="shared" si="10"/>
        <v>39.986395209580834</v>
      </c>
    </row>
  </sheetData>
  <mergeCells count="12">
    <mergeCell ref="C26:E26"/>
    <mergeCell ref="F26:F27"/>
    <mergeCell ref="G26:I26"/>
    <mergeCell ref="J26:J27"/>
    <mergeCell ref="C10:E10"/>
    <mergeCell ref="F10:F11"/>
    <mergeCell ref="G10:I10"/>
    <mergeCell ref="J10:J11"/>
    <mergeCell ref="C18:E18"/>
    <mergeCell ref="F18:F19"/>
    <mergeCell ref="G18:I18"/>
    <mergeCell ref="J18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D422-6B39-442D-BE35-94914F975353}">
  <dimension ref="B2:J32"/>
  <sheetViews>
    <sheetView tabSelected="1" zoomScaleNormal="100" workbookViewId="0">
      <selection activeCell="P17" sqref="P17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3</v>
      </c>
      <c r="C3" s="2">
        <f>F12</f>
        <v>15171.099999999999</v>
      </c>
      <c r="D3" s="2">
        <f>J12</f>
        <v>14355.469999999998</v>
      </c>
      <c r="E3" s="2">
        <f t="shared" ref="E3:E7" si="0">D3+C3</f>
        <v>29526.569999999996</v>
      </c>
      <c r="G3" t="s">
        <v>3</v>
      </c>
      <c r="H3" s="2">
        <f>F20</f>
        <v>304</v>
      </c>
      <c r="I3" s="2">
        <f>J20</f>
        <v>240</v>
      </c>
      <c r="J3" s="2">
        <f t="shared" ref="J3:J7" si="1">I3+H3</f>
        <v>544</v>
      </c>
    </row>
    <row r="4" spans="2:10" x14ac:dyDescent="0.3">
      <c r="B4" t="s">
        <v>0</v>
      </c>
      <c r="C4" s="2">
        <f t="shared" ref="C4:C6" si="2">F13</f>
        <v>4686.4499999999989</v>
      </c>
      <c r="D4" s="2">
        <f t="shared" ref="D4:D6" si="3">J13</f>
        <v>-1169.1849999999999</v>
      </c>
      <c r="E4" s="2">
        <f t="shared" si="0"/>
        <v>3517.264999999999</v>
      </c>
      <c r="G4" t="s">
        <v>0</v>
      </c>
      <c r="H4" s="2">
        <f t="shared" ref="H4:H6" si="4">F21</f>
        <v>51</v>
      </c>
      <c r="I4" s="2">
        <f t="shared" ref="I4:I6" si="5">J21</f>
        <v>32</v>
      </c>
      <c r="J4" s="2">
        <f t="shared" si="1"/>
        <v>83</v>
      </c>
    </row>
    <row r="5" spans="2:10" x14ac:dyDescent="0.3">
      <c r="B5" t="s">
        <v>1</v>
      </c>
      <c r="C5" s="2">
        <f t="shared" si="2"/>
        <v>1735.1</v>
      </c>
      <c r="D5" s="2">
        <f t="shared" si="3"/>
        <v>-1420.9389999999999</v>
      </c>
      <c r="E5" s="2">
        <f t="shared" si="0"/>
        <v>314.16100000000006</v>
      </c>
      <c r="G5" t="s">
        <v>1</v>
      </c>
      <c r="H5" s="2">
        <f t="shared" si="4"/>
        <v>18</v>
      </c>
      <c r="I5" s="2">
        <f t="shared" si="5"/>
        <v>15</v>
      </c>
      <c r="J5" s="2">
        <f t="shared" si="1"/>
        <v>33</v>
      </c>
    </row>
    <row r="6" spans="2:10" x14ac:dyDescent="0.3">
      <c r="B6" t="s">
        <v>2</v>
      </c>
      <c r="C6" s="2">
        <f t="shared" si="2"/>
        <v>4288.2199999999993</v>
      </c>
      <c r="D6" s="2">
        <f t="shared" si="3"/>
        <v>1590.11</v>
      </c>
      <c r="E6" s="2">
        <f t="shared" si="0"/>
        <v>5878.329999999999</v>
      </c>
      <c r="G6" t="s">
        <v>2</v>
      </c>
      <c r="H6" s="2">
        <f t="shared" si="4"/>
        <v>53</v>
      </c>
      <c r="I6" s="2">
        <f t="shared" si="5"/>
        <v>47</v>
      </c>
      <c r="J6" s="2">
        <f t="shared" si="1"/>
        <v>100</v>
      </c>
    </row>
    <row r="7" spans="2:10" x14ac:dyDescent="0.3">
      <c r="B7" s="3"/>
      <c r="C7" s="3">
        <f>SUM(C3:C6)</f>
        <v>25880.869999999995</v>
      </c>
      <c r="D7" s="3">
        <f>SUM(D3:D6)</f>
        <v>13355.455999999998</v>
      </c>
      <c r="E7" s="3">
        <f t="shared" si="0"/>
        <v>39236.325999999994</v>
      </c>
      <c r="G7" s="3"/>
      <c r="H7" s="3">
        <f>SUM(H3:H6)</f>
        <v>426</v>
      </c>
      <c r="I7" s="3">
        <f>SUM(I3:I6)</f>
        <v>334</v>
      </c>
      <c r="J7" s="3">
        <f t="shared" si="1"/>
        <v>760</v>
      </c>
    </row>
    <row r="8" spans="2:10" x14ac:dyDescent="0.3">
      <c r="B8" t="s">
        <v>15</v>
      </c>
      <c r="C8" s="1">
        <f>C7/1000000*12/COUNT(C3:C6)</f>
        <v>7.7642609999999987E-2</v>
      </c>
      <c r="D8" s="1">
        <f>D7/1000000*12/COUNT(D3:D6)</f>
        <v>4.0066367999999991E-2</v>
      </c>
      <c r="E8" s="1">
        <f>E7/1000000*12/COUNT(E3:E6)</f>
        <v>0.11770897799999999</v>
      </c>
    </row>
    <row r="10" spans="2:10" x14ac:dyDescent="0.3">
      <c r="C10" s="4" t="s">
        <v>4</v>
      </c>
      <c r="D10" s="4"/>
      <c r="E10" s="4"/>
      <c r="F10" s="4" t="s">
        <v>6</v>
      </c>
      <c r="G10" s="4" t="s">
        <v>5</v>
      </c>
      <c r="H10" s="4"/>
      <c r="I10" s="4"/>
      <c r="J10" s="4" t="s">
        <v>6</v>
      </c>
    </row>
    <row r="11" spans="2:10" x14ac:dyDescent="0.3">
      <c r="B11" s="3" t="s">
        <v>9</v>
      </c>
      <c r="C11" s="3" t="s">
        <v>10</v>
      </c>
      <c r="D11" s="3" t="s">
        <v>11</v>
      </c>
      <c r="E11" s="3" t="s">
        <v>12</v>
      </c>
      <c r="F11" s="4"/>
      <c r="G11" s="3" t="s">
        <v>10</v>
      </c>
      <c r="H11" s="3" t="s">
        <v>11</v>
      </c>
      <c r="I11" s="3" t="s">
        <v>12</v>
      </c>
      <c r="J11" s="4"/>
    </row>
    <row r="12" spans="2:10" x14ac:dyDescent="0.3">
      <c r="B12" t="s">
        <v>3</v>
      </c>
      <c r="C12" s="2">
        <v>39744.6</v>
      </c>
      <c r="D12" s="2">
        <v>-44361.1</v>
      </c>
      <c r="E12" s="2">
        <v>19787.599999999999</v>
      </c>
      <c r="F12" s="2">
        <f>SUM(C12:E12)</f>
        <v>15171.099999999999</v>
      </c>
      <c r="G12" s="2">
        <v>35431.199999999997</v>
      </c>
      <c r="H12" s="2">
        <v>-27197.1</v>
      </c>
      <c r="I12" s="2">
        <v>6121.37</v>
      </c>
      <c r="J12" s="2">
        <f>SUM(G12:I12)</f>
        <v>14355.469999999998</v>
      </c>
    </row>
    <row r="13" spans="2:10" x14ac:dyDescent="0.3">
      <c r="B13" t="s">
        <v>0</v>
      </c>
      <c r="C13" s="2">
        <v>5146.74</v>
      </c>
      <c r="D13" s="2">
        <v>-4479.47</v>
      </c>
      <c r="E13" s="2">
        <v>4019.18</v>
      </c>
      <c r="F13" s="2">
        <f>SUM(C13:E13)</f>
        <v>4686.4499999999989</v>
      </c>
      <c r="G13" s="2">
        <v>2138.42</v>
      </c>
      <c r="H13" s="2">
        <v>-4015.19</v>
      </c>
      <c r="I13" s="2">
        <v>707.58500000000004</v>
      </c>
      <c r="J13" s="2">
        <f>SUM(G13:I13)</f>
        <v>-1169.1849999999999</v>
      </c>
    </row>
    <row r="14" spans="2:10" x14ac:dyDescent="0.3">
      <c r="B14" t="s">
        <v>1</v>
      </c>
      <c r="C14" s="2">
        <v>1768.33</v>
      </c>
      <c r="D14" s="2">
        <v>-1093.8800000000001</v>
      </c>
      <c r="E14" s="2">
        <v>1060.6500000000001</v>
      </c>
      <c r="F14" s="2">
        <f>SUM(C14:E14)</f>
        <v>1735.1</v>
      </c>
      <c r="G14" s="2">
        <v>0</v>
      </c>
      <c r="H14" s="2">
        <v>-2209.79</v>
      </c>
      <c r="I14" s="2">
        <v>788.851</v>
      </c>
      <c r="J14" s="2">
        <f>SUM(G14:I14)</f>
        <v>-1420.9389999999999</v>
      </c>
    </row>
    <row r="15" spans="2:10" x14ac:dyDescent="0.3">
      <c r="B15" t="s">
        <v>2</v>
      </c>
      <c r="C15" s="2">
        <v>4502.28</v>
      </c>
      <c r="D15" s="2">
        <v>-4016.99</v>
      </c>
      <c r="E15" s="2">
        <v>3802.93</v>
      </c>
      <c r="F15" s="2">
        <f>SUM(C15:E15)</f>
        <v>4288.2199999999993</v>
      </c>
      <c r="G15" s="2">
        <v>3733.45</v>
      </c>
      <c r="H15" s="2">
        <v>-3962.54</v>
      </c>
      <c r="I15" s="2">
        <v>1819.2</v>
      </c>
      <c r="J15" s="2">
        <f>SUM(G15:I15)</f>
        <v>1590.11</v>
      </c>
    </row>
    <row r="16" spans="2:10" x14ac:dyDescent="0.3">
      <c r="B16" s="3"/>
      <c r="C16" s="3">
        <f>SUM(C12:C15)</f>
        <v>51161.95</v>
      </c>
      <c r="D16" s="3">
        <f t="shared" ref="D16:J16" si="6">SUM(D12:D15)</f>
        <v>-53951.439999999995</v>
      </c>
      <c r="E16" s="3">
        <f t="shared" si="6"/>
        <v>28670.36</v>
      </c>
      <c r="F16" s="3">
        <f t="shared" si="6"/>
        <v>25880.869999999995</v>
      </c>
      <c r="G16" s="3">
        <f t="shared" si="6"/>
        <v>41303.069999999992</v>
      </c>
      <c r="H16" s="3">
        <f t="shared" si="6"/>
        <v>-37384.619999999995</v>
      </c>
      <c r="I16" s="3">
        <f t="shared" si="6"/>
        <v>9437.0059999999994</v>
      </c>
      <c r="J16" s="3">
        <f t="shared" si="6"/>
        <v>13355.455999999998</v>
      </c>
    </row>
    <row r="18" spans="2:10" x14ac:dyDescent="0.3">
      <c r="C18" s="4" t="s">
        <v>4</v>
      </c>
      <c r="D18" s="4"/>
      <c r="E18" s="4"/>
      <c r="F18" s="4" t="s">
        <v>6</v>
      </c>
      <c r="G18" s="4" t="s">
        <v>5</v>
      </c>
      <c r="H18" s="4"/>
      <c r="I18" s="4"/>
      <c r="J18" s="4" t="s">
        <v>6</v>
      </c>
    </row>
    <row r="19" spans="2:10" x14ac:dyDescent="0.3">
      <c r="B19" s="3" t="s">
        <v>13</v>
      </c>
      <c r="C19" s="3" t="s">
        <v>10</v>
      </c>
      <c r="D19" s="3" t="s">
        <v>11</v>
      </c>
      <c r="E19" s="3" t="s">
        <v>12</v>
      </c>
      <c r="F19" s="4"/>
      <c r="G19" s="3" t="s">
        <v>10</v>
      </c>
      <c r="H19" s="3" t="s">
        <v>11</v>
      </c>
      <c r="I19" s="3" t="s">
        <v>12</v>
      </c>
      <c r="J19" s="4"/>
    </row>
    <row r="20" spans="2:10" x14ac:dyDescent="0.3">
      <c r="B20" t="s">
        <v>3</v>
      </c>
      <c r="C20" s="2">
        <v>58</v>
      </c>
      <c r="D20" s="2">
        <v>131</v>
      </c>
      <c r="E20" s="2">
        <v>115</v>
      </c>
      <c r="F20" s="2">
        <f>SUM(C20:E20)</f>
        <v>304</v>
      </c>
      <c r="G20" s="2">
        <v>77</v>
      </c>
      <c r="H20" s="2">
        <v>98</v>
      </c>
      <c r="I20" s="2">
        <v>65</v>
      </c>
      <c r="J20" s="2">
        <f>SUM(G20:I20)</f>
        <v>240</v>
      </c>
    </row>
    <row r="21" spans="2:10" x14ac:dyDescent="0.3">
      <c r="B21" t="s">
        <v>0</v>
      </c>
      <c r="C21" s="2">
        <v>9</v>
      </c>
      <c r="D21" s="2">
        <v>19</v>
      </c>
      <c r="E21" s="2">
        <v>23</v>
      </c>
      <c r="F21" s="2">
        <f>SUM(C21:E21)</f>
        <v>51</v>
      </c>
      <c r="G21" s="2">
        <v>7</v>
      </c>
      <c r="H21" s="2">
        <v>14</v>
      </c>
      <c r="I21" s="2">
        <v>11</v>
      </c>
      <c r="J21" s="2">
        <f>SUM(G21:I21)</f>
        <v>32</v>
      </c>
    </row>
    <row r="22" spans="2:10" x14ac:dyDescent="0.3">
      <c r="B22" t="s">
        <v>1</v>
      </c>
      <c r="C22" s="2">
        <v>3</v>
      </c>
      <c r="D22" s="2">
        <v>4</v>
      </c>
      <c r="E22" s="2">
        <v>11</v>
      </c>
      <c r="F22" s="2">
        <f>SUM(C22:E22)</f>
        <v>18</v>
      </c>
      <c r="G22" s="2">
        <v>0</v>
      </c>
      <c r="H22" s="2">
        <v>8</v>
      </c>
      <c r="I22" s="2">
        <v>7</v>
      </c>
      <c r="J22" s="2">
        <f>SUM(G22:I22)</f>
        <v>15</v>
      </c>
    </row>
    <row r="23" spans="2:10" x14ac:dyDescent="0.3">
      <c r="B23" t="s">
        <v>2</v>
      </c>
      <c r="C23" s="2">
        <v>4</v>
      </c>
      <c r="D23" s="2">
        <v>20</v>
      </c>
      <c r="E23" s="2">
        <v>29</v>
      </c>
      <c r="F23" s="2">
        <f>SUM(C23:E23)</f>
        <v>53</v>
      </c>
      <c r="G23" s="2">
        <v>10</v>
      </c>
      <c r="H23" s="2">
        <v>21</v>
      </c>
      <c r="I23" s="2">
        <v>16</v>
      </c>
      <c r="J23" s="2">
        <f>SUM(G23:I23)</f>
        <v>47</v>
      </c>
    </row>
    <row r="24" spans="2:10" x14ac:dyDescent="0.3">
      <c r="B24" s="3"/>
      <c r="C24" s="3">
        <f>SUM(C20:C23)</f>
        <v>74</v>
      </c>
      <c r="D24" s="3">
        <f t="shared" ref="D24:J24" si="7">SUM(D20:D23)</f>
        <v>174</v>
      </c>
      <c r="E24" s="3">
        <f t="shared" si="7"/>
        <v>178</v>
      </c>
      <c r="F24" s="3">
        <f t="shared" si="7"/>
        <v>426</v>
      </c>
      <c r="G24" s="3">
        <f t="shared" si="7"/>
        <v>94</v>
      </c>
      <c r="H24" s="3">
        <f t="shared" si="7"/>
        <v>141</v>
      </c>
      <c r="I24" s="3">
        <f t="shared" si="7"/>
        <v>99</v>
      </c>
      <c r="J24" s="3">
        <f t="shared" si="7"/>
        <v>334</v>
      </c>
    </row>
    <row r="26" spans="2:10" x14ac:dyDescent="0.3">
      <c r="C26" s="4" t="s">
        <v>4</v>
      </c>
      <c r="D26" s="4"/>
      <c r="E26" s="4"/>
      <c r="F26" s="4" t="s">
        <v>6</v>
      </c>
      <c r="G26" s="4" t="s">
        <v>5</v>
      </c>
      <c r="H26" s="4"/>
      <c r="I26" s="4"/>
      <c r="J26" s="4" t="s">
        <v>6</v>
      </c>
    </row>
    <row r="27" spans="2:10" x14ac:dyDescent="0.3">
      <c r="B27" s="3" t="s">
        <v>14</v>
      </c>
      <c r="C27" s="3" t="s">
        <v>10</v>
      </c>
      <c r="D27" s="3" t="s">
        <v>11</v>
      </c>
      <c r="E27" s="3" t="s">
        <v>12</v>
      </c>
      <c r="F27" s="4"/>
      <c r="G27" s="3" t="s">
        <v>10</v>
      </c>
      <c r="H27" s="3" t="s">
        <v>11</v>
      </c>
      <c r="I27" s="3" t="s">
        <v>12</v>
      </c>
      <c r="J27" s="4"/>
    </row>
    <row r="28" spans="2:10" x14ac:dyDescent="0.3">
      <c r="B28" t="s">
        <v>3</v>
      </c>
      <c r="C28" s="2">
        <f>IF(C20=0,0,C12/C20)</f>
        <v>685.25172413793098</v>
      </c>
      <c r="D28" s="2">
        <f t="shared" ref="D28:J28" si="8">IF(D20=0,0,D12/D20)</f>
        <v>-338.63435114503818</v>
      </c>
      <c r="E28" s="2">
        <f t="shared" si="8"/>
        <v>172.06608695652173</v>
      </c>
      <c r="F28" s="2">
        <f t="shared" si="8"/>
        <v>49.904934210526314</v>
      </c>
      <c r="G28" s="2">
        <f t="shared" si="8"/>
        <v>460.14545454545453</v>
      </c>
      <c r="H28" s="2">
        <f t="shared" si="8"/>
        <v>-277.52142857142854</v>
      </c>
      <c r="I28" s="2">
        <f t="shared" si="8"/>
        <v>94.174923076923079</v>
      </c>
      <c r="J28" s="2">
        <f t="shared" si="8"/>
        <v>59.81445833333332</v>
      </c>
    </row>
    <row r="29" spans="2:10" x14ac:dyDescent="0.3">
      <c r="B29" t="s">
        <v>0</v>
      </c>
      <c r="C29" s="2">
        <f t="shared" ref="C29:J31" si="9">IF(C21=0,0,C13/C21)</f>
        <v>571.86</v>
      </c>
      <c r="D29" s="2">
        <f t="shared" si="9"/>
        <v>-235.76157894736843</v>
      </c>
      <c r="E29" s="2">
        <f t="shared" si="9"/>
        <v>174.74695652173912</v>
      </c>
      <c r="F29" s="2">
        <f t="shared" si="9"/>
        <v>91.891176470588221</v>
      </c>
      <c r="G29" s="2">
        <f t="shared" si="9"/>
        <v>305.48857142857145</v>
      </c>
      <c r="H29" s="2">
        <f t="shared" si="9"/>
        <v>-286.7992857142857</v>
      </c>
      <c r="I29" s="2">
        <f t="shared" si="9"/>
        <v>64.325909090909093</v>
      </c>
      <c r="J29" s="2">
        <f t="shared" si="9"/>
        <v>-36.537031249999998</v>
      </c>
    </row>
    <row r="30" spans="2:10" x14ac:dyDescent="0.3">
      <c r="B30" t="s">
        <v>1</v>
      </c>
      <c r="C30" s="2">
        <f t="shared" si="9"/>
        <v>589.44333333333327</v>
      </c>
      <c r="D30" s="2">
        <f t="shared" si="9"/>
        <v>-273.47000000000003</v>
      </c>
      <c r="E30" s="2">
        <f t="shared" si="9"/>
        <v>96.422727272727286</v>
      </c>
      <c r="F30" s="2">
        <f t="shared" si="9"/>
        <v>96.394444444444446</v>
      </c>
      <c r="G30" s="2">
        <f t="shared" si="9"/>
        <v>0</v>
      </c>
      <c r="H30" s="2">
        <f t="shared" si="9"/>
        <v>-276.22375</v>
      </c>
      <c r="I30" s="2">
        <f t="shared" si="9"/>
        <v>112.693</v>
      </c>
      <c r="J30" s="2">
        <f t="shared" si="9"/>
        <v>-94.729266666666661</v>
      </c>
    </row>
    <row r="31" spans="2:10" x14ac:dyDescent="0.3">
      <c r="B31" t="s">
        <v>2</v>
      </c>
      <c r="C31" s="2">
        <f t="shared" si="9"/>
        <v>1125.57</v>
      </c>
      <c r="D31" s="2">
        <f t="shared" si="9"/>
        <v>-200.84949999999998</v>
      </c>
      <c r="E31" s="2">
        <f t="shared" si="9"/>
        <v>131.13551724137932</v>
      </c>
      <c r="F31" s="2">
        <f t="shared" si="9"/>
        <v>80.909811320754699</v>
      </c>
      <c r="G31" s="2">
        <f t="shared" si="9"/>
        <v>373.34499999999997</v>
      </c>
      <c r="H31" s="2">
        <f t="shared" si="9"/>
        <v>-188.69238095238094</v>
      </c>
      <c r="I31" s="2">
        <f t="shared" si="9"/>
        <v>113.7</v>
      </c>
      <c r="J31" s="2">
        <f t="shared" si="9"/>
        <v>33.832127659574468</v>
      </c>
    </row>
    <row r="32" spans="2:10" x14ac:dyDescent="0.3">
      <c r="B32" s="3"/>
      <c r="C32" s="3">
        <f>C16/C24</f>
        <v>691.37770270270266</v>
      </c>
      <c r="D32" s="3">
        <f t="shared" ref="D32:J32" si="10">D16/D24</f>
        <v>-310.06574712643675</v>
      </c>
      <c r="E32" s="3">
        <f t="shared" si="10"/>
        <v>161.0694382022472</v>
      </c>
      <c r="F32" s="3">
        <f t="shared" si="10"/>
        <v>60.753215962441303</v>
      </c>
      <c r="G32" s="3">
        <f t="shared" si="10"/>
        <v>439.39436170212758</v>
      </c>
      <c r="H32" s="3">
        <f t="shared" si="10"/>
        <v>-265.13914893617016</v>
      </c>
      <c r="I32" s="3">
        <f t="shared" si="10"/>
        <v>95.323292929292919</v>
      </c>
      <c r="J32" s="3">
        <f t="shared" si="10"/>
        <v>39.986395209580834</v>
      </c>
    </row>
  </sheetData>
  <mergeCells count="12">
    <mergeCell ref="C26:E26"/>
    <mergeCell ref="F26:F27"/>
    <mergeCell ref="G26:I26"/>
    <mergeCell ref="J26:J27"/>
    <mergeCell ref="C10:E10"/>
    <mergeCell ref="F10:F11"/>
    <mergeCell ref="G10:I10"/>
    <mergeCell ref="J10:J11"/>
    <mergeCell ref="C18:E18"/>
    <mergeCell ref="F18:F19"/>
    <mergeCell ref="G18:I18"/>
    <mergeCell ref="J18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P&amp;L_1s_1</vt:lpstr>
      <vt:lpstr>P&amp;L 1s_2</vt:lpstr>
      <vt:lpstr>P&amp;L 1s_3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2024-06-24T10:28:50Z</dcterms:created>
  <dcterms:modified xsi:type="dcterms:W3CDTF">2024-06-26T08:51:17Z</dcterms:modified>
</cp:coreProperties>
</file>