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date1904="1" showInkAnnotation="0" autoCompressPictures="0"/>
  <bookViews>
    <workbookView xWindow="2920" yWindow="860" windowWidth="18480" windowHeight="15020" tabRatio="543"/>
  </bookViews>
  <sheets>
    <sheet name="LahuTexts" sheetId="1" r:id="rId1"/>
    <sheet name="Summary" sheetId="2" r:id="rId2"/>
    <sheet name="Flex" sheetId="3" r:id="rId3"/>
  </sheets>
  <definedNames>
    <definedName name="_xlnm.Print_Area" localSheetId="0">LahuTexts!$A$1:$P$182</definedName>
  </definedNames>
  <calcPr calcId="140001" concurrentCalc="0"/>
  <fileRecoveryPr repairLoad="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1" l="1"/>
  <c r="U2" i="1"/>
  <c r="V2" i="1"/>
  <c r="X2" i="1"/>
  <c r="Y2" i="1"/>
  <c r="Z2" i="1"/>
  <c r="T3" i="1"/>
  <c r="U3" i="1"/>
  <c r="V3" i="1"/>
  <c r="X3" i="1"/>
  <c r="Y3" i="1"/>
  <c r="Z3" i="1"/>
  <c r="T4" i="1"/>
  <c r="U4" i="1"/>
  <c r="V4" i="1"/>
  <c r="X4" i="1"/>
  <c r="Y4" i="1"/>
  <c r="Z4" i="1"/>
  <c r="T5" i="1"/>
  <c r="U5" i="1"/>
  <c r="V5" i="1"/>
  <c r="X5" i="1"/>
  <c r="Y5" i="1"/>
  <c r="Z5" i="1"/>
  <c r="T6" i="1"/>
  <c r="U6" i="1"/>
  <c r="V6" i="1"/>
  <c r="X6" i="1"/>
  <c r="Y6" i="1"/>
  <c r="Z6" i="1"/>
  <c r="T7" i="1"/>
  <c r="U7" i="1"/>
  <c r="V7" i="1"/>
  <c r="X7" i="1"/>
  <c r="Y7" i="1"/>
  <c r="Z7" i="1"/>
  <c r="T8" i="1"/>
  <c r="U8" i="1"/>
  <c r="V8" i="1"/>
  <c r="X8" i="1"/>
  <c r="Y8" i="1"/>
  <c r="Z8" i="1"/>
  <c r="T9" i="1"/>
  <c r="U9" i="1"/>
  <c r="V9" i="1"/>
  <c r="X9" i="1"/>
  <c r="Y9" i="1"/>
  <c r="Z9" i="1"/>
  <c r="T10" i="1"/>
  <c r="U10" i="1"/>
  <c r="V10" i="1"/>
  <c r="X10" i="1"/>
  <c r="Y10" i="1"/>
  <c r="Z10" i="1"/>
  <c r="T11" i="1"/>
  <c r="U11" i="1"/>
  <c r="V11" i="1"/>
  <c r="X11" i="1"/>
  <c r="Y11" i="1"/>
  <c r="Z11" i="1"/>
  <c r="T12" i="1"/>
  <c r="U12" i="1"/>
  <c r="V12" i="1"/>
  <c r="X12" i="1"/>
  <c r="Y12" i="1"/>
  <c r="Z12" i="1"/>
  <c r="T13" i="1"/>
  <c r="U13" i="1"/>
  <c r="V13" i="1"/>
  <c r="X13" i="1"/>
  <c r="Y13" i="1"/>
  <c r="Z13" i="1"/>
  <c r="T14" i="1"/>
  <c r="U14" i="1"/>
  <c r="V14" i="1"/>
  <c r="X14" i="1"/>
  <c r="Y14" i="1"/>
  <c r="Z14" i="1"/>
  <c r="T15" i="1"/>
  <c r="U15" i="1"/>
  <c r="V15" i="1"/>
  <c r="X15" i="1"/>
  <c r="Y15" i="1"/>
  <c r="Z15" i="1"/>
  <c r="T16" i="1"/>
  <c r="U16" i="1"/>
  <c r="V16" i="1"/>
  <c r="X16" i="1"/>
  <c r="Y16" i="1"/>
  <c r="Z16" i="1"/>
  <c r="T17" i="1"/>
  <c r="U17" i="1"/>
  <c r="V17" i="1"/>
  <c r="X17" i="1"/>
  <c r="Y17" i="1"/>
  <c r="Z17" i="1"/>
  <c r="T18" i="1"/>
  <c r="U18" i="1"/>
  <c r="V18" i="1"/>
  <c r="X18" i="1"/>
  <c r="Y18" i="1"/>
  <c r="Z18" i="1"/>
  <c r="T19" i="1"/>
  <c r="U19" i="1"/>
  <c r="V19" i="1"/>
  <c r="X19" i="1"/>
  <c r="Y19" i="1"/>
  <c r="Z19" i="1"/>
  <c r="T20" i="1"/>
  <c r="U20" i="1"/>
  <c r="V20" i="1"/>
  <c r="X20" i="1"/>
  <c r="Y20" i="1"/>
  <c r="Z20" i="1"/>
  <c r="T21" i="1"/>
  <c r="U21" i="1"/>
  <c r="V21" i="1"/>
  <c r="X21" i="1"/>
  <c r="Y21" i="1"/>
  <c r="Z21" i="1"/>
  <c r="T22" i="1"/>
  <c r="U22" i="1"/>
  <c r="V22" i="1"/>
  <c r="X22" i="1"/>
  <c r="Y22" i="1"/>
  <c r="Z22" i="1"/>
  <c r="T23" i="1"/>
  <c r="U23" i="1"/>
  <c r="V23" i="1"/>
  <c r="X23" i="1"/>
  <c r="Y23" i="1"/>
  <c r="Z23" i="1"/>
  <c r="T24" i="1"/>
  <c r="U24" i="1"/>
  <c r="V24" i="1"/>
  <c r="X24" i="1"/>
  <c r="Y24" i="1"/>
  <c r="Z24" i="1"/>
  <c r="T25" i="1"/>
  <c r="U25" i="1"/>
  <c r="V25" i="1"/>
  <c r="X25" i="1"/>
  <c r="Y25" i="1"/>
  <c r="Z25" i="1"/>
  <c r="T26" i="1"/>
  <c r="U26" i="1"/>
  <c r="V26" i="1"/>
  <c r="X26" i="1"/>
  <c r="Y26" i="1"/>
  <c r="Z26" i="1"/>
  <c r="T27" i="1"/>
  <c r="U27" i="1"/>
  <c r="V27" i="1"/>
  <c r="X27" i="1"/>
  <c r="Y27" i="1"/>
  <c r="Z27" i="1"/>
  <c r="T28" i="1"/>
  <c r="U28" i="1"/>
  <c r="V28" i="1"/>
  <c r="X28" i="1"/>
  <c r="Y28" i="1"/>
  <c r="Z28" i="1"/>
  <c r="T29" i="1"/>
  <c r="U29" i="1"/>
  <c r="V29" i="1"/>
  <c r="X29" i="1"/>
  <c r="Y29" i="1"/>
  <c r="Z29" i="1"/>
  <c r="T30" i="1"/>
  <c r="U30" i="1"/>
  <c r="V30" i="1"/>
  <c r="X30" i="1"/>
  <c r="Y30" i="1"/>
  <c r="Z30" i="1"/>
  <c r="T31" i="1"/>
  <c r="U31" i="1"/>
  <c r="V31" i="1"/>
  <c r="X31" i="1"/>
  <c r="Y31" i="1"/>
  <c r="Z31" i="1"/>
  <c r="T32" i="1"/>
  <c r="U32" i="1"/>
  <c r="V32" i="1"/>
  <c r="X32" i="1"/>
  <c r="Y32" i="1"/>
  <c r="Z32" i="1"/>
  <c r="T33" i="1"/>
  <c r="U33" i="1"/>
  <c r="V33" i="1"/>
  <c r="X33" i="1"/>
  <c r="Y33" i="1"/>
  <c r="Z33" i="1"/>
  <c r="T34" i="1"/>
  <c r="U34" i="1"/>
  <c r="V34" i="1"/>
  <c r="X34" i="1"/>
  <c r="Y34" i="1"/>
  <c r="Z34" i="1"/>
  <c r="T35" i="1"/>
  <c r="U35" i="1"/>
  <c r="V35" i="1"/>
  <c r="X35" i="1"/>
  <c r="Y35" i="1"/>
  <c r="Z35" i="1"/>
  <c r="T36" i="1"/>
  <c r="U36" i="1"/>
  <c r="V36" i="1"/>
  <c r="X36" i="1"/>
  <c r="Y36" i="1"/>
  <c r="Z36" i="1"/>
  <c r="T37" i="1"/>
  <c r="U37" i="1"/>
  <c r="V37" i="1"/>
  <c r="X37" i="1"/>
  <c r="Y37" i="1"/>
  <c r="Z37" i="1"/>
  <c r="T38" i="1"/>
  <c r="U38" i="1"/>
  <c r="V38" i="1"/>
  <c r="X38" i="1"/>
  <c r="Y38" i="1"/>
  <c r="Z38" i="1"/>
  <c r="T39" i="1"/>
  <c r="U39" i="1"/>
  <c r="V39" i="1"/>
  <c r="X39" i="1"/>
  <c r="Y39" i="1"/>
  <c r="Z39" i="1"/>
  <c r="T40" i="1"/>
  <c r="U40" i="1"/>
  <c r="V40" i="1"/>
  <c r="X40" i="1"/>
  <c r="Y40" i="1"/>
  <c r="Z40" i="1"/>
  <c r="T41" i="1"/>
  <c r="U41" i="1"/>
  <c r="V41" i="1"/>
  <c r="X41" i="1"/>
  <c r="Y41" i="1"/>
  <c r="Z41" i="1"/>
  <c r="T42" i="1"/>
  <c r="U42" i="1"/>
  <c r="V42" i="1"/>
  <c r="X42" i="1"/>
  <c r="Y42" i="1"/>
  <c r="Z42" i="1"/>
  <c r="T43" i="1"/>
  <c r="U43" i="1"/>
  <c r="V43" i="1"/>
  <c r="X43" i="1"/>
  <c r="Y43" i="1"/>
  <c r="Z43" i="1"/>
  <c r="T44" i="1"/>
  <c r="U44" i="1"/>
  <c r="V44" i="1"/>
  <c r="X44" i="1"/>
  <c r="Y44" i="1"/>
  <c r="Z44" i="1"/>
  <c r="T45" i="1"/>
  <c r="U45" i="1"/>
  <c r="V45" i="1"/>
  <c r="X45" i="1"/>
  <c r="Y45" i="1"/>
  <c r="Z45" i="1"/>
  <c r="T46" i="1"/>
  <c r="U46" i="1"/>
  <c r="V46" i="1"/>
  <c r="X46" i="1"/>
  <c r="Y46" i="1"/>
  <c r="Z46" i="1"/>
  <c r="T47" i="1"/>
  <c r="U47" i="1"/>
  <c r="V47" i="1"/>
  <c r="X47" i="1"/>
  <c r="Y47" i="1"/>
  <c r="Z47" i="1"/>
  <c r="T48" i="1"/>
  <c r="U48" i="1"/>
  <c r="V48" i="1"/>
  <c r="X48" i="1"/>
  <c r="Y48" i="1"/>
  <c r="Z48" i="1"/>
  <c r="T49" i="1"/>
  <c r="U49" i="1"/>
  <c r="V49" i="1"/>
  <c r="X49" i="1"/>
  <c r="Y49" i="1"/>
  <c r="Z49" i="1"/>
  <c r="T50" i="1"/>
  <c r="U50" i="1"/>
  <c r="V50" i="1"/>
  <c r="X50" i="1"/>
  <c r="Y50" i="1"/>
  <c r="Z50" i="1"/>
  <c r="T51" i="1"/>
  <c r="U51" i="1"/>
  <c r="V51" i="1"/>
  <c r="X51" i="1"/>
  <c r="Y51" i="1"/>
  <c r="Z51" i="1"/>
  <c r="T52" i="1"/>
  <c r="U52" i="1"/>
  <c r="V52" i="1"/>
  <c r="X52" i="1"/>
  <c r="Y52" i="1"/>
  <c r="Z52" i="1"/>
  <c r="T53" i="1"/>
  <c r="U53" i="1"/>
  <c r="V53" i="1"/>
  <c r="X53" i="1"/>
  <c r="Y53" i="1"/>
  <c r="Z53" i="1"/>
  <c r="T54" i="1"/>
  <c r="U54" i="1"/>
  <c r="V54" i="1"/>
  <c r="X54" i="1"/>
  <c r="Y54" i="1"/>
  <c r="Z54" i="1"/>
  <c r="T55" i="1"/>
  <c r="U55" i="1"/>
  <c r="V55" i="1"/>
  <c r="X55" i="1"/>
  <c r="Y55" i="1"/>
  <c r="Z55" i="1"/>
  <c r="T56" i="1"/>
  <c r="U56" i="1"/>
  <c r="V56" i="1"/>
  <c r="X56" i="1"/>
  <c r="Y56" i="1"/>
  <c r="Z56" i="1"/>
  <c r="T57" i="1"/>
  <c r="U57" i="1"/>
  <c r="V57" i="1"/>
  <c r="X57" i="1"/>
  <c r="Y57" i="1"/>
  <c r="Z57" i="1"/>
  <c r="T58" i="1"/>
  <c r="U58" i="1"/>
  <c r="V58" i="1"/>
  <c r="X58" i="1"/>
  <c r="Y58" i="1"/>
  <c r="Z58" i="1"/>
  <c r="T59" i="1"/>
  <c r="U59" i="1"/>
  <c r="V59" i="1"/>
  <c r="X59" i="1"/>
  <c r="Y59" i="1"/>
  <c r="Z59" i="1"/>
  <c r="T60" i="1"/>
  <c r="U60" i="1"/>
  <c r="V60" i="1"/>
  <c r="X60" i="1"/>
  <c r="Y60" i="1"/>
  <c r="Z60" i="1"/>
  <c r="T61" i="1"/>
  <c r="U61" i="1"/>
  <c r="V61" i="1"/>
  <c r="X61" i="1"/>
  <c r="Y61" i="1"/>
  <c r="Z61" i="1"/>
  <c r="T62" i="1"/>
  <c r="U62" i="1"/>
  <c r="V62" i="1"/>
  <c r="X62" i="1"/>
  <c r="Y62" i="1"/>
  <c r="Z62" i="1"/>
  <c r="T63" i="1"/>
  <c r="U63" i="1"/>
  <c r="V63" i="1"/>
  <c r="X63" i="1"/>
  <c r="Y63" i="1"/>
  <c r="Z63" i="1"/>
  <c r="T64" i="1"/>
  <c r="U64" i="1"/>
  <c r="V64" i="1"/>
  <c r="X64" i="1"/>
  <c r="Y64" i="1"/>
  <c r="Z64" i="1"/>
  <c r="T65" i="1"/>
  <c r="U65" i="1"/>
  <c r="V65" i="1"/>
  <c r="X65" i="1"/>
  <c r="Y65" i="1"/>
  <c r="Z65" i="1"/>
  <c r="T66" i="1"/>
  <c r="U66" i="1"/>
  <c r="V66" i="1"/>
  <c r="X66" i="1"/>
  <c r="Y66" i="1"/>
  <c r="Z66" i="1"/>
  <c r="T67" i="1"/>
  <c r="U67" i="1"/>
  <c r="V67" i="1"/>
  <c r="X67" i="1"/>
  <c r="Y67" i="1"/>
  <c r="Z67" i="1"/>
  <c r="T68" i="1"/>
  <c r="U68" i="1"/>
  <c r="V68" i="1"/>
  <c r="X68" i="1"/>
  <c r="Y68" i="1"/>
  <c r="Z68" i="1"/>
  <c r="T69" i="1"/>
  <c r="U69" i="1"/>
  <c r="V69" i="1"/>
  <c r="X69" i="1"/>
  <c r="Y69" i="1"/>
  <c r="Z69" i="1"/>
  <c r="T70" i="1"/>
  <c r="U70" i="1"/>
  <c r="V70" i="1"/>
  <c r="X70" i="1"/>
  <c r="Y70" i="1"/>
  <c r="Z70" i="1"/>
  <c r="T71" i="1"/>
  <c r="U71" i="1"/>
  <c r="V71" i="1"/>
  <c r="X71" i="1"/>
  <c r="Y71" i="1"/>
  <c r="Z71" i="1"/>
  <c r="T72" i="1"/>
  <c r="U72" i="1"/>
  <c r="V72" i="1"/>
  <c r="X72" i="1"/>
  <c r="Y72" i="1"/>
  <c r="Z72" i="1"/>
  <c r="T73" i="1"/>
  <c r="U73" i="1"/>
  <c r="V73" i="1"/>
  <c r="X73" i="1"/>
  <c r="Y73" i="1"/>
  <c r="Z73" i="1"/>
  <c r="T74" i="1"/>
  <c r="U74" i="1"/>
  <c r="V74" i="1"/>
  <c r="X74" i="1"/>
  <c r="Y74" i="1"/>
  <c r="Z74" i="1"/>
  <c r="T75" i="1"/>
  <c r="U75" i="1"/>
  <c r="V75" i="1"/>
  <c r="X75" i="1"/>
  <c r="Y75" i="1"/>
  <c r="Z75" i="1"/>
  <c r="T76" i="1"/>
  <c r="U76" i="1"/>
  <c r="V76" i="1"/>
  <c r="X76" i="1"/>
  <c r="Y76" i="1"/>
  <c r="Z76" i="1"/>
  <c r="T77" i="1"/>
  <c r="U77" i="1"/>
  <c r="V77" i="1"/>
  <c r="X77" i="1"/>
  <c r="Y77" i="1"/>
  <c r="Z77" i="1"/>
  <c r="T79" i="1"/>
  <c r="U79" i="1"/>
  <c r="V79" i="1"/>
  <c r="X79" i="1"/>
  <c r="Y79" i="1"/>
  <c r="Z79" i="1"/>
  <c r="T80" i="1"/>
  <c r="U80" i="1"/>
  <c r="V80" i="1"/>
  <c r="X80" i="1"/>
  <c r="Y80" i="1"/>
  <c r="Z80" i="1"/>
  <c r="T81" i="1"/>
  <c r="U81" i="1"/>
  <c r="V81" i="1"/>
  <c r="X81" i="1"/>
  <c r="Y81" i="1"/>
  <c r="Z81" i="1"/>
  <c r="T82" i="1"/>
  <c r="U82" i="1"/>
  <c r="V82" i="1"/>
  <c r="X82" i="1"/>
  <c r="Y82" i="1"/>
  <c r="Z82" i="1"/>
  <c r="T83" i="1"/>
  <c r="U83" i="1"/>
  <c r="V83" i="1"/>
  <c r="X83" i="1"/>
  <c r="Y83" i="1"/>
  <c r="Z83" i="1"/>
  <c r="T85" i="1"/>
  <c r="U85" i="1"/>
  <c r="V85" i="1"/>
  <c r="X85" i="1"/>
  <c r="Y85" i="1"/>
  <c r="Z85" i="1"/>
  <c r="T86" i="1"/>
  <c r="U86" i="1"/>
  <c r="V86" i="1"/>
  <c r="X86" i="1"/>
  <c r="Y86" i="1"/>
  <c r="Z86" i="1"/>
  <c r="T87" i="1"/>
  <c r="U87" i="1"/>
  <c r="V87" i="1"/>
  <c r="X87" i="1"/>
  <c r="Y87" i="1"/>
  <c r="Z87" i="1"/>
  <c r="T88" i="1"/>
  <c r="U88" i="1"/>
  <c r="V88" i="1"/>
  <c r="X88" i="1"/>
  <c r="Y88" i="1"/>
  <c r="Z88" i="1"/>
  <c r="T89" i="1"/>
  <c r="U89" i="1"/>
  <c r="V89" i="1"/>
  <c r="X89" i="1"/>
  <c r="Y89" i="1"/>
  <c r="Z89" i="1"/>
  <c r="T90" i="1"/>
  <c r="U90" i="1"/>
  <c r="V90" i="1"/>
  <c r="X90" i="1"/>
  <c r="Y90" i="1"/>
  <c r="Z90" i="1"/>
  <c r="T91" i="1"/>
  <c r="U91" i="1"/>
  <c r="V91" i="1"/>
  <c r="X91" i="1"/>
  <c r="Y91" i="1"/>
  <c r="Z91" i="1"/>
  <c r="T92" i="1"/>
  <c r="U92" i="1"/>
  <c r="V92" i="1"/>
  <c r="X92" i="1"/>
  <c r="Y92" i="1"/>
  <c r="Z92" i="1"/>
  <c r="T93" i="1"/>
  <c r="U93" i="1"/>
  <c r="V93" i="1"/>
  <c r="X93" i="1"/>
  <c r="Y93" i="1"/>
  <c r="Z93" i="1"/>
  <c r="T94" i="1"/>
  <c r="U94" i="1"/>
  <c r="V94" i="1"/>
  <c r="X94" i="1"/>
  <c r="Y94" i="1"/>
  <c r="Z94" i="1"/>
  <c r="T95" i="1"/>
  <c r="U95" i="1"/>
  <c r="V95" i="1"/>
  <c r="X95" i="1"/>
  <c r="Y95" i="1"/>
  <c r="Z95" i="1"/>
  <c r="T96" i="1"/>
  <c r="U96" i="1"/>
  <c r="V96" i="1"/>
  <c r="X96" i="1"/>
  <c r="Y96" i="1"/>
  <c r="Z96" i="1"/>
  <c r="T97" i="1"/>
  <c r="U97" i="1"/>
  <c r="V97" i="1"/>
  <c r="X97" i="1"/>
  <c r="Y97" i="1"/>
  <c r="Z97" i="1"/>
  <c r="T98" i="1"/>
  <c r="U98" i="1"/>
  <c r="V98" i="1"/>
  <c r="X98" i="1"/>
  <c r="Y98" i="1"/>
  <c r="Z98" i="1"/>
  <c r="T99" i="1"/>
  <c r="U99" i="1"/>
  <c r="V99" i="1"/>
  <c r="X99" i="1"/>
  <c r="Y99" i="1"/>
  <c r="Z99" i="1"/>
  <c r="T100" i="1"/>
  <c r="U100" i="1"/>
  <c r="V100" i="1"/>
  <c r="X100" i="1"/>
  <c r="Y100" i="1"/>
  <c r="Z100" i="1"/>
  <c r="T101" i="1"/>
  <c r="U101" i="1"/>
  <c r="V101" i="1"/>
  <c r="X101" i="1"/>
  <c r="Y101" i="1"/>
  <c r="Z101" i="1"/>
  <c r="T102" i="1"/>
  <c r="U102" i="1"/>
  <c r="V102" i="1"/>
  <c r="X102" i="1"/>
  <c r="Y102" i="1"/>
  <c r="Z102" i="1"/>
  <c r="T103" i="1"/>
  <c r="U103" i="1"/>
  <c r="V103" i="1"/>
  <c r="X103" i="1"/>
  <c r="Y103" i="1"/>
  <c r="Z103" i="1"/>
  <c r="T104" i="1"/>
  <c r="U104" i="1"/>
  <c r="V104" i="1"/>
  <c r="X104" i="1"/>
  <c r="Y104" i="1"/>
  <c r="Z104" i="1"/>
  <c r="T105" i="1"/>
  <c r="U105" i="1"/>
  <c r="V105" i="1"/>
  <c r="X105" i="1"/>
  <c r="Y105" i="1"/>
  <c r="Z105" i="1"/>
  <c r="T106" i="1"/>
  <c r="U106" i="1"/>
  <c r="V106" i="1"/>
  <c r="X106" i="1"/>
  <c r="Y106" i="1"/>
  <c r="Z106" i="1"/>
  <c r="T107" i="1"/>
  <c r="U107" i="1"/>
  <c r="V107" i="1"/>
  <c r="X107" i="1"/>
  <c r="Y107" i="1"/>
  <c r="Z107" i="1"/>
  <c r="T108" i="1"/>
  <c r="U108" i="1"/>
  <c r="V108" i="1"/>
  <c r="X108" i="1"/>
  <c r="Y108" i="1"/>
  <c r="Z108" i="1"/>
  <c r="T109" i="1"/>
  <c r="U109" i="1"/>
  <c r="V109" i="1"/>
  <c r="X109" i="1"/>
  <c r="Y109" i="1"/>
  <c r="Z109" i="1"/>
  <c r="T110" i="1"/>
  <c r="U110" i="1"/>
  <c r="V110" i="1"/>
  <c r="X110" i="1"/>
  <c r="Y110" i="1"/>
  <c r="Z110" i="1"/>
  <c r="T111" i="1"/>
  <c r="U111" i="1"/>
  <c r="V111" i="1"/>
  <c r="X111" i="1"/>
  <c r="Y111" i="1"/>
  <c r="Z111" i="1"/>
  <c r="T112" i="1"/>
  <c r="U112" i="1"/>
  <c r="V112" i="1"/>
  <c r="X112" i="1"/>
  <c r="Y112" i="1"/>
  <c r="Z112" i="1"/>
  <c r="T113" i="1"/>
  <c r="U113" i="1"/>
  <c r="V113" i="1"/>
  <c r="X113" i="1"/>
  <c r="Y113" i="1"/>
  <c r="Z113" i="1"/>
  <c r="T114" i="1"/>
  <c r="U114" i="1"/>
  <c r="V114" i="1"/>
  <c r="X114" i="1"/>
  <c r="Y114" i="1"/>
  <c r="Z114" i="1"/>
  <c r="T115" i="1"/>
  <c r="U115" i="1"/>
  <c r="V115" i="1"/>
  <c r="X115" i="1"/>
  <c r="Y115" i="1"/>
  <c r="Z115" i="1"/>
  <c r="T116" i="1"/>
  <c r="U116" i="1"/>
  <c r="V116" i="1"/>
  <c r="X116" i="1"/>
  <c r="Y116" i="1"/>
  <c r="Z116" i="1"/>
  <c r="T117" i="1"/>
  <c r="U117" i="1"/>
  <c r="V117" i="1"/>
  <c r="X117" i="1"/>
  <c r="Y117" i="1"/>
  <c r="Z117" i="1"/>
  <c r="T118" i="1"/>
  <c r="U118" i="1"/>
  <c r="V118" i="1"/>
  <c r="X118" i="1"/>
  <c r="Y118" i="1"/>
  <c r="Z118" i="1"/>
  <c r="T119" i="1"/>
  <c r="U119" i="1"/>
  <c r="V119" i="1"/>
  <c r="X119" i="1"/>
  <c r="Y119" i="1"/>
  <c r="Z119" i="1"/>
  <c r="T120" i="1"/>
  <c r="U120" i="1"/>
  <c r="V120" i="1"/>
  <c r="X120" i="1"/>
  <c r="Y120" i="1"/>
  <c r="Z120" i="1"/>
  <c r="T121" i="1"/>
  <c r="U121" i="1"/>
  <c r="V121" i="1"/>
  <c r="X121" i="1"/>
  <c r="Y121" i="1"/>
  <c r="Z121" i="1"/>
  <c r="T122" i="1"/>
  <c r="U122" i="1"/>
  <c r="V122" i="1"/>
  <c r="X122" i="1"/>
  <c r="Y122" i="1"/>
  <c r="Z122" i="1"/>
  <c r="T123" i="1"/>
  <c r="U123" i="1"/>
  <c r="V123" i="1"/>
  <c r="X123" i="1"/>
  <c r="Y123" i="1"/>
  <c r="Z123" i="1"/>
  <c r="T124" i="1"/>
  <c r="U124" i="1"/>
  <c r="V124" i="1"/>
  <c r="X124" i="1"/>
  <c r="Y124" i="1"/>
  <c r="Z124" i="1"/>
  <c r="T125" i="1"/>
  <c r="U125" i="1"/>
  <c r="V125" i="1"/>
  <c r="X125" i="1"/>
  <c r="Y125" i="1"/>
  <c r="Z125" i="1"/>
  <c r="T126" i="1"/>
  <c r="U126" i="1"/>
  <c r="V126" i="1"/>
  <c r="X126" i="1"/>
  <c r="Y126" i="1"/>
  <c r="Z126" i="1"/>
  <c r="T127" i="1"/>
  <c r="U127" i="1"/>
  <c r="V127" i="1"/>
  <c r="X127" i="1"/>
  <c r="Y127" i="1"/>
  <c r="Z127" i="1"/>
  <c r="T128" i="1"/>
  <c r="U128" i="1"/>
  <c r="V128" i="1"/>
  <c r="X128" i="1"/>
  <c r="Y128" i="1"/>
  <c r="Z128" i="1"/>
  <c r="T129" i="1"/>
  <c r="U129" i="1"/>
  <c r="V129" i="1"/>
  <c r="X129" i="1"/>
  <c r="Y129" i="1"/>
  <c r="Z129" i="1"/>
  <c r="T130" i="1"/>
  <c r="U130" i="1"/>
  <c r="V130" i="1"/>
  <c r="X130" i="1"/>
  <c r="Y130" i="1"/>
  <c r="Z130" i="1"/>
  <c r="T131" i="1"/>
  <c r="U131" i="1"/>
  <c r="V131" i="1"/>
  <c r="X131" i="1"/>
  <c r="Y131" i="1"/>
  <c r="Z131" i="1"/>
  <c r="T132" i="1"/>
  <c r="U132" i="1"/>
  <c r="V132" i="1"/>
  <c r="X132" i="1"/>
  <c r="Y132" i="1"/>
  <c r="Z132" i="1"/>
  <c r="T133" i="1"/>
  <c r="U133" i="1"/>
  <c r="V133" i="1"/>
  <c r="X133" i="1"/>
  <c r="Y133" i="1"/>
  <c r="Z133" i="1"/>
  <c r="T134" i="1"/>
  <c r="U134" i="1"/>
  <c r="V134" i="1"/>
  <c r="X134" i="1"/>
  <c r="Y134" i="1"/>
  <c r="Z134" i="1"/>
  <c r="T135" i="1"/>
  <c r="U135" i="1"/>
  <c r="V135" i="1"/>
  <c r="X135" i="1"/>
  <c r="Y135" i="1"/>
  <c r="Z135" i="1"/>
  <c r="T136" i="1"/>
  <c r="U136" i="1"/>
  <c r="V136" i="1"/>
  <c r="X136" i="1"/>
  <c r="Y136" i="1"/>
  <c r="Z136" i="1"/>
  <c r="T137" i="1"/>
  <c r="U137" i="1"/>
  <c r="V137" i="1"/>
  <c r="X137" i="1"/>
  <c r="Y137" i="1"/>
  <c r="Z137" i="1"/>
  <c r="T138" i="1"/>
  <c r="U138" i="1"/>
  <c r="V138" i="1"/>
  <c r="X138" i="1"/>
  <c r="Y138" i="1"/>
  <c r="Z138" i="1"/>
  <c r="T139" i="1"/>
  <c r="U139" i="1"/>
  <c r="V139" i="1"/>
  <c r="X139" i="1"/>
  <c r="Y139" i="1"/>
  <c r="Z139" i="1"/>
  <c r="T140" i="1"/>
  <c r="U140" i="1"/>
  <c r="V140" i="1"/>
  <c r="X140" i="1"/>
  <c r="Y140" i="1"/>
  <c r="Z140" i="1"/>
  <c r="T141" i="1"/>
  <c r="U141" i="1"/>
  <c r="V141" i="1"/>
  <c r="X141" i="1"/>
  <c r="Y141" i="1"/>
  <c r="Z141" i="1"/>
  <c r="T142" i="1"/>
  <c r="U142" i="1"/>
  <c r="V142" i="1"/>
  <c r="X142" i="1"/>
  <c r="Y142" i="1"/>
  <c r="Z142" i="1"/>
  <c r="T143" i="1"/>
  <c r="U143" i="1"/>
  <c r="V143" i="1"/>
  <c r="X143" i="1"/>
  <c r="Y143" i="1"/>
  <c r="Z143" i="1"/>
  <c r="T144" i="1"/>
  <c r="U144" i="1"/>
  <c r="V144" i="1"/>
  <c r="X144" i="1"/>
  <c r="Y144" i="1"/>
  <c r="Z144" i="1"/>
  <c r="T145" i="1"/>
  <c r="U145" i="1"/>
  <c r="V145" i="1"/>
  <c r="X145" i="1"/>
  <c r="Y145" i="1"/>
  <c r="Z145" i="1"/>
  <c r="T146" i="1"/>
  <c r="U146" i="1"/>
  <c r="V146" i="1"/>
  <c r="X146" i="1"/>
  <c r="Y146" i="1"/>
  <c r="Z146" i="1"/>
  <c r="T147" i="1"/>
  <c r="U147" i="1"/>
  <c r="V147" i="1"/>
  <c r="X147" i="1"/>
  <c r="Y147" i="1"/>
  <c r="Z147" i="1"/>
  <c r="T148" i="1"/>
  <c r="U148" i="1"/>
  <c r="V148" i="1"/>
  <c r="X148" i="1"/>
  <c r="Y148" i="1"/>
  <c r="Z148" i="1"/>
  <c r="T149" i="1"/>
  <c r="U149" i="1"/>
  <c r="V149" i="1"/>
  <c r="X149" i="1"/>
  <c r="Y149" i="1"/>
  <c r="Z149" i="1"/>
  <c r="T150" i="1"/>
  <c r="U150" i="1"/>
  <c r="V150" i="1"/>
  <c r="X150" i="1"/>
  <c r="Y150" i="1"/>
  <c r="Z150" i="1"/>
  <c r="T151" i="1"/>
  <c r="U151" i="1"/>
  <c r="V151" i="1"/>
  <c r="X151" i="1"/>
  <c r="Y151" i="1"/>
  <c r="Z151" i="1"/>
  <c r="T152" i="1"/>
  <c r="U152" i="1"/>
  <c r="V152" i="1"/>
  <c r="X152" i="1"/>
  <c r="Y152" i="1"/>
  <c r="Z152" i="1"/>
  <c r="T153" i="1"/>
  <c r="U153" i="1"/>
  <c r="V153" i="1"/>
  <c r="X153" i="1"/>
  <c r="Y153" i="1"/>
  <c r="Z153" i="1"/>
  <c r="T154" i="1"/>
  <c r="U154" i="1"/>
  <c r="V154" i="1"/>
  <c r="X154" i="1"/>
  <c r="Y154" i="1"/>
  <c r="Z154" i="1"/>
  <c r="T155" i="1"/>
  <c r="U155" i="1"/>
  <c r="V155" i="1"/>
  <c r="X155" i="1"/>
  <c r="Y155" i="1"/>
  <c r="Z155" i="1"/>
  <c r="T156" i="1"/>
  <c r="U156" i="1"/>
  <c r="V156" i="1"/>
  <c r="X156" i="1"/>
  <c r="Y156" i="1"/>
  <c r="Z156" i="1"/>
  <c r="T157" i="1"/>
  <c r="U157" i="1"/>
  <c r="V157" i="1"/>
  <c r="X157" i="1"/>
  <c r="Y157" i="1"/>
  <c r="Z157" i="1"/>
  <c r="T158" i="1"/>
  <c r="U158" i="1"/>
  <c r="V158" i="1"/>
  <c r="X158" i="1"/>
  <c r="Y158" i="1"/>
  <c r="Z158" i="1"/>
  <c r="T159" i="1"/>
  <c r="U159" i="1"/>
  <c r="V159" i="1"/>
  <c r="X159" i="1"/>
  <c r="Y159" i="1"/>
  <c r="Z159" i="1"/>
  <c r="T160" i="1"/>
  <c r="U160" i="1"/>
  <c r="V160" i="1"/>
  <c r="X160" i="1"/>
  <c r="Y160" i="1"/>
  <c r="Z160" i="1"/>
  <c r="T161" i="1"/>
  <c r="U161" i="1"/>
  <c r="V161" i="1"/>
  <c r="X161" i="1"/>
  <c r="Y161" i="1"/>
  <c r="Z161" i="1"/>
  <c r="T162" i="1"/>
  <c r="U162" i="1"/>
  <c r="V162" i="1"/>
  <c r="X162" i="1"/>
  <c r="Y162" i="1"/>
  <c r="Z162" i="1"/>
  <c r="T163" i="1"/>
  <c r="U163" i="1"/>
  <c r="V163" i="1"/>
  <c r="X163" i="1"/>
  <c r="Y163" i="1"/>
  <c r="Z163" i="1"/>
  <c r="T164" i="1"/>
  <c r="U164" i="1"/>
  <c r="V164" i="1"/>
  <c r="X164" i="1"/>
  <c r="Y164" i="1"/>
  <c r="Z164" i="1"/>
  <c r="T165" i="1"/>
  <c r="U165" i="1"/>
  <c r="V165" i="1"/>
  <c r="X165" i="1"/>
  <c r="Y165" i="1"/>
  <c r="Z165" i="1"/>
  <c r="T166" i="1"/>
  <c r="U166" i="1"/>
  <c r="V166" i="1"/>
  <c r="X166" i="1"/>
  <c r="Y166" i="1"/>
  <c r="Z166" i="1"/>
  <c r="T167" i="1"/>
  <c r="U167" i="1"/>
  <c r="V167" i="1"/>
  <c r="X167" i="1"/>
  <c r="Y167" i="1"/>
  <c r="Z167" i="1"/>
  <c r="T168" i="1"/>
  <c r="U168" i="1"/>
  <c r="V168" i="1"/>
  <c r="X168" i="1"/>
  <c r="Y168" i="1"/>
  <c r="Z168" i="1"/>
  <c r="T169" i="1"/>
  <c r="U169" i="1"/>
  <c r="V169" i="1"/>
  <c r="X169" i="1"/>
  <c r="Y169" i="1"/>
  <c r="Z169" i="1"/>
  <c r="T170" i="1"/>
  <c r="U170" i="1"/>
  <c r="V170" i="1"/>
  <c r="X170" i="1"/>
  <c r="Y170" i="1"/>
  <c r="Z170" i="1"/>
  <c r="T171" i="1"/>
  <c r="U171" i="1"/>
  <c r="V171" i="1"/>
  <c r="X171" i="1"/>
  <c r="Y171" i="1"/>
  <c r="Z171" i="1"/>
  <c r="T172" i="1"/>
  <c r="U172" i="1"/>
  <c r="V172" i="1"/>
  <c r="X172" i="1"/>
  <c r="Y172" i="1"/>
  <c r="Z172" i="1"/>
  <c r="T173" i="1"/>
  <c r="U173" i="1"/>
  <c r="V173" i="1"/>
  <c r="X173" i="1"/>
  <c r="Y173" i="1"/>
  <c r="Z173" i="1"/>
  <c r="T174" i="1"/>
  <c r="U174" i="1"/>
  <c r="V174" i="1"/>
  <c r="X174" i="1"/>
  <c r="Y174" i="1"/>
  <c r="Z174" i="1"/>
  <c r="T175" i="1"/>
  <c r="U175" i="1"/>
  <c r="V175" i="1"/>
  <c r="X175" i="1"/>
  <c r="Y175" i="1"/>
  <c r="Z175" i="1"/>
  <c r="T176" i="1"/>
  <c r="U176" i="1"/>
  <c r="V176" i="1"/>
  <c r="X176" i="1"/>
  <c r="Y176" i="1"/>
  <c r="Z176" i="1"/>
  <c r="T177" i="1"/>
  <c r="U177" i="1"/>
  <c r="V177" i="1"/>
  <c r="X177" i="1"/>
  <c r="Y177" i="1"/>
  <c r="Z177" i="1"/>
  <c r="T178" i="1"/>
  <c r="U178" i="1"/>
  <c r="V178" i="1"/>
  <c r="X178" i="1"/>
  <c r="Y178" i="1"/>
  <c r="Z178" i="1"/>
  <c r="T179" i="1"/>
  <c r="U179" i="1"/>
  <c r="V179" i="1"/>
  <c r="X179" i="1"/>
  <c r="Y179" i="1"/>
  <c r="Z179" i="1"/>
  <c r="T180" i="1"/>
  <c r="U180" i="1"/>
  <c r="V180" i="1"/>
  <c r="X180" i="1"/>
  <c r="Y180" i="1"/>
  <c r="Z180" i="1"/>
  <c r="T181" i="1"/>
  <c r="U181" i="1"/>
  <c r="V181" i="1"/>
  <c r="X181" i="1"/>
  <c r="Y181" i="1"/>
  <c r="Z181" i="1"/>
  <c r="T182" i="1"/>
  <c r="U182" i="1"/>
  <c r="V182" i="1"/>
  <c r="X182" i="1"/>
  <c r="Y182" i="1"/>
  <c r="Z182" i="1"/>
</calcChain>
</file>

<file path=xl/sharedStrings.xml><?xml version="1.0" encoding="utf-8"?>
<sst xmlns="http://schemas.openxmlformats.org/spreadsheetml/2006/main" count="1272" uniqueCount="568">
  <si>
    <t>Row</t>
  </si>
  <si>
    <t>Reel</t>
  </si>
  <si>
    <t>Side</t>
  </si>
  <si>
    <t>File</t>
  </si>
  <si>
    <t>Start</t>
  </si>
  <si>
    <t>End</t>
  </si>
  <si>
    <t>Duration</t>
  </si>
  <si>
    <t>NID</t>
  </si>
  <si>
    <t>Title</t>
  </si>
  <si>
    <t>DisType</t>
  </si>
  <si>
    <t>TapeDuration</t>
  </si>
  <si>
    <t>Genre</t>
  </si>
  <si>
    <t>Sequence</t>
  </si>
  <si>
    <t>Translation Available?</t>
  </si>
  <si>
    <t>Status</t>
  </si>
  <si>
    <t>Comments</t>
  </si>
  <si>
    <t>Prob?</t>
  </si>
  <si>
    <t>TapeStart</t>
  </si>
  <si>
    <t>TapeEnd</t>
  </si>
  <si>
    <t>TapeLength</t>
  </si>
  <si>
    <t>StartD</t>
  </si>
  <si>
    <t>EndD</t>
  </si>
  <si>
    <t>DurD</t>
  </si>
  <si>
    <t>Ratio</t>
  </si>
  <si>
    <t>1_1</t>
  </si>
  <si>
    <t>Remarks on the Lahu</t>
  </si>
  <si>
    <t>monologue</t>
  </si>
  <si>
    <t>013-030</t>
  </si>
  <si>
    <t>inFlex</t>
  </si>
  <si>
    <t>Background noise</t>
  </si>
  <si>
    <t>x</t>
  </si>
  <si>
    <t>The Lahu way of life</t>
  </si>
  <si>
    <t>033-045</t>
  </si>
  <si>
    <t>Barely audible at beginning</t>
  </si>
  <si>
    <t>Lahu writing</t>
  </si>
  <si>
    <t>046-053</t>
  </si>
  <si>
    <t>Partly erased by mistake</t>
  </si>
  <si>
    <t>Elicitation of individual vocabulary items</t>
  </si>
  <si>
    <t>055-124</t>
  </si>
  <si>
    <t>each item pronounced 3 times</t>
  </si>
  <si>
    <t>Bible reading (Mark 1:1-17)</t>
  </si>
  <si>
    <t>125-182</t>
  </si>
  <si>
    <t>1_3</t>
  </si>
  <si>
    <t>Bible reading (I Corinthians 13:1-13)</t>
  </si>
  <si>
    <t>210-254</t>
  </si>
  <si>
    <t>Defer</t>
  </si>
  <si>
    <t>Candid conversation</t>
  </si>
  <si>
    <t>255-286</t>
  </si>
  <si>
    <t>Unusable</t>
  </si>
  <si>
    <t>Inaudible until 262</t>
  </si>
  <si>
    <t>A Lahu hunting expedition</t>
  </si>
  <si>
    <t>playlet</t>
  </si>
  <si>
    <t>287-333</t>
  </si>
  <si>
    <t>Y</t>
  </si>
  <si>
    <t>Also Lh. fair copy</t>
  </si>
  <si>
    <t>Agriculture and livelihood</t>
  </si>
  <si>
    <t>discussion</t>
  </si>
  <si>
    <t>334-413</t>
  </si>
  <si>
    <t>Hymn</t>
  </si>
  <si>
    <t>482-516</t>
  </si>
  <si>
    <t>The Widow and the Pharisees</t>
  </si>
  <si>
    <t>sermon</t>
  </si>
  <si>
    <t>517-567</t>
  </si>
  <si>
    <t>Also with fair Lh. copy; with relevant Bible passage added</t>
  </si>
  <si>
    <t>Hymn: "Jesus Save Us"</t>
  </si>
  <si>
    <t>568-590</t>
  </si>
  <si>
    <t>The Widow and Pharisees (cont'd)</t>
  </si>
  <si>
    <t>591-646</t>
  </si>
  <si>
    <t>Combine</t>
  </si>
  <si>
    <t>Preventive medicine</t>
  </si>
  <si>
    <t>lecture</t>
  </si>
  <si>
    <t>647-704</t>
  </si>
  <si>
    <t>Also with fair Lh. copy</t>
  </si>
  <si>
    <t>Traditional Lahu poetry</t>
  </si>
  <si>
    <t>707-724</t>
  </si>
  <si>
    <t>Lahu animism</t>
  </si>
  <si>
    <t>726-754</t>
  </si>
  <si>
    <t>"Spirits that bite and those that don't"; Also with fair Lh. copy</t>
  </si>
  <si>
    <t>Incantation to the spirits</t>
  </si>
  <si>
    <t>758-776</t>
  </si>
  <si>
    <t>In ancient ritual language</t>
  </si>
  <si>
    <t>Song:  "Wake up!"</t>
  </si>
  <si>
    <t>777-782</t>
  </si>
  <si>
    <t>How the villagers fled from Burma</t>
  </si>
  <si>
    <t>narrative</t>
  </si>
  <si>
    <t>783-842</t>
  </si>
  <si>
    <t>Also Lh. fair copy; on LACITO archive</t>
  </si>
  <si>
    <t>Traditional poetry; Lahu cosmogony</t>
  </si>
  <si>
    <t>845-881</t>
  </si>
  <si>
    <t>2_1</t>
  </si>
  <si>
    <t>Gospel phonograph records</t>
  </si>
  <si>
    <t>008-092</t>
  </si>
  <si>
    <t>Poor quality recording</t>
  </si>
  <si>
    <t>093-120</t>
  </si>
  <si>
    <t>Building a house and feasting</t>
  </si>
  <si>
    <t>121-201</t>
  </si>
  <si>
    <t>2_2</t>
  </si>
  <si>
    <t>Talking about fishing</t>
  </si>
  <si>
    <t>women's dialogue</t>
  </si>
  <si>
    <t>205-235</t>
  </si>
  <si>
    <t>aka Talking about Fishing</t>
  </si>
  <si>
    <t>236-240</t>
  </si>
  <si>
    <t>In Akha</t>
  </si>
  <si>
    <t>In unity there is strength</t>
  </si>
  <si>
    <t>moral tale</t>
  </si>
  <si>
    <t>242-271</t>
  </si>
  <si>
    <t>Same story as no. 35, but told by a different speaker</t>
  </si>
  <si>
    <t>The blind man and the cripple</t>
  </si>
  <si>
    <t>story</t>
  </si>
  <si>
    <t>272-301</t>
  </si>
  <si>
    <t>The potter and the laundryman</t>
  </si>
  <si>
    <t>302-323</t>
  </si>
  <si>
    <t>The blind men and the elephant</t>
  </si>
  <si>
    <t>parable</t>
  </si>
  <si>
    <t>324-340</t>
  </si>
  <si>
    <t>2_3</t>
  </si>
  <si>
    <t>Marriage and divorce</t>
  </si>
  <si>
    <t>347-509</t>
  </si>
  <si>
    <t>How woman got her clitoris</t>
  </si>
  <si>
    <t>myth</t>
  </si>
  <si>
    <t>511-547</t>
  </si>
  <si>
    <t>The merchant and the widow's daughter (A)</t>
  </si>
  <si>
    <t>549-602</t>
  </si>
  <si>
    <t>Cf. no. 114</t>
  </si>
  <si>
    <t>3_1</t>
  </si>
  <si>
    <t>Farting and playing tag</t>
  </si>
  <si>
    <t>joke</t>
  </si>
  <si>
    <t>005-012</t>
  </si>
  <si>
    <t>013-032</t>
  </si>
  <si>
    <t>Same story as no. 27</t>
  </si>
  <si>
    <t>Blessing in the name of the spirits</t>
  </si>
  <si>
    <t>034-048</t>
  </si>
  <si>
    <t>Incantatory style</t>
  </si>
  <si>
    <t>The song of reconciliation of the brother and sister</t>
  </si>
  <si>
    <t>folk tale</t>
  </si>
  <si>
    <t>048-061</t>
  </si>
  <si>
    <t>The Trickster and the merchant</t>
  </si>
  <si>
    <t>061-070</t>
  </si>
  <si>
    <t>There are no pauses between 38/39</t>
  </si>
  <si>
    <t>The Trickster's spear and the merchants</t>
  </si>
  <si>
    <t>070-080</t>
  </si>
  <si>
    <t>The Trickster and the village women</t>
  </si>
  <si>
    <t>081-143</t>
  </si>
  <si>
    <t>There are no pauses between 40/41; same story as nos. 44 and 76</t>
  </si>
  <si>
    <t>Two songs</t>
  </si>
  <si>
    <t>143-156</t>
  </si>
  <si>
    <t>There are no pauses between 40/41</t>
  </si>
  <si>
    <t>Traditional love-song</t>
  </si>
  <si>
    <t>157-171</t>
  </si>
  <si>
    <t>There are no pauses between 42/43</t>
  </si>
  <si>
    <t>Song (modern)</t>
  </si>
  <si>
    <t>171-175</t>
  </si>
  <si>
    <t>3_2</t>
  </si>
  <si>
    <t>176-211</t>
  </si>
  <si>
    <t>In BLS; in Yellow Lahu, but the same story as nos. 40 and 76</t>
  </si>
  <si>
    <t>Edifying text</t>
  </si>
  <si>
    <t>212-229</t>
  </si>
  <si>
    <t>Yellow Lahu</t>
  </si>
  <si>
    <t>Welcome to the Village of Shatudui</t>
  </si>
  <si>
    <t>230-259</t>
  </si>
  <si>
    <t>In Black Lahu, but with a Yellow accent</t>
  </si>
  <si>
    <t>3_3</t>
  </si>
  <si>
    <t>274-311</t>
  </si>
  <si>
    <t>two songs, close together (partially transcribed)</t>
  </si>
  <si>
    <t>Edifying thoughts on God, parents, and village</t>
  </si>
  <si>
    <t>353-368</t>
  </si>
  <si>
    <t>Modern song:  "Granny falls into the mud"</t>
  </si>
  <si>
    <t>368-383</t>
  </si>
  <si>
    <t>Hunting scene</t>
  </si>
  <si>
    <t>384-398</t>
  </si>
  <si>
    <t>Marked by long internal pauses</t>
  </si>
  <si>
    <t>Two Christian songs</t>
  </si>
  <si>
    <t>399-414</t>
  </si>
  <si>
    <t>first song not transcribed</t>
  </si>
  <si>
    <t>Hunting jungle fowl</t>
  </si>
  <si>
    <t>415-434</t>
  </si>
  <si>
    <t>Monkey-hunting</t>
  </si>
  <si>
    <t>including a hunting song</t>
  </si>
  <si>
    <t>433-465</t>
  </si>
  <si>
    <t>466-485</t>
  </si>
  <si>
    <t>3_4</t>
  </si>
  <si>
    <t>The dhole and the tiger</t>
  </si>
  <si>
    <t>486-540</t>
  </si>
  <si>
    <t>Antiphonal love-poem</t>
  </si>
  <si>
    <t>541-559</t>
  </si>
  <si>
    <t>About the general conference of Christian Lahu at Shatodu</t>
  </si>
  <si>
    <t>560-587</t>
  </si>
  <si>
    <t>Two hymns</t>
  </si>
  <si>
    <t>588-603</t>
  </si>
  <si>
    <t>Lecture for Lahu Christian youth</t>
  </si>
  <si>
    <t>604-620</t>
  </si>
  <si>
    <t>The six stupid men and the gophers</t>
  </si>
  <si>
    <t>622-652</t>
  </si>
  <si>
    <t>The orphan and the tigers</t>
  </si>
  <si>
    <t>654-716</t>
  </si>
  <si>
    <t>4_1</t>
  </si>
  <si>
    <t>News broadcast in Lahu from Burmese radio</t>
  </si>
  <si>
    <t>004-096</t>
  </si>
  <si>
    <t>Poor quality</t>
  </si>
  <si>
    <t>Welcome to the village and hymn</t>
  </si>
  <si>
    <t>101-116</t>
  </si>
  <si>
    <t>Visiting the village's fields</t>
  </si>
  <si>
    <t>116-184</t>
  </si>
  <si>
    <t>184-275</t>
  </si>
  <si>
    <t>4_2</t>
  </si>
  <si>
    <t>A day hunting and talking</t>
  </si>
  <si>
    <t>dialogue</t>
  </si>
  <si>
    <t>284-407</t>
  </si>
  <si>
    <t>The rabbit and the tiger</t>
  </si>
  <si>
    <t>408-491</t>
  </si>
  <si>
    <t>4_3</t>
  </si>
  <si>
    <t>Picking tea</t>
  </si>
  <si>
    <t>conversa-tion</t>
  </si>
  <si>
    <t>505-659</t>
  </si>
  <si>
    <t>Partial</t>
  </si>
  <si>
    <t>Only beginning translated</t>
  </si>
  <si>
    <t>Wooing the maidens</t>
  </si>
  <si>
    <t>661-827</t>
  </si>
  <si>
    <t>Continued in no. 77a</t>
  </si>
  <si>
    <t>5_1</t>
  </si>
  <si>
    <t>Obscene taunts</t>
  </si>
  <si>
    <t>011-046</t>
  </si>
  <si>
    <t>Marked by several pauses; in Red Lahu</t>
  </si>
  <si>
    <t>Hunting tale</t>
  </si>
  <si>
    <t>047-069</t>
  </si>
  <si>
    <t>In Red Lahu</t>
  </si>
  <si>
    <t>The Trickster, the barking-deer, and the swallowed berries</t>
  </si>
  <si>
    <t>069-076</t>
  </si>
  <si>
    <t>In Red Lahu; cf. no. 98</t>
  </si>
  <si>
    <t>Creation myth:  The first man emerges from the primeval gourd</t>
  </si>
  <si>
    <t>077-098</t>
  </si>
  <si>
    <t>In Red Lahu; cf. no. 137</t>
  </si>
  <si>
    <t>The Trickster, the horse, and the pumpkin</t>
  </si>
  <si>
    <t>100-126</t>
  </si>
  <si>
    <t>127-142</t>
  </si>
  <si>
    <t>In Red Lahu; same story as nos. 40 and 44</t>
  </si>
  <si>
    <t>5_2</t>
  </si>
  <si>
    <t>Jews harp music</t>
  </si>
  <si>
    <t>149-157</t>
  </si>
  <si>
    <t>77a</t>
  </si>
  <si>
    <t>Wooing the maidens [repeated]</t>
  </si>
  <si>
    <t>Political discussion:  The government offers us new land</t>
  </si>
  <si>
    <t>185-330</t>
  </si>
  <si>
    <t>5_3</t>
  </si>
  <si>
    <t>Sermon fragment</t>
  </si>
  <si>
    <t>409-442</t>
  </si>
  <si>
    <t>Christmas time and the New Rice Festival</t>
  </si>
  <si>
    <t>443-596</t>
  </si>
  <si>
    <t>The buffalo bugger and the rabbit-hunters</t>
  </si>
  <si>
    <t>597-616</t>
  </si>
  <si>
    <t>No pauses from 81-83</t>
  </si>
  <si>
    <t>Going courting</t>
  </si>
  <si>
    <t>619-679</t>
  </si>
  <si>
    <t>82a</t>
  </si>
  <si>
    <t>The Smoker and the Non-Smoker [repeated]</t>
  </si>
  <si>
    <t>The three lazy men and the princess</t>
  </si>
  <si>
    <t>718-769</t>
  </si>
  <si>
    <t>Continued in no. 120</t>
  </si>
  <si>
    <t>6_1</t>
  </si>
  <si>
    <t>008-026</t>
  </si>
  <si>
    <t>Sermon:  The recent disharmony in our village</t>
  </si>
  <si>
    <t>026-102</t>
  </si>
  <si>
    <t>A hymn is sung first</t>
  </si>
  <si>
    <t>Headman's communication</t>
  </si>
  <si>
    <t>103-122</t>
  </si>
  <si>
    <t>6_2</t>
  </si>
  <si>
    <t>234-247</t>
  </si>
  <si>
    <t>Building an airstrip</t>
  </si>
  <si>
    <t>248-475</t>
  </si>
  <si>
    <t>6_3</t>
  </si>
  <si>
    <t>We sinners are like pigs</t>
  </si>
  <si>
    <t>487-516</t>
  </si>
  <si>
    <t>Proverbs</t>
  </si>
  <si>
    <t>517-529</t>
  </si>
  <si>
    <t>Laying up riches in heaven</t>
  </si>
  <si>
    <t>530-566</t>
  </si>
  <si>
    <t>The Trickster and the old bonze</t>
  </si>
  <si>
    <t>567-607</t>
  </si>
  <si>
    <t>Hymn: "Changeless Jesus"</t>
  </si>
  <si>
    <t>611-623</t>
  </si>
  <si>
    <t>The fingerless lord</t>
  </si>
  <si>
    <t>624-661</t>
  </si>
  <si>
    <t>To Do</t>
  </si>
  <si>
    <t>Further adventures of the Trickster</t>
  </si>
  <si>
    <t>stories</t>
  </si>
  <si>
    <t>662-722</t>
  </si>
  <si>
    <t>The little crabs who walked zig-zag</t>
  </si>
  <si>
    <t>fable</t>
  </si>
  <si>
    <t>724-747</t>
  </si>
  <si>
    <t>Published in book of fables</t>
  </si>
  <si>
    <t>The lion and the frog</t>
  </si>
  <si>
    <t>749-788</t>
  </si>
  <si>
    <t>7_1</t>
  </si>
  <si>
    <t>The barking-deer and the berries</t>
  </si>
  <si>
    <t>007-023</t>
  </si>
  <si>
    <t>Cf. no. 73</t>
  </si>
  <si>
    <t>The Shan thinks 'tobacco' is a 'tiger'</t>
  </si>
  <si>
    <t>anecdote</t>
  </si>
  <si>
    <t>024-030</t>
  </si>
  <si>
    <t>Published in "Lahu bilingual humor" in Acta Linguistica Hafniensia</t>
  </si>
  <si>
    <t>Shan-Lahu anecdote</t>
  </si>
  <si>
    <t>031-035</t>
  </si>
  <si>
    <t>Unfinished because of laughter; published in "Lahu bilingual humor" in Acta Linguistica Hafniensia</t>
  </si>
  <si>
    <t>Rice without curry (Shan-Lahu anecdote)</t>
  </si>
  <si>
    <t>035-043</t>
  </si>
  <si>
    <t>The stupid son-in-law traps a bonze</t>
  </si>
  <si>
    <t>044-054</t>
  </si>
  <si>
    <t>The ferocious elephant (Black-Yellow anecdote)</t>
  </si>
  <si>
    <t>054-061</t>
  </si>
  <si>
    <t>The son-in-law eats his father-in-law's shit</t>
  </si>
  <si>
    <t>062-073</t>
  </si>
  <si>
    <t>Poorly told joke</t>
  </si>
  <si>
    <t>Monkey-meat (Shan-Lahu anecdote)</t>
  </si>
  <si>
    <t>073-081</t>
  </si>
  <si>
    <t>Song:  "Dawn breaks over the weary travellers"</t>
  </si>
  <si>
    <t>082-091</t>
  </si>
  <si>
    <t>Burning fingers on the cabbage</t>
  </si>
  <si>
    <t>092-204</t>
  </si>
  <si>
    <t>Published in "Lahu bilingual humor" in Acta Linguistica Hafniensia; Yellow Lahu</t>
  </si>
  <si>
    <t>The son-in-law, the red ants, and the rice packet</t>
  </si>
  <si>
    <t>131-144</t>
  </si>
  <si>
    <t>Two anecdotes</t>
  </si>
  <si>
    <t>145-157</t>
  </si>
  <si>
    <t>Poorly told</t>
  </si>
  <si>
    <t>The empty coconuts (Shan-Lahu)</t>
  </si>
  <si>
    <t>159-174</t>
  </si>
  <si>
    <t>7_2</t>
  </si>
  <si>
    <t>Hymn:  "Ananias came to grief"</t>
  </si>
  <si>
    <t>200-224</t>
  </si>
  <si>
    <t>Song:  "God keeps me company"</t>
  </si>
  <si>
    <t>225-237</t>
  </si>
  <si>
    <t>238-245</t>
  </si>
  <si>
    <t>The merchant and the widow's daughter</t>
  </si>
  <si>
    <t>246-279</t>
  </si>
  <si>
    <t>Cf. no. 33</t>
  </si>
  <si>
    <t>Dividing a slaughtered pig fairly</t>
  </si>
  <si>
    <t>280-370</t>
  </si>
  <si>
    <t>The coward "kills" a bear and a deer</t>
  </si>
  <si>
    <t>371-390</t>
  </si>
  <si>
    <t>Trapping a deer in a tree</t>
  </si>
  <si>
    <t>390-401</t>
  </si>
  <si>
    <t>A Lahu sells wasp larvae to a Shan</t>
  </si>
  <si>
    <t>402-413</t>
  </si>
  <si>
    <t>A Lahu gives a Shan a good cursing</t>
  </si>
  <si>
    <t>413-428</t>
  </si>
  <si>
    <t>7_3</t>
  </si>
  <si>
    <t>438-470</t>
  </si>
  <si>
    <t>Same speaker, same story as no. 83</t>
  </si>
  <si>
    <t>The smoker and the non-smoker dispute a pipe</t>
  </si>
  <si>
    <t>471-490</t>
  </si>
  <si>
    <t>Cf. no. 82a</t>
  </si>
  <si>
    <t>Church service</t>
  </si>
  <si>
    <t>491-636</t>
  </si>
  <si>
    <t>8_1</t>
  </si>
  <si>
    <t>The institution of the village headman</t>
  </si>
  <si>
    <t>638-903</t>
  </si>
  <si>
    <t>Badly recorded from 835 to end; re-recorded by collector and chief informant (835-890)</t>
  </si>
  <si>
    <t>8_2</t>
  </si>
  <si>
    <t>Discussion of Lahu customs; hill-life vs. life in the plains</t>
  </si>
  <si>
    <t>009-147</t>
  </si>
  <si>
    <t>Badly recorded</t>
  </si>
  <si>
    <t>Headman's welcome to the New Rice Festival</t>
  </si>
  <si>
    <t>148-167</t>
  </si>
  <si>
    <t>Playing ball and spinning the top</t>
  </si>
  <si>
    <t>playlets</t>
  </si>
  <si>
    <t>167-276</t>
  </si>
  <si>
    <t>Poorly recorded</t>
  </si>
  <si>
    <t>8_3</t>
  </si>
  <si>
    <t>Founding a new village</t>
  </si>
  <si>
    <t>292-412</t>
  </si>
  <si>
    <t>Badly recorded, but included anyway</t>
  </si>
  <si>
    <t>The widow and the head child</t>
  </si>
  <si>
    <t>413-447</t>
  </si>
  <si>
    <t>The boastful cock and the hawk</t>
  </si>
  <si>
    <t>447-458</t>
  </si>
  <si>
    <t>PLB fable</t>
  </si>
  <si>
    <t>Hunting crabs with granny</t>
  </si>
  <si>
    <t>459-464</t>
  </si>
  <si>
    <t>Harvesting rice and catching crabs</t>
  </si>
  <si>
    <t>465-525</t>
  </si>
  <si>
    <t>9_1</t>
  </si>
  <si>
    <t>The widow with a snake for a son-in-law</t>
  </si>
  <si>
    <t>526-550</t>
  </si>
  <si>
    <t>See nos. 133 and 141a</t>
  </si>
  <si>
    <t>Retelling of No. 132</t>
  </si>
  <si>
    <t>551-592</t>
  </si>
  <si>
    <t>Retold by Paul with Lahu fair copy; also cf. 141a</t>
  </si>
  <si>
    <t>9_2</t>
  </si>
  <si>
    <t>Song:  "I remember thee, Jerusalem"</t>
  </si>
  <si>
    <t>008-031</t>
  </si>
  <si>
    <t>Sermon</t>
  </si>
  <si>
    <t>032-090</t>
  </si>
  <si>
    <t>Man escapes from the primeval gourd</t>
  </si>
  <si>
    <t>091-125</t>
  </si>
  <si>
    <t>Cf. no. 74</t>
  </si>
  <si>
    <t>126-151</t>
  </si>
  <si>
    <t>God struggles with the titan</t>
  </si>
  <si>
    <t>151-213</t>
  </si>
  <si>
    <t>9_3</t>
  </si>
  <si>
    <t>The pig and the dog</t>
  </si>
  <si>
    <t>279-293</t>
  </si>
  <si>
    <t>The flea and the louse</t>
  </si>
  <si>
    <t>294-300</t>
  </si>
  <si>
    <t>10_1</t>
  </si>
  <si>
    <t>Folk medicine</t>
  </si>
  <si>
    <t>519-549</t>
  </si>
  <si>
    <t>Red Lahu</t>
  </si>
  <si>
    <t>New Year's celebrations</t>
  </si>
  <si>
    <t>550-568</t>
  </si>
  <si>
    <t>New Year's (cont'd)</t>
  </si>
  <si>
    <t>569-593</t>
  </si>
  <si>
    <t>Cleaning up the village after New Year's</t>
  </si>
  <si>
    <t>594-605</t>
  </si>
  <si>
    <t>Driving away the spirit of illness</t>
  </si>
  <si>
    <t>607-618</t>
  </si>
  <si>
    <t>Getting married</t>
  </si>
  <si>
    <t>619-635</t>
  </si>
  <si>
    <t>Building a house</t>
  </si>
  <si>
    <t>636-649</t>
  </si>
  <si>
    <t>Household utensils</t>
  </si>
  <si>
    <t>650-686</t>
  </si>
  <si>
    <t>Going fishing</t>
  </si>
  <si>
    <t>687-700</t>
  </si>
  <si>
    <t>Going hunting</t>
  </si>
  <si>
    <t>701-714</t>
  </si>
  <si>
    <t>715-739</t>
  </si>
  <si>
    <t>Courtship songs</t>
  </si>
  <si>
    <t>740-772</t>
  </si>
  <si>
    <t>Courting a girl</t>
  </si>
  <si>
    <t>773-788</t>
  </si>
  <si>
    <t>Love-songs</t>
  </si>
  <si>
    <t>789-827</t>
  </si>
  <si>
    <t>Dialogue</t>
  </si>
  <si>
    <t>828-876</t>
  </si>
  <si>
    <t>10_2</t>
  </si>
  <si>
    <t>I'm feeling sad</t>
  </si>
  <si>
    <t>011-017</t>
  </si>
  <si>
    <t>Red Lahu; chanting style</t>
  </si>
  <si>
    <t>Conversation:  Problems of slash-and-burn agriculture in modern Thailand</t>
  </si>
  <si>
    <t>037-153</t>
  </si>
  <si>
    <t>From 128-148 singing is audible in the background</t>
  </si>
  <si>
    <t>The Lahu agricultural cycle</t>
  </si>
  <si>
    <t>154-240</t>
  </si>
  <si>
    <t>11_1</t>
  </si>
  <si>
    <t>Ten traditional love songs</t>
  </si>
  <si>
    <t>268-369</t>
  </si>
  <si>
    <t>Some in Yellow Lahu</t>
  </si>
  <si>
    <t>Hunting tales</t>
  </si>
  <si>
    <t>371-424</t>
  </si>
  <si>
    <t>11_2</t>
  </si>
  <si>
    <t>The blind man, the cripple, and the turtles</t>
  </si>
  <si>
    <t>424-450</t>
  </si>
  <si>
    <t>The orphan and the magic frog</t>
  </si>
  <si>
    <t>451-524</t>
  </si>
  <si>
    <t>Inaudible from 493 to 524</t>
  </si>
  <si>
    <t>The blind man, the cripple, and the treasure trove</t>
  </si>
  <si>
    <t>525-550</t>
  </si>
  <si>
    <t>11_3</t>
  </si>
  <si>
    <t>The orphan's riddles and the traders</t>
  </si>
  <si>
    <t>570-627</t>
  </si>
  <si>
    <t>The wicked older brother and the good younger brother</t>
  </si>
  <si>
    <t>626-742</t>
  </si>
  <si>
    <t>745-764</t>
  </si>
  <si>
    <t>768-793</t>
  </si>
  <si>
    <t>Song: Dream a while</t>
  </si>
  <si>
    <t>797-811</t>
  </si>
  <si>
    <t>813-827</t>
  </si>
  <si>
    <t>141a</t>
  </si>
  <si>
    <t>301-469</t>
  </si>
  <si>
    <t>Only beginning is transcribed; same story as 133</t>
  </si>
  <si>
    <t>156a</t>
  </si>
  <si>
    <t>Continuation of No. 156</t>
  </si>
  <si>
    <t>241-268</t>
  </si>
  <si>
    <t>estimated</t>
  </si>
  <si>
    <t>33a</t>
  </si>
  <si>
    <t>605-689</t>
  </si>
  <si>
    <t>46a</t>
  </si>
  <si>
    <t>Welcome to the village of Shatodu</t>
  </si>
  <si>
    <t>266-273</t>
  </si>
  <si>
    <t>First 10 seconds of audio are missing</t>
  </si>
  <si>
    <t>47a</t>
  </si>
  <si>
    <t>Hunting song</t>
  </si>
  <si>
    <t>332-346</t>
  </si>
  <si>
    <t>47b</t>
  </si>
  <si>
    <t>Love-song</t>
  </si>
  <si>
    <t>47c</t>
  </si>
  <si>
    <t>Kachin song</t>
  </si>
  <si>
    <t>348-352</t>
  </si>
  <si>
    <t>Sung by Matisoff</t>
  </si>
  <si>
    <t>159-184</t>
  </si>
  <si>
    <t>Continuation of no. 70; not translated</t>
  </si>
  <si>
    <t>679-718</t>
  </si>
  <si>
    <t>No pauses from 81-83; cf. no. 121</t>
  </si>
  <si>
    <t>86a</t>
  </si>
  <si>
    <t>122-164</t>
  </si>
  <si>
    <t>86b</t>
  </si>
  <si>
    <t>Sermon (cont'd)</t>
  </si>
  <si>
    <t>164-224</t>
  </si>
  <si>
    <t>Count of Status</t>
  </si>
  <si>
    <t>Entered</t>
  </si>
  <si>
    <t>Total Result</t>
  </si>
  <si>
    <t>The Lahu Way of Life</t>
  </si>
  <si>
    <t>Lahu Writing</t>
  </si>
  <si>
    <t>Agriculture and Livelihood</t>
  </si>
  <si>
    <t>&amp; (14) The Widow and the Pharisees</t>
  </si>
  <si>
    <t>Preventive Medicine</t>
  </si>
  <si>
    <t>Lahu Animism (Lecture)</t>
  </si>
  <si>
    <t>Incantation to the spirits (ancient ritual)</t>
  </si>
  <si>
    <t>Song "Wake up"</t>
  </si>
  <si>
    <t>Traditional poetry; Lahu Cosmogony</t>
  </si>
  <si>
    <t>Candid Conversation</t>
  </si>
  <si>
    <t>Building a House</t>
  </si>
  <si>
    <t>Talking about Fishing</t>
  </si>
  <si>
    <t>Incantation to the Spirits (Akha)</t>
  </si>
  <si>
    <t>The Blind Man and the Cripple</t>
  </si>
  <si>
    <t>The Potter and the Laundryman</t>
  </si>
  <si>
    <t>The Blind Men and the Elephant</t>
  </si>
  <si>
    <t>How Woman got her clitoris</t>
  </si>
  <si>
    <t>The Merchant and the Widow's Daughter (A)</t>
  </si>
  <si>
    <t>Farting and Playing Tag</t>
  </si>
  <si>
    <t>In Unity there is strength</t>
  </si>
  <si>
    <t>The Song of the Reconciliation of the Brother and Sister</t>
  </si>
  <si>
    <t>The Swindler and the Merchant</t>
  </si>
  <si>
    <t>The Swindler's Spear and the Merchants</t>
  </si>
  <si>
    <t>The Trickster and the Village Women</t>
  </si>
  <si>
    <t>Traditional love-song (partially transcribed)</t>
  </si>
  <si>
    <t>Edifying thought on God, parents and village</t>
  </si>
  <si>
    <t>Hunting Scene</t>
  </si>
  <si>
    <t xml:space="preserve">Two Christian songs </t>
  </si>
  <si>
    <t xml:space="preserve">Monkey-Hunting </t>
  </si>
  <si>
    <t>about the general conference of Lahu Christian at Shatudu</t>
  </si>
  <si>
    <t>Lecture for Lahu Christian Youth</t>
  </si>
  <si>
    <t>The Six Stupid Men and the Gophers</t>
  </si>
  <si>
    <t>The Orphan and the Tigers</t>
  </si>
  <si>
    <t>Welcome to the Village and Hymn</t>
  </si>
  <si>
    <t>Visiting the Village's Fields</t>
  </si>
  <si>
    <t>A Day Hunting and Talking</t>
  </si>
  <si>
    <t>The Rabbit and the tiger</t>
  </si>
  <si>
    <t>Picking Tea</t>
  </si>
  <si>
    <t>Political discussion: The government offers us New Land</t>
  </si>
  <si>
    <t>The Buffalo-Bugger and the Rabbit-Hunters</t>
  </si>
  <si>
    <t>Going Courting</t>
  </si>
  <si>
    <t>The Smoker and the Non-Smoker (A)</t>
  </si>
  <si>
    <t>The three lazy men and the princess (A)</t>
  </si>
  <si>
    <t>Sermon: The recent disharmony in our village</t>
  </si>
  <si>
    <t>Headman's Communication</t>
  </si>
  <si>
    <t>Building an Airstrip</t>
  </si>
  <si>
    <t>We Sinners are Like Pigs</t>
  </si>
  <si>
    <t>Laying up Riches in Heaven</t>
  </si>
  <si>
    <t>The Swindler and the Old Bonze</t>
  </si>
  <si>
    <t>The Little Crabs Who Walked zig-zag</t>
  </si>
  <si>
    <t>The Lion and the Frog</t>
  </si>
  <si>
    <t>The barking deer and the berries</t>
  </si>
  <si>
    <t>The Merchant and the Widow's daughter (B)</t>
  </si>
  <si>
    <t>The Coward "kills" a bear and a deer story</t>
  </si>
  <si>
    <t>The three lazy men and the princess (B)</t>
  </si>
  <si>
    <t>The Smoker and the non-smoker dispute a pipe (B)</t>
  </si>
  <si>
    <t>Church Service</t>
  </si>
  <si>
    <t>The Widow and the head child</t>
  </si>
  <si>
    <t>Harvesting Rice and Catching Crabs</t>
  </si>
  <si>
    <t>&amp; (136) Sermon</t>
  </si>
  <si>
    <t>Mean Escapes from the Primeval Gourd</t>
  </si>
  <si>
    <t>God struggles with the Titan</t>
  </si>
  <si>
    <t>Conversation: Problems of slash-and-burn agriculture</t>
  </si>
  <si>
    <t>Ten Traditional Love Songs</t>
  </si>
  <si>
    <t>The Orphan's Riddles and the Traders</t>
  </si>
  <si>
    <t>Two Songs</t>
  </si>
  <si>
    <t>Song: Dream a While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</si>
</sst>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0"/>
      <name val="Verdana"/>
      <family val="2"/>
    </font>
    <font>
      <b/>
      <sz val="10"/>
      <name val="Verdana"/>
      <family val="2"/>
    </font>
    <font>
      <b/>
      <u/>
      <sz val="10"/>
      <name val="Verdana"/>
      <family val="2"/>
    </font>
    <font>
      <sz val="10"/>
      <name val="Arial"/>
      <family val="2"/>
    </font>
    <font>
      <sz val="10"/>
      <name val="Verdana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 style="thin">
        <color indexed="23"/>
      </top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8"/>
      </right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</borders>
  <cellStyleXfs count="7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Protection="0">
      <alignment horizontal="left"/>
    </xf>
    <xf numFmtId="0" fontId="1" fillId="0" borderId="0" applyNumberFormat="0" applyFill="0" applyBorder="0" applyProtection="0">
      <alignment horizontal="left"/>
    </xf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1" xfId="0" applyFill="1" applyBorder="1" applyAlignment="1"/>
    <xf numFmtId="45" fontId="0" fillId="0" borderId="1" xfId="0" applyNumberFormat="1" applyFill="1" applyBorder="1" applyAlignment="1"/>
    <xf numFmtId="0" fontId="0" fillId="0" borderId="1" xfId="0" applyFill="1" applyBorder="1" applyAlignment="1">
      <alignment horizontal="left"/>
    </xf>
    <xf numFmtId="164" fontId="0" fillId="0" borderId="1" xfId="0" applyNumberFormat="1" applyFill="1" applyBorder="1" applyAlignment="1"/>
    <xf numFmtId="2" fontId="0" fillId="0" borderId="1" xfId="0" applyNumberFormat="1" applyFill="1" applyBorder="1" applyAlignment="1"/>
    <xf numFmtId="49" fontId="2" fillId="0" borderId="1" xfId="0" applyNumberFormat="1" applyFont="1" applyFill="1" applyBorder="1" applyAlignment="1"/>
    <xf numFmtId="45" fontId="2" fillId="0" borderId="1" xfId="0" applyNumberFormat="1" applyFont="1" applyFill="1" applyBorder="1" applyAlignment="1"/>
    <xf numFmtId="49" fontId="2" fillId="0" borderId="1" xfId="0" applyNumberFormat="1" applyFont="1" applyFill="1" applyBorder="1" applyAlignment="1">
      <alignment horizontal="left"/>
    </xf>
    <xf numFmtId="49" fontId="2" fillId="0" borderId="1" xfId="0" applyNumberFormat="1" applyFont="1" applyFill="1" applyBorder="1" applyAlignment="1">
      <alignment wrapText="1"/>
    </xf>
    <xf numFmtId="0" fontId="2" fillId="0" borderId="1" xfId="0" applyFont="1" applyFill="1" applyBorder="1" applyAlignment="1"/>
    <xf numFmtId="0" fontId="0" fillId="0" borderId="2" xfId="1" applyFont="1" applyBorder="1"/>
    <xf numFmtId="0" fontId="4" fillId="0" borderId="3" xfId="1" applyBorder="1"/>
    <xf numFmtId="0" fontId="0" fillId="0" borderId="4" xfId="3" applyFont="1" applyBorder="1"/>
    <xf numFmtId="0" fontId="4" fillId="0" borderId="5" xfId="1" applyBorder="1"/>
    <xf numFmtId="0" fontId="0" fillId="0" borderId="6" xfId="4" applyFont="1" applyBorder="1">
      <alignment horizontal="left"/>
    </xf>
    <xf numFmtId="0" fontId="4" fillId="0" borderId="7" xfId="2" applyBorder="1"/>
    <xf numFmtId="0" fontId="0" fillId="0" borderId="8" xfId="4" applyFont="1" applyBorder="1">
      <alignment horizontal="left"/>
    </xf>
    <xf numFmtId="0" fontId="4" fillId="0" borderId="9" xfId="2" applyBorder="1"/>
    <xf numFmtId="0" fontId="4" fillId="0" borderId="5" xfId="2" applyBorder="1"/>
    <xf numFmtId="0" fontId="1" fillId="0" borderId="10" xfId="5" applyFont="1" applyBorder="1">
      <alignment horizontal="left"/>
    </xf>
    <xf numFmtId="0" fontId="1" fillId="0" borderId="11" xfId="6" applyBorder="1"/>
    <xf numFmtId="0" fontId="0" fillId="0" borderId="0" xfId="0" applyAlignment="1">
      <alignment horizontal="right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left" wrapText="1"/>
    </xf>
  </cellXfs>
  <cellStyles count="7">
    <cellStyle name="Normal" xfId="0" builtinId="0"/>
    <cellStyle name="Pivot Table Category" xfId="4"/>
    <cellStyle name="Pivot Table Corner" xfId="1"/>
    <cellStyle name="Pivot Table Field" xfId="3"/>
    <cellStyle name="Pivot Table Result" xfId="6"/>
    <cellStyle name="Pivot Table Title" xfId="5"/>
    <cellStyle name="Pivot Table Value" xfId="2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2"/>
  <sheetViews>
    <sheetView tabSelected="1" topLeftCell="A112" zoomScale="55" zoomScaleNormal="55" zoomScalePageLayoutView="55" workbookViewId="0">
      <selection activeCell="I187" sqref="I187"/>
    </sheetView>
  </sheetViews>
  <sheetFormatPr baseColWidth="10" defaultRowHeight="13" x14ac:dyDescent="0"/>
  <cols>
    <col min="1" max="1" width="4.140625" style="1" customWidth="1"/>
    <col min="2" max="3" width="2.28515625" style="1" customWidth="1"/>
    <col min="4" max="4" width="4.85546875" style="1" customWidth="1"/>
    <col min="5" max="6" width="5.7109375" style="2" customWidth="1"/>
    <col min="7" max="7" width="7.7109375" style="2" customWidth="1"/>
    <col min="8" max="8" width="5" style="3" customWidth="1"/>
    <col min="9" max="9" width="28.140625" style="1" customWidth="1"/>
    <col min="10" max="10" width="10.85546875" style="1" customWidth="1"/>
    <col min="11" max="11" width="8.5703125" style="1" customWidth="1"/>
    <col min="12" max="12" width="5.7109375" style="1" customWidth="1"/>
    <col min="13" max="13" width="5.5703125" style="1" customWidth="1"/>
    <col min="14" max="14" width="6.42578125" style="1" customWidth="1"/>
    <col min="15" max="15" width="8.42578125" style="1" customWidth="1"/>
    <col min="16" max="16" width="26.5703125" style="1" customWidth="1"/>
    <col min="17" max="17" width="3.140625" style="1" customWidth="1"/>
    <col min="18" max="19" width="8.5703125" style="1" customWidth="1"/>
    <col min="20" max="20" width="10.28515625" style="1" customWidth="1"/>
    <col min="21" max="22" width="6.5703125" style="4" customWidth="1"/>
    <col min="23" max="23" width="2" style="1" customWidth="1"/>
    <col min="24" max="24" width="4.85546875" style="1" customWidth="1"/>
    <col min="25" max="25" width="6.5703125" style="4" customWidth="1"/>
    <col min="26" max="26" width="5.140625" style="5" customWidth="1"/>
    <col min="27" max="27" width="9" style="1" customWidth="1"/>
    <col min="28" max="16384" width="10.7109375" style="1"/>
  </cols>
  <sheetData>
    <row r="1" spans="1:26" s="9" customFormat="1">
      <c r="A1" s="6" t="s">
        <v>0</v>
      </c>
      <c r="B1" s="6" t="s">
        <v>1</v>
      </c>
      <c r="C1" s="6" t="s">
        <v>2</v>
      </c>
      <c r="D1" s="6" t="s">
        <v>3</v>
      </c>
      <c r="E1" s="7" t="s">
        <v>4</v>
      </c>
      <c r="F1" s="7" t="s">
        <v>5</v>
      </c>
      <c r="G1" s="7" t="s">
        <v>6</v>
      </c>
      <c r="H1" s="8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9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10"/>
      <c r="Y1" s="6" t="s">
        <v>22</v>
      </c>
      <c r="Z1" s="6" t="s">
        <v>23</v>
      </c>
    </row>
    <row r="2" spans="1:26">
      <c r="A2" s="1">
        <v>1</v>
      </c>
      <c r="B2" s="1">
        <v>1</v>
      </c>
      <c r="C2" s="1">
        <v>1</v>
      </c>
      <c r="D2" s="1" t="s">
        <v>24</v>
      </c>
      <c r="E2" s="2">
        <v>0</v>
      </c>
      <c r="F2" s="2">
        <v>1.4930555555555556E-3</v>
      </c>
      <c r="G2" s="2">
        <v>1.4930555555555556E-3</v>
      </c>
      <c r="H2" s="3">
        <v>1</v>
      </c>
      <c r="I2" s="1" t="s">
        <v>25</v>
      </c>
      <c r="J2" s="1" t="s">
        <v>26</v>
      </c>
      <c r="K2" s="1" t="s">
        <v>27</v>
      </c>
      <c r="L2" s="1">
        <v>2</v>
      </c>
      <c r="O2" s="1" t="s">
        <v>28</v>
      </c>
      <c r="P2" s="1" t="s">
        <v>29</v>
      </c>
      <c r="R2" s="1">
        <v>13</v>
      </c>
      <c r="S2" s="1">
        <v>30</v>
      </c>
      <c r="T2" s="1">
        <f t="shared" ref="T2:T33" si="0">S2-R2</f>
        <v>17</v>
      </c>
      <c r="U2" s="4">
        <f t="shared" ref="U2:U33" si="1">((HOUR(E2)*60)+MINUTE(E2)+(SECOND(E2)/60))*60</f>
        <v>0</v>
      </c>
      <c r="V2" s="4">
        <f t="shared" ref="V2:V33" si="2">((HOUR(F2)*60)+MINUTE(F2)+(SECOND(F2)/60))*60</f>
        <v>129</v>
      </c>
      <c r="W2" s="1" t="s">
        <v>30</v>
      </c>
      <c r="X2" s="1">
        <f>IF(H2=LOOKUP(H2,Flex!$A$1:$A$92),H2,"")</f>
        <v>1</v>
      </c>
      <c r="Y2" s="4">
        <f t="shared" ref="Y2:Y33" si="3">((HOUR(G2)*60)+MINUTE(G2)+(SECOND(G2)/60))*60</f>
        <v>129</v>
      </c>
      <c r="Z2" s="5">
        <f t="shared" ref="Z2:Z33" si="4">T2/Y2</f>
        <v>0.13178294573643412</v>
      </c>
    </row>
    <row r="3" spans="1:26">
      <c r="A3" s="1">
        <v>2</v>
      </c>
      <c r="B3" s="1">
        <v>1</v>
      </c>
      <c r="C3" s="1">
        <v>1</v>
      </c>
      <c r="D3" s="1" t="s">
        <v>24</v>
      </c>
      <c r="E3" s="2">
        <v>1.5277777777777779E-3</v>
      </c>
      <c r="F3" s="2">
        <v>2.615740740740741E-3</v>
      </c>
      <c r="G3" s="2">
        <v>1.0879629629629631E-3</v>
      </c>
      <c r="H3" s="3">
        <v>2</v>
      </c>
      <c r="I3" s="1" t="s">
        <v>31</v>
      </c>
      <c r="J3" s="1" t="s">
        <v>26</v>
      </c>
      <c r="K3" s="1" t="s">
        <v>32</v>
      </c>
      <c r="L3" s="1">
        <v>2</v>
      </c>
      <c r="O3" s="1" t="s">
        <v>28</v>
      </c>
      <c r="P3" s="1" t="s">
        <v>33</v>
      </c>
      <c r="R3" s="1">
        <v>33</v>
      </c>
      <c r="S3" s="1">
        <v>45</v>
      </c>
      <c r="T3" s="1">
        <f t="shared" si="0"/>
        <v>12</v>
      </c>
      <c r="U3" s="4">
        <f t="shared" si="1"/>
        <v>132</v>
      </c>
      <c r="V3" s="4">
        <f t="shared" si="2"/>
        <v>226</v>
      </c>
      <c r="W3" s="1" t="s">
        <v>30</v>
      </c>
      <c r="X3" s="1">
        <f>IF(H3=LOOKUP(H3,Flex!$A$1:$A$92),H3,"")</f>
        <v>2</v>
      </c>
      <c r="Y3" s="4">
        <f t="shared" si="3"/>
        <v>94</v>
      </c>
      <c r="Z3" s="5">
        <f t="shared" si="4"/>
        <v>0.1276595744680851</v>
      </c>
    </row>
    <row r="4" spans="1:26">
      <c r="A4" s="1">
        <v>3</v>
      </c>
      <c r="B4" s="1">
        <v>1</v>
      </c>
      <c r="C4" s="1">
        <v>1</v>
      </c>
      <c r="D4" s="1" t="s">
        <v>24</v>
      </c>
      <c r="E4" s="2">
        <v>2.6620370370370374E-3</v>
      </c>
      <c r="F4" s="2">
        <v>3.2870370370370367E-3</v>
      </c>
      <c r="G4" s="2">
        <v>6.2499999999999925E-4</v>
      </c>
      <c r="H4" s="3">
        <v>3</v>
      </c>
      <c r="I4" s="1" t="s">
        <v>34</v>
      </c>
      <c r="J4" s="1" t="s">
        <v>26</v>
      </c>
      <c r="K4" s="1" t="s">
        <v>35</v>
      </c>
      <c r="L4" s="1">
        <v>2</v>
      </c>
      <c r="O4" s="1" t="s">
        <v>28</v>
      </c>
      <c r="P4" s="1" t="s">
        <v>36</v>
      </c>
      <c r="R4" s="1">
        <v>46</v>
      </c>
      <c r="S4" s="1">
        <v>53</v>
      </c>
      <c r="T4" s="1">
        <f t="shared" si="0"/>
        <v>7</v>
      </c>
      <c r="U4" s="4">
        <f t="shared" si="1"/>
        <v>230</v>
      </c>
      <c r="V4" s="4">
        <f t="shared" si="2"/>
        <v>284</v>
      </c>
      <c r="W4" s="1" t="s">
        <v>30</v>
      </c>
      <c r="X4" s="1">
        <f>IF(H4=LOOKUP(H4,Flex!$A$1:$A$92),H4,"")</f>
        <v>3</v>
      </c>
      <c r="Y4" s="4">
        <f t="shared" si="3"/>
        <v>54</v>
      </c>
      <c r="Z4" s="5">
        <f t="shared" si="4"/>
        <v>0.12962962962962962</v>
      </c>
    </row>
    <row r="5" spans="1:26">
      <c r="A5" s="1">
        <v>4</v>
      </c>
      <c r="B5" s="1">
        <v>1</v>
      </c>
      <c r="C5" s="1">
        <v>1</v>
      </c>
      <c r="D5" s="1" t="s">
        <v>24</v>
      </c>
      <c r="E5" s="2">
        <v>3.2986111111111111E-3</v>
      </c>
      <c r="F5" s="2">
        <v>8.9699074074074073E-3</v>
      </c>
      <c r="G5" s="2">
        <v>5.6712962962962958E-3</v>
      </c>
      <c r="H5" s="3">
        <v>4</v>
      </c>
      <c r="I5" s="1" t="s">
        <v>37</v>
      </c>
      <c r="K5" s="1" t="s">
        <v>38</v>
      </c>
      <c r="L5" s="1" t="s">
        <v>30</v>
      </c>
      <c r="O5" s="1" t="s">
        <v>28</v>
      </c>
      <c r="P5" s="1" t="s">
        <v>39</v>
      </c>
      <c r="R5" s="1">
        <v>55</v>
      </c>
      <c r="S5" s="1">
        <v>124</v>
      </c>
      <c r="T5" s="1">
        <f t="shared" si="0"/>
        <v>69</v>
      </c>
      <c r="U5" s="4">
        <f t="shared" si="1"/>
        <v>285</v>
      </c>
      <c r="V5" s="4">
        <f t="shared" si="2"/>
        <v>775</v>
      </c>
      <c r="W5" s="1" t="s">
        <v>30</v>
      </c>
      <c r="X5" s="1">
        <f>IF(H5=LOOKUP(H5,Flex!$A$1:$A$92),H5,"")</f>
        <v>4</v>
      </c>
      <c r="Y5" s="4">
        <f t="shared" si="3"/>
        <v>489.99999999999994</v>
      </c>
      <c r="Z5" s="5">
        <f t="shared" si="4"/>
        <v>0.14081632653061227</v>
      </c>
    </row>
    <row r="6" spans="1:26">
      <c r="A6" s="1">
        <v>5</v>
      </c>
      <c r="B6" s="1">
        <v>1</v>
      </c>
      <c r="C6" s="1">
        <v>1</v>
      </c>
      <c r="D6" s="1" t="s">
        <v>24</v>
      </c>
      <c r="E6" s="2">
        <v>8.9814814814814809E-3</v>
      </c>
      <c r="F6" s="2">
        <v>1.3483796296296298E-2</v>
      </c>
      <c r="G6" s="2">
        <v>4.5023148148148166E-3</v>
      </c>
      <c r="H6" s="3">
        <v>5</v>
      </c>
      <c r="I6" s="1" t="s">
        <v>40</v>
      </c>
      <c r="K6" s="1" t="s">
        <v>41</v>
      </c>
      <c r="L6" s="1">
        <v>18</v>
      </c>
      <c r="O6" s="1" t="s">
        <v>28</v>
      </c>
      <c r="R6" s="1">
        <v>125</v>
      </c>
      <c r="S6" s="1">
        <v>182</v>
      </c>
      <c r="T6" s="1">
        <f t="shared" si="0"/>
        <v>57</v>
      </c>
      <c r="U6" s="4">
        <f t="shared" si="1"/>
        <v>776</v>
      </c>
      <c r="V6" s="4">
        <f t="shared" si="2"/>
        <v>1165</v>
      </c>
      <c r="W6" s="1" t="s">
        <v>30</v>
      </c>
      <c r="X6" s="1">
        <f>IF(H6=LOOKUP(H6,Flex!$A$1:$A$92),H6,"")</f>
        <v>5</v>
      </c>
      <c r="Y6" s="4">
        <f t="shared" si="3"/>
        <v>389</v>
      </c>
      <c r="Z6" s="5">
        <f t="shared" si="4"/>
        <v>0.14652956298200515</v>
      </c>
    </row>
    <row r="7" spans="1:26">
      <c r="A7" s="1">
        <v>6</v>
      </c>
      <c r="B7" s="1">
        <v>1</v>
      </c>
      <c r="C7" s="1">
        <v>1</v>
      </c>
      <c r="D7" s="1" t="s">
        <v>42</v>
      </c>
      <c r="E7" s="2">
        <v>4.6296296296296294E-5</v>
      </c>
      <c r="F7" s="2">
        <v>3.2523148148148151E-3</v>
      </c>
      <c r="G7" s="2">
        <v>3.2060185185185186E-3</v>
      </c>
      <c r="H7" s="3">
        <v>6</v>
      </c>
      <c r="I7" s="1" t="s">
        <v>43</v>
      </c>
      <c r="K7" s="1" t="s">
        <v>44</v>
      </c>
      <c r="L7" s="1">
        <v>18</v>
      </c>
      <c r="O7" s="1" t="s">
        <v>45</v>
      </c>
      <c r="R7" s="1">
        <v>210</v>
      </c>
      <c r="S7" s="1">
        <v>254</v>
      </c>
      <c r="T7" s="1">
        <f t="shared" si="0"/>
        <v>44</v>
      </c>
      <c r="U7" s="4">
        <f t="shared" si="1"/>
        <v>4</v>
      </c>
      <c r="V7" s="4">
        <f t="shared" si="2"/>
        <v>281</v>
      </c>
      <c r="W7" s="1" t="s">
        <v>30</v>
      </c>
      <c r="X7" s="1" t="str">
        <f>IF(H7=LOOKUP(H7,Flex!$A$1:$A$92),H7,"")</f>
        <v/>
      </c>
      <c r="Y7" s="4">
        <f t="shared" si="3"/>
        <v>277</v>
      </c>
      <c r="Z7" s="5">
        <f t="shared" si="4"/>
        <v>0.1588447653429603</v>
      </c>
    </row>
    <row r="8" spans="1:26">
      <c r="A8" s="1">
        <v>7</v>
      </c>
      <c r="B8" s="1">
        <v>1</v>
      </c>
      <c r="C8" s="1">
        <v>1</v>
      </c>
      <c r="D8" s="1" t="s">
        <v>42</v>
      </c>
      <c r="E8" s="2">
        <v>3.2870370370370367E-3</v>
      </c>
      <c r="F8" s="2">
        <v>5.4976851851851853E-3</v>
      </c>
      <c r="G8" s="2">
        <v>2.2106481481481486E-3</v>
      </c>
      <c r="H8" s="3">
        <v>7</v>
      </c>
      <c r="I8" s="1" t="s">
        <v>46</v>
      </c>
      <c r="K8" s="1" t="s">
        <v>47</v>
      </c>
      <c r="L8" s="1">
        <v>3</v>
      </c>
      <c r="O8" s="1" t="s">
        <v>48</v>
      </c>
      <c r="P8" s="1" t="s">
        <v>49</v>
      </c>
      <c r="R8" s="1">
        <v>255</v>
      </c>
      <c r="S8" s="1">
        <v>286</v>
      </c>
      <c r="T8" s="1">
        <f t="shared" si="0"/>
        <v>31</v>
      </c>
      <c r="U8" s="4">
        <f t="shared" si="1"/>
        <v>284</v>
      </c>
      <c r="V8" s="4">
        <f t="shared" si="2"/>
        <v>475</v>
      </c>
      <c r="W8" s="1" t="s">
        <v>30</v>
      </c>
      <c r="X8" s="1" t="str">
        <f>IF(H8=LOOKUP(H8,Flex!$A$1:$A$92),H8,"")</f>
        <v/>
      </c>
      <c r="Y8" s="4">
        <f t="shared" si="3"/>
        <v>191</v>
      </c>
      <c r="Z8" s="5">
        <f t="shared" si="4"/>
        <v>0.16230366492146597</v>
      </c>
    </row>
    <row r="9" spans="1:26">
      <c r="A9" s="1">
        <v>8</v>
      </c>
      <c r="B9" s="1">
        <v>1</v>
      </c>
      <c r="C9" s="1">
        <v>1</v>
      </c>
      <c r="D9" s="1" t="s">
        <v>42</v>
      </c>
      <c r="E9" s="2">
        <v>5.5092592592592589E-3</v>
      </c>
      <c r="F9" s="2">
        <v>8.6689814814814806E-3</v>
      </c>
      <c r="G9" s="2">
        <v>3.1597222222222218E-3</v>
      </c>
      <c r="H9" s="3">
        <v>8</v>
      </c>
      <c r="I9" s="1" t="s">
        <v>50</v>
      </c>
      <c r="J9" s="1" t="s">
        <v>51</v>
      </c>
      <c r="K9" s="1" t="s">
        <v>52</v>
      </c>
      <c r="L9" s="1">
        <v>4</v>
      </c>
      <c r="N9" s="1" t="s">
        <v>53</v>
      </c>
      <c r="O9" s="1" t="s">
        <v>28</v>
      </c>
      <c r="P9" s="1" t="s">
        <v>54</v>
      </c>
      <c r="R9" s="1">
        <v>287</v>
      </c>
      <c r="S9" s="1">
        <v>333</v>
      </c>
      <c r="T9" s="1">
        <f t="shared" si="0"/>
        <v>46</v>
      </c>
      <c r="U9" s="4">
        <f t="shared" si="1"/>
        <v>476</v>
      </c>
      <c r="V9" s="4">
        <f t="shared" si="2"/>
        <v>749</v>
      </c>
      <c r="W9" s="1" t="s">
        <v>30</v>
      </c>
      <c r="X9" s="1">
        <f>IF(H9=LOOKUP(H9,Flex!$A$1:$A$92),H9,"")</f>
        <v>8</v>
      </c>
      <c r="Y9" s="4">
        <f t="shared" si="3"/>
        <v>273</v>
      </c>
      <c r="Z9" s="5">
        <f t="shared" si="4"/>
        <v>0.16849816849816851</v>
      </c>
    </row>
    <row r="10" spans="1:26">
      <c r="A10" s="1">
        <v>9</v>
      </c>
      <c r="B10" s="1">
        <v>1</v>
      </c>
      <c r="C10" s="1">
        <v>1</v>
      </c>
      <c r="D10" s="1" t="s">
        <v>42</v>
      </c>
      <c r="E10" s="2">
        <v>8.7152777777777784E-3</v>
      </c>
      <c r="F10" s="2">
        <v>1.6828703703703703E-2</v>
      </c>
      <c r="G10" s="2">
        <v>8.113425925925925E-3</v>
      </c>
      <c r="H10" s="3">
        <v>9</v>
      </c>
      <c r="I10" s="1" t="s">
        <v>55</v>
      </c>
      <c r="J10" s="1" t="s">
        <v>56</v>
      </c>
      <c r="K10" s="1" t="s">
        <v>57</v>
      </c>
      <c r="L10" s="1">
        <v>4</v>
      </c>
      <c r="N10" s="1" t="s">
        <v>53</v>
      </c>
      <c r="O10" s="1" t="s">
        <v>28</v>
      </c>
      <c r="P10" s="1" t="s">
        <v>54</v>
      </c>
      <c r="Q10" s="1" t="s">
        <v>30</v>
      </c>
      <c r="R10" s="1">
        <v>334</v>
      </c>
      <c r="S10" s="1">
        <v>413</v>
      </c>
      <c r="T10" s="1">
        <f t="shared" si="0"/>
        <v>79</v>
      </c>
      <c r="U10" s="4">
        <f t="shared" si="1"/>
        <v>753</v>
      </c>
      <c r="V10" s="4">
        <f t="shared" si="2"/>
        <v>1454</v>
      </c>
      <c r="W10" s="1" t="s">
        <v>30</v>
      </c>
      <c r="X10" s="1">
        <f>IF(H10=LOOKUP(H10,Flex!$A$1:$A$92),H10,"")</f>
        <v>9</v>
      </c>
      <c r="Y10" s="4">
        <f t="shared" si="3"/>
        <v>701</v>
      </c>
      <c r="Z10" s="5">
        <f t="shared" si="4"/>
        <v>0.11269614835948645</v>
      </c>
    </row>
    <row r="11" spans="1:26">
      <c r="A11" s="1">
        <v>10</v>
      </c>
      <c r="B11" s="1">
        <v>1</v>
      </c>
      <c r="C11" s="1">
        <v>1</v>
      </c>
      <c r="D11" s="1" t="s">
        <v>42</v>
      </c>
      <c r="E11" s="2">
        <v>1.6851851851851851E-2</v>
      </c>
      <c r="F11" s="2">
        <v>1.8831018518518518E-2</v>
      </c>
      <c r="G11" s="2">
        <v>1.9791666666666673E-3</v>
      </c>
      <c r="H11" s="3">
        <v>11</v>
      </c>
      <c r="I11" s="1" t="s">
        <v>58</v>
      </c>
      <c r="K11" s="1" t="s">
        <v>59</v>
      </c>
      <c r="L11" s="1" t="s">
        <v>30</v>
      </c>
      <c r="O11" s="1" t="s">
        <v>45</v>
      </c>
      <c r="R11" s="1">
        <v>482</v>
      </c>
      <c r="S11" s="1">
        <v>516</v>
      </c>
      <c r="T11" s="1">
        <f t="shared" si="0"/>
        <v>34</v>
      </c>
      <c r="U11" s="4">
        <f t="shared" si="1"/>
        <v>1456</v>
      </c>
      <c r="V11" s="4">
        <f t="shared" si="2"/>
        <v>1627</v>
      </c>
      <c r="W11" s="1" t="s">
        <v>30</v>
      </c>
      <c r="X11" s="1" t="str">
        <f>IF(H11=LOOKUP(H11,Flex!$A$1:$A$92),H11,"")</f>
        <v/>
      </c>
      <c r="Y11" s="4">
        <f t="shared" si="3"/>
        <v>171</v>
      </c>
      <c r="Z11" s="5">
        <f t="shared" si="4"/>
        <v>0.19883040935672514</v>
      </c>
    </row>
    <row r="12" spans="1:26">
      <c r="A12" s="1">
        <v>11</v>
      </c>
      <c r="B12" s="1">
        <v>1</v>
      </c>
      <c r="C12" s="1">
        <v>1</v>
      </c>
      <c r="D12" s="1" t="s">
        <v>42</v>
      </c>
      <c r="E12" s="2">
        <v>1.8834490740740738E-2</v>
      </c>
      <c r="F12" s="2">
        <v>2.1550925925925928E-2</v>
      </c>
      <c r="G12" s="2">
        <v>2.7164351851851898E-3</v>
      </c>
      <c r="H12" s="3">
        <v>12</v>
      </c>
      <c r="I12" s="1" t="s">
        <v>60</v>
      </c>
      <c r="J12" s="1" t="s">
        <v>61</v>
      </c>
      <c r="K12" s="1" t="s">
        <v>62</v>
      </c>
      <c r="L12" s="1">
        <v>17</v>
      </c>
      <c r="N12" s="1" t="s">
        <v>53</v>
      </c>
      <c r="O12" s="1" t="s">
        <v>28</v>
      </c>
      <c r="P12" s="1" t="s">
        <v>63</v>
      </c>
      <c r="R12" s="1">
        <v>517</v>
      </c>
      <c r="S12" s="1">
        <v>567</v>
      </c>
      <c r="T12" s="1">
        <f t="shared" si="0"/>
        <v>50</v>
      </c>
      <c r="U12" s="4">
        <f t="shared" si="1"/>
        <v>1627</v>
      </c>
      <c r="V12" s="4">
        <f t="shared" si="2"/>
        <v>1862</v>
      </c>
      <c r="W12" s="1" t="s">
        <v>30</v>
      </c>
      <c r="X12" s="1">
        <f>IF(H12=LOOKUP(H12,Flex!$A$1:$A$92),H12,"")</f>
        <v>12</v>
      </c>
      <c r="Y12" s="4">
        <f t="shared" si="3"/>
        <v>235</v>
      </c>
      <c r="Z12" s="5">
        <f t="shared" si="4"/>
        <v>0.21276595744680851</v>
      </c>
    </row>
    <row r="13" spans="1:26">
      <c r="A13" s="1">
        <v>12</v>
      </c>
      <c r="B13" s="1">
        <v>1</v>
      </c>
      <c r="C13" s="1">
        <v>1</v>
      </c>
      <c r="D13" s="1" t="s">
        <v>42</v>
      </c>
      <c r="E13" s="2">
        <v>2.1550925925925928E-2</v>
      </c>
      <c r="F13" s="2">
        <v>2.2708333333333334E-2</v>
      </c>
      <c r="G13" s="2">
        <v>1.1574074074074056E-3</v>
      </c>
      <c r="H13" s="3">
        <v>13</v>
      </c>
      <c r="I13" s="1" t="s">
        <v>64</v>
      </c>
      <c r="K13" s="1" t="s">
        <v>65</v>
      </c>
      <c r="L13" s="1">
        <v>19</v>
      </c>
      <c r="O13" s="1" t="s">
        <v>45</v>
      </c>
      <c r="R13" s="1">
        <v>568</v>
      </c>
      <c r="S13" s="1">
        <v>590</v>
      </c>
      <c r="T13" s="1">
        <f t="shared" si="0"/>
        <v>22</v>
      </c>
      <c r="U13" s="4">
        <f t="shared" si="1"/>
        <v>1862</v>
      </c>
      <c r="V13" s="4">
        <f t="shared" si="2"/>
        <v>1962.0000000000002</v>
      </c>
      <c r="W13" s="1" t="s">
        <v>30</v>
      </c>
      <c r="X13" s="1" t="str">
        <f>IF(H13=LOOKUP(H13,Flex!$A$1:$A$92),H13,"")</f>
        <v/>
      </c>
      <c r="Y13" s="4">
        <f t="shared" si="3"/>
        <v>99.999999999999986</v>
      </c>
      <c r="Z13" s="5">
        <f t="shared" si="4"/>
        <v>0.22000000000000003</v>
      </c>
    </row>
    <row r="14" spans="1:26">
      <c r="A14" s="1">
        <v>13</v>
      </c>
      <c r="B14" s="1">
        <v>1</v>
      </c>
      <c r="C14" s="1">
        <v>1</v>
      </c>
      <c r="D14" s="1" t="s">
        <v>42</v>
      </c>
      <c r="E14" s="2">
        <v>2.2719907407407411E-2</v>
      </c>
      <c r="F14" s="2">
        <v>2.5405092592592594E-2</v>
      </c>
      <c r="G14" s="2">
        <v>2.6851851851851828E-3</v>
      </c>
      <c r="H14" s="3">
        <v>14</v>
      </c>
      <c r="I14" s="1" t="s">
        <v>66</v>
      </c>
      <c r="K14" s="1" t="s">
        <v>67</v>
      </c>
      <c r="L14" s="1">
        <v>17</v>
      </c>
      <c r="N14" s="1" t="s">
        <v>53</v>
      </c>
      <c r="O14" s="1" t="s">
        <v>68</v>
      </c>
      <c r="P14" s="1" t="s">
        <v>63</v>
      </c>
      <c r="R14" s="1">
        <v>591</v>
      </c>
      <c r="S14" s="1">
        <v>646</v>
      </c>
      <c r="T14" s="1">
        <f t="shared" si="0"/>
        <v>55</v>
      </c>
      <c r="U14" s="4">
        <f t="shared" si="1"/>
        <v>1963</v>
      </c>
      <c r="V14" s="4">
        <f t="shared" si="2"/>
        <v>2195</v>
      </c>
      <c r="X14" s="1" t="str">
        <f>IF(H14=LOOKUP(H14,Flex!$A$1:$A$92),H14,"")</f>
        <v/>
      </c>
      <c r="Y14" s="4">
        <f t="shared" si="3"/>
        <v>232</v>
      </c>
      <c r="Z14" s="5">
        <f t="shared" si="4"/>
        <v>0.23706896551724138</v>
      </c>
    </row>
    <row r="15" spans="1:26">
      <c r="A15" s="1">
        <v>14</v>
      </c>
      <c r="B15" s="1">
        <v>1</v>
      </c>
      <c r="C15" s="1">
        <v>1</v>
      </c>
      <c r="D15" s="1" t="s">
        <v>42</v>
      </c>
      <c r="E15" s="2">
        <v>2.5405092592592594E-2</v>
      </c>
      <c r="F15" s="2">
        <v>2.8067129629629626E-2</v>
      </c>
      <c r="G15" s="2">
        <v>2.6620370370370322E-3</v>
      </c>
      <c r="H15" s="3">
        <v>15</v>
      </c>
      <c r="I15" s="1" t="s">
        <v>69</v>
      </c>
      <c r="J15" s="1" t="s">
        <v>70</v>
      </c>
      <c r="K15" s="1" t="s">
        <v>71</v>
      </c>
      <c r="L15" s="1">
        <v>2</v>
      </c>
      <c r="N15" s="1" t="s">
        <v>53</v>
      </c>
      <c r="O15" s="1" t="s">
        <v>28</v>
      </c>
      <c r="P15" s="1" t="s">
        <v>72</v>
      </c>
      <c r="R15" s="1">
        <v>647</v>
      </c>
      <c r="S15" s="1">
        <v>704</v>
      </c>
      <c r="T15" s="1">
        <f t="shared" si="0"/>
        <v>57</v>
      </c>
      <c r="U15" s="4">
        <f t="shared" si="1"/>
        <v>2195</v>
      </c>
      <c r="V15" s="4">
        <f t="shared" si="2"/>
        <v>2425</v>
      </c>
      <c r="W15" s="1" t="s">
        <v>30</v>
      </c>
      <c r="X15" s="1">
        <f>IF(H15=LOOKUP(H15,Flex!$A$1:$A$92),H15,"")</f>
        <v>15</v>
      </c>
      <c r="Y15" s="4">
        <f t="shared" si="3"/>
        <v>230</v>
      </c>
      <c r="Z15" s="5">
        <f t="shared" si="4"/>
        <v>0.24782608695652175</v>
      </c>
    </row>
    <row r="16" spans="1:26">
      <c r="A16" s="1">
        <v>15</v>
      </c>
      <c r="B16" s="1">
        <v>1</v>
      </c>
      <c r="C16" s="1">
        <v>1</v>
      </c>
      <c r="D16" s="1" t="s">
        <v>42</v>
      </c>
      <c r="E16" s="2">
        <v>2.8125000000000001E-2</v>
      </c>
      <c r="F16" s="2">
        <v>2.8865740740740744E-2</v>
      </c>
      <c r="G16" s="2">
        <v>7.407407407407432E-4</v>
      </c>
      <c r="H16" s="3">
        <v>16</v>
      </c>
      <c r="I16" s="1" t="s">
        <v>73</v>
      </c>
      <c r="K16" s="1" t="s">
        <v>74</v>
      </c>
      <c r="L16" s="1">
        <v>14</v>
      </c>
      <c r="O16" s="1" t="s">
        <v>45</v>
      </c>
      <c r="R16" s="1">
        <v>707</v>
      </c>
      <c r="S16" s="1">
        <v>724</v>
      </c>
      <c r="T16" s="1">
        <f t="shared" si="0"/>
        <v>17</v>
      </c>
      <c r="U16" s="4">
        <f t="shared" si="1"/>
        <v>2430</v>
      </c>
      <c r="V16" s="4">
        <f t="shared" si="2"/>
        <v>2494</v>
      </c>
      <c r="W16" s="1" t="s">
        <v>30</v>
      </c>
      <c r="X16" s="1" t="str">
        <f>IF(H16=LOOKUP(H16,Flex!$A$1:$A$92),H16,"")</f>
        <v/>
      </c>
      <c r="Y16" s="4">
        <f t="shared" si="3"/>
        <v>64</v>
      </c>
      <c r="Z16" s="5">
        <f t="shared" si="4"/>
        <v>0.265625</v>
      </c>
    </row>
    <row r="17" spans="1:26">
      <c r="A17" s="1">
        <v>16</v>
      </c>
      <c r="B17" s="1">
        <v>1</v>
      </c>
      <c r="C17" s="1">
        <v>1</v>
      </c>
      <c r="D17" s="1" t="s">
        <v>42</v>
      </c>
      <c r="E17" s="2">
        <v>2.8865740740740744E-2</v>
      </c>
      <c r="F17" s="2">
        <v>3.0173611111111113E-2</v>
      </c>
      <c r="G17" s="2">
        <v>1.307870370370369E-3</v>
      </c>
      <c r="H17" s="3">
        <v>17</v>
      </c>
      <c r="I17" s="1" t="s">
        <v>75</v>
      </c>
      <c r="J17" s="1" t="s">
        <v>70</v>
      </c>
      <c r="K17" s="1" t="s">
        <v>76</v>
      </c>
      <c r="L17" s="1">
        <v>2</v>
      </c>
      <c r="N17" s="1" t="s">
        <v>53</v>
      </c>
      <c r="O17" s="1" t="s">
        <v>28</v>
      </c>
      <c r="P17" s="1" t="s">
        <v>77</v>
      </c>
      <c r="R17" s="1">
        <v>726</v>
      </c>
      <c r="S17" s="1">
        <v>754</v>
      </c>
      <c r="T17" s="1">
        <f t="shared" si="0"/>
        <v>28</v>
      </c>
      <c r="U17" s="4">
        <f t="shared" si="1"/>
        <v>2494</v>
      </c>
      <c r="V17" s="4">
        <f t="shared" si="2"/>
        <v>2607</v>
      </c>
      <c r="W17" s="1" t="s">
        <v>30</v>
      </c>
      <c r="X17" s="1">
        <f>IF(H17=LOOKUP(H17,Flex!$A$1:$A$92),H17,"")</f>
        <v>17</v>
      </c>
      <c r="Y17" s="4">
        <f t="shared" si="3"/>
        <v>113</v>
      </c>
      <c r="Z17" s="5">
        <f t="shared" si="4"/>
        <v>0.24778761061946902</v>
      </c>
    </row>
    <row r="18" spans="1:26">
      <c r="A18" s="1">
        <v>17</v>
      </c>
      <c r="B18" s="1">
        <v>1</v>
      </c>
      <c r="C18" s="1">
        <v>1</v>
      </c>
      <c r="D18" s="1" t="s">
        <v>42</v>
      </c>
      <c r="E18" s="2">
        <v>3.0173611111111113E-2</v>
      </c>
      <c r="F18" s="2">
        <v>3.0949074074074077E-2</v>
      </c>
      <c r="G18" s="2">
        <v>7.7546296296296391E-4</v>
      </c>
      <c r="H18" s="3">
        <v>18</v>
      </c>
      <c r="I18" s="1" t="s">
        <v>78</v>
      </c>
      <c r="K18" s="1" t="s">
        <v>79</v>
      </c>
      <c r="L18" s="1">
        <v>13</v>
      </c>
      <c r="O18" s="1" t="s">
        <v>28</v>
      </c>
      <c r="P18" s="1" t="s">
        <v>80</v>
      </c>
      <c r="R18" s="1">
        <v>758</v>
      </c>
      <c r="S18" s="1">
        <v>776</v>
      </c>
      <c r="T18" s="1">
        <f t="shared" si="0"/>
        <v>18</v>
      </c>
      <c r="U18" s="4">
        <f t="shared" si="1"/>
        <v>2607</v>
      </c>
      <c r="V18" s="4">
        <f t="shared" si="2"/>
        <v>2674</v>
      </c>
      <c r="W18" s="1" t="s">
        <v>30</v>
      </c>
      <c r="X18" s="1">
        <f>IF(H18=LOOKUP(H18,Flex!$A$1:$A$92),H18,"")</f>
        <v>18</v>
      </c>
      <c r="Y18" s="4">
        <f t="shared" si="3"/>
        <v>67</v>
      </c>
      <c r="Z18" s="5">
        <f t="shared" si="4"/>
        <v>0.26865671641791045</v>
      </c>
    </row>
    <row r="19" spans="1:26">
      <c r="A19" s="1">
        <v>18</v>
      </c>
      <c r="B19" s="1">
        <v>1</v>
      </c>
      <c r="C19" s="1">
        <v>1</v>
      </c>
      <c r="D19" s="1" t="s">
        <v>42</v>
      </c>
      <c r="E19" s="2">
        <v>3.0949074074074077E-2</v>
      </c>
      <c r="F19" s="2">
        <v>3.1134259259259261E-2</v>
      </c>
      <c r="G19" s="2">
        <v>1.8518518518518406E-4</v>
      </c>
      <c r="H19" s="3">
        <v>19</v>
      </c>
      <c r="I19" s="1" t="s">
        <v>81</v>
      </c>
      <c r="K19" s="1" t="s">
        <v>82</v>
      </c>
      <c r="L19" s="1">
        <v>11</v>
      </c>
      <c r="N19" s="1" t="s">
        <v>53</v>
      </c>
      <c r="O19" s="1" t="s">
        <v>28</v>
      </c>
      <c r="P19" s="1" t="s">
        <v>54</v>
      </c>
      <c r="R19" s="1">
        <v>777</v>
      </c>
      <c r="S19" s="1">
        <v>782</v>
      </c>
      <c r="T19" s="1">
        <f t="shared" si="0"/>
        <v>5</v>
      </c>
      <c r="U19" s="4">
        <f t="shared" si="1"/>
        <v>2674</v>
      </c>
      <c r="V19" s="4">
        <f t="shared" si="2"/>
        <v>2690</v>
      </c>
      <c r="W19" s="1" t="s">
        <v>30</v>
      </c>
      <c r="X19" s="1">
        <f>IF(H19=LOOKUP(H19,Flex!$A$1:$A$92),H19,"")</f>
        <v>19</v>
      </c>
      <c r="Y19" s="4">
        <f t="shared" si="3"/>
        <v>16</v>
      </c>
      <c r="Z19" s="5">
        <f t="shared" si="4"/>
        <v>0.3125</v>
      </c>
    </row>
    <row r="20" spans="1:26">
      <c r="A20" s="1">
        <v>19</v>
      </c>
      <c r="B20" s="1">
        <v>1</v>
      </c>
      <c r="C20" s="1">
        <v>1</v>
      </c>
      <c r="D20" s="1" t="s">
        <v>42</v>
      </c>
      <c r="E20" s="2">
        <v>3.1261574074074074E-2</v>
      </c>
      <c r="F20" s="2">
        <v>3.3402777777777774E-2</v>
      </c>
      <c r="G20" s="2">
        <v>2.1412037037037007E-3</v>
      </c>
      <c r="H20" s="3">
        <v>20</v>
      </c>
      <c r="I20" s="1" t="s">
        <v>83</v>
      </c>
      <c r="J20" s="1" t="s">
        <v>84</v>
      </c>
      <c r="K20" s="1" t="s">
        <v>85</v>
      </c>
      <c r="L20" s="1">
        <v>2</v>
      </c>
      <c r="N20" s="1" t="s">
        <v>53</v>
      </c>
      <c r="O20" s="1" t="s">
        <v>45</v>
      </c>
      <c r="P20" s="1" t="s">
        <v>86</v>
      </c>
      <c r="R20" s="1">
        <v>783</v>
      </c>
      <c r="S20" s="1">
        <v>842</v>
      </c>
      <c r="T20" s="1">
        <f t="shared" si="0"/>
        <v>59</v>
      </c>
      <c r="U20" s="4">
        <f t="shared" si="1"/>
        <v>2701</v>
      </c>
      <c r="V20" s="4">
        <f t="shared" si="2"/>
        <v>2886</v>
      </c>
      <c r="W20" s="1" t="s">
        <v>30</v>
      </c>
      <c r="X20" s="1" t="str">
        <f>IF(H20=LOOKUP(H20,Flex!$A$1:$A$92),H20,"")</f>
        <v/>
      </c>
      <c r="Y20" s="4">
        <f t="shared" si="3"/>
        <v>185</v>
      </c>
      <c r="Z20" s="5">
        <f t="shared" si="4"/>
        <v>0.31891891891891894</v>
      </c>
    </row>
    <row r="21" spans="1:26">
      <c r="A21" s="1">
        <v>20</v>
      </c>
      <c r="B21" s="1">
        <v>1</v>
      </c>
      <c r="C21" s="1">
        <v>1</v>
      </c>
      <c r="D21" s="1" t="s">
        <v>42</v>
      </c>
      <c r="E21" s="2">
        <v>3.3472222222222223E-2</v>
      </c>
      <c r="F21" s="2">
        <v>3.4699074074074077E-2</v>
      </c>
      <c r="G21" s="2">
        <v>1.226851851851854E-3</v>
      </c>
      <c r="H21" s="3">
        <v>21</v>
      </c>
      <c r="I21" s="1" t="s">
        <v>87</v>
      </c>
      <c r="K21" s="1" t="s">
        <v>88</v>
      </c>
      <c r="L21" s="1">
        <v>14</v>
      </c>
      <c r="O21" s="1" t="s">
        <v>28</v>
      </c>
      <c r="R21" s="1">
        <v>845</v>
      </c>
      <c r="S21" s="1">
        <v>881</v>
      </c>
      <c r="T21" s="1">
        <f t="shared" si="0"/>
        <v>36</v>
      </c>
      <c r="U21" s="4">
        <f t="shared" si="1"/>
        <v>2892</v>
      </c>
      <c r="V21" s="4">
        <f t="shared" si="2"/>
        <v>2998</v>
      </c>
      <c r="W21" s="1" t="s">
        <v>30</v>
      </c>
      <c r="X21" s="1">
        <f>IF(H21=LOOKUP(H21,Flex!$A$1:$A$92),H21,"")</f>
        <v>21</v>
      </c>
      <c r="Y21" s="4">
        <f t="shared" si="3"/>
        <v>106</v>
      </c>
      <c r="Z21" s="5">
        <f t="shared" si="4"/>
        <v>0.33962264150943394</v>
      </c>
    </row>
    <row r="22" spans="1:26">
      <c r="A22" s="1">
        <v>21</v>
      </c>
      <c r="B22" s="1">
        <v>1</v>
      </c>
      <c r="C22" s="1">
        <v>2</v>
      </c>
      <c r="D22" s="1" t="s">
        <v>89</v>
      </c>
      <c r="E22" s="2">
        <v>0</v>
      </c>
      <c r="F22" s="2">
        <v>7.1180555555555554E-3</v>
      </c>
      <c r="G22" s="2">
        <v>7.1180555555555554E-3</v>
      </c>
      <c r="H22" s="3">
        <v>22</v>
      </c>
      <c r="I22" s="1" t="s">
        <v>90</v>
      </c>
      <c r="K22" s="1" t="s">
        <v>91</v>
      </c>
      <c r="L22" s="1" t="s">
        <v>30</v>
      </c>
      <c r="O22" s="1" t="s">
        <v>48</v>
      </c>
      <c r="P22" s="1" t="s">
        <v>92</v>
      </c>
      <c r="R22" s="1">
        <v>8</v>
      </c>
      <c r="S22" s="1">
        <v>92</v>
      </c>
      <c r="T22" s="1">
        <f t="shared" si="0"/>
        <v>84</v>
      </c>
      <c r="U22" s="4">
        <f t="shared" si="1"/>
        <v>0</v>
      </c>
      <c r="V22" s="4">
        <f t="shared" si="2"/>
        <v>615</v>
      </c>
      <c r="W22" s="1" t="s">
        <v>30</v>
      </c>
      <c r="X22" s="1" t="str">
        <f>IF(H22=LOOKUP(H22,Flex!$A$1:$A$92),H22,"")</f>
        <v/>
      </c>
      <c r="Y22" s="4">
        <f t="shared" si="3"/>
        <v>615</v>
      </c>
      <c r="Z22" s="5">
        <f t="shared" si="4"/>
        <v>0.13658536585365855</v>
      </c>
    </row>
    <row r="23" spans="1:26">
      <c r="A23" s="1">
        <v>22</v>
      </c>
      <c r="B23" s="1">
        <v>1</v>
      </c>
      <c r="C23" s="1">
        <v>2</v>
      </c>
      <c r="D23" s="1" t="s">
        <v>89</v>
      </c>
      <c r="E23" s="2">
        <v>7.1296296296296307E-3</v>
      </c>
      <c r="F23" s="2">
        <v>9.3749999999999997E-3</v>
      </c>
      <c r="G23" s="2">
        <v>2.2453703703703689E-3</v>
      </c>
      <c r="H23" s="3">
        <v>23</v>
      </c>
      <c r="I23" s="1" t="s">
        <v>46</v>
      </c>
      <c r="K23" s="1" t="s">
        <v>93</v>
      </c>
      <c r="L23" s="1">
        <v>3</v>
      </c>
      <c r="O23" s="1" t="s">
        <v>28</v>
      </c>
      <c r="R23" s="1">
        <v>93</v>
      </c>
      <c r="S23" s="1">
        <v>120</v>
      </c>
      <c r="T23" s="1">
        <f t="shared" si="0"/>
        <v>27</v>
      </c>
      <c r="U23" s="4">
        <f t="shared" si="1"/>
        <v>616</v>
      </c>
      <c r="V23" s="4">
        <f t="shared" si="2"/>
        <v>810</v>
      </c>
      <c r="W23" s="1" t="s">
        <v>30</v>
      </c>
      <c r="X23" s="1">
        <f>IF(H23=LOOKUP(H23,Flex!$A$1:$A$92),H23,"")</f>
        <v>23</v>
      </c>
      <c r="Y23" s="4">
        <f t="shared" si="3"/>
        <v>194</v>
      </c>
      <c r="Z23" s="5">
        <f t="shared" si="4"/>
        <v>0.13917525773195877</v>
      </c>
    </row>
    <row r="24" spans="1:26">
      <c r="A24" s="1">
        <v>23</v>
      </c>
      <c r="B24" s="1">
        <v>1</v>
      </c>
      <c r="C24" s="1">
        <v>2</v>
      </c>
      <c r="D24" s="1" t="s">
        <v>89</v>
      </c>
      <c r="E24" s="2">
        <v>9.386574074074075E-3</v>
      </c>
      <c r="F24" s="2">
        <v>1.5625E-2</v>
      </c>
      <c r="G24" s="2">
        <v>6.238425925925925E-3</v>
      </c>
      <c r="H24" s="3">
        <v>24</v>
      </c>
      <c r="I24" s="1" t="s">
        <v>94</v>
      </c>
      <c r="J24" s="1" t="s">
        <v>51</v>
      </c>
      <c r="K24" s="1" t="s">
        <v>95</v>
      </c>
      <c r="L24" s="1">
        <v>4</v>
      </c>
      <c r="O24" s="1" t="s">
        <v>28</v>
      </c>
      <c r="R24" s="1">
        <v>121</v>
      </c>
      <c r="S24" s="1">
        <v>201</v>
      </c>
      <c r="T24" s="1">
        <f t="shared" si="0"/>
        <v>80</v>
      </c>
      <c r="U24" s="4">
        <f t="shared" si="1"/>
        <v>811</v>
      </c>
      <c r="V24" s="4">
        <f t="shared" si="2"/>
        <v>1350</v>
      </c>
      <c r="W24" s="1" t="s">
        <v>30</v>
      </c>
      <c r="X24" s="1">
        <f>IF(H24=LOOKUP(H24,Flex!$A$1:$A$92),H24,"")</f>
        <v>24</v>
      </c>
      <c r="Y24" s="4">
        <f t="shared" si="3"/>
        <v>539</v>
      </c>
      <c r="Z24" s="5">
        <f t="shared" si="4"/>
        <v>0.14842300556586271</v>
      </c>
    </row>
    <row r="25" spans="1:26">
      <c r="A25" s="1">
        <v>24</v>
      </c>
      <c r="B25" s="1">
        <v>1</v>
      </c>
      <c r="C25" s="1">
        <v>2</v>
      </c>
      <c r="D25" s="1" t="s">
        <v>96</v>
      </c>
      <c r="E25" s="2">
        <v>0</v>
      </c>
      <c r="F25" s="2">
        <v>2.2916666666666667E-3</v>
      </c>
      <c r="G25" s="2">
        <v>2.2916666666666667E-3</v>
      </c>
      <c r="H25" s="3">
        <v>25</v>
      </c>
      <c r="I25" s="1" t="s">
        <v>97</v>
      </c>
      <c r="J25" s="1" t="s">
        <v>98</v>
      </c>
      <c r="K25" s="1" t="s">
        <v>99</v>
      </c>
      <c r="L25" s="1">
        <v>4</v>
      </c>
      <c r="O25" s="1" t="s">
        <v>28</v>
      </c>
      <c r="P25" s="1" t="s">
        <v>100</v>
      </c>
      <c r="R25" s="1">
        <v>205</v>
      </c>
      <c r="S25" s="1">
        <v>235</v>
      </c>
      <c r="T25" s="1">
        <f t="shared" si="0"/>
        <v>30</v>
      </c>
      <c r="U25" s="4">
        <f t="shared" si="1"/>
        <v>0</v>
      </c>
      <c r="V25" s="4">
        <f t="shared" si="2"/>
        <v>198</v>
      </c>
      <c r="W25" s="1" t="s">
        <v>30</v>
      </c>
      <c r="X25" s="1">
        <f>IF(H25=LOOKUP(H25,Flex!$A$1:$A$92),H25,"")</f>
        <v>25</v>
      </c>
      <c r="Y25" s="4">
        <f t="shared" si="3"/>
        <v>198</v>
      </c>
      <c r="Z25" s="5">
        <f t="shared" si="4"/>
        <v>0.15151515151515152</v>
      </c>
    </row>
    <row r="26" spans="1:26">
      <c r="A26" s="1">
        <v>25</v>
      </c>
      <c r="B26" s="1">
        <v>1</v>
      </c>
      <c r="C26" s="1">
        <v>2</v>
      </c>
      <c r="D26" s="1" t="s">
        <v>96</v>
      </c>
      <c r="E26" s="2">
        <v>2.3148148148148151E-3</v>
      </c>
      <c r="F26" s="2">
        <v>2.6504629629629625E-3</v>
      </c>
      <c r="G26" s="2">
        <v>3.3564814814814742E-4</v>
      </c>
      <c r="H26" s="3">
        <v>26</v>
      </c>
      <c r="I26" s="1" t="s">
        <v>78</v>
      </c>
      <c r="K26" s="1" t="s">
        <v>101</v>
      </c>
      <c r="L26" s="1">
        <v>13</v>
      </c>
      <c r="O26" s="1" t="s">
        <v>28</v>
      </c>
      <c r="P26" s="1" t="s">
        <v>102</v>
      </c>
      <c r="R26" s="1">
        <v>236</v>
      </c>
      <c r="S26" s="1">
        <v>240</v>
      </c>
      <c r="T26" s="1">
        <f t="shared" si="0"/>
        <v>4</v>
      </c>
      <c r="U26" s="4">
        <f t="shared" si="1"/>
        <v>200</v>
      </c>
      <c r="V26" s="4">
        <f t="shared" si="2"/>
        <v>229</v>
      </c>
      <c r="W26" s="1" t="s">
        <v>30</v>
      </c>
      <c r="X26" s="1">
        <f>IF(H26=LOOKUP(H26,Flex!$A$1:$A$92),H26,"")</f>
        <v>26</v>
      </c>
      <c r="Y26" s="4">
        <f t="shared" si="3"/>
        <v>29</v>
      </c>
      <c r="Z26" s="5">
        <f t="shared" si="4"/>
        <v>0.13793103448275862</v>
      </c>
    </row>
    <row r="27" spans="1:26">
      <c r="A27" s="1">
        <v>26</v>
      </c>
      <c r="B27" s="1">
        <v>1</v>
      </c>
      <c r="C27" s="1">
        <v>2</v>
      </c>
      <c r="D27" s="1" t="s">
        <v>96</v>
      </c>
      <c r="E27" s="2">
        <v>2.7546296296296294E-3</v>
      </c>
      <c r="F27" s="2">
        <v>4.8726851851851856E-3</v>
      </c>
      <c r="G27" s="2">
        <v>2.1180555555555562E-3</v>
      </c>
      <c r="H27" s="3">
        <v>27</v>
      </c>
      <c r="I27" s="1" t="s">
        <v>103</v>
      </c>
      <c r="J27" s="1" t="s">
        <v>104</v>
      </c>
      <c r="K27" s="1" t="s">
        <v>105</v>
      </c>
      <c r="L27" s="1">
        <v>12</v>
      </c>
      <c r="O27" s="1" t="s">
        <v>45</v>
      </c>
      <c r="P27" s="1" t="s">
        <v>106</v>
      </c>
      <c r="R27" s="1">
        <v>242</v>
      </c>
      <c r="S27" s="1">
        <v>271</v>
      </c>
      <c r="T27" s="1">
        <f t="shared" si="0"/>
        <v>29</v>
      </c>
      <c r="U27" s="4">
        <f t="shared" si="1"/>
        <v>238</v>
      </c>
      <c r="V27" s="4">
        <f t="shared" si="2"/>
        <v>421</v>
      </c>
      <c r="W27" s="1" t="s">
        <v>30</v>
      </c>
      <c r="X27" s="1" t="str">
        <f>IF(H27=LOOKUP(H27,Flex!$A$1:$A$92),H27,"")</f>
        <v/>
      </c>
      <c r="Y27" s="4">
        <f t="shared" si="3"/>
        <v>183</v>
      </c>
      <c r="Z27" s="5">
        <f t="shared" si="4"/>
        <v>0.15846994535519127</v>
      </c>
    </row>
    <row r="28" spans="1:26">
      <c r="A28" s="1">
        <v>27</v>
      </c>
      <c r="B28" s="1">
        <v>1</v>
      </c>
      <c r="C28" s="1">
        <v>2</v>
      </c>
      <c r="D28" s="1" t="s">
        <v>96</v>
      </c>
      <c r="E28" s="2">
        <v>4.9421296296296288E-3</v>
      </c>
      <c r="F28" s="2">
        <v>6.9560185185185185E-3</v>
      </c>
      <c r="G28" s="2">
        <v>2.0138888888888897E-3</v>
      </c>
      <c r="H28" s="3">
        <v>28</v>
      </c>
      <c r="I28" s="1" t="s">
        <v>107</v>
      </c>
      <c r="J28" s="1" t="s">
        <v>108</v>
      </c>
      <c r="K28" s="1" t="s">
        <v>109</v>
      </c>
      <c r="L28" s="1">
        <v>6</v>
      </c>
      <c r="O28" s="1" t="s">
        <v>28</v>
      </c>
      <c r="R28" s="1">
        <v>272</v>
      </c>
      <c r="S28" s="1">
        <v>301</v>
      </c>
      <c r="T28" s="1">
        <f t="shared" si="0"/>
        <v>29</v>
      </c>
      <c r="U28" s="4">
        <f t="shared" si="1"/>
        <v>427</v>
      </c>
      <c r="V28" s="4">
        <f t="shared" si="2"/>
        <v>601</v>
      </c>
      <c r="W28" s="1" t="s">
        <v>30</v>
      </c>
      <c r="X28" s="1">
        <f>IF(H28=LOOKUP(H28,Flex!$A$1:$A$92),H28,"")</f>
        <v>28</v>
      </c>
      <c r="Y28" s="4">
        <f t="shared" si="3"/>
        <v>174</v>
      </c>
      <c r="Z28" s="5">
        <f t="shared" si="4"/>
        <v>0.16666666666666666</v>
      </c>
    </row>
    <row r="29" spans="1:26">
      <c r="A29" s="1">
        <v>28</v>
      </c>
      <c r="B29" s="1">
        <v>1</v>
      </c>
      <c r="C29" s="1">
        <v>2</v>
      </c>
      <c r="D29" s="1" t="s">
        <v>96</v>
      </c>
      <c r="E29" s="2">
        <v>6.9675925925925921E-3</v>
      </c>
      <c r="F29" s="2">
        <v>8.4606481481481494E-3</v>
      </c>
      <c r="G29" s="2">
        <v>1.4930555555555574E-3</v>
      </c>
      <c r="H29" s="3">
        <v>29</v>
      </c>
      <c r="I29" s="1" t="s">
        <v>110</v>
      </c>
      <c r="J29" s="1" t="s">
        <v>108</v>
      </c>
      <c r="K29" s="1" t="s">
        <v>111</v>
      </c>
      <c r="L29" s="1">
        <v>7</v>
      </c>
      <c r="O29" s="1" t="s">
        <v>28</v>
      </c>
      <c r="R29" s="1">
        <v>302</v>
      </c>
      <c r="S29" s="1">
        <v>323</v>
      </c>
      <c r="T29" s="1">
        <f t="shared" si="0"/>
        <v>21</v>
      </c>
      <c r="U29" s="4">
        <f t="shared" si="1"/>
        <v>602</v>
      </c>
      <c r="V29" s="4">
        <f t="shared" si="2"/>
        <v>731</v>
      </c>
      <c r="W29" s="1" t="s">
        <v>30</v>
      </c>
      <c r="X29" s="1">
        <f>IF(H29=LOOKUP(H29,Flex!$A$1:$A$92),H29,"")</f>
        <v>29</v>
      </c>
      <c r="Y29" s="4">
        <f t="shared" si="3"/>
        <v>129</v>
      </c>
      <c r="Z29" s="5">
        <f t="shared" si="4"/>
        <v>0.16279069767441862</v>
      </c>
    </row>
    <row r="30" spans="1:26">
      <c r="A30" s="1">
        <v>29</v>
      </c>
      <c r="B30" s="1">
        <v>1</v>
      </c>
      <c r="C30" s="1">
        <v>2</v>
      </c>
      <c r="D30" s="1" t="s">
        <v>96</v>
      </c>
      <c r="E30" s="2">
        <v>8.4722222222222213E-3</v>
      </c>
      <c r="F30" s="2">
        <v>9.571759259259259E-3</v>
      </c>
      <c r="G30" s="2">
        <v>1.0995370370370378E-3</v>
      </c>
      <c r="H30" s="3">
        <v>30</v>
      </c>
      <c r="I30" s="1" t="s">
        <v>112</v>
      </c>
      <c r="J30" s="1" t="s">
        <v>113</v>
      </c>
      <c r="K30" s="1" t="s">
        <v>114</v>
      </c>
      <c r="L30" s="1">
        <v>12</v>
      </c>
      <c r="O30" s="1" t="s">
        <v>28</v>
      </c>
      <c r="R30" s="1">
        <v>324</v>
      </c>
      <c r="S30" s="1">
        <v>340</v>
      </c>
      <c r="T30" s="1">
        <f t="shared" si="0"/>
        <v>16</v>
      </c>
      <c r="U30" s="4">
        <f t="shared" si="1"/>
        <v>732</v>
      </c>
      <c r="V30" s="4">
        <f t="shared" si="2"/>
        <v>827</v>
      </c>
      <c r="W30" s="1" t="s">
        <v>30</v>
      </c>
      <c r="X30" s="1">
        <f>IF(H30=LOOKUP(H30,Flex!$A$1:$A$92),H30,"")</f>
        <v>30</v>
      </c>
      <c r="Y30" s="4">
        <f t="shared" si="3"/>
        <v>95.000000000000014</v>
      </c>
      <c r="Z30" s="5">
        <f t="shared" si="4"/>
        <v>0.16842105263157892</v>
      </c>
    </row>
    <row r="31" spans="1:26">
      <c r="A31" s="1">
        <v>30</v>
      </c>
      <c r="B31" s="1">
        <v>1</v>
      </c>
      <c r="C31" s="1">
        <v>2</v>
      </c>
      <c r="D31" s="1" t="s">
        <v>115</v>
      </c>
      <c r="E31" s="2">
        <v>0</v>
      </c>
      <c r="F31" s="2">
        <v>9.8379629629629633E-3</v>
      </c>
      <c r="G31" s="2">
        <v>9.8379629629629633E-3</v>
      </c>
      <c r="H31" s="3">
        <v>31</v>
      </c>
      <c r="I31" s="1" t="s">
        <v>116</v>
      </c>
      <c r="J31" s="1" t="s">
        <v>56</v>
      </c>
      <c r="K31" s="1" t="s">
        <v>117</v>
      </c>
      <c r="L31" s="1">
        <v>1</v>
      </c>
      <c r="N31" s="1" t="s">
        <v>53</v>
      </c>
      <c r="O31" s="1" t="s">
        <v>28</v>
      </c>
      <c r="R31" s="1">
        <v>347</v>
      </c>
      <c r="S31" s="1">
        <v>509</v>
      </c>
      <c r="T31" s="1">
        <f t="shared" si="0"/>
        <v>162</v>
      </c>
      <c r="U31" s="4">
        <f t="shared" si="1"/>
        <v>0</v>
      </c>
      <c r="V31" s="4">
        <f t="shared" si="2"/>
        <v>850</v>
      </c>
      <c r="W31" s="1" t="s">
        <v>30</v>
      </c>
      <c r="X31" s="1">
        <f>IF(H31=LOOKUP(H31,Flex!$A$1:$A$92),H31,"")</f>
        <v>31</v>
      </c>
      <c r="Y31" s="4">
        <f t="shared" si="3"/>
        <v>850</v>
      </c>
      <c r="Z31" s="5">
        <f t="shared" si="4"/>
        <v>0.19058823529411764</v>
      </c>
    </row>
    <row r="32" spans="1:26">
      <c r="A32" s="1">
        <v>31</v>
      </c>
      <c r="B32" s="1">
        <v>1</v>
      </c>
      <c r="C32" s="1">
        <v>2</v>
      </c>
      <c r="D32" s="1" t="s">
        <v>115</v>
      </c>
      <c r="E32" s="2">
        <v>9.8495370370370369E-3</v>
      </c>
      <c r="F32" s="2">
        <v>1.1863425925925925E-2</v>
      </c>
      <c r="G32" s="2">
        <v>2.013888888888888E-3</v>
      </c>
      <c r="H32" s="3">
        <v>32</v>
      </c>
      <c r="I32" s="1" t="s">
        <v>118</v>
      </c>
      <c r="J32" s="1" t="s">
        <v>119</v>
      </c>
      <c r="K32" s="1" t="s">
        <v>120</v>
      </c>
      <c r="L32" s="1">
        <v>5</v>
      </c>
      <c r="O32" s="1" t="s">
        <v>28</v>
      </c>
      <c r="R32" s="1">
        <v>511</v>
      </c>
      <c r="S32" s="1">
        <v>547</v>
      </c>
      <c r="T32" s="1">
        <f t="shared" si="0"/>
        <v>36</v>
      </c>
      <c r="U32" s="4">
        <f t="shared" si="1"/>
        <v>851</v>
      </c>
      <c r="V32" s="4">
        <f t="shared" si="2"/>
        <v>1025</v>
      </c>
      <c r="W32" s="1" t="s">
        <v>30</v>
      </c>
      <c r="X32" s="1">
        <f>IF(H32=LOOKUP(H32,Flex!$A$1:$A$92),H32,"")</f>
        <v>32</v>
      </c>
      <c r="Y32" s="4">
        <f t="shared" si="3"/>
        <v>174</v>
      </c>
      <c r="Z32" s="5">
        <f t="shared" si="4"/>
        <v>0.20689655172413793</v>
      </c>
    </row>
    <row r="33" spans="1:26">
      <c r="A33" s="1">
        <v>32</v>
      </c>
      <c r="B33" s="1">
        <v>1</v>
      </c>
      <c r="C33" s="1">
        <v>2</v>
      </c>
      <c r="D33" s="1" t="s">
        <v>115</v>
      </c>
      <c r="E33" s="2">
        <v>1.1909722222222223E-2</v>
      </c>
      <c r="F33" s="2">
        <v>1.4872685185185185E-2</v>
      </c>
      <c r="G33" s="2">
        <v>2.9629629629629624E-3</v>
      </c>
      <c r="H33" s="3">
        <v>33</v>
      </c>
      <c r="I33" s="1" t="s">
        <v>121</v>
      </c>
      <c r="J33" s="1" t="s">
        <v>108</v>
      </c>
      <c r="K33" s="1" t="s">
        <v>122</v>
      </c>
      <c r="L33" s="1">
        <v>8</v>
      </c>
      <c r="O33" s="1" t="s">
        <v>28</v>
      </c>
      <c r="P33" s="1" t="s">
        <v>123</v>
      </c>
      <c r="R33" s="1">
        <v>549</v>
      </c>
      <c r="S33" s="1">
        <v>602</v>
      </c>
      <c r="T33" s="1">
        <f t="shared" si="0"/>
        <v>53</v>
      </c>
      <c r="U33" s="4">
        <f t="shared" si="1"/>
        <v>1029</v>
      </c>
      <c r="V33" s="4">
        <f t="shared" si="2"/>
        <v>1285</v>
      </c>
      <c r="W33" s="1" t="s">
        <v>30</v>
      </c>
      <c r="X33" s="1">
        <f>IF(H33=LOOKUP(H33,Flex!$A$1:$A$92),H33,"")</f>
        <v>33</v>
      </c>
      <c r="Y33" s="4">
        <f t="shared" si="3"/>
        <v>256</v>
      </c>
      <c r="Z33" s="5">
        <f t="shared" si="4"/>
        <v>0.20703125</v>
      </c>
    </row>
    <row r="34" spans="1:26">
      <c r="A34" s="1">
        <v>34</v>
      </c>
      <c r="B34" s="1">
        <v>4</v>
      </c>
      <c r="C34" s="1">
        <v>2</v>
      </c>
      <c r="D34" s="1" t="s">
        <v>124</v>
      </c>
      <c r="E34" s="2">
        <v>0</v>
      </c>
      <c r="F34" s="2">
        <v>5.9027777777777778E-4</v>
      </c>
      <c r="G34" s="2">
        <v>5.9027777777777778E-4</v>
      </c>
      <c r="H34" s="3">
        <v>34</v>
      </c>
      <c r="I34" s="1" t="s">
        <v>125</v>
      </c>
      <c r="J34" s="1" t="s">
        <v>126</v>
      </c>
      <c r="K34" s="1" t="s">
        <v>127</v>
      </c>
      <c r="L34" s="1">
        <v>9</v>
      </c>
      <c r="O34" s="1" t="s">
        <v>28</v>
      </c>
      <c r="R34" s="1">
        <v>5</v>
      </c>
      <c r="S34" s="1">
        <v>12</v>
      </c>
      <c r="T34" s="1">
        <f t="shared" ref="T34:T65" si="5">S34-R34</f>
        <v>7</v>
      </c>
      <c r="U34" s="4">
        <f t="shared" ref="U34:U65" si="6">((HOUR(E34)*60)+MINUTE(E34)+(SECOND(E34)/60))*60</f>
        <v>0</v>
      </c>
      <c r="V34" s="4">
        <f t="shared" ref="V34:V65" si="7">((HOUR(F34)*60)+MINUTE(F34)+(SECOND(F34)/60))*60</f>
        <v>51</v>
      </c>
      <c r="W34" s="1" t="s">
        <v>30</v>
      </c>
      <c r="X34" s="1">
        <f>IF(H34=LOOKUP(H34,Flex!$A$1:$A$92),H34,"")</f>
        <v>34</v>
      </c>
      <c r="Y34" s="4">
        <f t="shared" ref="Y34:Y65" si="8">((HOUR(G34)*60)+MINUTE(G34)+(SECOND(G34)/60))*60</f>
        <v>51</v>
      </c>
      <c r="Z34" s="5">
        <f t="shared" ref="Z34:Z65" si="9">T34/Y34</f>
        <v>0.13725490196078433</v>
      </c>
    </row>
    <row r="35" spans="1:26">
      <c r="A35" s="1">
        <v>35</v>
      </c>
      <c r="B35" s="1">
        <v>4</v>
      </c>
      <c r="C35" s="1">
        <v>2</v>
      </c>
      <c r="D35" s="1" t="s">
        <v>124</v>
      </c>
      <c r="E35" s="2">
        <v>6.018518518518519E-4</v>
      </c>
      <c r="F35" s="2">
        <v>2.2337962962962967E-3</v>
      </c>
      <c r="G35" s="2">
        <v>1.6319444444444448E-3</v>
      </c>
      <c r="H35" s="3">
        <v>35</v>
      </c>
      <c r="I35" s="1" t="s">
        <v>103</v>
      </c>
      <c r="J35" s="1" t="s">
        <v>104</v>
      </c>
      <c r="K35" s="1" t="s">
        <v>128</v>
      </c>
      <c r="L35" s="1">
        <v>12</v>
      </c>
      <c r="O35" s="1" t="s">
        <v>28</v>
      </c>
      <c r="P35" s="1" t="s">
        <v>129</v>
      </c>
      <c r="Q35" s="1" t="s">
        <v>30</v>
      </c>
      <c r="R35" s="1">
        <v>13</v>
      </c>
      <c r="S35" s="1">
        <v>32</v>
      </c>
      <c r="T35" s="1">
        <f t="shared" si="5"/>
        <v>19</v>
      </c>
      <c r="U35" s="4">
        <f t="shared" si="6"/>
        <v>52</v>
      </c>
      <c r="V35" s="4">
        <f t="shared" si="7"/>
        <v>193</v>
      </c>
      <c r="W35" s="1" t="s">
        <v>30</v>
      </c>
      <c r="X35" s="1">
        <f>IF(H35=LOOKUP(H35,Flex!$A$1:$A$92),H35,"")</f>
        <v>35</v>
      </c>
      <c r="Y35" s="4">
        <f t="shared" si="8"/>
        <v>141</v>
      </c>
      <c r="Z35" s="5">
        <f t="shared" si="9"/>
        <v>0.13475177304964539</v>
      </c>
    </row>
    <row r="36" spans="1:26">
      <c r="A36" s="1">
        <v>36</v>
      </c>
      <c r="B36" s="1">
        <v>4</v>
      </c>
      <c r="C36" s="1">
        <v>2</v>
      </c>
      <c r="D36" s="1" t="s">
        <v>124</v>
      </c>
      <c r="E36" s="2">
        <v>2.2453703703703702E-3</v>
      </c>
      <c r="F36" s="2">
        <v>3.4375E-3</v>
      </c>
      <c r="G36" s="2">
        <v>1.1921296296296298E-3</v>
      </c>
      <c r="H36" s="3">
        <v>36</v>
      </c>
      <c r="I36" s="1" t="s">
        <v>130</v>
      </c>
      <c r="K36" s="1" t="s">
        <v>131</v>
      </c>
      <c r="L36" s="1">
        <v>13</v>
      </c>
      <c r="O36" s="1" t="s">
        <v>45</v>
      </c>
      <c r="P36" s="1" t="s">
        <v>132</v>
      </c>
      <c r="R36" s="1">
        <v>34</v>
      </c>
      <c r="S36" s="1">
        <v>48</v>
      </c>
      <c r="T36" s="1">
        <f t="shared" si="5"/>
        <v>14</v>
      </c>
      <c r="U36" s="4">
        <f t="shared" si="6"/>
        <v>194</v>
      </c>
      <c r="V36" s="4">
        <f t="shared" si="7"/>
        <v>297</v>
      </c>
      <c r="W36" s="1" t="s">
        <v>30</v>
      </c>
      <c r="X36" s="1" t="str">
        <f>IF(H36=LOOKUP(H36,Flex!$A$1:$A$92),H36,"")</f>
        <v/>
      </c>
      <c r="Y36" s="4">
        <f t="shared" si="8"/>
        <v>103</v>
      </c>
      <c r="Z36" s="5">
        <f t="shared" si="9"/>
        <v>0.13592233009708737</v>
      </c>
    </row>
    <row r="37" spans="1:26">
      <c r="A37" s="1">
        <v>37</v>
      </c>
      <c r="B37" s="1">
        <v>4</v>
      </c>
      <c r="C37" s="1">
        <v>2</v>
      </c>
      <c r="D37" s="1" t="s">
        <v>124</v>
      </c>
      <c r="E37" s="2">
        <v>3.4490740740740745E-3</v>
      </c>
      <c r="F37" s="2">
        <v>4.4328703703703709E-3</v>
      </c>
      <c r="G37" s="2">
        <v>9.8379629629629642E-4</v>
      </c>
      <c r="H37" s="3">
        <v>37</v>
      </c>
      <c r="I37" s="1" t="s">
        <v>133</v>
      </c>
      <c r="J37" s="1" t="s">
        <v>134</v>
      </c>
      <c r="K37" s="1" t="s">
        <v>135</v>
      </c>
      <c r="L37" s="1">
        <v>15</v>
      </c>
      <c r="O37" s="1" t="s">
        <v>28</v>
      </c>
      <c r="R37" s="1">
        <v>48</v>
      </c>
      <c r="S37" s="1">
        <v>61</v>
      </c>
      <c r="T37" s="1">
        <f t="shared" si="5"/>
        <v>13</v>
      </c>
      <c r="U37" s="4">
        <f t="shared" si="6"/>
        <v>298</v>
      </c>
      <c r="V37" s="4">
        <f t="shared" si="7"/>
        <v>383</v>
      </c>
      <c r="W37" s="1" t="s">
        <v>30</v>
      </c>
      <c r="X37" s="1">
        <f>IF(H37=LOOKUP(H37,Flex!$A$1:$A$92),H37,"")</f>
        <v>37</v>
      </c>
      <c r="Y37" s="4">
        <f t="shared" si="8"/>
        <v>85</v>
      </c>
      <c r="Z37" s="5">
        <f t="shared" si="9"/>
        <v>0.15294117647058825</v>
      </c>
    </row>
    <row r="38" spans="1:26">
      <c r="A38" s="1">
        <v>38</v>
      </c>
      <c r="B38" s="1">
        <v>4</v>
      </c>
      <c r="C38" s="1">
        <v>2</v>
      </c>
      <c r="D38" s="1" t="s">
        <v>124</v>
      </c>
      <c r="E38" s="2">
        <v>4.4444444444444444E-3</v>
      </c>
      <c r="F38" s="2">
        <v>5.2199074074074066E-3</v>
      </c>
      <c r="G38" s="2">
        <v>7.7546296296296217E-4</v>
      </c>
      <c r="H38" s="3">
        <v>38</v>
      </c>
      <c r="I38" s="1" t="s">
        <v>136</v>
      </c>
      <c r="J38" s="1" t="s">
        <v>108</v>
      </c>
      <c r="K38" s="1" t="s">
        <v>137</v>
      </c>
      <c r="L38" s="1">
        <v>8</v>
      </c>
      <c r="O38" s="1" t="s">
        <v>28</v>
      </c>
      <c r="P38" s="1" t="s">
        <v>138</v>
      </c>
      <c r="R38" s="1">
        <v>61</v>
      </c>
      <c r="S38" s="1">
        <v>70</v>
      </c>
      <c r="T38" s="1">
        <f t="shared" si="5"/>
        <v>9</v>
      </c>
      <c r="U38" s="4">
        <f t="shared" si="6"/>
        <v>384</v>
      </c>
      <c r="V38" s="4">
        <f t="shared" si="7"/>
        <v>451</v>
      </c>
      <c r="W38" s="1" t="s">
        <v>30</v>
      </c>
      <c r="X38" s="1">
        <f>IF(H38=LOOKUP(H38,Flex!$A$1:$A$92),H38,"")</f>
        <v>38</v>
      </c>
      <c r="Y38" s="4">
        <f t="shared" si="8"/>
        <v>67</v>
      </c>
      <c r="Z38" s="5">
        <f t="shared" si="9"/>
        <v>0.13432835820895522</v>
      </c>
    </row>
    <row r="39" spans="1:26">
      <c r="A39" s="1">
        <v>39</v>
      </c>
      <c r="B39" s="1">
        <v>4</v>
      </c>
      <c r="C39" s="1">
        <v>2</v>
      </c>
      <c r="D39" s="1" t="s">
        <v>124</v>
      </c>
      <c r="E39" s="2">
        <v>5.2199074074074066E-3</v>
      </c>
      <c r="F39" s="2">
        <v>5.9143518518518521E-3</v>
      </c>
      <c r="G39" s="2">
        <v>6.9444444444444545E-4</v>
      </c>
      <c r="H39" s="3">
        <v>39</v>
      </c>
      <c r="I39" s="1" t="s">
        <v>139</v>
      </c>
      <c r="J39" s="1" t="s">
        <v>108</v>
      </c>
      <c r="K39" s="1" t="s">
        <v>140</v>
      </c>
      <c r="L39" s="1">
        <v>8</v>
      </c>
      <c r="O39" s="1" t="s">
        <v>28</v>
      </c>
      <c r="P39" s="1" t="s">
        <v>138</v>
      </c>
      <c r="R39" s="1">
        <v>70</v>
      </c>
      <c r="S39" s="1">
        <v>80</v>
      </c>
      <c r="T39" s="1">
        <f t="shared" si="5"/>
        <v>10</v>
      </c>
      <c r="U39" s="4">
        <f t="shared" si="6"/>
        <v>451</v>
      </c>
      <c r="V39" s="4">
        <f t="shared" si="7"/>
        <v>511.00000000000006</v>
      </c>
      <c r="W39" s="1" t="s">
        <v>30</v>
      </c>
      <c r="X39" s="1">
        <f>IF(H39=LOOKUP(H39,Flex!$A$1:$A$92),H39,"")</f>
        <v>39</v>
      </c>
      <c r="Y39" s="4">
        <f t="shared" si="8"/>
        <v>60</v>
      </c>
      <c r="Z39" s="5">
        <f t="shared" si="9"/>
        <v>0.16666666666666666</v>
      </c>
    </row>
    <row r="40" spans="1:26">
      <c r="A40" s="1">
        <v>40</v>
      </c>
      <c r="B40" s="1">
        <v>4</v>
      </c>
      <c r="C40" s="1">
        <v>2</v>
      </c>
      <c r="D40" s="1" t="s">
        <v>124</v>
      </c>
      <c r="E40" s="2">
        <v>5.9259259259259256E-3</v>
      </c>
      <c r="F40" s="2">
        <v>1.0706018518518517E-2</v>
      </c>
      <c r="G40" s="2">
        <v>4.7800925925925919E-3</v>
      </c>
      <c r="H40" s="3">
        <v>40</v>
      </c>
      <c r="I40" s="1" t="s">
        <v>141</v>
      </c>
      <c r="J40" s="1" t="s">
        <v>108</v>
      </c>
      <c r="K40" s="1" t="s">
        <v>142</v>
      </c>
      <c r="L40" s="1">
        <v>8</v>
      </c>
      <c r="O40" s="1" t="s">
        <v>28</v>
      </c>
      <c r="P40" s="1" t="s">
        <v>143</v>
      </c>
      <c r="R40" s="1">
        <v>81</v>
      </c>
      <c r="S40" s="1">
        <v>143</v>
      </c>
      <c r="T40" s="1">
        <f t="shared" si="5"/>
        <v>62</v>
      </c>
      <c r="U40" s="4">
        <f t="shared" si="6"/>
        <v>512</v>
      </c>
      <c r="V40" s="4">
        <f t="shared" si="7"/>
        <v>925</v>
      </c>
      <c r="W40" s="1" t="s">
        <v>30</v>
      </c>
      <c r="X40" s="1">
        <f>IF(H40=LOOKUP(H40,Flex!$A$1:$A$92),H40,"")</f>
        <v>40</v>
      </c>
      <c r="Y40" s="4">
        <f t="shared" si="8"/>
        <v>413</v>
      </c>
      <c r="Z40" s="5">
        <f t="shared" si="9"/>
        <v>0.15012106537530268</v>
      </c>
    </row>
    <row r="41" spans="1:26">
      <c r="A41" s="1">
        <v>41</v>
      </c>
      <c r="B41" s="1">
        <v>4</v>
      </c>
      <c r="C41" s="1">
        <v>2</v>
      </c>
      <c r="D41" s="1" t="s">
        <v>124</v>
      </c>
      <c r="E41" s="2">
        <v>1.0706018518518517E-2</v>
      </c>
      <c r="F41" s="2">
        <v>1.1608796296296296E-2</v>
      </c>
      <c r="G41" s="2">
        <v>9.0277777777777839E-4</v>
      </c>
      <c r="H41" s="3">
        <v>41</v>
      </c>
      <c r="I41" s="1" t="s">
        <v>144</v>
      </c>
      <c r="K41" s="1" t="s">
        <v>145</v>
      </c>
      <c r="L41" s="1">
        <v>15</v>
      </c>
      <c r="O41" s="1" t="s">
        <v>45</v>
      </c>
      <c r="P41" s="1" t="s">
        <v>146</v>
      </c>
      <c r="R41" s="1">
        <v>143</v>
      </c>
      <c r="S41" s="1">
        <v>156</v>
      </c>
      <c r="T41" s="1">
        <f t="shared" si="5"/>
        <v>13</v>
      </c>
      <c r="U41" s="4">
        <f t="shared" si="6"/>
        <v>925</v>
      </c>
      <c r="V41" s="4">
        <f t="shared" si="7"/>
        <v>1002.9999999999999</v>
      </c>
      <c r="W41" s="1" t="s">
        <v>30</v>
      </c>
      <c r="X41" s="1" t="str">
        <f>IF(H41=LOOKUP(H41,Flex!$A$1:$A$92),H41,"")</f>
        <v/>
      </c>
      <c r="Y41" s="4">
        <f t="shared" si="8"/>
        <v>78</v>
      </c>
      <c r="Z41" s="5">
        <f t="shared" si="9"/>
        <v>0.16666666666666666</v>
      </c>
    </row>
    <row r="42" spans="1:26">
      <c r="A42" s="1">
        <v>42</v>
      </c>
      <c r="B42" s="1">
        <v>4</v>
      </c>
      <c r="C42" s="1">
        <v>2</v>
      </c>
      <c r="D42" s="1" t="s">
        <v>124</v>
      </c>
      <c r="E42" s="2">
        <v>1.1631944444444445E-2</v>
      </c>
      <c r="F42" s="2">
        <v>1.269675925925926E-2</v>
      </c>
      <c r="G42" s="2">
        <v>1.0648148148148153E-3</v>
      </c>
      <c r="H42" s="3">
        <v>42</v>
      </c>
      <c r="I42" s="1" t="s">
        <v>147</v>
      </c>
      <c r="K42" s="1" t="s">
        <v>148</v>
      </c>
      <c r="L42" s="1">
        <v>15</v>
      </c>
      <c r="O42" s="1" t="s">
        <v>45</v>
      </c>
      <c r="P42" s="1" t="s">
        <v>149</v>
      </c>
      <c r="R42" s="1">
        <v>157</v>
      </c>
      <c r="S42" s="1">
        <v>171</v>
      </c>
      <c r="T42" s="1">
        <f t="shared" si="5"/>
        <v>14</v>
      </c>
      <c r="U42" s="4">
        <f t="shared" si="6"/>
        <v>1005</v>
      </c>
      <c r="V42" s="4">
        <f t="shared" si="7"/>
        <v>1097</v>
      </c>
      <c r="W42" s="1" t="s">
        <v>30</v>
      </c>
      <c r="X42" s="1" t="str">
        <f>IF(H42=LOOKUP(H42,Flex!$A$1:$A$92),H42,"")</f>
        <v/>
      </c>
      <c r="Y42" s="4">
        <f t="shared" si="8"/>
        <v>92</v>
      </c>
      <c r="Z42" s="5">
        <f t="shared" si="9"/>
        <v>0.15217391304347827</v>
      </c>
    </row>
    <row r="43" spans="1:26">
      <c r="A43" s="1">
        <v>43</v>
      </c>
      <c r="B43" s="1">
        <v>4</v>
      </c>
      <c r="C43" s="1">
        <v>2</v>
      </c>
      <c r="D43" s="1" t="s">
        <v>124</v>
      </c>
      <c r="E43" s="2">
        <v>1.269675925925926E-2</v>
      </c>
      <c r="F43" s="2">
        <v>1.3020833333333334E-2</v>
      </c>
      <c r="G43" s="2">
        <v>3.2407407407407385E-4</v>
      </c>
      <c r="H43" s="3">
        <v>43</v>
      </c>
      <c r="I43" s="1" t="s">
        <v>150</v>
      </c>
      <c r="K43" s="1" t="s">
        <v>151</v>
      </c>
      <c r="L43" s="1">
        <v>11</v>
      </c>
      <c r="O43" s="1" t="s">
        <v>45</v>
      </c>
      <c r="P43" s="1" t="s">
        <v>149</v>
      </c>
      <c r="R43" s="1">
        <v>171</v>
      </c>
      <c r="S43" s="1">
        <v>175</v>
      </c>
      <c r="T43" s="1">
        <f t="shared" si="5"/>
        <v>4</v>
      </c>
      <c r="U43" s="4">
        <f t="shared" si="6"/>
        <v>1097</v>
      </c>
      <c r="V43" s="4">
        <f t="shared" si="7"/>
        <v>1125</v>
      </c>
      <c r="W43" s="1" t="s">
        <v>30</v>
      </c>
      <c r="X43" s="1" t="str">
        <f>IF(H43=LOOKUP(H43,Flex!$A$1:$A$92),H43,"")</f>
        <v/>
      </c>
      <c r="Y43" s="4">
        <f t="shared" si="8"/>
        <v>28</v>
      </c>
      <c r="Z43" s="5">
        <f t="shared" si="9"/>
        <v>0.14285714285714285</v>
      </c>
    </row>
    <row r="44" spans="1:26">
      <c r="A44" s="1">
        <v>44</v>
      </c>
      <c r="B44" s="1">
        <v>4</v>
      </c>
      <c r="C44" s="1">
        <v>2</v>
      </c>
      <c r="D44" s="1" t="s">
        <v>152</v>
      </c>
      <c r="E44" s="2">
        <v>0</v>
      </c>
      <c r="F44" s="2">
        <v>2.4768518518518516E-3</v>
      </c>
      <c r="G44" s="2">
        <v>2.4768518518518516E-3</v>
      </c>
      <c r="H44" s="3">
        <v>44</v>
      </c>
      <c r="I44" s="1" t="s">
        <v>141</v>
      </c>
      <c r="J44" s="1" t="s">
        <v>108</v>
      </c>
      <c r="K44" s="1" t="s">
        <v>153</v>
      </c>
      <c r="L44" s="1">
        <v>8</v>
      </c>
      <c r="N44" s="1" t="s">
        <v>53</v>
      </c>
      <c r="O44" s="1" t="s">
        <v>45</v>
      </c>
      <c r="P44" s="1" t="s">
        <v>154</v>
      </c>
      <c r="R44" s="1">
        <v>176</v>
      </c>
      <c r="S44" s="1">
        <v>211</v>
      </c>
      <c r="T44" s="1">
        <f t="shared" si="5"/>
        <v>35</v>
      </c>
      <c r="U44" s="4">
        <f t="shared" si="6"/>
        <v>0</v>
      </c>
      <c r="V44" s="4">
        <f t="shared" si="7"/>
        <v>214</v>
      </c>
      <c r="W44" s="1" t="s">
        <v>30</v>
      </c>
      <c r="X44" s="1" t="str">
        <f>IF(H44=LOOKUP(H44,Flex!$A$1:$A$92),H44,"")</f>
        <v/>
      </c>
      <c r="Y44" s="4">
        <f t="shared" si="8"/>
        <v>214</v>
      </c>
      <c r="Z44" s="5">
        <f t="shared" si="9"/>
        <v>0.16355140186915887</v>
      </c>
    </row>
    <row r="45" spans="1:26">
      <c r="A45" s="1">
        <v>45</v>
      </c>
      <c r="B45" s="1">
        <v>4</v>
      </c>
      <c r="C45" s="1">
        <v>2</v>
      </c>
      <c r="D45" s="1" t="s">
        <v>152</v>
      </c>
      <c r="E45" s="2">
        <v>2.488425925925926E-3</v>
      </c>
      <c r="F45" s="2">
        <v>3.7037037037037034E-3</v>
      </c>
      <c r="G45" s="2">
        <v>1.2152777777777774E-3</v>
      </c>
      <c r="H45" s="3">
        <v>45</v>
      </c>
      <c r="I45" s="1" t="s">
        <v>155</v>
      </c>
      <c r="K45" s="1" t="s">
        <v>156</v>
      </c>
      <c r="L45" s="1">
        <v>17</v>
      </c>
      <c r="O45" s="1" t="s">
        <v>45</v>
      </c>
      <c r="P45" s="1" t="s">
        <v>157</v>
      </c>
      <c r="R45" s="1">
        <v>212</v>
      </c>
      <c r="S45" s="1">
        <v>229</v>
      </c>
      <c r="T45" s="1">
        <f t="shared" si="5"/>
        <v>17</v>
      </c>
      <c r="U45" s="4">
        <f t="shared" si="6"/>
        <v>215</v>
      </c>
      <c r="V45" s="4">
        <f t="shared" si="7"/>
        <v>320</v>
      </c>
      <c r="W45" s="1" t="s">
        <v>30</v>
      </c>
      <c r="X45" s="1" t="str">
        <f>IF(H45=LOOKUP(H45,Flex!$A$1:$A$92),H45,"")</f>
        <v/>
      </c>
      <c r="Y45" s="4">
        <f t="shared" si="8"/>
        <v>105</v>
      </c>
      <c r="Z45" s="5">
        <f t="shared" si="9"/>
        <v>0.16190476190476191</v>
      </c>
    </row>
    <row r="46" spans="1:26">
      <c r="A46" s="1">
        <v>46</v>
      </c>
      <c r="B46" s="1">
        <v>4</v>
      </c>
      <c r="C46" s="1">
        <v>2</v>
      </c>
      <c r="D46" s="1" t="s">
        <v>152</v>
      </c>
      <c r="E46" s="2">
        <v>3.7499999999999999E-3</v>
      </c>
      <c r="F46" s="2">
        <v>5.6712962962962958E-3</v>
      </c>
      <c r="G46" s="2">
        <v>1.9212962962962959E-3</v>
      </c>
      <c r="H46" s="3">
        <v>46</v>
      </c>
      <c r="I46" s="1" t="s">
        <v>158</v>
      </c>
      <c r="K46" s="1" t="s">
        <v>159</v>
      </c>
      <c r="L46" s="1">
        <v>17</v>
      </c>
      <c r="O46" s="1" t="s">
        <v>45</v>
      </c>
      <c r="P46" s="1" t="s">
        <v>160</v>
      </c>
      <c r="R46" s="1">
        <v>230</v>
      </c>
      <c r="S46" s="1">
        <v>259</v>
      </c>
      <c r="T46" s="1">
        <f t="shared" si="5"/>
        <v>29</v>
      </c>
      <c r="U46" s="4">
        <f t="shared" si="6"/>
        <v>324</v>
      </c>
      <c r="V46" s="4">
        <f t="shared" si="7"/>
        <v>489.99999999999994</v>
      </c>
      <c r="W46" s="1" t="s">
        <v>30</v>
      </c>
      <c r="X46" s="1" t="str">
        <f>IF(H46=LOOKUP(H46,Flex!$A$1:$A$92),H46,"")</f>
        <v/>
      </c>
      <c r="Y46" s="4">
        <f t="shared" si="8"/>
        <v>166</v>
      </c>
      <c r="Z46" s="5">
        <f t="shared" si="9"/>
        <v>0.1746987951807229</v>
      </c>
    </row>
    <row r="47" spans="1:26">
      <c r="A47" s="1">
        <v>48</v>
      </c>
      <c r="B47" s="1">
        <v>4</v>
      </c>
      <c r="C47" s="1">
        <v>1</v>
      </c>
      <c r="D47" s="1" t="s">
        <v>161</v>
      </c>
      <c r="E47" s="2">
        <v>4.9768518518518521E-4</v>
      </c>
      <c r="F47" s="2">
        <v>2.9861111111111113E-3</v>
      </c>
      <c r="G47" s="2">
        <v>2.488425925925926E-3</v>
      </c>
      <c r="H47" s="3">
        <v>47</v>
      </c>
      <c r="I47" s="1" t="s">
        <v>147</v>
      </c>
      <c r="K47" s="1" t="s">
        <v>162</v>
      </c>
      <c r="L47" s="1">
        <v>15</v>
      </c>
      <c r="O47" s="1" t="s">
        <v>28</v>
      </c>
      <c r="P47" s="1" t="s">
        <v>163</v>
      </c>
      <c r="Q47" s="1" t="s">
        <v>30</v>
      </c>
      <c r="R47" s="1">
        <v>274</v>
      </c>
      <c r="S47" s="1">
        <v>311</v>
      </c>
      <c r="T47" s="1">
        <f t="shared" si="5"/>
        <v>37</v>
      </c>
      <c r="U47" s="4">
        <f t="shared" si="6"/>
        <v>43</v>
      </c>
      <c r="V47" s="4">
        <f t="shared" si="7"/>
        <v>258</v>
      </c>
      <c r="W47" s="1" t="s">
        <v>30</v>
      </c>
      <c r="X47" s="1">
        <f>IF(H47=LOOKUP(H47,Flex!$A$1:$A$92),H47,"")</f>
        <v>47</v>
      </c>
      <c r="Y47" s="4">
        <f t="shared" si="8"/>
        <v>215</v>
      </c>
      <c r="Z47" s="5">
        <f t="shared" si="9"/>
        <v>0.17209302325581396</v>
      </c>
    </row>
    <row r="48" spans="1:26">
      <c r="A48" s="1">
        <v>52</v>
      </c>
      <c r="B48" s="1">
        <v>4</v>
      </c>
      <c r="C48" s="1">
        <v>1</v>
      </c>
      <c r="D48" s="1" t="s">
        <v>161</v>
      </c>
      <c r="E48" s="2">
        <v>5.4745370370370373E-3</v>
      </c>
      <c r="F48" s="2">
        <v>6.3773148148148148E-3</v>
      </c>
      <c r="G48" s="2">
        <v>9.0277777777777752E-4</v>
      </c>
      <c r="H48" s="3">
        <v>48</v>
      </c>
      <c r="I48" s="1" t="s">
        <v>164</v>
      </c>
      <c r="K48" s="1" t="s">
        <v>165</v>
      </c>
      <c r="L48" s="1">
        <v>1</v>
      </c>
      <c r="O48" s="1" t="s">
        <v>28</v>
      </c>
      <c r="R48" s="1">
        <v>353</v>
      </c>
      <c r="S48" s="1">
        <v>368</v>
      </c>
      <c r="T48" s="1">
        <f t="shared" si="5"/>
        <v>15</v>
      </c>
      <c r="U48" s="4">
        <f t="shared" si="6"/>
        <v>473</v>
      </c>
      <c r="V48" s="4">
        <f t="shared" si="7"/>
        <v>551</v>
      </c>
      <c r="W48" s="1" t="s">
        <v>30</v>
      </c>
      <c r="X48" s="1">
        <f>IF(H48=LOOKUP(H48,Flex!$A$1:$A$92),H48,"")</f>
        <v>48</v>
      </c>
      <c r="Y48" s="4">
        <f t="shared" si="8"/>
        <v>78</v>
      </c>
      <c r="Z48" s="5">
        <f t="shared" si="9"/>
        <v>0.19230769230769232</v>
      </c>
    </row>
    <row r="49" spans="1:26">
      <c r="A49" s="1">
        <v>53</v>
      </c>
      <c r="B49" s="1">
        <v>4</v>
      </c>
      <c r="C49" s="1">
        <v>1</v>
      </c>
      <c r="D49" s="1" t="s">
        <v>161</v>
      </c>
      <c r="E49" s="2">
        <v>6.4004629629629628E-3</v>
      </c>
      <c r="F49" s="2">
        <v>7.3148148148148148E-3</v>
      </c>
      <c r="G49" s="2">
        <v>9.1435185185185196E-4</v>
      </c>
      <c r="H49" s="3">
        <v>49</v>
      </c>
      <c r="I49" s="1" t="s">
        <v>166</v>
      </c>
      <c r="K49" s="1" t="s">
        <v>167</v>
      </c>
      <c r="L49" s="1">
        <v>11</v>
      </c>
      <c r="O49" s="1" t="s">
        <v>45</v>
      </c>
      <c r="R49" s="1">
        <v>368</v>
      </c>
      <c r="S49" s="1">
        <v>383</v>
      </c>
      <c r="T49" s="1">
        <f t="shared" si="5"/>
        <v>15</v>
      </c>
      <c r="U49" s="4">
        <f t="shared" si="6"/>
        <v>553</v>
      </c>
      <c r="V49" s="4">
        <f t="shared" si="7"/>
        <v>632</v>
      </c>
      <c r="W49" s="1" t="s">
        <v>30</v>
      </c>
      <c r="X49" s="1" t="str">
        <f>IF(H49=LOOKUP(H49,Flex!$A$1:$A$92),H49,"")</f>
        <v/>
      </c>
      <c r="Y49" s="4">
        <f t="shared" si="8"/>
        <v>79</v>
      </c>
      <c r="Z49" s="5">
        <f t="shared" si="9"/>
        <v>0.189873417721519</v>
      </c>
    </row>
    <row r="50" spans="1:26">
      <c r="A50" s="1">
        <v>54</v>
      </c>
      <c r="B50" s="1">
        <v>4</v>
      </c>
      <c r="C50" s="1">
        <v>1</v>
      </c>
      <c r="D50" s="1" t="s">
        <v>161</v>
      </c>
      <c r="E50" s="2">
        <v>7.3263888888888892E-3</v>
      </c>
      <c r="F50" s="2">
        <v>8.0787037037037043E-3</v>
      </c>
      <c r="G50" s="2">
        <v>7.5231481481481503E-4</v>
      </c>
      <c r="H50" s="3">
        <v>50</v>
      </c>
      <c r="I50" s="1" t="s">
        <v>168</v>
      </c>
      <c r="J50" s="1" t="s">
        <v>51</v>
      </c>
      <c r="K50" s="1" t="s">
        <v>169</v>
      </c>
      <c r="L50" s="1">
        <v>4</v>
      </c>
      <c r="O50" s="1" t="s">
        <v>28</v>
      </c>
      <c r="P50" s="1" t="s">
        <v>170</v>
      </c>
      <c r="R50" s="1">
        <v>384</v>
      </c>
      <c r="S50" s="1">
        <v>398</v>
      </c>
      <c r="T50" s="1">
        <f t="shared" si="5"/>
        <v>14</v>
      </c>
      <c r="U50" s="4">
        <f t="shared" si="6"/>
        <v>633</v>
      </c>
      <c r="V50" s="4">
        <f t="shared" si="7"/>
        <v>698</v>
      </c>
      <c r="W50" s="1" t="s">
        <v>30</v>
      </c>
      <c r="X50" s="1">
        <f>IF(H50=LOOKUP(H50,Flex!$A$1:$A$92),H50,"")</f>
        <v>50</v>
      </c>
      <c r="Y50" s="4">
        <f t="shared" si="8"/>
        <v>65</v>
      </c>
      <c r="Z50" s="5">
        <f t="shared" si="9"/>
        <v>0.2153846153846154</v>
      </c>
    </row>
    <row r="51" spans="1:26">
      <c r="A51" s="1">
        <v>55</v>
      </c>
      <c r="B51" s="1">
        <v>4</v>
      </c>
      <c r="C51" s="1">
        <v>1</v>
      </c>
      <c r="D51" s="1" t="s">
        <v>161</v>
      </c>
      <c r="E51" s="2">
        <v>8.1597222222222227E-3</v>
      </c>
      <c r="F51" s="2">
        <v>9.0509259259259258E-3</v>
      </c>
      <c r="G51" s="2">
        <v>8.9120370370370308E-4</v>
      </c>
      <c r="H51" s="3">
        <v>51</v>
      </c>
      <c r="I51" s="1" t="s">
        <v>171</v>
      </c>
      <c r="K51" s="1" t="s">
        <v>172</v>
      </c>
      <c r="L51" s="1">
        <v>19</v>
      </c>
      <c r="O51" s="1" t="s">
        <v>28</v>
      </c>
      <c r="P51" s="1" t="s">
        <v>173</v>
      </c>
      <c r="R51" s="1">
        <v>399</v>
      </c>
      <c r="S51" s="1">
        <v>414</v>
      </c>
      <c r="T51" s="1">
        <f t="shared" si="5"/>
        <v>15</v>
      </c>
      <c r="U51" s="4">
        <f t="shared" si="6"/>
        <v>705</v>
      </c>
      <c r="V51" s="4">
        <f t="shared" si="7"/>
        <v>782</v>
      </c>
      <c r="W51" s="1" t="s">
        <v>30</v>
      </c>
      <c r="X51" s="1">
        <f>IF(H51=LOOKUP(H51,Flex!$A$1:$A$92),H51,"")</f>
        <v>51</v>
      </c>
      <c r="Y51" s="4">
        <f t="shared" si="8"/>
        <v>77</v>
      </c>
      <c r="Z51" s="5">
        <f t="shared" si="9"/>
        <v>0.19480519480519481</v>
      </c>
    </row>
    <row r="52" spans="1:26">
      <c r="A52" s="1">
        <v>56</v>
      </c>
      <c r="B52" s="1">
        <v>4</v>
      </c>
      <c r="C52" s="1">
        <v>1</v>
      </c>
      <c r="D52" s="1" t="s">
        <v>161</v>
      </c>
      <c r="E52" s="2">
        <v>9.0740740740740729E-3</v>
      </c>
      <c r="F52" s="2">
        <v>0.01</v>
      </c>
      <c r="G52" s="2">
        <v>9.2592592592592726E-4</v>
      </c>
      <c r="H52" s="3">
        <v>52</v>
      </c>
      <c r="I52" s="1" t="s">
        <v>174</v>
      </c>
      <c r="J52" s="1" t="s">
        <v>51</v>
      </c>
      <c r="K52" s="1" t="s">
        <v>175</v>
      </c>
      <c r="L52" s="1">
        <v>4</v>
      </c>
      <c r="O52" s="1" t="s">
        <v>28</v>
      </c>
      <c r="R52" s="1">
        <v>415</v>
      </c>
      <c r="S52" s="1">
        <v>434</v>
      </c>
      <c r="T52" s="1">
        <f t="shared" si="5"/>
        <v>19</v>
      </c>
      <c r="U52" s="4">
        <f t="shared" si="6"/>
        <v>784</v>
      </c>
      <c r="V52" s="4">
        <f t="shared" si="7"/>
        <v>864</v>
      </c>
      <c r="W52" s="1" t="s">
        <v>30</v>
      </c>
      <c r="X52" s="1">
        <f>IF(H52=LOOKUP(H52,Flex!$A$1:$A$92),H52,"")</f>
        <v>52</v>
      </c>
      <c r="Y52" s="4">
        <f t="shared" si="8"/>
        <v>80</v>
      </c>
      <c r="Z52" s="5">
        <f t="shared" si="9"/>
        <v>0.23749999999999999</v>
      </c>
    </row>
    <row r="53" spans="1:26">
      <c r="A53" s="1">
        <v>57</v>
      </c>
      <c r="B53" s="1">
        <v>4</v>
      </c>
      <c r="C53" s="1">
        <v>1</v>
      </c>
      <c r="D53" s="1" t="s">
        <v>161</v>
      </c>
      <c r="E53" s="2">
        <v>1.0069444444444445E-2</v>
      </c>
      <c r="F53" s="2">
        <v>1.1851851851851851E-2</v>
      </c>
      <c r="G53" s="2">
        <v>1.7824074074074062E-3</v>
      </c>
      <c r="H53" s="3">
        <v>53</v>
      </c>
      <c r="I53" s="1" t="s">
        <v>176</v>
      </c>
      <c r="J53" s="1" t="s">
        <v>177</v>
      </c>
      <c r="K53" s="1" t="s">
        <v>178</v>
      </c>
      <c r="L53" s="1">
        <v>4</v>
      </c>
      <c r="O53" s="1" t="s">
        <v>28</v>
      </c>
      <c r="R53" s="1">
        <v>433</v>
      </c>
      <c r="S53" s="1">
        <v>465</v>
      </c>
      <c r="T53" s="1">
        <f t="shared" si="5"/>
        <v>32</v>
      </c>
      <c r="U53" s="4">
        <f t="shared" si="6"/>
        <v>870</v>
      </c>
      <c r="V53" s="4">
        <f t="shared" si="7"/>
        <v>1024</v>
      </c>
      <c r="W53" s="1" t="s">
        <v>30</v>
      </c>
      <c r="X53" s="1">
        <f>IF(H53=LOOKUP(H53,Flex!$A$1:$A$92),H53,"")</f>
        <v>53</v>
      </c>
      <c r="Y53" s="4">
        <f t="shared" si="8"/>
        <v>154</v>
      </c>
      <c r="Z53" s="5">
        <f t="shared" si="9"/>
        <v>0.20779220779220781</v>
      </c>
    </row>
    <row r="54" spans="1:26">
      <c r="A54" s="1">
        <v>58</v>
      </c>
      <c r="B54" s="1">
        <v>4</v>
      </c>
      <c r="C54" s="1">
        <v>1</v>
      </c>
      <c r="D54" s="1" t="s">
        <v>161</v>
      </c>
      <c r="E54" s="2">
        <v>1.1863425925925925E-2</v>
      </c>
      <c r="F54" s="2">
        <v>1.2939814814814814E-2</v>
      </c>
      <c r="G54" s="2">
        <v>1.0763888888888889E-3</v>
      </c>
      <c r="H54" s="3">
        <v>54</v>
      </c>
      <c r="I54" s="1" t="s">
        <v>147</v>
      </c>
      <c r="K54" s="1" t="s">
        <v>179</v>
      </c>
      <c r="L54" s="1">
        <v>15</v>
      </c>
      <c r="O54" s="1" t="s">
        <v>45</v>
      </c>
      <c r="R54" s="1">
        <v>466</v>
      </c>
      <c r="S54" s="1">
        <v>485</v>
      </c>
      <c r="T54" s="1">
        <f t="shared" si="5"/>
        <v>19</v>
      </c>
      <c r="U54" s="4">
        <f t="shared" si="6"/>
        <v>1025</v>
      </c>
      <c r="V54" s="4">
        <f t="shared" si="7"/>
        <v>1118</v>
      </c>
      <c r="W54" s="1" t="s">
        <v>30</v>
      </c>
      <c r="X54" s="1" t="str">
        <f>IF(H54=LOOKUP(H54,Flex!$A$1:$A$92),H54,"")</f>
        <v/>
      </c>
      <c r="Y54" s="4">
        <f t="shared" si="8"/>
        <v>93</v>
      </c>
      <c r="Z54" s="5">
        <f t="shared" si="9"/>
        <v>0.20430107526881722</v>
      </c>
    </row>
    <row r="55" spans="1:26">
      <c r="A55" s="1">
        <v>59</v>
      </c>
      <c r="B55" s="1">
        <v>4</v>
      </c>
      <c r="C55" s="1">
        <v>1</v>
      </c>
      <c r="D55" s="1" t="s">
        <v>180</v>
      </c>
      <c r="E55" s="2">
        <v>0</v>
      </c>
      <c r="F55" s="2">
        <v>2.7314814814814819E-3</v>
      </c>
      <c r="G55" s="2">
        <v>2.7314814814814819E-3</v>
      </c>
      <c r="H55" s="3">
        <v>55</v>
      </c>
      <c r="I55" s="1" t="s">
        <v>181</v>
      </c>
      <c r="J55" s="1" t="s">
        <v>108</v>
      </c>
      <c r="K55" s="1" t="s">
        <v>182</v>
      </c>
      <c r="L55" s="1">
        <v>12</v>
      </c>
      <c r="N55" s="1" t="s">
        <v>53</v>
      </c>
      <c r="O55" s="1" t="s">
        <v>28</v>
      </c>
      <c r="R55" s="1">
        <v>486</v>
      </c>
      <c r="S55" s="1">
        <v>540</v>
      </c>
      <c r="T55" s="1">
        <f t="shared" si="5"/>
        <v>54</v>
      </c>
      <c r="U55" s="4">
        <f t="shared" si="6"/>
        <v>0</v>
      </c>
      <c r="V55" s="4">
        <f t="shared" si="7"/>
        <v>236</v>
      </c>
      <c r="W55" s="1" t="s">
        <v>30</v>
      </c>
      <c r="X55" s="1">
        <f>IF(H55=LOOKUP(H55,Flex!$A$1:$A$92),H55,"")</f>
        <v>55</v>
      </c>
      <c r="Y55" s="4">
        <f t="shared" si="8"/>
        <v>236</v>
      </c>
      <c r="Z55" s="5">
        <f t="shared" si="9"/>
        <v>0.2288135593220339</v>
      </c>
    </row>
    <row r="56" spans="1:26">
      <c r="A56" s="1">
        <v>60</v>
      </c>
      <c r="B56" s="1">
        <v>4</v>
      </c>
      <c r="C56" s="1">
        <v>1</v>
      </c>
      <c r="D56" s="1" t="s">
        <v>180</v>
      </c>
      <c r="E56" s="2">
        <v>2.7777777777777779E-3</v>
      </c>
      <c r="F56" s="2">
        <v>3.6574074074074074E-3</v>
      </c>
      <c r="G56" s="2">
        <v>8.7962962962962951E-4</v>
      </c>
      <c r="H56" s="3">
        <v>56</v>
      </c>
      <c r="I56" s="1" t="s">
        <v>183</v>
      </c>
      <c r="K56" s="1" t="s">
        <v>184</v>
      </c>
      <c r="L56" s="1">
        <v>15</v>
      </c>
      <c r="O56" s="1" t="s">
        <v>28</v>
      </c>
      <c r="R56" s="1">
        <v>541</v>
      </c>
      <c r="S56" s="1">
        <v>559</v>
      </c>
      <c r="T56" s="1">
        <f t="shared" si="5"/>
        <v>18</v>
      </c>
      <c r="U56" s="4">
        <f t="shared" si="6"/>
        <v>240</v>
      </c>
      <c r="V56" s="4">
        <f t="shared" si="7"/>
        <v>316</v>
      </c>
      <c r="W56" s="1" t="s">
        <v>30</v>
      </c>
      <c r="X56" s="1">
        <f>IF(H56=LOOKUP(H56,Flex!$A$1:$A$92),H56,"")</f>
        <v>56</v>
      </c>
      <c r="Y56" s="4">
        <f t="shared" si="8"/>
        <v>76</v>
      </c>
      <c r="Z56" s="5">
        <f t="shared" si="9"/>
        <v>0.23684210526315788</v>
      </c>
    </row>
    <row r="57" spans="1:26">
      <c r="A57" s="1">
        <v>61</v>
      </c>
      <c r="B57" s="1">
        <v>4</v>
      </c>
      <c r="C57" s="1">
        <v>1</v>
      </c>
      <c r="D57" s="1" t="s">
        <v>180</v>
      </c>
      <c r="E57" s="2">
        <v>3.6805555555555554E-3</v>
      </c>
      <c r="F57" s="2">
        <v>4.7453703703703703E-3</v>
      </c>
      <c r="G57" s="2">
        <v>1.0648148148148149E-3</v>
      </c>
      <c r="H57" s="3">
        <v>57</v>
      </c>
      <c r="I57" s="1" t="s">
        <v>185</v>
      </c>
      <c r="K57" s="1" t="s">
        <v>186</v>
      </c>
      <c r="L57" s="1">
        <v>17</v>
      </c>
      <c r="O57" s="1" t="s">
        <v>28</v>
      </c>
      <c r="R57" s="1">
        <v>560</v>
      </c>
      <c r="S57" s="1">
        <v>587</v>
      </c>
      <c r="T57" s="1">
        <f t="shared" si="5"/>
        <v>27</v>
      </c>
      <c r="U57" s="4">
        <f t="shared" si="6"/>
        <v>318</v>
      </c>
      <c r="V57" s="4">
        <f t="shared" si="7"/>
        <v>410</v>
      </c>
      <c r="W57" s="1" t="s">
        <v>30</v>
      </c>
      <c r="X57" s="1">
        <f>IF(H57=LOOKUP(H57,Flex!$A$1:$A$92),H57,"")</f>
        <v>57</v>
      </c>
      <c r="Y57" s="4">
        <f t="shared" si="8"/>
        <v>92</v>
      </c>
      <c r="Z57" s="5">
        <f t="shared" si="9"/>
        <v>0.29347826086956524</v>
      </c>
    </row>
    <row r="58" spans="1:26">
      <c r="A58" s="1">
        <v>62</v>
      </c>
      <c r="B58" s="1">
        <v>4</v>
      </c>
      <c r="C58" s="1">
        <v>1</v>
      </c>
      <c r="D58" s="1" t="s">
        <v>180</v>
      </c>
      <c r="E58" s="2">
        <v>4.7800925925925919E-3</v>
      </c>
      <c r="F58" s="2">
        <v>5.6712962962962958E-3</v>
      </c>
      <c r="G58" s="2">
        <v>8.9120370370370395E-4</v>
      </c>
      <c r="H58" s="3">
        <v>58</v>
      </c>
      <c r="I58" s="1" t="s">
        <v>187</v>
      </c>
      <c r="K58" s="1" t="s">
        <v>188</v>
      </c>
      <c r="L58" s="1">
        <v>19</v>
      </c>
      <c r="O58" s="1" t="s">
        <v>28</v>
      </c>
      <c r="R58" s="1">
        <v>588</v>
      </c>
      <c r="S58" s="1">
        <v>603</v>
      </c>
      <c r="T58" s="1">
        <f t="shared" si="5"/>
        <v>15</v>
      </c>
      <c r="U58" s="4">
        <f t="shared" si="6"/>
        <v>413</v>
      </c>
      <c r="V58" s="4">
        <f t="shared" si="7"/>
        <v>489.99999999999994</v>
      </c>
      <c r="W58" s="1" t="s">
        <v>30</v>
      </c>
      <c r="X58" s="1">
        <f>IF(H58=LOOKUP(H58,Flex!$A$1:$A$92),H58,"")</f>
        <v>58</v>
      </c>
      <c r="Y58" s="4">
        <f t="shared" si="8"/>
        <v>77</v>
      </c>
      <c r="Z58" s="5">
        <f t="shared" si="9"/>
        <v>0.19480519480519481</v>
      </c>
    </row>
    <row r="59" spans="1:26">
      <c r="A59" s="1">
        <v>63</v>
      </c>
      <c r="B59" s="1">
        <v>4</v>
      </c>
      <c r="C59" s="1">
        <v>1</v>
      </c>
      <c r="D59" s="1" t="s">
        <v>180</v>
      </c>
      <c r="E59" s="2">
        <v>5.6828703703703702E-3</v>
      </c>
      <c r="F59" s="2">
        <v>6.4814814814814813E-3</v>
      </c>
      <c r="G59" s="2">
        <v>7.9861111111111105E-4</v>
      </c>
      <c r="H59" s="3">
        <v>59</v>
      </c>
      <c r="I59" s="1" t="s">
        <v>189</v>
      </c>
      <c r="K59" s="1" t="s">
        <v>190</v>
      </c>
      <c r="L59" s="1">
        <v>17</v>
      </c>
      <c r="O59" s="1" t="s">
        <v>28</v>
      </c>
      <c r="R59" s="1">
        <v>604</v>
      </c>
      <c r="S59" s="1">
        <v>620</v>
      </c>
      <c r="T59" s="1">
        <f t="shared" si="5"/>
        <v>16</v>
      </c>
      <c r="U59" s="4">
        <f t="shared" si="6"/>
        <v>491</v>
      </c>
      <c r="V59" s="4">
        <f t="shared" si="7"/>
        <v>560</v>
      </c>
      <c r="W59" s="1" t="s">
        <v>30</v>
      </c>
      <c r="X59" s="1">
        <f>IF(H59=LOOKUP(H59,Flex!$A$1:$A$92),H59,"")</f>
        <v>59</v>
      </c>
      <c r="Y59" s="4">
        <f t="shared" si="8"/>
        <v>69</v>
      </c>
      <c r="Z59" s="5">
        <f t="shared" si="9"/>
        <v>0.2318840579710145</v>
      </c>
    </row>
    <row r="60" spans="1:26">
      <c r="A60" s="1">
        <v>64</v>
      </c>
      <c r="B60" s="1">
        <v>4</v>
      </c>
      <c r="C60" s="1">
        <v>1</v>
      </c>
      <c r="D60" s="1" t="s">
        <v>180</v>
      </c>
      <c r="E60" s="2">
        <v>6.5624999999999998E-3</v>
      </c>
      <c r="F60" s="2">
        <v>7.858796296296296E-3</v>
      </c>
      <c r="G60" s="2">
        <v>1.2962962962962963E-3</v>
      </c>
      <c r="H60" s="3">
        <v>60</v>
      </c>
      <c r="I60" s="1" t="s">
        <v>191</v>
      </c>
      <c r="J60" s="1" t="s">
        <v>108</v>
      </c>
      <c r="K60" s="1" t="s">
        <v>192</v>
      </c>
      <c r="L60" s="1">
        <v>7</v>
      </c>
      <c r="O60" s="1" t="s">
        <v>28</v>
      </c>
      <c r="R60" s="1">
        <v>622</v>
      </c>
      <c r="S60" s="1">
        <v>652</v>
      </c>
      <c r="T60" s="1">
        <f t="shared" si="5"/>
        <v>30</v>
      </c>
      <c r="U60" s="4">
        <f t="shared" si="6"/>
        <v>567</v>
      </c>
      <c r="V60" s="4">
        <f t="shared" si="7"/>
        <v>679</v>
      </c>
      <c r="W60" s="1" t="s">
        <v>30</v>
      </c>
      <c r="X60" s="1">
        <f>IF(H60=LOOKUP(H60,Flex!$A$1:$A$92),H60,"")</f>
        <v>60</v>
      </c>
      <c r="Y60" s="4">
        <f t="shared" si="8"/>
        <v>112</v>
      </c>
      <c r="Z60" s="5">
        <f t="shared" si="9"/>
        <v>0.26785714285714285</v>
      </c>
    </row>
    <row r="61" spans="1:26">
      <c r="A61" s="1">
        <v>65</v>
      </c>
      <c r="B61" s="1">
        <v>4</v>
      </c>
      <c r="C61" s="1">
        <v>1</v>
      </c>
      <c r="D61" s="1" t="s">
        <v>180</v>
      </c>
      <c r="E61" s="2">
        <v>7.8703703703703713E-3</v>
      </c>
      <c r="F61" s="2">
        <v>1.0185185185185184E-2</v>
      </c>
      <c r="G61" s="2">
        <v>2.314814814814813E-3</v>
      </c>
      <c r="H61" s="3">
        <v>61</v>
      </c>
      <c r="I61" s="1" t="s">
        <v>193</v>
      </c>
      <c r="J61" s="1" t="s">
        <v>108</v>
      </c>
      <c r="K61" s="1" t="s">
        <v>194</v>
      </c>
      <c r="L61" s="1">
        <v>6</v>
      </c>
      <c r="O61" s="1" t="s">
        <v>28</v>
      </c>
      <c r="R61" s="1">
        <v>654</v>
      </c>
      <c r="S61" s="1">
        <v>716</v>
      </c>
      <c r="T61" s="1">
        <f t="shared" si="5"/>
        <v>62</v>
      </c>
      <c r="U61" s="4">
        <f t="shared" si="6"/>
        <v>680</v>
      </c>
      <c r="V61" s="4">
        <f t="shared" si="7"/>
        <v>880</v>
      </c>
      <c r="W61" s="1" t="s">
        <v>30</v>
      </c>
      <c r="X61" s="1">
        <f>IF(H61=LOOKUP(H61,Flex!$A$1:$A$92),H61,"")</f>
        <v>61</v>
      </c>
      <c r="Y61" s="4">
        <f t="shared" si="8"/>
        <v>200</v>
      </c>
      <c r="Z61" s="5">
        <f t="shared" si="9"/>
        <v>0.31</v>
      </c>
    </row>
    <row r="62" spans="1:26">
      <c r="A62" s="1">
        <v>66</v>
      </c>
      <c r="B62" s="1">
        <v>4</v>
      </c>
      <c r="C62" s="1">
        <v>2</v>
      </c>
      <c r="D62" s="1" t="s">
        <v>195</v>
      </c>
      <c r="E62" s="2">
        <v>0</v>
      </c>
      <c r="F62" s="2">
        <v>5.2372685185185187E-3</v>
      </c>
      <c r="G62" s="2">
        <v>5.2372685185185187E-3</v>
      </c>
      <c r="H62" s="3">
        <v>62</v>
      </c>
      <c r="I62" s="1" t="s">
        <v>196</v>
      </c>
      <c r="K62" s="1" t="s">
        <v>197</v>
      </c>
      <c r="L62" s="1" t="s">
        <v>30</v>
      </c>
      <c r="O62" s="1" t="s">
        <v>48</v>
      </c>
      <c r="P62" s="1" t="s">
        <v>198</v>
      </c>
      <c r="Q62" s="1" t="s">
        <v>30</v>
      </c>
      <c r="R62" s="1">
        <v>4</v>
      </c>
      <c r="S62" s="1">
        <v>96</v>
      </c>
      <c r="T62" s="1">
        <f t="shared" si="5"/>
        <v>92</v>
      </c>
      <c r="U62" s="4">
        <f t="shared" si="6"/>
        <v>0</v>
      </c>
      <c r="V62" s="4">
        <f t="shared" si="7"/>
        <v>452</v>
      </c>
      <c r="W62" s="1" t="s">
        <v>30</v>
      </c>
      <c r="X62" s="1" t="str">
        <f>IF(H62=LOOKUP(H62,Flex!$A$1:$A$92),H62,"")</f>
        <v/>
      </c>
      <c r="Y62" s="4">
        <f t="shared" si="8"/>
        <v>452</v>
      </c>
      <c r="Z62" s="5">
        <f t="shared" si="9"/>
        <v>0.20353982300884957</v>
      </c>
    </row>
    <row r="63" spans="1:26">
      <c r="A63" s="1">
        <v>67</v>
      </c>
      <c r="B63" s="1">
        <v>4</v>
      </c>
      <c r="C63" s="1">
        <v>2</v>
      </c>
      <c r="D63" s="1" t="s">
        <v>195</v>
      </c>
      <c r="E63" s="2">
        <v>5.2430555555555555E-3</v>
      </c>
      <c r="F63" s="2">
        <v>7.3148148148148148E-3</v>
      </c>
      <c r="G63" s="2">
        <v>2.0717592592592593E-3</v>
      </c>
      <c r="H63" s="3">
        <v>63</v>
      </c>
      <c r="I63" s="1" t="s">
        <v>144</v>
      </c>
      <c r="K63" s="1" t="s">
        <v>197</v>
      </c>
      <c r="L63" s="1" t="s">
        <v>30</v>
      </c>
      <c r="O63" s="1" t="s">
        <v>45</v>
      </c>
      <c r="R63" s="1">
        <v>4</v>
      </c>
      <c r="S63" s="1">
        <v>96</v>
      </c>
      <c r="T63" s="1">
        <f t="shared" si="5"/>
        <v>92</v>
      </c>
      <c r="U63" s="4">
        <f t="shared" si="6"/>
        <v>453</v>
      </c>
      <c r="V63" s="4">
        <f t="shared" si="7"/>
        <v>632</v>
      </c>
      <c r="W63" s="1" t="s">
        <v>30</v>
      </c>
      <c r="X63" s="1" t="str">
        <f>IF(H63=LOOKUP(H63,Flex!$A$1:$A$92),H63,"")</f>
        <v/>
      </c>
      <c r="Y63" s="4">
        <f t="shared" si="8"/>
        <v>179</v>
      </c>
      <c r="Z63" s="5">
        <f t="shared" si="9"/>
        <v>0.51396648044692739</v>
      </c>
    </row>
    <row r="64" spans="1:26">
      <c r="A64" s="1">
        <v>68</v>
      </c>
      <c r="B64" s="1">
        <v>4</v>
      </c>
      <c r="C64" s="1">
        <v>2</v>
      </c>
      <c r="D64" s="1" t="s">
        <v>195</v>
      </c>
      <c r="E64" s="2">
        <v>7.3495370370370372E-3</v>
      </c>
      <c r="F64" s="2">
        <v>8.4606481481481494E-3</v>
      </c>
      <c r="G64" s="2">
        <v>1.1111111111111122E-3</v>
      </c>
      <c r="H64" s="3">
        <v>64</v>
      </c>
      <c r="I64" s="1" t="s">
        <v>199</v>
      </c>
      <c r="K64" s="1" t="s">
        <v>200</v>
      </c>
      <c r="L64" s="1">
        <v>19</v>
      </c>
      <c r="O64" s="1" t="s">
        <v>28</v>
      </c>
      <c r="R64" s="1">
        <v>101</v>
      </c>
      <c r="S64" s="1">
        <v>116</v>
      </c>
      <c r="T64" s="1">
        <f t="shared" si="5"/>
        <v>15</v>
      </c>
      <c r="U64" s="4">
        <f t="shared" si="6"/>
        <v>635</v>
      </c>
      <c r="V64" s="4">
        <f t="shared" si="7"/>
        <v>731</v>
      </c>
      <c r="W64" s="1" t="s">
        <v>30</v>
      </c>
      <c r="X64" s="1">
        <f>IF(H64=LOOKUP(H64,Flex!$A$1:$A$92),H64,"")</f>
        <v>64</v>
      </c>
      <c r="Y64" s="4">
        <f t="shared" si="8"/>
        <v>96</v>
      </c>
      <c r="Z64" s="5">
        <f t="shared" si="9"/>
        <v>0.15625</v>
      </c>
    </row>
    <row r="65" spans="1:26">
      <c r="A65" s="1">
        <v>69</v>
      </c>
      <c r="B65" s="1">
        <v>4</v>
      </c>
      <c r="C65" s="1">
        <v>2</v>
      </c>
      <c r="D65" s="1" t="s">
        <v>195</v>
      </c>
      <c r="E65" s="2">
        <v>8.4837962962962966E-3</v>
      </c>
      <c r="F65" s="2">
        <v>1.2488425925925925E-2</v>
      </c>
      <c r="G65" s="2">
        <v>4.0046296296296288E-3</v>
      </c>
      <c r="H65" s="3">
        <v>65</v>
      </c>
      <c r="I65" s="1" t="s">
        <v>201</v>
      </c>
      <c r="J65" s="1" t="s">
        <v>26</v>
      </c>
      <c r="K65" s="1" t="s">
        <v>202</v>
      </c>
      <c r="L65" s="1">
        <v>4</v>
      </c>
      <c r="O65" s="1" t="s">
        <v>28</v>
      </c>
      <c r="R65" s="1">
        <v>116</v>
      </c>
      <c r="S65" s="1">
        <v>184</v>
      </c>
      <c r="T65" s="1">
        <f t="shared" si="5"/>
        <v>68</v>
      </c>
      <c r="U65" s="4">
        <f t="shared" si="6"/>
        <v>733</v>
      </c>
      <c r="V65" s="4">
        <f t="shared" si="7"/>
        <v>1079</v>
      </c>
      <c r="W65" s="1" t="s">
        <v>30</v>
      </c>
      <c r="X65" s="1">
        <f>IF(H65=LOOKUP(H65,Flex!$A$1:$A$92),H65,"")</f>
        <v>65</v>
      </c>
      <c r="Y65" s="4">
        <f t="shared" si="8"/>
        <v>346</v>
      </c>
      <c r="Z65" s="5">
        <f t="shared" si="9"/>
        <v>0.19653179190751446</v>
      </c>
    </row>
    <row r="66" spans="1:26">
      <c r="A66" s="1">
        <v>70</v>
      </c>
      <c r="B66" s="1">
        <v>4</v>
      </c>
      <c r="C66" s="1">
        <v>2</v>
      </c>
      <c r="D66" s="1" t="s">
        <v>195</v>
      </c>
      <c r="E66" s="2">
        <v>1.2488425925925925E-2</v>
      </c>
      <c r="F66" s="2">
        <v>1.9756944444444445E-2</v>
      </c>
      <c r="G66" s="2">
        <v>7.2685185185185196E-3</v>
      </c>
      <c r="H66" s="3">
        <v>66</v>
      </c>
      <c r="I66" s="1" t="s">
        <v>46</v>
      </c>
      <c r="K66" s="1" t="s">
        <v>203</v>
      </c>
      <c r="L66" s="1">
        <v>3</v>
      </c>
      <c r="O66" s="1" t="s">
        <v>28</v>
      </c>
      <c r="R66" s="1">
        <v>184</v>
      </c>
      <c r="S66" s="1">
        <v>275</v>
      </c>
      <c r="T66" s="1">
        <f t="shared" ref="T66:T97" si="10">S66-R66</f>
        <v>91</v>
      </c>
      <c r="U66" s="4">
        <f t="shared" ref="U66:U77" si="11">((HOUR(E66)*60)+MINUTE(E66)+(SECOND(E66)/60))*60</f>
        <v>1079</v>
      </c>
      <c r="V66" s="4">
        <f t="shared" ref="V66:V77" si="12">((HOUR(F66)*60)+MINUTE(F66)+(SECOND(F66)/60))*60</f>
        <v>1707</v>
      </c>
      <c r="W66" s="1" t="s">
        <v>30</v>
      </c>
      <c r="X66" s="1">
        <f>IF(H66=LOOKUP(H66,Flex!$A$1:$A$92),H66,"")</f>
        <v>66</v>
      </c>
      <c r="Y66" s="4">
        <f t="shared" ref="Y66:Y77" si="13">((HOUR(G66)*60)+MINUTE(G66)+(SECOND(G66)/60))*60</f>
        <v>628</v>
      </c>
      <c r="Z66" s="5">
        <f t="shared" ref="Z66:Z97" si="14">T66/Y66</f>
        <v>0.14490445859872611</v>
      </c>
    </row>
    <row r="67" spans="1:26">
      <c r="A67" s="1">
        <v>71</v>
      </c>
      <c r="B67" s="1">
        <v>4</v>
      </c>
      <c r="C67" s="1">
        <v>2</v>
      </c>
      <c r="D67" s="1" t="s">
        <v>204</v>
      </c>
      <c r="E67" s="2">
        <v>0</v>
      </c>
      <c r="F67" s="2">
        <v>7.4537037037037028E-3</v>
      </c>
      <c r="G67" s="2">
        <v>7.4537037037037028E-3</v>
      </c>
      <c r="H67" s="3">
        <v>67</v>
      </c>
      <c r="I67" s="1" t="s">
        <v>205</v>
      </c>
      <c r="J67" s="1" t="s">
        <v>206</v>
      </c>
      <c r="K67" s="1" t="s">
        <v>207</v>
      </c>
      <c r="L67" s="1">
        <v>4</v>
      </c>
      <c r="N67" s="1" t="s">
        <v>53</v>
      </c>
      <c r="O67" s="1" t="s">
        <v>28</v>
      </c>
      <c r="R67" s="1">
        <v>284</v>
      </c>
      <c r="S67" s="1">
        <v>407</v>
      </c>
      <c r="T67" s="1">
        <f t="shared" si="10"/>
        <v>123</v>
      </c>
      <c r="U67" s="4">
        <f t="shared" si="11"/>
        <v>0</v>
      </c>
      <c r="V67" s="4">
        <f t="shared" si="12"/>
        <v>644</v>
      </c>
      <c r="W67" s="1" t="s">
        <v>30</v>
      </c>
      <c r="X67" s="1">
        <f>IF(H67=LOOKUP(H67,Flex!$A$1:$A$92),H67,"")</f>
        <v>67</v>
      </c>
      <c r="Y67" s="4">
        <f t="shared" si="13"/>
        <v>644</v>
      </c>
      <c r="Z67" s="5">
        <f t="shared" si="14"/>
        <v>0.19099378881987578</v>
      </c>
    </row>
    <row r="68" spans="1:26">
      <c r="A68" s="1">
        <v>72</v>
      </c>
      <c r="B68" s="1">
        <v>4</v>
      </c>
      <c r="C68" s="1">
        <v>2</v>
      </c>
      <c r="D68" s="1" t="s">
        <v>204</v>
      </c>
      <c r="E68" s="2">
        <v>7.4884259259259262E-3</v>
      </c>
      <c r="F68" s="2">
        <v>1.2025462962962962E-2</v>
      </c>
      <c r="G68" s="2">
        <v>4.5370370370370356E-3</v>
      </c>
      <c r="H68" s="3">
        <v>68</v>
      </c>
      <c r="I68" s="1" t="s">
        <v>208</v>
      </c>
      <c r="J68" s="1" t="s">
        <v>108</v>
      </c>
      <c r="K68" s="1" t="s">
        <v>209</v>
      </c>
      <c r="L68" s="1">
        <v>8</v>
      </c>
      <c r="O68" s="1" t="s">
        <v>28</v>
      </c>
      <c r="R68" s="1">
        <v>408</v>
      </c>
      <c r="S68" s="1">
        <v>491</v>
      </c>
      <c r="T68" s="1">
        <f t="shared" si="10"/>
        <v>83</v>
      </c>
      <c r="U68" s="4">
        <f t="shared" si="11"/>
        <v>647</v>
      </c>
      <c r="V68" s="4">
        <f t="shared" si="12"/>
        <v>1039</v>
      </c>
      <c r="W68" s="1" t="s">
        <v>30</v>
      </c>
      <c r="X68" s="1">
        <f>IF(H68=LOOKUP(H68,Flex!$A$1:$A$92),H68,"")</f>
        <v>68</v>
      </c>
      <c r="Y68" s="4">
        <f t="shared" si="13"/>
        <v>392</v>
      </c>
      <c r="Z68" s="5">
        <f t="shared" si="14"/>
        <v>0.21173469387755103</v>
      </c>
    </row>
    <row r="69" spans="1:26">
      <c r="A69" s="1">
        <v>73</v>
      </c>
      <c r="B69" s="1">
        <v>4</v>
      </c>
      <c r="C69" s="1">
        <v>2</v>
      </c>
      <c r="D69" s="1" t="s">
        <v>210</v>
      </c>
      <c r="E69" s="2">
        <v>0</v>
      </c>
      <c r="F69" s="2">
        <v>7.2106481481481475E-3</v>
      </c>
      <c r="G69" s="2">
        <v>7.2106481481481475E-3</v>
      </c>
      <c r="H69" s="3">
        <v>69</v>
      </c>
      <c r="I69" s="1" t="s">
        <v>211</v>
      </c>
      <c r="J69" s="1" t="s">
        <v>212</v>
      </c>
      <c r="K69" s="1" t="s">
        <v>213</v>
      </c>
      <c r="L69" s="1">
        <v>4</v>
      </c>
      <c r="N69" s="1" t="s">
        <v>214</v>
      </c>
      <c r="O69" s="1" t="s">
        <v>28</v>
      </c>
      <c r="P69" s="1" t="s">
        <v>215</v>
      </c>
      <c r="R69" s="1">
        <v>505</v>
      </c>
      <c r="S69" s="1">
        <v>659</v>
      </c>
      <c r="T69" s="1">
        <f t="shared" si="10"/>
        <v>154</v>
      </c>
      <c r="U69" s="4">
        <f t="shared" si="11"/>
        <v>0</v>
      </c>
      <c r="V69" s="4">
        <f t="shared" si="12"/>
        <v>623</v>
      </c>
      <c r="W69" s="1" t="s">
        <v>30</v>
      </c>
      <c r="X69" s="1">
        <f>IF(H69=LOOKUP(H69,Flex!$A$1:$A$92),H69,"")</f>
        <v>69</v>
      </c>
      <c r="Y69" s="4">
        <f t="shared" si="13"/>
        <v>623</v>
      </c>
      <c r="Z69" s="5">
        <f t="shared" si="14"/>
        <v>0.24719101123595505</v>
      </c>
    </row>
    <row r="70" spans="1:26">
      <c r="A70" s="1">
        <v>74</v>
      </c>
      <c r="B70" s="1">
        <v>4</v>
      </c>
      <c r="C70" s="1">
        <v>2</v>
      </c>
      <c r="D70" s="1" t="s">
        <v>210</v>
      </c>
      <c r="E70" s="2">
        <v>7.2222222222222228E-3</v>
      </c>
      <c r="F70" s="2">
        <v>1.3263888888888889E-2</v>
      </c>
      <c r="G70" s="2">
        <v>6.0416666666666665E-3</v>
      </c>
      <c r="H70" s="3">
        <v>70</v>
      </c>
      <c r="I70" s="1" t="s">
        <v>216</v>
      </c>
      <c r="J70" s="1" t="s">
        <v>56</v>
      </c>
      <c r="K70" s="1" t="s">
        <v>217</v>
      </c>
      <c r="L70" s="1">
        <v>1</v>
      </c>
      <c r="N70" s="1" t="s">
        <v>53</v>
      </c>
      <c r="O70" s="1" t="s">
        <v>28</v>
      </c>
      <c r="P70" s="1" t="s">
        <v>218</v>
      </c>
      <c r="R70" s="1">
        <v>661</v>
      </c>
      <c r="S70" s="1">
        <v>827</v>
      </c>
      <c r="T70" s="1">
        <f t="shared" si="10"/>
        <v>166</v>
      </c>
      <c r="U70" s="4">
        <f t="shared" si="11"/>
        <v>624</v>
      </c>
      <c r="V70" s="4">
        <f t="shared" si="12"/>
        <v>1146</v>
      </c>
      <c r="W70" s="1" t="s">
        <v>30</v>
      </c>
      <c r="X70" s="1">
        <f>IF(H70=LOOKUP(H70,Flex!$A$1:$A$92),H70,"")</f>
        <v>70</v>
      </c>
      <c r="Y70" s="4">
        <f t="shared" si="13"/>
        <v>522</v>
      </c>
      <c r="Z70" s="5">
        <f t="shared" si="14"/>
        <v>0.31800766283524906</v>
      </c>
    </row>
    <row r="71" spans="1:26">
      <c r="A71" s="1">
        <v>75</v>
      </c>
      <c r="B71" s="1">
        <v>7</v>
      </c>
      <c r="C71" s="1">
        <v>2</v>
      </c>
      <c r="D71" s="1" t="s">
        <v>219</v>
      </c>
      <c r="E71" s="2">
        <v>0</v>
      </c>
      <c r="F71" s="2">
        <v>3.0671296296296297E-3</v>
      </c>
      <c r="G71" s="2">
        <v>3.0671296296296297E-3</v>
      </c>
      <c r="H71" s="3">
        <v>71</v>
      </c>
      <c r="I71" s="1" t="s">
        <v>220</v>
      </c>
      <c r="K71" s="1" t="s">
        <v>221</v>
      </c>
      <c r="L71" s="1">
        <v>9</v>
      </c>
      <c r="O71" s="1" t="s">
        <v>45</v>
      </c>
      <c r="P71" s="1" t="s">
        <v>222</v>
      </c>
      <c r="R71" s="1">
        <v>11</v>
      </c>
      <c r="S71" s="1">
        <v>46</v>
      </c>
      <c r="T71" s="1">
        <f t="shared" si="10"/>
        <v>35</v>
      </c>
      <c r="U71" s="4">
        <f t="shared" si="11"/>
        <v>0</v>
      </c>
      <c r="V71" s="4">
        <f t="shared" si="12"/>
        <v>265</v>
      </c>
      <c r="W71" s="1" t="s">
        <v>30</v>
      </c>
      <c r="X71" s="1" t="str">
        <f>IF(H71=LOOKUP(H71,Flex!$A$1:$A$92),H71,"")</f>
        <v/>
      </c>
      <c r="Y71" s="4">
        <f t="shared" si="13"/>
        <v>265</v>
      </c>
      <c r="Z71" s="5">
        <f t="shared" si="14"/>
        <v>0.13207547169811321</v>
      </c>
    </row>
    <row r="72" spans="1:26">
      <c r="A72" s="1">
        <v>76</v>
      </c>
      <c r="B72" s="1">
        <v>7</v>
      </c>
      <c r="C72" s="1">
        <v>2</v>
      </c>
      <c r="D72" s="1" t="s">
        <v>219</v>
      </c>
      <c r="E72" s="2">
        <v>3.2291666666666666E-3</v>
      </c>
      <c r="F72" s="2">
        <v>4.8726851851851856E-3</v>
      </c>
      <c r="G72" s="2">
        <v>1.643518518518519E-3</v>
      </c>
      <c r="H72" s="3">
        <v>72</v>
      </c>
      <c r="I72" s="1" t="s">
        <v>223</v>
      </c>
      <c r="K72" s="1" t="s">
        <v>224</v>
      </c>
      <c r="L72" s="1">
        <v>4</v>
      </c>
      <c r="O72" s="1" t="s">
        <v>45</v>
      </c>
      <c r="P72" s="1" t="s">
        <v>225</v>
      </c>
      <c r="R72" s="1">
        <v>47</v>
      </c>
      <c r="S72" s="1">
        <v>69</v>
      </c>
      <c r="T72" s="1">
        <f t="shared" si="10"/>
        <v>22</v>
      </c>
      <c r="U72" s="4">
        <f t="shared" si="11"/>
        <v>279</v>
      </c>
      <c r="V72" s="4">
        <f t="shared" si="12"/>
        <v>421</v>
      </c>
      <c r="W72" s="1" t="s">
        <v>30</v>
      </c>
      <c r="X72" s="1" t="str">
        <f>IF(H72=LOOKUP(H72,Flex!$A$1:$A$92),H72,"")</f>
        <v/>
      </c>
      <c r="Y72" s="4">
        <f t="shared" si="13"/>
        <v>142</v>
      </c>
      <c r="Z72" s="5">
        <f t="shared" si="14"/>
        <v>0.15492957746478872</v>
      </c>
    </row>
    <row r="73" spans="1:26">
      <c r="A73" s="1">
        <v>77</v>
      </c>
      <c r="B73" s="1">
        <v>7</v>
      </c>
      <c r="C73" s="1">
        <v>2</v>
      </c>
      <c r="D73" s="1" t="s">
        <v>219</v>
      </c>
      <c r="E73" s="2">
        <v>4.9189814814814816E-3</v>
      </c>
      <c r="F73" s="2">
        <v>5.4050925925925924E-3</v>
      </c>
      <c r="G73" s="2">
        <v>4.8611111111111077E-4</v>
      </c>
      <c r="H73" s="3">
        <v>73</v>
      </c>
      <c r="I73" s="1" t="s">
        <v>226</v>
      </c>
      <c r="J73" s="1" t="s">
        <v>108</v>
      </c>
      <c r="K73" s="1" t="s">
        <v>227</v>
      </c>
      <c r="L73" s="1">
        <v>8</v>
      </c>
      <c r="O73" s="1" t="s">
        <v>45</v>
      </c>
      <c r="P73" s="1" t="s">
        <v>228</v>
      </c>
      <c r="R73" s="1">
        <v>69</v>
      </c>
      <c r="S73" s="1">
        <v>76</v>
      </c>
      <c r="T73" s="1">
        <f t="shared" si="10"/>
        <v>7</v>
      </c>
      <c r="U73" s="4">
        <f t="shared" si="11"/>
        <v>425</v>
      </c>
      <c r="V73" s="4">
        <f t="shared" si="12"/>
        <v>467</v>
      </c>
      <c r="W73" s="1" t="s">
        <v>30</v>
      </c>
      <c r="X73" s="1" t="str">
        <f>IF(H73=LOOKUP(H73,Flex!$A$1:$A$92),H73,"")</f>
        <v/>
      </c>
      <c r="Y73" s="4">
        <f t="shared" si="13"/>
        <v>42</v>
      </c>
      <c r="Z73" s="5">
        <f t="shared" si="14"/>
        <v>0.16666666666666666</v>
      </c>
    </row>
    <row r="74" spans="1:26">
      <c r="A74" s="1">
        <v>78</v>
      </c>
      <c r="B74" s="1">
        <v>7</v>
      </c>
      <c r="C74" s="1">
        <v>2</v>
      </c>
      <c r="D74" s="1" t="s">
        <v>219</v>
      </c>
      <c r="E74" s="2">
        <v>5.4745370370370373E-3</v>
      </c>
      <c r="F74" s="2">
        <v>7.2685185185185188E-3</v>
      </c>
      <c r="G74" s="2">
        <v>1.7939814814814815E-3</v>
      </c>
      <c r="H74" s="3">
        <v>74</v>
      </c>
      <c r="I74" s="1" t="s">
        <v>229</v>
      </c>
      <c r="K74" s="1" t="s">
        <v>230</v>
      </c>
      <c r="L74" s="1">
        <v>5</v>
      </c>
      <c r="O74" s="1" t="s">
        <v>45</v>
      </c>
      <c r="P74" s="1" t="s">
        <v>231</v>
      </c>
      <c r="R74" s="1">
        <v>77</v>
      </c>
      <c r="S74" s="1">
        <v>98</v>
      </c>
      <c r="T74" s="1">
        <f t="shared" si="10"/>
        <v>21</v>
      </c>
      <c r="U74" s="4">
        <f t="shared" si="11"/>
        <v>473</v>
      </c>
      <c r="V74" s="4">
        <f t="shared" si="12"/>
        <v>628</v>
      </c>
      <c r="W74" s="1" t="s">
        <v>30</v>
      </c>
      <c r="X74" s="1" t="str">
        <f>IF(H74=LOOKUP(H74,Flex!$A$1:$A$92),H74,"")</f>
        <v/>
      </c>
      <c r="Y74" s="4">
        <f t="shared" si="13"/>
        <v>155</v>
      </c>
      <c r="Z74" s="5">
        <f t="shared" si="14"/>
        <v>0.13548387096774195</v>
      </c>
    </row>
    <row r="75" spans="1:26">
      <c r="A75" s="1">
        <v>79</v>
      </c>
      <c r="B75" s="1">
        <v>7</v>
      </c>
      <c r="C75" s="1">
        <v>2</v>
      </c>
      <c r="D75" s="1" t="s">
        <v>219</v>
      </c>
      <c r="E75" s="2">
        <v>7.3611111111111108E-3</v>
      </c>
      <c r="F75" s="2">
        <v>8.0555555555555554E-3</v>
      </c>
      <c r="G75" s="2">
        <v>6.9444444444444458E-4</v>
      </c>
      <c r="H75" s="3">
        <v>75</v>
      </c>
      <c r="I75" s="1" t="s">
        <v>232</v>
      </c>
      <c r="J75" s="1" t="s">
        <v>108</v>
      </c>
      <c r="K75" s="1" t="s">
        <v>233</v>
      </c>
      <c r="L75" s="1">
        <v>8</v>
      </c>
      <c r="O75" s="1" t="s">
        <v>45</v>
      </c>
      <c r="P75" s="1" t="s">
        <v>225</v>
      </c>
      <c r="R75" s="1">
        <v>100</v>
      </c>
      <c r="S75" s="1">
        <v>126</v>
      </c>
      <c r="T75" s="1">
        <f t="shared" si="10"/>
        <v>26</v>
      </c>
      <c r="U75" s="4">
        <f t="shared" si="11"/>
        <v>636</v>
      </c>
      <c r="V75" s="4">
        <f t="shared" si="12"/>
        <v>696</v>
      </c>
      <c r="W75" s="1" t="s">
        <v>30</v>
      </c>
      <c r="X75" s="1" t="str">
        <f>IF(H75=LOOKUP(H75,Flex!$A$1:$A$92),H75,"")</f>
        <v/>
      </c>
      <c r="Y75" s="4">
        <f t="shared" si="13"/>
        <v>60</v>
      </c>
      <c r="Z75" s="5">
        <f t="shared" si="14"/>
        <v>0.43333333333333335</v>
      </c>
    </row>
    <row r="76" spans="1:26">
      <c r="A76" s="1">
        <v>80</v>
      </c>
      <c r="B76" s="1">
        <v>7</v>
      </c>
      <c r="C76" s="1">
        <v>2</v>
      </c>
      <c r="D76" s="1" t="s">
        <v>219</v>
      </c>
      <c r="E76" s="2">
        <v>8.0671296296296307E-3</v>
      </c>
      <c r="F76" s="2">
        <v>1.068287037037037E-2</v>
      </c>
      <c r="G76" s="2">
        <v>2.6157407407407397E-3</v>
      </c>
      <c r="H76" s="3">
        <v>76</v>
      </c>
      <c r="I76" s="1" t="s">
        <v>141</v>
      </c>
      <c r="K76" s="1" t="s">
        <v>234</v>
      </c>
      <c r="L76" s="1">
        <v>8</v>
      </c>
      <c r="O76" s="1" t="s">
        <v>45</v>
      </c>
      <c r="P76" s="1" t="s">
        <v>235</v>
      </c>
      <c r="Q76" s="1" t="s">
        <v>30</v>
      </c>
      <c r="R76" s="1">
        <v>127</v>
      </c>
      <c r="S76" s="1">
        <v>142</v>
      </c>
      <c r="T76" s="1">
        <f t="shared" si="10"/>
        <v>15</v>
      </c>
      <c r="U76" s="4">
        <f t="shared" si="11"/>
        <v>697</v>
      </c>
      <c r="V76" s="4">
        <f t="shared" si="12"/>
        <v>923</v>
      </c>
      <c r="W76" s="1" t="s">
        <v>30</v>
      </c>
      <c r="X76" s="1" t="str">
        <f>IF(H76=LOOKUP(H76,Flex!$A$1:$A$92),H76,"")</f>
        <v/>
      </c>
      <c r="Y76" s="4">
        <f t="shared" si="13"/>
        <v>226</v>
      </c>
      <c r="Z76" s="5">
        <f t="shared" si="14"/>
        <v>6.637168141592921E-2</v>
      </c>
    </row>
    <row r="77" spans="1:26">
      <c r="A77" s="1">
        <v>81</v>
      </c>
      <c r="B77" s="1">
        <v>7</v>
      </c>
      <c r="C77" s="1">
        <v>2</v>
      </c>
      <c r="D77" s="1" t="s">
        <v>236</v>
      </c>
      <c r="E77" s="2">
        <v>0</v>
      </c>
      <c r="F77" s="2">
        <v>6.4814814814814813E-4</v>
      </c>
      <c r="G77" s="2">
        <v>6.4814814814814813E-4</v>
      </c>
      <c r="H77" s="3">
        <v>77</v>
      </c>
      <c r="I77" s="1" t="s">
        <v>237</v>
      </c>
      <c r="K77" s="1" t="s">
        <v>238</v>
      </c>
      <c r="L77" s="1">
        <v>16</v>
      </c>
      <c r="O77" s="1" t="s">
        <v>28</v>
      </c>
      <c r="R77" s="1">
        <v>149</v>
      </c>
      <c r="S77" s="1">
        <v>157</v>
      </c>
      <c r="T77" s="1">
        <f t="shared" si="10"/>
        <v>8</v>
      </c>
      <c r="U77" s="4">
        <f t="shared" si="11"/>
        <v>0</v>
      </c>
      <c r="V77" s="4">
        <f t="shared" si="12"/>
        <v>56</v>
      </c>
      <c r="W77" s="1" t="s">
        <v>30</v>
      </c>
      <c r="X77" s="1">
        <f>IF(H77=LOOKUP(H77,Flex!$A$1:$A$92),H77,"")</f>
        <v>77</v>
      </c>
      <c r="Y77" s="4">
        <f t="shared" si="13"/>
        <v>56</v>
      </c>
      <c r="Z77" s="5">
        <f t="shared" si="14"/>
        <v>0.14285714285714285</v>
      </c>
    </row>
    <row r="78" spans="1:26">
      <c r="H78" s="3" t="s">
        <v>239</v>
      </c>
      <c r="I78" s="1" t="s">
        <v>240</v>
      </c>
    </row>
    <row r="79" spans="1:26">
      <c r="A79" s="1">
        <v>83</v>
      </c>
      <c r="B79" s="1">
        <v>7</v>
      </c>
      <c r="C79" s="1">
        <v>2</v>
      </c>
      <c r="D79" s="1" t="s">
        <v>236</v>
      </c>
      <c r="E79" s="2">
        <v>2.6041666666666665E-3</v>
      </c>
      <c r="F79" s="2">
        <v>1.2673611111111109E-2</v>
      </c>
      <c r="G79" s="2">
        <v>1.0069444444444443E-2</v>
      </c>
      <c r="H79" s="3">
        <v>78</v>
      </c>
      <c r="I79" s="1" t="s">
        <v>241</v>
      </c>
      <c r="K79" s="1" t="s">
        <v>242</v>
      </c>
      <c r="L79" s="1">
        <v>1</v>
      </c>
      <c r="N79" s="1" t="s">
        <v>53</v>
      </c>
      <c r="O79" s="1" t="s">
        <v>28</v>
      </c>
      <c r="R79" s="1">
        <v>185</v>
      </c>
      <c r="S79" s="1">
        <v>330</v>
      </c>
      <c r="T79" s="1">
        <f>S79-R79</f>
        <v>145</v>
      </c>
      <c r="U79" s="4">
        <f t="shared" ref="U79:V83" si="15">((HOUR(E79)*60)+MINUTE(E79)+(SECOND(E79)/60))*60</f>
        <v>225</v>
      </c>
      <c r="V79" s="4">
        <f t="shared" si="15"/>
        <v>1095</v>
      </c>
      <c r="W79" s="1" t="s">
        <v>30</v>
      </c>
      <c r="X79" s="1">
        <f>IF(H79=LOOKUP(H79,Flex!$A$1:$A$92),H79,"")</f>
        <v>78</v>
      </c>
      <c r="Y79" s="4">
        <f>((HOUR(G79)*60)+MINUTE(G79)+(SECOND(G79)/60))*60</f>
        <v>870</v>
      </c>
      <c r="Z79" s="5">
        <f>T79/Y79</f>
        <v>0.16666666666666666</v>
      </c>
    </row>
    <row r="80" spans="1:26">
      <c r="A80" s="1">
        <v>84</v>
      </c>
      <c r="B80" s="1">
        <v>7</v>
      </c>
      <c r="C80" s="1">
        <v>2</v>
      </c>
      <c r="D80" s="1" t="s">
        <v>243</v>
      </c>
      <c r="E80" s="2">
        <v>0</v>
      </c>
      <c r="F80" s="2">
        <v>1.9328703703703704E-3</v>
      </c>
      <c r="G80" s="2">
        <v>1.9328703703703704E-3</v>
      </c>
      <c r="H80" s="3">
        <v>79</v>
      </c>
      <c r="I80" s="1" t="s">
        <v>244</v>
      </c>
      <c r="K80" s="1" t="s">
        <v>245</v>
      </c>
      <c r="L80" s="1">
        <v>17</v>
      </c>
      <c r="O80" s="1" t="s">
        <v>45</v>
      </c>
      <c r="Q80" s="1" t="s">
        <v>30</v>
      </c>
      <c r="R80" s="1">
        <v>409</v>
      </c>
      <c r="S80" s="1">
        <v>442</v>
      </c>
      <c r="T80" s="1">
        <f>S80-R80</f>
        <v>33</v>
      </c>
      <c r="U80" s="4">
        <f t="shared" si="15"/>
        <v>0</v>
      </c>
      <c r="V80" s="4">
        <f t="shared" si="15"/>
        <v>167</v>
      </c>
      <c r="W80" s="1" t="s">
        <v>30</v>
      </c>
      <c r="X80" s="1" t="str">
        <f>IF(H80=LOOKUP(H80,Flex!$A$1:$A$92),H80,"")</f>
        <v/>
      </c>
      <c r="Y80" s="4">
        <f>((HOUR(G80)*60)+MINUTE(G80)+(SECOND(G80)/60))*60</f>
        <v>167</v>
      </c>
      <c r="Z80" s="5">
        <f>T80/Y80</f>
        <v>0.19760479041916168</v>
      </c>
    </row>
    <row r="81" spans="1:26">
      <c r="A81" s="1">
        <v>85</v>
      </c>
      <c r="B81" s="1">
        <v>7</v>
      </c>
      <c r="C81" s="1">
        <v>2</v>
      </c>
      <c r="D81" s="1" t="s">
        <v>243</v>
      </c>
      <c r="E81" s="2">
        <v>1.9560185185185184E-3</v>
      </c>
      <c r="F81" s="2">
        <v>1.0081018518518519E-2</v>
      </c>
      <c r="G81" s="2">
        <v>8.1250000000000003E-3</v>
      </c>
      <c r="H81" s="3">
        <v>80</v>
      </c>
      <c r="I81" s="1" t="s">
        <v>246</v>
      </c>
      <c r="J81" s="1" t="s">
        <v>56</v>
      </c>
      <c r="K81" s="1" t="s">
        <v>247</v>
      </c>
      <c r="L81" s="1">
        <v>1</v>
      </c>
      <c r="O81" s="1" t="s">
        <v>28</v>
      </c>
      <c r="R81" s="1">
        <v>443</v>
      </c>
      <c r="S81" s="1">
        <v>596</v>
      </c>
      <c r="T81" s="1">
        <f>S81-R81</f>
        <v>153</v>
      </c>
      <c r="U81" s="4">
        <f t="shared" si="15"/>
        <v>169</v>
      </c>
      <c r="V81" s="4">
        <f t="shared" si="15"/>
        <v>871</v>
      </c>
      <c r="W81" s="1" t="s">
        <v>30</v>
      </c>
      <c r="X81" s="1">
        <f>IF(H81=LOOKUP(H81,Flex!$A$1:$A$92),H81,"")</f>
        <v>80</v>
      </c>
      <c r="Y81" s="4">
        <f>((HOUR(G81)*60)+MINUTE(G81)+(SECOND(G81)/60))*60</f>
        <v>702</v>
      </c>
      <c r="Z81" s="5">
        <f>T81/Y81</f>
        <v>0.21794871794871795</v>
      </c>
    </row>
    <row r="82" spans="1:26">
      <c r="A82" s="1">
        <v>86</v>
      </c>
      <c r="B82" s="1">
        <v>7</v>
      </c>
      <c r="C82" s="1">
        <v>2</v>
      </c>
      <c r="D82" s="1" t="s">
        <v>243</v>
      </c>
      <c r="E82" s="2">
        <v>1.0104166666666668E-2</v>
      </c>
      <c r="F82" s="2">
        <v>1.1030092592592591E-2</v>
      </c>
      <c r="G82" s="2">
        <v>9.2592592592592379E-4</v>
      </c>
      <c r="H82" s="3">
        <v>81</v>
      </c>
      <c r="I82" s="1" t="s">
        <v>248</v>
      </c>
      <c r="J82" s="1" t="s">
        <v>108</v>
      </c>
      <c r="K82" s="1" t="s">
        <v>249</v>
      </c>
      <c r="L82" s="1">
        <v>7</v>
      </c>
      <c r="N82" s="1" t="s">
        <v>53</v>
      </c>
      <c r="O82" s="1" t="s">
        <v>28</v>
      </c>
      <c r="P82" s="1" t="s">
        <v>250</v>
      </c>
      <c r="R82" s="1">
        <v>597</v>
      </c>
      <c r="S82" s="1">
        <v>616</v>
      </c>
      <c r="T82" s="1">
        <f>S82-R82</f>
        <v>19</v>
      </c>
      <c r="U82" s="4">
        <f t="shared" si="15"/>
        <v>873</v>
      </c>
      <c r="V82" s="4">
        <f t="shared" si="15"/>
        <v>953</v>
      </c>
      <c r="W82" s="1" t="s">
        <v>30</v>
      </c>
      <c r="X82" s="1">
        <f>IF(H82=LOOKUP(H82,Flex!$A$1:$A$92),H82,"")</f>
        <v>81</v>
      </c>
      <c r="Y82" s="4">
        <f>((HOUR(G82)*60)+MINUTE(G82)+(SECOND(G82)/60))*60</f>
        <v>80</v>
      </c>
      <c r="Z82" s="5">
        <f>T82/Y82</f>
        <v>0.23749999999999999</v>
      </c>
    </row>
    <row r="83" spans="1:26">
      <c r="A83" s="1">
        <v>87</v>
      </c>
      <c r="B83" s="1">
        <v>7</v>
      </c>
      <c r="C83" s="1">
        <v>2</v>
      </c>
      <c r="D83" s="1" t="s">
        <v>243</v>
      </c>
      <c r="E83" s="2">
        <v>1.1111111111111112E-2</v>
      </c>
      <c r="F83" s="2">
        <v>1.3900462962962962E-2</v>
      </c>
      <c r="G83" s="2">
        <v>2.7893518518518502E-3</v>
      </c>
      <c r="H83" s="3">
        <v>82</v>
      </c>
      <c r="I83" s="1" t="s">
        <v>251</v>
      </c>
      <c r="J83" s="1" t="s">
        <v>56</v>
      </c>
      <c r="K83" s="1" t="s">
        <v>252</v>
      </c>
      <c r="L83" s="1">
        <v>1</v>
      </c>
      <c r="N83" s="1" t="s">
        <v>53</v>
      </c>
      <c r="O83" s="1" t="s">
        <v>28</v>
      </c>
      <c r="P83" s="1" t="s">
        <v>250</v>
      </c>
      <c r="R83" s="1">
        <v>619</v>
      </c>
      <c r="S83" s="1">
        <v>679</v>
      </c>
      <c r="T83" s="1">
        <f>S83-R83</f>
        <v>60</v>
      </c>
      <c r="U83" s="4">
        <f t="shared" si="15"/>
        <v>960</v>
      </c>
      <c r="V83" s="4">
        <f t="shared" si="15"/>
        <v>1201</v>
      </c>
      <c r="W83" s="1" t="s">
        <v>30</v>
      </c>
      <c r="X83" s="1">
        <f>IF(H83=LOOKUP(H83,Flex!$A$1:$A$92),H83,"")</f>
        <v>82</v>
      </c>
      <c r="Y83" s="4">
        <f>((HOUR(G83)*60)+MINUTE(G83)+(SECOND(G83)/60))*60</f>
        <v>241</v>
      </c>
      <c r="Z83" s="5">
        <f>T83/Y83</f>
        <v>0.24896265560165975</v>
      </c>
    </row>
    <row r="84" spans="1:26">
      <c r="H84" s="3" t="s">
        <v>253</v>
      </c>
      <c r="I84" s="1" t="s">
        <v>254</v>
      </c>
    </row>
    <row r="85" spans="1:26">
      <c r="A85" s="1">
        <v>89</v>
      </c>
      <c r="B85" s="1">
        <v>7</v>
      </c>
      <c r="C85" s="1">
        <v>2</v>
      </c>
      <c r="D85" s="1" t="s">
        <v>243</v>
      </c>
      <c r="E85" s="2">
        <v>1.545138888888889E-2</v>
      </c>
      <c r="F85" s="2">
        <v>1.7500000000000002E-2</v>
      </c>
      <c r="G85" s="2">
        <v>2.0486111111111122E-3</v>
      </c>
      <c r="H85" s="3">
        <v>83</v>
      </c>
      <c r="I85" s="1" t="s">
        <v>255</v>
      </c>
      <c r="J85" s="1" t="s">
        <v>108</v>
      </c>
      <c r="K85" s="1" t="s">
        <v>256</v>
      </c>
      <c r="L85" s="1">
        <v>6</v>
      </c>
      <c r="N85" s="1" t="s">
        <v>53</v>
      </c>
      <c r="O85" s="1" t="s">
        <v>28</v>
      </c>
      <c r="P85" s="1" t="s">
        <v>257</v>
      </c>
      <c r="R85" s="1">
        <v>718</v>
      </c>
      <c r="S85" s="1">
        <v>769</v>
      </c>
      <c r="T85" s="1">
        <f t="shared" ref="T85:T116" si="16">S85-R85</f>
        <v>51</v>
      </c>
      <c r="U85" s="4">
        <f t="shared" ref="U85:U116" si="17">((HOUR(E85)*60)+MINUTE(E85)+(SECOND(E85)/60))*60</f>
        <v>1335</v>
      </c>
      <c r="V85" s="4">
        <f t="shared" ref="V85:V116" si="18">((HOUR(F85)*60)+MINUTE(F85)+(SECOND(F85)/60))*60</f>
        <v>1512</v>
      </c>
      <c r="W85" s="1" t="s">
        <v>30</v>
      </c>
      <c r="X85" s="1">
        <f>IF(H85=LOOKUP(H85,Flex!$A$1:$A$92),H85,"")</f>
        <v>83</v>
      </c>
      <c r="Y85" s="4">
        <f t="shared" ref="Y85:Y116" si="19">((HOUR(G85)*60)+MINUTE(G85)+(SECOND(G85)/60))*60</f>
        <v>177</v>
      </c>
      <c r="Z85" s="5">
        <f t="shared" ref="Z85:Z116" si="20">T85/Y85</f>
        <v>0.28813559322033899</v>
      </c>
    </row>
    <row r="86" spans="1:26">
      <c r="A86" s="1">
        <v>90</v>
      </c>
      <c r="B86" s="1">
        <v>3</v>
      </c>
      <c r="C86" s="1">
        <v>2</v>
      </c>
      <c r="D86" s="1" t="s">
        <v>258</v>
      </c>
      <c r="E86" s="2">
        <v>0</v>
      </c>
      <c r="F86" s="2">
        <v>1.5046296296296294E-3</v>
      </c>
      <c r="G86" s="2">
        <v>1.5046296296296294E-3</v>
      </c>
      <c r="H86" s="3">
        <v>84</v>
      </c>
      <c r="I86" s="1" t="s">
        <v>58</v>
      </c>
      <c r="K86" s="1" t="s">
        <v>259</v>
      </c>
      <c r="L86" s="1">
        <v>19</v>
      </c>
      <c r="O86" s="1" t="s">
        <v>45</v>
      </c>
      <c r="R86" s="1">
        <v>8</v>
      </c>
      <c r="S86" s="1">
        <v>26</v>
      </c>
      <c r="T86" s="1">
        <f t="shared" si="16"/>
        <v>18</v>
      </c>
      <c r="U86" s="4">
        <f t="shared" si="17"/>
        <v>0</v>
      </c>
      <c r="V86" s="4">
        <f t="shared" si="18"/>
        <v>130</v>
      </c>
      <c r="W86" s="1" t="s">
        <v>30</v>
      </c>
      <c r="X86" s="1" t="str">
        <f>IF(H86=LOOKUP(H86,Flex!$A$1:$A$92),H86,"")</f>
        <v/>
      </c>
      <c r="Y86" s="4">
        <f t="shared" si="19"/>
        <v>130</v>
      </c>
      <c r="Z86" s="5">
        <f t="shared" si="20"/>
        <v>0.13846153846153847</v>
      </c>
    </row>
    <row r="87" spans="1:26">
      <c r="A87" s="1">
        <v>91</v>
      </c>
      <c r="B87" s="1">
        <v>3</v>
      </c>
      <c r="C87" s="1">
        <v>2</v>
      </c>
      <c r="D87" s="1" t="s">
        <v>258</v>
      </c>
      <c r="E87" s="2">
        <v>1.3888888888888889E-3</v>
      </c>
      <c r="F87" s="2">
        <v>7.8703703703703713E-3</v>
      </c>
      <c r="G87" s="2">
        <v>6.4814814814814822E-3</v>
      </c>
      <c r="H87" s="3">
        <v>85</v>
      </c>
      <c r="I87" s="1" t="s">
        <v>260</v>
      </c>
      <c r="K87" s="1" t="s">
        <v>261</v>
      </c>
      <c r="L87" s="1">
        <v>17</v>
      </c>
      <c r="O87" s="1" t="s">
        <v>28</v>
      </c>
      <c r="P87" s="1" t="s">
        <v>262</v>
      </c>
      <c r="R87" s="1">
        <v>26</v>
      </c>
      <c r="S87" s="1">
        <v>102</v>
      </c>
      <c r="T87" s="1">
        <f t="shared" si="16"/>
        <v>76</v>
      </c>
      <c r="U87" s="4">
        <f t="shared" si="17"/>
        <v>120</v>
      </c>
      <c r="V87" s="4">
        <f t="shared" si="18"/>
        <v>680</v>
      </c>
      <c r="W87" s="1" t="s">
        <v>30</v>
      </c>
      <c r="X87" s="1">
        <f>IF(H87=LOOKUP(H87,Flex!$A$1:$A$92),H87,"")</f>
        <v>85</v>
      </c>
      <c r="Y87" s="4">
        <f t="shared" si="19"/>
        <v>560</v>
      </c>
      <c r="Z87" s="5">
        <f t="shared" si="20"/>
        <v>0.1357142857142857</v>
      </c>
    </row>
    <row r="88" spans="1:26">
      <c r="A88" s="1">
        <v>92</v>
      </c>
      <c r="B88" s="1">
        <v>3</v>
      </c>
      <c r="C88" s="1">
        <v>2</v>
      </c>
      <c r="D88" s="1" t="s">
        <v>258</v>
      </c>
      <c r="E88" s="2">
        <v>7.7777777777777767E-3</v>
      </c>
      <c r="F88" s="2">
        <v>9.2824074074074076E-3</v>
      </c>
      <c r="G88" s="2">
        <v>1.5046296296296309E-3</v>
      </c>
      <c r="H88" s="3">
        <v>86</v>
      </c>
      <c r="I88" s="1" t="s">
        <v>263</v>
      </c>
      <c r="K88" s="1" t="s">
        <v>264</v>
      </c>
      <c r="L88" s="1">
        <v>2</v>
      </c>
      <c r="O88" s="1" t="s">
        <v>28</v>
      </c>
      <c r="R88" s="1">
        <v>103</v>
      </c>
      <c r="S88" s="1">
        <v>122</v>
      </c>
      <c r="T88" s="1">
        <f t="shared" si="16"/>
        <v>19</v>
      </c>
      <c r="U88" s="4">
        <f t="shared" si="17"/>
        <v>672</v>
      </c>
      <c r="V88" s="4">
        <f t="shared" si="18"/>
        <v>802</v>
      </c>
      <c r="W88" s="1" t="s">
        <v>30</v>
      </c>
      <c r="X88" s="1">
        <f>IF(H88=LOOKUP(H88,Flex!$A$1:$A$92),H88,"")</f>
        <v>86</v>
      </c>
      <c r="Y88" s="4">
        <f t="shared" si="19"/>
        <v>130</v>
      </c>
      <c r="Z88" s="5">
        <f t="shared" si="20"/>
        <v>0.14615384615384616</v>
      </c>
    </row>
    <row r="89" spans="1:26">
      <c r="A89" s="1">
        <v>95</v>
      </c>
      <c r="B89" s="1">
        <v>3</v>
      </c>
      <c r="C89" s="1">
        <v>2</v>
      </c>
      <c r="D89" s="1" t="s">
        <v>265</v>
      </c>
      <c r="E89" s="2">
        <v>0</v>
      </c>
      <c r="F89" s="2">
        <v>1.0300925925925926E-3</v>
      </c>
      <c r="G89" s="2">
        <v>1.0300925925925926E-3</v>
      </c>
      <c r="H89" s="3">
        <v>87</v>
      </c>
      <c r="I89" s="1" t="s">
        <v>46</v>
      </c>
      <c r="K89" s="1" t="s">
        <v>266</v>
      </c>
      <c r="L89" s="1">
        <v>3</v>
      </c>
      <c r="O89" s="1" t="s">
        <v>28</v>
      </c>
      <c r="R89" s="1">
        <v>234</v>
      </c>
      <c r="S89" s="1">
        <v>247</v>
      </c>
      <c r="T89" s="1">
        <f t="shared" si="16"/>
        <v>13</v>
      </c>
      <c r="U89" s="4">
        <f t="shared" si="17"/>
        <v>0</v>
      </c>
      <c r="V89" s="4">
        <f t="shared" si="18"/>
        <v>89</v>
      </c>
      <c r="W89" s="1" t="s">
        <v>30</v>
      </c>
      <c r="X89" s="1">
        <f>IF(H89=LOOKUP(H89,Flex!$A$1:$A$92),H89,"")</f>
        <v>87</v>
      </c>
      <c r="Y89" s="4">
        <f t="shared" si="19"/>
        <v>89</v>
      </c>
      <c r="Z89" s="5">
        <f t="shared" si="20"/>
        <v>0.14606741573033707</v>
      </c>
    </row>
    <row r="90" spans="1:26">
      <c r="A90" s="1">
        <v>96</v>
      </c>
      <c r="B90" s="1">
        <v>3</v>
      </c>
      <c r="C90" s="1">
        <v>2</v>
      </c>
      <c r="D90" s="1" t="s">
        <v>265</v>
      </c>
      <c r="E90" s="2">
        <v>1.0416666666666667E-3</v>
      </c>
      <c r="F90" s="2">
        <v>1.5625E-2</v>
      </c>
      <c r="G90" s="2">
        <v>1.4583333333333334E-2</v>
      </c>
      <c r="H90" s="3">
        <v>88</v>
      </c>
      <c r="I90" s="1" t="s">
        <v>267</v>
      </c>
      <c r="J90" s="1" t="s">
        <v>56</v>
      </c>
      <c r="K90" s="1" t="s">
        <v>268</v>
      </c>
      <c r="L90" s="1">
        <v>1</v>
      </c>
      <c r="N90" s="1" t="s">
        <v>53</v>
      </c>
      <c r="O90" s="1" t="s">
        <v>28</v>
      </c>
      <c r="R90" s="1">
        <v>248</v>
      </c>
      <c r="S90" s="1">
        <v>475</v>
      </c>
      <c r="T90" s="1">
        <f t="shared" si="16"/>
        <v>227</v>
      </c>
      <c r="U90" s="4">
        <f t="shared" si="17"/>
        <v>90</v>
      </c>
      <c r="V90" s="4">
        <f t="shared" si="18"/>
        <v>1350</v>
      </c>
      <c r="W90" s="1" t="s">
        <v>30</v>
      </c>
      <c r="X90" s="1">
        <f>IF(H90=LOOKUP(H90,Flex!$A$1:$A$92),H90,"")</f>
        <v>88</v>
      </c>
      <c r="Y90" s="4">
        <f t="shared" si="19"/>
        <v>1260</v>
      </c>
      <c r="Z90" s="5">
        <f t="shared" si="20"/>
        <v>0.18015873015873016</v>
      </c>
    </row>
    <row r="91" spans="1:26">
      <c r="A91" s="1">
        <v>97</v>
      </c>
      <c r="B91" s="1">
        <v>3</v>
      </c>
      <c r="C91" s="1">
        <v>2</v>
      </c>
      <c r="D91" s="1" t="s">
        <v>269</v>
      </c>
      <c r="E91" s="2">
        <v>2.4305555555555552E-4</v>
      </c>
      <c r="F91" s="2">
        <v>1.8981481481481482E-3</v>
      </c>
      <c r="G91" s="2">
        <v>1.6550925925925926E-3</v>
      </c>
      <c r="H91" s="3">
        <v>89</v>
      </c>
      <c r="I91" s="1" t="s">
        <v>270</v>
      </c>
      <c r="K91" s="1" t="s">
        <v>271</v>
      </c>
      <c r="L91" s="1">
        <v>17</v>
      </c>
      <c r="O91" s="1" t="s">
        <v>28</v>
      </c>
      <c r="R91" s="1">
        <v>487</v>
      </c>
      <c r="S91" s="1">
        <v>516</v>
      </c>
      <c r="T91" s="1">
        <f t="shared" si="16"/>
        <v>29</v>
      </c>
      <c r="U91" s="4">
        <f t="shared" si="17"/>
        <v>21</v>
      </c>
      <c r="V91" s="4">
        <f t="shared" si="18"/>
        <v>164</v>
      </c>
      <c r="W91" s="1" t="s">
        <v>30</v>
      </c>
      <c r="X91" s="1">
        <f>IF(H91=LOOKUP(H91,Flex!$A$1:$A$92),H91,"")</f>
        <v>89</v>
      </c>
      <c r="Y91" s="4">
        <f t="shared" si="19"/>
        <v>143</v>
      </c>
      <c r="Z91" s="5">
        <f t="shared" si="20"/>
        <v>0.20279720279720279</v>
      </c>
    </row>
    <row r="92" spans="1:26">
      <c r="A92" s="1">
        <v>98</v>
      </c>
      <c r="B92" s="1">
        <v>3</v>
      </c>
      <c r="C92" s="1">
        <v>2</v>
      </c>
      <c r="D92" s="1" t="s">
        <v>269</v>
      </c>
      <c r="E92" s="2">
        <v>1.9097222222222222E-3</v>
      </c>
      <c r="F92" s="2">
        <v>2.5925925925925925E-3</v>
      </c>
      <c r="G92" s="2">
        <v>6.8287037037037036E-4</v>
      </c>
      <c r="H92" s="3">
        <v>90</v>
      </c>
      <c r="I92" s="1" t="s">
        <v>272</v>
      </c>
      <c r="K92" s="1" t="s">
        <v>273</v>
      </c>
      <c r="L92" s="1">
        <v>1</v>
      </c>
      <c r="O92" s="1" t="s">
        <v>28</v>
      </c>
      <c r="R92" s="1">
        <v>517</v>
      </c>
      <c r="S92" s="1">
        <v>529</v>
      </c>
      <c r="T92" s="1">
        <f t="shared" si="16"/>
        <v>12</v>
      </c>
      <c r="U92" s="4">
        <f t="shared" si="17"/>
        <v>165</v>
      </c>
      <c r="V92" s="4">
        <f t="shared" si="18"/>
        <v>224</v>
      </c>
      <c r="W92" s="1" t="s">
        <v>30</v>
      </c>
      <c r="X92" s="1">
        <f>IF(H92=LOOKUP(H92,Flex!$A$1:$A$92),H92,"")</f>
        <v>90</v>
      </c>
      <c r="Y92" s="4">
        <f t="shared" si="19"/>
        <v>59</v>
      </c>
      <c r="Z92" s="5">
        <f t="shared" si="20"/>
        <v>0.20338983050847459</v>
      </c>
    </row>
    <row r="93" spans="1:26">
      <c r="A93" s="1">
        <v>99</v>
      </c>
      <c r="B93" s="1">
        <v>3</v>
      </c>
      <c r="C93" s="1">
        <v>2</v>
      </c>
      <c r="D93" s="1" t="s">
        <v>269</v>
      </c>
      <c r="E93" s="2">
        <v>2.6041666666666665E-3</v>
      </c>
      <c r="F93" s="2">
        <v>4.4444444444444444E-3</v>
      </c>
      <c r="G93" s="2">
        <v>1.8402777777777779E-3</v>
      </c>
      <c r="H93" s="3">
        <v>91</v>
      </c>
      <c r="I93" s="1" t="s">
        <v>274</v>
      </c>
      <c r="J93" s="1" t="s">
        <v>108</v>
      </c>
      <c r="K93" s="1" t="s">
        <v>275</v>
      </c>
      <c r="L93" s="1">
        <v>12</v>
      </c>
      <c r="O93" s="1" t="s">
        <v>28</v>
      </c>
      <c r="R93" s="1">
        <v>530</v>
      </c>
      <c r="S93" s="1">
        <v>566</v>
      </c>
      <c r="T93" s="1">
        <f t="shared" si="16"/>
        <v>36</v>
      </c>
      <c r="U93" s="4">
        <f t="shared" si="17"/>
        <v>225</v>
      </c>
      <c r="V93" s="4">
        <f t="shared" si="18"/>
        <v>384</v>
      </c>
      <c r="W93" s="1" t="s">
        <v>30</v>
      </c>
      <c r="X93" s="1">
        <f>IF(H93=LOOKUP(H93,Flex!$A$1:$A$92),H93,"")</f>
        <v>91</v>
      </c>
      <c r="Y93" s="4">
        <f t="shared" si="19"/>
        <v>159</v>
      </c>
      <c r="Z93" s="5">
        <f t="shared" si="20"/>
        <v>0.22641509433962265</v>
      </c>
    </row>
    <row r="94" spans="1:26">
      <c r="A94" s="1">
        <v>100</v>
      </c>
      <c r="B94" s="1">
        <v>3</v>
      </c>
      <c r="C94" s="1">
        <v>2</v>
      </c>
      <c r="D94" s="1" t="s">
        <v>269</v>
      </c>
      <c r="E94" s="2">
        <v>4.4675925925925933E-3</v>
      </c>
      <c r="F94" s="2">
        <v>6.4351851851851861E-3</v>
      </c>
      <c r="G94" s="2">
        <v>1.9675925925925928E-3</v>
      </c>
      <c r="H94" s="3">
        <v>92</v>
      </c>
      <c r="I94" s="1" t="s">
        <v>276</v>
      </c>
      <c r="J94" s="1" t="s">
        <v>108</v>
      </c>
      <c r="K94" s="1" t="s">
        <v>277</v>
      </c>
      <c r="L94" s="1">
        <v>8</v>
      </c>
      <c r="O94" s="1" t="s">
        <v>28</v>
      </c>
      <c r="R94" s="1">
        <v>567</v>
      </c>
      <c r="S94" s="1">
        <v>607</v>
      </c>
      <c r="T94" s="1">
        <f t="shared" si="16"/>
        <v>40</v>
      </c>
      <c r="U94" s="4">
        <f t="shared" si="17"/>
        <v>386</v>
      </c>
      <c r="V94" s="4">
        <f t="shared" si="18"/>
        <v>556</v>
      </c>
      <c r="W94" s="1" t="s">
        <v>30</v>
      </c>
      <c r="X94" s="1">
        <f>IF(H94=LOOKUP(H94,Flex!$A$1:$A$92),H94,"")</f>
        <v>92</v>
      </c>
      <c r="Y94" s="4">
        <f t="shared" si="19"/>
        <v>170</v>
      </c>
      <c r="Z94" s="5">
        <f t="shared" si="20"/>
        <v>0.23529411764705882</v>
      </c>
    </row>
    <row r="95" spans="1:26">
      <c r="A95" s="1">
        <v>101</v>
      </c>
      <c r="B95" s="1">
        <v>3</v>
      </c>
      <c r="C95" s="1">
        <v>2</v>
      </c>
      <c r="D95" s="1" t="s">
        <v>269</v>
      </c>
      <c r="E95" s="2">
        <v>6.5740740740740733E-3</v>
      </c>
      <c r="F95" s="2">
        <v>7.1990740740740739E-3</v>
      </c>
      <c r="G95" s="2">
        <v>6.2500000000000056E-4</v>
      </c>
      <c r="H95" s="3">
        <v>93</v>
      </c>
      <c r="I95" s="1" t="s">
        <v>278</v>
      </c>
      <c r="K95" s="1" t="s">
        <v>279</v>
      </c>
      <c r="L95" s="1">
        <v>19</v>
      </c>
      <c r="O95" s="1" t="s">
        <v>45</v>
      </c>
      <c r="R95" s="1">
        <v>611</v>
      </c>
      <c r="S95" s="1">
        <v>623</v>
      </c>
      <c r="T95" s="1">
        <f t="shared" si="16"/>
        <v>12</v>
      </c>
      <c r="U95" s="4">
        <f t="shared" si="17"/>
        <v>568</v>
      </c>
      <c r="V95" s="4">
        <f t="shared" si="18"/>
        <v>622</v>
      </c>
      <c r="W95" s="1" t="s">
        <v>30</v>
      </c>
      <c r="X95" s="1" t="str">
        <f>IF(H95=LOOKUP(H95,Flex!$A$1:$A$92),H95,"")</f>
        <v/>
      </c>
      <c r="Y95" s="4">
        <f t="shared" si="19"/>
        <v>54</v>
      </c>
      <c r="Z95" s="5">
        <f t="shared" si="20"/>
        <v>0.22222222222222221</v>
      </c>
    </row>
    <row r="96" spans="1:26">
      <c r="A96" s="1">
        <v>102</v>
      </c>
      <c r="B96" s="1">
        <v>3</v>
      </c>
      <c r="C96" s="1">
        <v>2</v>
      </c>
      <c r="D96" s="1" t="s">
        <v>269</v>
      </c>
      <c r="E96" s="2">
        <v>7.2337962962962963E-3</v>
      </c>
      <c r="F96" s="2">
        <v>8.9004629629629625E-3</v>
      </c>
      <c r="G96" s="2">
        <v>1.6666666666666661E-3</v>
      </c>
      <c r="H96" s="3">
        <v>94</v>
      </c>
      <c r="I96" s="1" t="s">
        <v>280</v>
      </c>
      <c r="J96" s="1" t="s">
        <v>108</v>
      </c>
      <c r="K96" s="1" t="s">
        <v>281</v>
      </c>
      <c r="L96" s="1">
        <v>12</v>
      </c>
      <c r="O96" s="1" t="s">
        <v>282</v>
      </c>
      <c r="R96" s="1">
        <v>624</v>
      </c>
      <c r="S96" s="1">
        <v>661</v>
      </c>
      <c r="T96" s="1">
        <f t="shared" si="16"/>
        <v>37</v>
      </c>
      <c r="U96" s="4">
        <f t="shared" si="17"/>
        <v>625</v>
      </c>
      <c r="V96" s="4">
        <f t="shared" si="18"/>
        <v>769</v>
      </c>
      <c r="X96" s="1" t="str">
        <f>IF(H96=LOOKUP(H96,Flex!$A$1:$A$92),H96,"")</f>
        <v/>
      </c>
      <c r="Y96" s="4">
        <f t="shared" si="19"/>
        <v>144</v>
      </c>
      <c r="Z96" s="5">
        <f t="shared" si="20"/>
        <v>0.25694444444444442</v>
      </c>
    </row>
    <row r="97" spans="1:26">
      <c r="A97" s="1">
        <v>103</v>
      </c>
      <c r="B97" s="1">
        <v>3</v>
      </c>
      <c r="C97" s="1">
        <v>2</v>
      </c>
      <c r="D97" s="1" t="s">
        <v>269</v>
      </c>
      <c r="E97" s="2">
        <v>8.9120370370370378E-3</v>
      </c>
      <c r="F97" s="2">
        <v>1.1307870370370371E-2</v>
      </c>
      <c r="G97" s="2">
        <v>2.3958333333333331E-3</v>
      </c>
      <c r="H97" s="3">
        <v>95</v>
      </c>
      <c r="I97" s="1" t="s">
        <v>283</v>
      </c>
      <c r="J97" s="1" t="s">
        <v>284</v>
      </c>
      <c r="K97" s="1" t="s">
        <v>285</v>
      </c>
      <c r="L97" s="1">
        <v>8</v>
      </c>
      <c r="O97" s="1" t="s">
        <v>282</v>
      </c>
      <c r="R97" s="1">
        <v>662</v>
      </c>
      <c r="S97" s="1">
        <v>722</v>
      </c>
      <c r="T97" s="1">
        <f t="shared" si="16"/>
        <v>60</v>
      </c>
      <c r="U97" s="4">
        <f t="shared" si="17"/>
        <v>770</v>
      </c>
      <c r="V97" s="4">
        <f t="shared" si="18"/>
        <v>977.00000000000011</v>
      </c>
      <c r="X97" s="1" t="str">
        <f>IF(H97=LOOKUP(H97,Flex!$A$1:$A$92),H97,"")</f>
        <v/>
      </c>
      <c r="Y97" s="4">
        <f t="shared" si="19"/>
        <v>207</v>
      </c>
      <c r="Z97" s="5">
        <f t="shared" si="20"/>
        <v>0.28985507246376813</v>
      </c>
    </row>
    <row r="98" spans="1:26">
      <c r="A98" s="1">
        <v>104</v>
      </c>
      <c r="B98" s="1">
        <v>3</v>
      </c>
      <c r="C98" s="1">
        <v>2</v>
      </c>
      <c r="D98" s="1" t="s">
        <v>269</v>
      </c>
      <c r="E98" s="2">
        <v>1.1319444444444444E-2</v>
      </c>
      <c r="F98" s="2">
        <v>1.2361111111111113E-2</v>
      </c>
      <c r="G98" s="2">
        <v>1.0416666666666682E-3</v>
      </c>
      <c r="H98" s="3">
        <v>96</v>
      </c>
      <c r="I98" s="1" t="s">
        <v>286</v>
      </c>
      <c r="J98" s="1" t="s">
        <v>287</v>
      </c>
      <c r="K98" s="1" t="s">
        <v>288</v>
      </c>
      <c r="L98" s="1">
        <v>12</v>
      </c>
      <c r="N98" s="1" t="s">
        <v>53</v>
      </c>
      <c r="O98" s="1" t="s">
        <v>28</v>
      </c>
      <c r="P98" s="1" t="s">
        <v>289</v>
      </c>
      <c r="R98" s="1">
        <v>724</v>
      </c>
      <c r="S98" s="1">
        <v>747</v>
      </c>
      <c r="T98" s="1">
        <f t="shared" si="16"/>
        <v>23</v>
      </c>
      <c r="U98" s="4">
        <f t="shared" si="17"/>
        <v>978</v>
      </c>
      <c r="V98" s="4">
        <f t="shared" si="18"/>
        <v>1068</v>
      </c>
      <c r="W98" s="1" t="s">
        <v>30</v>
      </c>
      <c r="X98" s="1">
        <f>IF(H98=LOOKUP(H98,Flex!$A$1:$A$92),H98,"")</f>
        <v>96</v>
      </c>
      <c r="Y98" s="4">
        <f t="shared" si="19"/>
        <v>90</v>
      </c>
      <c r="Z98" s="5">
        <f t="shared" si="20"/>
        <v>0.25555555555555554</v>
      </c>
    </row>
    <row r="99" spans="1:26">
      <c r="A99" s="1">
        <v>105</v>
      </c>
      <c r="B99" s="1">
        <v>3</v>
      </c>
      <c r="C99" s="1">
        <v>2</v>
      </c>
      <c r="D99" s="1" t="s">
        <v>269</v>
      </c>
      <c r="E99" s="2">
        <v>1.2361111111111113E-2</v>
      </c>
      <c r="F99" s="2">
        <v>1.383101851851852E-2</v>
      </c>
      <c r="G99" s="2">
        <v>1.4699074074074076E-3</v>
      </c>
      <c r="H99" s="3">
        <v>97</v>
      </c>
      <c r="I99" s="1" t="s">
        <v>290</v>
      </c>
      <c r="J99" s="1" t="s">
        <v>287</v>
      </c>
      <c r="K99" s="1" t="s">
        <v>291</v>
      </c>
      <c r="L99" s="1">
        <v>12</v>
      </c>
      <c r="N99" s="1" t="s">
        <v>53</v>
      </c>
      <c r="O99" s="1" t="s">
        <v>28</v>
      </c>
      <c r="R99" s="1">
        <v>749</v>
      </c>
      <c r="S99" s="1">
        <v>788</v>
      </c>
      <c r="T99" s="1">
        <f t="shared" si="16"/>
        <v>39</v>
      </c>
      <c r="U99" s="4">
        <f t="shared" si="17"/>
        <v>1068</v>
      </c>
      <c r="V99" s="4">
        <f t="shared" si="18"/>
        <v>1195</v>
      </c>
      <c r="W99" s="1" t="s">
        <v>30</v>
      </c>
      <c r="X99" s="1">
        <f>IF(H99=LOOKUP(H99,Flex!$A$1:$A$92),H99,"")</f>
        <v>97</v>
      </c>
      <c r="Y99" s="4">
        <f t="shared" si="19"/>
        <v>127</v>
      </c>
      <c r="Z99" s="5">
        <f t="shared" si="20"/>
        <v>0.30708661417322836</v>
      </c>
    </row>
    <row r="100" spans="1:26">
      <c r="A100" s="1">
        <v>106</v>
      </c>
      <c r="B100" s="1">
        <v>4</v>
      </c>
      <c r="C100" s="1">
        <v>1</v>
      </c>
      <c r="D100" s="1" t="s">
        <v>292</v>
      </c>
      <c r="E100" s="2">
        <v>3.4722222222222222E-5</v>
      </c>
      <c r="F100" s="2">
        <v>1.4699074074074074E-3</v>
      </c>
      <c r="G100" s="2">
        <v>1.4351851851851852E-3</v>
      </c>
      <c r="H100" s="3">
        <v>98</v>
      </c>
      <c r="I100" s="1" t="s">
        <v>293</v>
      </c>
      <c r="K100" s="1" t="s">
        <v>294</v>
      </c>
      <c r="L100" s="1">
        <v>7</v>
      </c>
      <c r="O100" s="1" t="s">
        <v>28</v>
      </c>
      <c r="P100" s="1" t="s">
        <v>295</v>
      </c>
      <c r="R100" s="1">
        <v>7</v>
      </c>
      <c r="S100" s="1">
        <v>23</v>
      </c>
      <c r="T100" s="1">
        <f t="shared" si="16"/>
        <v>16</v>
      </c>
      <c r="U100" s="4">
        <f t="shared" si="17"/>
        <v>3</v>
      </c>
      <c r="V100" s="4">
        <f t="shared" si="18"/>
        <v>127</v>
      </c>
      <c r="W100" s="1" t="s">
        <v>30</v>
      </c>
      <c r="X100" s="1">
        <f>IF(H100=LOOKUP(H100,Flex!$A$1:$A$92),H100,"")</f>
        <v>98</v>
      </c>
      <c r="Y100" s="4">
        <f t="shared" si="19"/>
        <v>124.00000000000001</v>
      </c>
      <c r="Z100" s="5">
        <f t="shared" si="20"/>
        <v>0.12903225806451613</v>
      </c>
    </row>
    <row r="101" spans="1:26">
      <c r="A101" s="1">
        <v>107</v>
      </c>
      <c r="B101" s="1">
        <v>4</v>
      </c>
      <c r="C101" s="1">
        <v>1</v>
      </c>
      <c r="D101" s="1" t="s">
        <v>292</v>
      </c>
      <c r="E101" s="2">
        <v>1.5393518518518519E-3</v>
      </c>
      <c r="F101" s="2">
        <v>2.1875000000000002E-3</v>
      </c>
      <c r="G101" s="2">
        <v>6.4814814814814835E-4</v>
      </c>
      <c r="H101" s="3">
        <v>99</v>
      </c>
      <c r="I101" s="1" t="s">
        <v>296</v>
      </c>
      <c r="J101" s="1" t="s">
        <v>297</v>
      </c>
      <c r="K101" s="1" t="s">
        <v>298</v>
      </c>
      <c r="L101" s="1">
        <v>10</v>
      </c>
      <c r="N101" s="1" t="s">
        <v>53</v>
      </c>
      <c r="O101" s="1" t="s">
        <v>45</v>
      </c>
      <c r="P101" s="1" t="s">
        <v>299</v>
      </c>
      <c r="R101" s="1">
        <v>24</v>
      </c>
      <c r="S101" s="1">
        <v>30</v>
      </c>
      <c r="T101" s="1">
        <f t="shared" si="16"/>
        <v>6</v>
      </c>
      <c r="U101" s="4">
        <f t="shared" si="17"/>
        <v>133</v>
      </c>
      <c r="V101" s="4">
        <f t="shared" si="18"/>
        <v>189</v>
      </c>
      <c r="W101" s="1" t="s">
        <v>30</v>
      </c>
      <c r="X101" s="1" t="str">
        <f>IF(H101=LOOKUP(H101,Flex!$A$1:$A$92),H101,"")</f>
        <v/>
      </c>
      <c r="Y101" s="4">
        <f t="shared" si="19"/>
        <v>56</v>
      </c>
      <c r="Z101" s="5">
        <f t="shared" si="20"/>
        <v>0.10714285714285714</v>
      </c>
    </row>
    <row r="102" spans="1:26">
      <c r="A102" s="1">
        <v>108</v>
      </c>
      <c r="B102" s="1">
        <v>4</v>
      </c>
      <c r="C102" s="1">
        <v>1</v>
      </c>
      <c r="D102" s="1" t="s">
        <v>292</v>
      </c>
      <c r="E102" s="2">
        <v>2.1875000000000002E-3</v>
      </c>
      <c r="F102" s="2">
        <v>2.5115740740740741E-3</v>
      </c>
      <c r="G102" s="2">
        <v>3.2407407407407385E-4</v>
      </c>
      <c r="H102" s="3">
        <v>100</v>
      </c>
      <c r="I102" s="1" t="s">
        <v>300</v>
      </c>
      <c r="K102" s="1" t="s">
        <v>301</v>
      </c>
      <c r="L102" s="1">
        <v>10</v>
      </c>
      <c r="N102" s="1" t="s">
        <v>53</v>
      </c>
      <c r="O102" s="1" t="s">
        <v>45</v>
      </c>
      <c r="P102" s="1" t="s">
        <v>302</v>
      </c>
      <c r="R102" s="1">
        <v>31</v>
      </c>
      <c r="S102" s="1">
        <v>35</v>
      </c>
      <c r="T102" s="1">
        <f t="shared" si="16"/>
        <v>4</v>
      </c>
      <c r="U102" s="4">
        <f t="shared" si="17"/>
        <v>189</v>
      </c>
      <c r="V102" s="4">
        <f t="shared" si="18"/>
        <v>217</v>
      </c>
      <c r="W102" s="1" t="s">
        <v>30</v>
      </c>
      <c r="X102" s="1" t="str">
        <f>IF(H102=LOOKUP(H102,Flex!$A$1:$A$92),H102,"")</f>
        <v/>
      </c>
      <c r="Y102" s="4">
        <f t="shared" si="19"/>
        <v>28</v>
      </c>
      <c r="Z102" s="5">
        <f t="shared" si="20"/>
        <v>0.14285714285714285</v>
      </c>
    </row>
    <row r="103" spans="1:26">
      <c r="A103" s="1">
        <v>109</v>
      </c>
      <c r="B103" s="1">
        <v>4</v>
      </c>
      <c r="C103" s="1">
        <v>1</v>
      </c>
      <c r="D103" s="1" t="s">
        <v>292</v>
      </c>
      <c r="E103" s="2">
        <v>2.5231481481481481E-3</v>
      </c>
      <c r="F103" s="2">
        <v>3.2291666666666666E-3</v>
      </c>
      <c r="G103" s="2">
        <v>7.0601851851851858E-4</v>
      </c>
      <c r="H103" s="3">
        <v>101</v>
      </c>
      <c r="I103" s="1" t="s">
        <v>303</v>
      </c>
      <c r="K103" s="1" t="s">
        <v>304</v>
      </c>
      <c r="L103" s="1">
        <v>10</v>
      </c>
      <c r="N103" s="1" t="s">
        <v>53</v>
      </c>
      <c r="O103" s="1" t="s">
        <v>45</v>
      </c>
      <c r="P103" s="1" t="s">
        <v>299</v>
      </c>
      <c r="R103" s="1">
        <v>35</v>
      </c>
      <c r="S103" s="1">
        <v>43</v>
      </c>
      <c r="T103" s="1">
        <f t="shared" si="16"/>
        <v>8</v>
      </c>
      <c r="U103" s="4">
        <f t="shared" si="17"/>
        <v>218</v>
      </c>
      <c r="V103" s="4">
        <f t="shared" si="18"/>
        <v>279</v>
      </c>
      <c r="W103" s="1" t="s">
        <v>30</v>
      </c>
      <c r="X103" s="1" t="str">
        <f>IF(H103=LOOKUP(H103,Flex!$A$1:$A$92),H103,"")</f>
        <v/>
      </c>
      <c r="Y103" s="4">
        <f t="shared" si="19"/>
        <v>61</v>
      </c>
      <c r="Z103" s="5">
        <f t="shared" si="20"/>
        <v>0.13114754098360656</v>
      </c>
    </row>
    <row r="104" spans="1:26">
      <c r="A104" s="1">
        <v>110</v>
      </c>
      <c r="B104" s="1">
        <v>4</v>
      </c>
      <c r="C104" s="1">
        <v>1</v>
      </c>
      <c r="D104" s="1" t="s">
        <v>292</v>
      </c>
      <c r="E104" s="2">
        <v>3.2523148148148151E-3</v>
      </c>
      <c r="F104" s="2">
        <v>4.0972222222222226E-3</v>
      </c>
      <c r="G104" s="2">
        <v>8.449074074074075E-4</v>
      </c>
      <c r="H104" s="3">
        <v>102</v>
      </c>
      <c r="I104" s="1" t="s">
        <v>305</v>
      </c>
      <c r="K104" s="1" t="s">
        <v>306</v>
      </c>
      <c r="L104" s="1">
        <v>7</v>
      </c>
      <c r="O104" s="1" t="s">
        <v>45</v>
      </c>
      <c r="R104" s="1">
        <v>44</v>
      </c>
      <c r="S104" s="1">
        <v>54</v>
      </c>
      <c r="T104" s="1">
        <f t="shared" si="16"/>
        <v>10</v>
      </c>
      <c r="U104" s="4">
        <f t="shared" si="17"/>
        <v>281</v>
      </c>
      <c r="V104" s="4">
        <f t="shared" si="18"/>
        <v>354</v>
      </c>
      <c r="W104" s="1" t="s">
        <v>30</v>
      </c>
      <c r="X104" s="1" t="str">
        <f>IF(H104=LOOKUP(H104,Flex!$A$1:$A$92),H104,"")</f>
        <v/>
      </c>
      <c r="Y104" s="4">
        <f t="shared" si="19"/>
        <v>73</v>
      </c>
      <c r="Z104" s="5">
        <f t="shared" si="20"/>
        <v>0.13698630136986301</v>
      </c>
    </row>
    <row r="105" spans="1:26">
      <c r="A105" s="1">
        <v>111</v>
      </c>
      <c r="B105" s="1">
        <v>4</v>
      </c>
      <c r="C105" s="1">
        <v>1</v>
      </c>
      <c r="D105" s="1" t="s">
        <v>292</v>
      </c>
      <c r="E105" s="2">
        <v>4.108796296296297E-3</v>
      </c>
      <c r="F105" s="2">
        <v>4.7800925925925919E-3</v>
      </c>
      <c r="G105" s="2">
        <v>6.7129629629629484E-4</v>
      </c>
      <c r="H105" s="3">
        <v>103</v>
      </c>
      <c r="I105" s="1" t="s">
        <v>307</v>
      </c>
      <c r="K105" s="1" t="s">
        <v>308</v>
      </c>
      <c r="L105" s="1">
        <v>10</v>
      </c>
      <c r="N105" s="1" t="s">
        <v>53</v>
      </c>
      <c r="O105" s="1" t="s">
        <v>45</v>
      </c>
      <c r="P105" s="1" t="s">
        <v>299</v>
      </c>
      <c r="R105" s="1">
        <v>54</v>
      </c>
      <c r="S105" s="1">
        <v>61</v>
      </c>
      <c r="T105" s="1">
        <f t="shared" si="16"/>
        <v>7</v>
      </c>
      <c r="U105" s="4">
        <f t="shared" si="17"/>
        <v>355</v>
      </c>
      <c r="V105" s="4">
        <f t="shared" si="18"/>
        <v>413</v>
      </c>
      <c r="W105" s="1" t="s">
        <v>30</v>
      </c>
      <c r="X105" s="1" t="str">
        <f>IF(H105=LOOKUP(H105,Flex!$A$1:$A$92),H105,"")</f>
        <v/>
      </c>
      <c r="Y105" s="4">
        <f t="shared" si="19"/>
        <v>58</v>
      </c>
      <c r="Z105" s="5">
        <f t="shared" si="20"/>
        <v>0.1206896551724138</v>
      </c>
    </row>
    <row r="106" spans="1:26">
      <c r="A106" s="1">
        <v>112</v>
      </c>
      <c r="B106" s="1">
        <v>4</v>
      </c>
      <c r="C106" s="1">
        <v>1</v>
      </c>
      <c r="D106" s="1" t="s">
        <v>292</v>
      </c>
      <c r="E106" s="2">
        <v>4.7800925925925919E-3</v>
      </c>
      <c r="F106" s="2">
        <v>5.6828703703703702E-3</v>
      </c>
      <c r="G106" s="2">
        <v>9.0277777777777839E-4</v>
      </c>
      <c r="H106" s="3">
        <v>104</v>
      </c>
      <c r="I106" s="1" t="s">
        <v>309</v>
      </c>
      <c r="K106" s="1" t="s">
        <v>310</v>
      </c>
      <c r="L106" s="1">
        <v>9</v>
      </c>
      <c r="O106" s="1" t="s">
        <v>45</v>
      </c>
      <c r="P106" s="1" t="s">
        <v>311</v>
      </c>
      <c r="R106" s="1">
        <v>62</v>
      </c>
      <c r="S106" s="1">
        <v>73</v>
      </c>
      <c r="T106" s="1">
        <f t="shared" si="16"/>
        <v>11</v>
      </c>
      <c r="U106" s="4">
        <f t="shared" si="17"/>
        <v>413</v>
      </c>
      <c r="V106" s="4">
        <f t="shared" si="18"/>
        <v>491</v>
      </c>
      <c r="W106" s="1" t="s">
        <v>30</v>
      </c>
      <c r="X106" s="1" t="str">
        <f>IF(H106=LOOKUP(H106,Flex!$A$1:$A$92),H106,"")</f>
        <v/>
      </c>
      <c r="Y106" s="4">
        <f t="shared" si="19"/>
        <v>78</v>
      </c>
      <c r="Z106" s="5">
        <f t="shared" si="20"/>
        <v>0.14102564102564102</v>
      </c>
    </row>
    <row r="107" spans="1:26">
      <c r="A107" s="1">
        <v>113</v>
      </c>
      <c r="B107" s="1">
        <v>4</v>
      </c>
      <c r="C107" s="1">
        <v>1</v>
      </c>
      <c r="D107" s="1" t="s">
        <v>292</v>
      </c>
      <c r="E107" s="2">
        <v>5.7291666666666671E-3</v>
      </c>
      <c r="F107" s="2">
        <v>6.4467592592592597E-3</v>
      </c>
      <c r="G107" s="2">
        <v>7.1759259259259259E-4</v>
      </c>
      <c r="H107" s="3">
        <v>105</v>
      </c>
      <c r="I107" s="1" t="s">
        <v>312</v>
      </c>
      <c r="K107" s="1" t="s">
        <v>313</v>
      </c>
      <c r="L107" s="1">
        <v>10</v>
      </c>
      <c r="N107" s="1" t="s">
        <v>53</v>
      </c>
      <c r="O107" s="1" t="s">
        <v>45</v>
      </c>
      <c r="P107" s="1" t="s">
        <v>299</v>
      </c>
      <c r="R107" s="1">
        <v>73</v>
      </c>
      <c r="S107" s="1">
        <v>81</v>
      </c>
      <c r="T107" s="1">
        <f t="shared" si="16"/>
        <v>8</v>
      </c>
      <c r="U107" s="4">
        <f t="shared" si="17"/>
        <v>495</v>
      </c>
      <c r="V107" s="4">
        <f t="shared" si="18"/>
        <v>557</v>
      </c>
      <c r="W107" s="1" t="s">
        <v>30</v>
      </c>
      <c r="X107" s="1" t="str">
        <f>IF(H107=LOOKUP(H107,Flex!$A$1:$A$92),H107,"")</f>
        <v/>
      </c>
      <c r="Y107" s="4">
        <f t="shared" si="19"/>
        <v>62.000000000000007</v>
      </c>
      <c r="Z107" s="5">
        <f t="shared" si="20"/>
        <v>0.12903225806451613</v>
      </c>
    </row>
    <row r="108" spans="1:26">
      <c r="A108" s="1">
        <v>114</v>
      </c>
      <c r="B108" s="1">
        <v>4</v>
      </c>
      <c r="C108" s="1">
        <v>1</v>
      </c>
      <c r="D108" s="1" t="s">
        <v>292</v>
      </c>
      <c r="E108" s="2">
        <v>6.4467592592592597E-3</v>
      </c>
      <c r="F108" s="2">
        <v>7.2569444444444443E-3</v>
      </c>
      <c r="G108" s="2">
        <v>8.1018518518518462E-4</v>
      </c>
      <c r="H108" s="3">
        <v>106</v>
      </c>
      <c r="I108" s="1" t="s">
        <v>314</v>
      </c>
      <c r="K108" s="1" t="s">
        <v>315</v>
      </c>
      <c r="L108" s="1">
        <v>11</v>
      </c>
      <c r="O108" s="1" t="s">
        <v>45</v>
      </c>
      <c r="R108" s="1">
        <v>82</v>
      </c>
      <c r="S108" s="1">
        <v>91</v>
      </c>
      <c r="T108" s="1">
        <f t="shared" si="16"/>
        <v>9</v>
      </c>
      <c r="U108" s="4">
        <f t="shared" si="17"/>
        <v>557</v>
      </c>
      <c r="V108" s="4">
        <f t="shared" si="18"/>
        <v>627</v>
      </c>
      <c r="W108" s="1" t="s">
        <v>30</v>
      </c>
      <c r="X108" s="1" t="str">
        <f>IF(H108=LOOKUP(H108,Flex!$A$1:$A$92),H108,"")</f>
        <v/>
      </c>
      <c r="Y108" s="4">
        <f t="shared" si="19"/>
        <v>70</v>
      </c>
      <c r="Z108" s="5">
        <f t="shared" si="20"/>
        <v>0.12857142857142856</v>
      </c>
    </row>
    <row r="109" spans="1:26">
      <c r="A109" s="1">
        <v>115</v>
      </c>
      <c r="B109" s="1">
        <v>4</v>
      </c>
      <c r="C109" s="1">
        <v>1</v>
      </c>
      <c r="D109" s="1" t="s">
        <v>292</v>
      </c>
      <c r="E109" s="2">
        <v>7.2800925925925915E-3</v>
      </c>
      <c r="F109" s="2">
        <v>1.0416666666666666E-2</v>
      </c>
      <c r="G109" s="2">
        <v>3.1365740740740746E-3</v>
      </c>
      <c r="H109" s="3">
        <v>107</v>
      </c>
      <c r="I109" s="1" t="s">
        <v>316</v>
      </c>
      <c r="J109" s="1" t="s">
        <v>297</v>
      </c>
      <c r="K109" s="1" t="s">
        <v>317</v>
      </c>
      <c r="L109" s="1">
        <v>9</v>
      </c>
      <c r="N109" s="1" t="s">
        <v>53</v>
      </c>
      <c r="O109" s="1" t="s">
        <v>45</v>
      </c>
      <c r="P109" s="1" t="s">
        <v>318</v>
      </c>
      <c r="R109" s="1">
        <v>92</v>
      </c>
      <c r="S109" s="1">
        <v>204</v>
      </c>
      <c r="T109" s="1">
        <f t="shared" si="16"/>
        <v>112</v>
      </c>
      <c r="U109" s="4">
        <f t="shared" si="17"/>
        <v>629</v>
      </c>
      <c r="V109" s="4">
        <f t="shared" si="18"/>
        <v>900</v>
      </c>
      <c r="W109" s="1" t="s">
        <v>30</v>
      </c>
      <c r="X109" s="1" t="str">
        <f>IF(H109=LOOKUP(H109,Flex!$A$1:$A$92),H109,"")</f>
        <v/>
      </c>
      <c r="Y109" s="4">
        <f t="shared" si="19"/>
        <v>271</v>
      </c>
      <c r="Z109" s="5">
        <f t="shared" si="20"/>
        <v>0.41328413284132842</v>
      </c>
    </row>
    <row r="110" spans="1:26">
      <c r="A110" s="1">
        <v>116</v>
      </c>
      <c r="B110" s="1">
        <v>4</v>
      </c>
      <c r="C110" s="1">
        <v>1</v>
      </c>
      <c r="D110" s="1" t="s">
        <v>292</v>
      </c>
      <c r="E110" s="2">
        <v>1.042824074074074E-2</v>
      </c>
      <c r="F110" s="2">
        <v>1.1446759259259261E-2</v>
      </c>
      <c r="G110" s="2">
        <v>1.018518518518521E-3</v>
      </c>
      <c r="H110" s="3">
        <v>108</v>
      </c>
      <c r="I110" s="1" t="s">
        <v>319</v>
      </c>
      <c r="J110" s="1" t="s">
        <v>108</v>
      </c>
      <c r="K110" s="1" t="s">
        <v>320</v>
      </c>
      <c r="L110" s="1">
        <v>7</v>
      </c>
      <c r="O110" s="1" t="s">
        <v>28</v>
      </c>
      <c r="R110" s="1">
        <v>131</v>
      </c>
      <c r="S110" s="1">
        <v>144</v>
      </c>
      <c r="T110" s="1">
        <f t="shared" si="16"/>
        <v>13</v>
      </c>
      <c r="U110" s="4">
        <f t="shared" si="17"/>
        <v>901</v>
      </c>
      <c r="V110" s="4">
        <f t="shared" si="18"/>
        <v>989</v>
      </c>
      <c r="W110" s="1" t="s">
        <v>30</v>
      </c>
      <c r="X110" s="1">
        <f>IF(H110=LOOKUP(H110,Flex!$A$1:$A$92),H110,"")</f>
        <v>108</v>
      </c>
      <c r="Y110" s="4">
        <f t="shared" si="19"/>
        <v>88</v>
      </c>
      <c r="Z110" s="5">
        <f t="shared" si="20"/>
        <v>0.14772727272727273</v>
      </c>
    </row>
    <row r="111" spans="1:26">
      <c r="A111" s="1">
        <v>117</v>
      </c>
      <c r="B111" s="1">
        <v>4</v>
      </c>
      <c r="C111" s="1">
        <v>1</v>
      </c>
      <c r="D111" s="1" t="s">
        <v>292</v>
      </c>
      <c r="E111" s="2">
        <v>1.1458333333333334E-2</v>
      </c>
      <c r="F111" s="2">
        <v>1.2500000000000001E-2</v>
      </c>
      <c r="G111" s="2">
        <v>1.0416666666666664E-3</v>
      </c>
      <c r="H111" s="3">
        <v>109</v>
      </c>
      <c r="I111" s="1" t="s">
        <v>321</v>
      </c>
      <c r="K111" s="1" t="s">
        <v>322</v>
      </c>
      <c r="L111" s="1">
        <v>9</v>
      </c>
      <c r="O111" s="1" t="s">
        <v>48</v>
      </c>
      <c r="P111" s="1" t="s">
        <v>323</v>
      </c>
      <c r="R111" s="1">
        <v>145</v>
      </c>
      <c r="S111" s="1">
        <v>157</v>
      </c>
      <c r="T111" s="1">
        <f t="shared" si="16"/>
        <v>12</v>
      </c>
      <c r="U111" s="4">
        <f t="shared" si="17"/>
        <v>990</v>
      </c>
      <c r="V111" s="4">
        <f t="shared" si="18"/>
        <v>1080</v>
      </c>
      <c r="W111" s="1" t="s">
        <v>30</v>
      </c>
      <c r="X111" s="1" t="str">
        <f>IF(H111=LOOKUP(H111,Flex!$A$1:$A$92),H111,"")</f>
        <v/>
      </c>
      <c r="Y111" s="4">
        <f t="shared" si="19"/>
        <v>90</v>
      </c>
      <c r="Z111" s="5">
        <f t="shared" si="20"/>
        <v>0.13333333333333333</v>
      </c>
    </row>
    <row r="112" spans="1:26">
      <c r="A112" s="1">
        <v>118</v>
      </c>
      <c r="B112" s="1">
        <v>4</v>
      </c>
      <c r="C112" s="1">
        <v>1</v>
      </c>
      <c r="D112" s="1" t="s">
        <v>292</v>
      </c>
      <c r="E112" s="2">
        <v>1.2534722222222223E-2</v>
      </c>
      <c r="F112" s="2">
        <v>1.3796296296296298E-2</v>
      </c>
      <c r="G112" s="2">
        <v>1.2615740740740747E-3</v>
      </c>
      <c r="H112" s="3">
        <v>110</v>
      </c>
      <c r="I112" s="1" t="s">
        <v>324</v>
      </c>
      <c r="K112" s="1" t="s">
        <v>325</v>
      </c>
      <c r="L112" s="1">
        <v>10</v>
      </c>
      <c r="N112" s="1" t="s">
        <v>53</v>
      </c>
      <c r="O112" s="1" t="s">
        <v>45</v>
      </c>
      <c r="P112" s="1" t="s">
        <v>299</v>
      </c>
      <c r="R112" s="1">
        <v>159</v>
      </c>
      <c r="S112" s="1">
        <v>174</v>
      </c>
      <c r="T112" s="1">
        <f t="shared" si="16"/>
        <v>15</v>
      </c>
      <c r="U112" s="4">
        <f t="shared" si="17"/>
        <v>1083</v>
      </c>
      <c r="V112" s="4">
        <f t="shared" si="18"/>
        <v>1192</v>
      </c>
      <c r="W112" s="1" t="s">
        <v>30</v>
      </c>
      <c r="X112" s="1" t="str">
        <f>IF(H112=LOOKUP(H112,Flex!$A$1:$A$92),H112,"")</f>
        <v/>
      </c>
      <c r="Y112" s="4">
        <f t="shared" si="19"/>
        <v>109</v>
      </c>
      <c r="Z112" s="5">
        <f t="shared" si="20"/>
        <v>0.13761467889908258</v>
      </c>
    </row>
    <row r="113" spans="1:26">
      <c r="A113" s="1">
        <v>119</v>
      </c>
      <c r="B113" s="1">
        <v>10</v>
      </c>
      <c r="C113" s="1">
        <v>2</v>
      </c>
      <c r="D113" s="1" t="s">
        <v>326</v>
      </c>
      <c r="E113" s="2">
        <v>0</v>
      </c>
      <c r="F113" s="2">
        <v>1.8171296296296297E-3</v>
      </c>
      <c r="G113" s="2">
        <v>1.8171296296296297E-3</v>
      </c>
      <c r="H113" s="3">
        <v>111</v>
      </c>
      <c r="I113" s="1" t="s">
        <v>327</v>
      </c>
      <c r="K113" s="1" t="s">
        <v>328</v>
      </c>
      <c r="L113" s="1">
        <v>19</v>
      </c>
      <c r="O113" s="1" t="s">
        <v>45</v>
      </c>
      <c r="R113" s="1">
        <v>200</v>
      </c>
      <c r="S113" s="1">
        <v>224</v>
      </c>
      <c r="T113" s="1">
        <f t="shared" si="16"/>
        <v>24</v>
      </c>
      <c r="U113" s="4">
        <f t="shared" si="17"/>
        <v>0</v>
      </c>
      <c r="V113" s="4">
        <f t="shared" si="18"/>
        <v>157</v>
      </c>
      <c r="W113" s="1" t="s">
        <v>30</v>
      </c>
      <c r="X113" s="1" t="str">
        <f>IF(H113=LOOKUP(H113,Flex!$A$1:$A$92),H113,"")</f>
        <v/>
      </c>
      <c r="Y113" s="4">
        <f t="shared" si="19"/>
        <v>157</v>
      </c>
      <c r="Z113" s="5">
        <f t="shared" si="20"/>
        <v>0.15286624203821655</v>
      </c>
    </row>
    <row r="114" spans="1:26">
      <c r="A114" s="1">
        <v>120</v>
      </c>
      <c r="B114" s="1">
        <v>4</v>
      </c>
      <c r="C114" s="1">
        <v>1</v>
      </c>
      <c r="D114" s="1" t="s">
        <v>326</v>
      </c>
      <c r="E114" s="2">
        <v>1.8287037037037037E-3</v>
      </c>
      <c r="F114" s="2">
        <v>2.8009259259259259E-3</v>
      </c>
      <c r="G114" s="2">
        <v>9.7222222222222219E-4</v>
      </c>
      <c r="H114" s="3">
        <v>112</v>
      </c>
      <c r="I114" s="1" t="s">
        <v>329</v>
      </c>
      <c r="K114" s="1" t="s">
        <v>330</v>
      </c>
      <c r="L114" s="1">
        <v>19</v>
      </c>
      <c r="O114" s="1" t="s">
        <v>45</v>
      </c>
      <c r="R114" s="1">
        <v>225</v>
      </c>
      <c r="S114" s="1">
        <v>237</v>
      </c>
      <c r="T114" s="1">
        <f t="shared" si="16"/>
        <v>12</v>
      </c>
      <c r="U114" s="4">
        <f t="shared" si="17"/>
        <v>158</v>
      </c>
      <c r="V114" s="4">
        <f t="shared" si="18"/>
        <v>242</v>
      </c>
      <c r="W114" s="1" t="s">
        <v>30</v>
      </c>
      <c r="X114" s="1" t="str">
        <f>IF(H114=LOOKUP(H114,Flex!$A$1:$A$92),H114,"")</f>
        <v/>
      </c>
      <c r="Y114" s="4">
        <f t="shared" si="19"/>
        <v>84</v>
      </c>
      <c r="Z114" s="5">
        <f t="shared" si="20"/>
        <v>0.14285714285714285</v>
      </c>
    </row>
    <row r="115" spans="1:26">
      <c r="A115" s="1">
        <v>121</v>
      </c>
      <c r="B115" s="1">
        <v>4</v>
      </c>
      <c r="C115" s="1">
        <v>1</v>
      </c>
      <c r="D115" s="1" t="s">
        <v>326</v>
      </c>
      <c r="E115" s="2">
        <v>2.8124999999999999E-3</v>
      </c>
      <c r="F115" s="2">
        <v>3.3564814814814811E-3</v>
      </c>
      <c r="G115" s="2">
        <v>5.4398148148148123E-4</v>
      </c>
      <c r="H115" s="3">
        <v>113</v>
      </c>
      <c r="I115" s="1" t="s">
        <v>58</v>
      </c>
      <c r="K115" s="1" t="s">
        <v>331</v>
      </c>
      <c r="L115" s="1">
        <v>19</v>
      </c>
      <c r="O115" s="1" t="s">
        <v>45</v>
      </c>
      <c r="R115" s="1">
        <v>238</v>
      </c>
      <c r="S115" s="1">
        <v>245</v>
      </c>
      <c r="T115" s="1">
        <f t="shared" si="16"/>
        <v>7</v>
      </c>
      <c r="U115" s="4">
        <f t="shared" si="17"/>
        <v>243</v>
      </c>
      <c r="V115" s="4">
        <f t="shared" si="18"/>
        <v>290</v>
      </c>
      <c r="W115" s="1" t="s">
        <v>30</v>
      </c>
      <c r="X115" s="1" t="str">
        <f>IF(H115=LOOKUP(H115,Flex!$A$1:$A$92),H115,"")</f>
        <v/>
      </c>
      <c r="Y115" s="4">
        <f t="shared" si="19"/>
        <v>47</v>
      </c>
      <c r="Z115" s="5">
        <f t="shared" si="20"/>
        <v>0.14893617021276595</v>
      </c>
    </row>
    <row r="116" spans="1:26">
      <c r="A116" s="1">
        <v>122</v>
      </c>
      <c r="B116" s="1">
        <v>4</v>
      </c>
      <c r="C116" s="1">
        <v>1</v>
      </c>
      <c r="D116" s="1" t="s">
        <v>326</v>
      </c>
      <c r="E116" s="2">
        <v>3.3680555555555551E-3</v>
      </c>
      <c r="F116" s="2">
        <v>5.7523148148148143E-3</v>
      </c>
      <c r="G116" s="2">
        <v>2.3842592592592591E-3</v>
      </c>
      <c r="H116" s="3">
        <v>114</v>
      </c>
      <c r="I116" s="1" t="s">
        <v>332</v>
      </c>
      <c r="J116" s="1" t="s">
        <v>108</v>
      </c>
      <c r="K116" s="1" t="s">
        <v>333</v>
      </c>
      <c r="L116" s="1">
        <v>8</v>
      </c>
      <c r="O116" s="1" t="s">
        <v>28</v>
      </c>
      <c r="P116" s="1" t="s">
        <v>334</v>
      </c>
      <c r="R116" s="1">
        <v>246</v>
      </c>
      <c r="S116" s="1">
        <v>279</v>
      </c>
      <c r="T116" s="1">
        <f t="shared" si="16"/>
        <v>33</v>
      </c>
      <c r="U116" s="4">
        <f t="shared" si="17"/>
        <v>291</v>
      </c>
      <c r="V116" s="4">
        <f t="shared" si="18"/>
        <v>497</v>
      </c>
      <c r="W116" s="1" t="s">
        <v>30</v>
      </c>
      <c r="X116" s="1">
        <f>IF(H116=LOOKUP(H116,Flex!$A$1:$A$92),H116,"")</f>
        <v>114</v>
      </c>
      <c r="Y116" s="4">
        <f t="shared" si="19"/>
        <v>206</v>
      </c>
      <c r="Z116" s="5">
        <f t="shared" si="20"/>
        <v>0.16019417475728157</v>
      </c>
    </row>
    <row r="117" spans="1:26">
      <c r="A117" s="1">
        <v>123</v>
      </c>
      <c r="B117" s="1">
        <v>4</v>
      </c>
      <c r="C117" s="1">
        <v>1</v>
      </c>
      <c r="D117" s="1" t="s">
        <v>326</v>
      </c>
      <c r="E117" s="2">
        <v>5.7638888888888887E-3</v>
      </c>
      <c r="F117" s="2">
        <v>1.1921296296296298E-2</v>
      </c>
      <c r="G117" s="2">
        <v>6.1574074074074092E-3</v>
      </c>
      <c r="H117" s="3">
        <v>115</v>
      </c>
      <c r="I117" s="1" t="s">
        <v>335</v>
      </c>
      <c r="J117" s="1" t="s">
        <v>56</v>
      </c>
      <c r="K117" s="1" t="s">
        <v>336</v>
      </c>
      <c r="L117" s="1">
        <v>1</v>
      </c>
      <c r="O117" s="1" t="s">
        <v>28</v>
      </c>
      <c r="R117" s="1">
        <v>280</v>
      </c>
      <c r="S117" s="1">
        <v>370</v>
      </c>
      <c r="T117" s="1">
        <f t="shared" ref="T117:T148" si="21">S117-R117</f>
        <v>90</v>
      </c>
      <c r="U117" s="4">
        <f t="shared" ref="U117:U148" si="22">((HOUR(E117)*60)+MINUTE(E117)+(SECOND(E117)/60))*60</f>
        <v>498.00000000000006</v>
      </c>
      <c r="V117" s="4">
        <f t="shared" ref="V117:V148" si="23">((HOUR(F117)*60)+MINUTE(F117)+(SECOND(F117)/60))*60</f>
        <v>1030</v>
      </c>
      <c r="W117" s="1" t="s">
        <v>30</v>
      </c>
      <c r="X117" s="1">
        <f>IF(H117=LOOKUP(H117,Flex!$A$1:$A$92),H117,"")</f>
        <v>115</v>
      </c>
      <c r="Y117" s="4">
        <f t="shared" ref="Y117:Y148" si="24">((HOUR(G117)*60)+MINUTE(G117)+(SECOND(G117)/60))*60</f>
        <v>532</v>
      </c>
      <c r="Z117" s="5">
        <f t="shared" ref="Z117:Z148" si="25">T117/Y117</f>
        <v>0.16917293233082706</v>
      </c>
    </row>
    <row r="118" spans="1:26">
      <c r="A118" s="1">
        <v>124</v>
      </c>
      <c r="B118" s="1">
        <v>4</v>
      </c>
      <c r="C118" s="1">
        <v>1</v>
      </c>
      <c r="D118" s="1" t="s">
        <v>326</v>
      </c>
      <c r="E118" s="2">
        <v>1.1921296296296298E-2</v>
      </c>
      <c r="F118" s="2">
        <v>1.3165509259259259E-2</v>
      </c>
      <c r="G118" s="2">
        <v>1.2442129629629609E-3</v>
      </c>
      <c r="H118" s="3">
        <v>116</v>
      </c>
      <c r="I118" s="1" t="s">
        <v>337</v>
      </c>
      <c r="J118" s="1" t="s">
        <v>108</v>
      </c>
      <c r="K118" s="1" t="s">
        <v>338</v>
      </c>
      <c r="L118" s="1">
        <v>7</v>
      </c>
      <c r="O118" s="1" t="s">
        <v>28</v>
      </c>
      <c r="R118" s="1">
        <v>371</v>
      </c>
      <c r="S118" s="1">
        <v>390</v>
      </c>
      <c r="T118" s="1">
        <f t="shared" si="21"/>
        <v>19</v>
      </c>
      <c r="U118" s="4">
        <f t="shared" si="22"/>
        <v>1030</v>
      </c>
      <c r="V118" s="4">
        <f t="shared" si="23"/>
        <v>1138</v>
      </c>
      <c r="W118" s="1" t="s">
        <v>30</v>
      </c>
      <c r="X118" s="1">
        <f>IF(H118=LOOKUP(H118,Flex!$A$1:$A$92),H118,"")</f>
        <v>116</v>
      </c>
      <c r="Y118" s="4">
        <f t="shared" si="24"/>
        <v>107</v>
      </c>
      <c r="Z118" s="5">
        <f t="shared" si="25"/>
        <v>0.17757009345794392</v>
      </c>
    </row>
    <row r="119" spans="1:26">
      <c r="A119" s="1">
        <v>125</v>
      </c>
      <c r="B119" s="1">
        <v>4</v>
      </c>
      <c r="C119" s="1">
        <v>1</v>
      </c>
      <c r="D119" s="1" t="s">
        <v>326</v>
      </c>
      <c r="E119" s="2">
        <v>1.3165509259259259E-2</v>
      </c>
      <c r="F119" s="2">
        <v>1.3912037037037037E-2</v>
      </c>
      <c r="G119" s="2">
        <v>7.4652777777777825E-4</v>
      </c>
      <c r="H119" s="3">
        <v>117</v>
      </c>
      <c r="I119" s="1" t="s">
        <v>339</v>
      </c>
      <c r="K119" s="1" t="s">
        <v>340</v>
      </c>
      <c r="L119" s="1">
        <v>7</v>
      </c>
      <c r="O119" s="1" t="s">
        <v>28</v>
      </c>
      <c r="Q119" s="1" t="s">
        <v>30</v>
      </c>
      <c r="R119" s="1">
        <v>390</v>
      </c>
      <c r="S119" s="1">
        <v>401</v>
      </c>
      <c r="T119" s="1">
        <f t="shared" si="21"/>
        <v>11</v>
      </c>
      <c r="U119" s="4">
        <f t="shared" si="22"/>
        <v>1138</v>
      </c>
      <c r="V119" s="4">
        <f t="shared" si="23"/>
        <v>1202</v>
      </c>
      <c r="W119" s="1" t="s">
        <v>30</v>
      </c>
      <c r="X119" s="1">
        <f>IF(H119=LOOKUP(H119,Flex!$A$1:$A$92),H119,"")</f>
        <v>117</v>
      </c>
      <c r="Y119" s="4">
        <f t="shared" si="24"/>
        <v>65</v>
      </c>
      <c r="Z119" s="5">
        <f t="shared" si="25"/>
        <v>0.16923076923076924</v>
      </c>
    </row>
    <row r="120" spans="1:26">
      <c r="A120" s="1">
        <v>126</v>
      </c>
      <c r="B120" s="1">
        <v>4</v>
      </c>
      <c r="C120" s="1">
        <v>1</v>
      </c>
      <c r="D120" s="1" t="s">
        <v>326</v>
      </c>
      <c r="E120" s="2">
        <v>1.3923611111111111E-2</v>
      </c>
      <c r="F120" s="2">
        <v>1.4652777777777778E-2</v>
      </c>
      <c r="G120" s="2">
        <v>7.2916666666666789E-4</v>
      </c>
      <c r="H120" s="3">
        <v>118</v>
      </c>
      <c r="I120" s="1" t="s">
        <v>341</v>
      </c>
      <c r="J120" s="1" t="s">
        <v>297</v>
      </c>
      <c r="K120" s="1" t="s">
        <v>342</v>
      </c>
      <c r="L120" s="1">
        <v>10</v>
      </c>
      <c r="N120" s="1" t="s">
        <v>53</v>
      </c>
      <c r="O120" s="1" t="s">
        <v>45</v>
      </c>
      <c r="P120" s="1" t="s">
        <v>299</v>
      </c>
      <c r="R120" s="1">
        <v>402</v>
      </c>
      <c r="S120" s="1">
        <v>413</v>
      </c>
      <c r="T120" s="1">
        <f t="shared" si="21"/>
        <v>11</v>
      </c>
      <c r="U120" s="4">
        <f t="shared" si="22"/>
        <v>1203</v>
      </c>
      <c r="V120" s="4">
        <f t="shared" si="23"/>
        <v>1266</v>
      </c>
      <c r="W120" s="1" t="s">
        <v>30</v>
      </c>
      <c r="X120" s="1" t="str">
        <f>IF(H120=LOOKUP(H120,Flex!$A$1:$A$92),H120,"")</f>
        <v/>
      </c>
      <c r="Y120" s="4">
        <f t="shared" si="24"/>
        <v>63</v>
      </c>
      <c r="Z120" s="5">
        <f t="shared" si="25"/>
        <v>0.17460317460317459</v>
      </c>
    </row>
    <row r="121" spans="1:26">
      <c r="A121" s="1">
        <v>127</v>
      </c>
      <c r="B121" s="1">
        <v>4</v>
      </c>
      <c r="C121" s="1">
        <v>1</v>
      </c>
      <c r="D121" s="1" t="s">
        <v>326</v>
      </c>
      <c r="E121" s="2">
        <v>1.4664351851851852E-2</v>
      </c>
      <c r="F121" s="2">
        <v>1.5694444444444445E-2</v>
      </c>
      <c r="G121" s="2">
        <v>1.0300925925925929E-3</v>
      </c>
      <c r="H121" s="3">
        <v>119</v>
      </c>
      <c r="I121" s="1" t="s">
        <v>343</v>
      </c>
      <c r="J121" s="1" t="s">
        <v>297</v>
      </c>
      <c r="K121" s="1" t="s">
        <v>344</v>
      </c>
      <c r="L121" s="1">
        <v>10</v>
      </c>
      <c r="N121" s="1" t="s">
        <v>53</v>
      </c>
      <c r="O121" s="1" t="s">
        <v>45</v>
      </c>
      <c r="P121" s="1" t="s">
        <v>299</v>
      </c>
      <c r="R121" s="1">
        <v>413</v>
      </c>
      <c r="S121" s="1">
        <v>428</v>
      </c>
      <c r="T121" s="1">
        <f t="shared" si="21"/>
        <v>15</v>
      </c>
      <c r="U121" s="4">
        <f t="shared" si="22"/>
        <v>1267</v>
      </c>
      <c r="V121" s="4">
        <f t="shared" si="23"/>
        <v>1356</v>
      </c>
      <c r="W121" s="1" t="s">
        <v>30</v>
      </c>
      <c r="X121" s="1" t="str">
        <f>IF(H121=LOOKUP(H121,Flex!$A$1:$A$92),H121,"")</f>
        <v/>
      </c>
      <c r="Y121" s="4">
        <f t="shared" si="24"/>
        <v>89</v>
      </c>
      <c r="Z121" s="5">
        <f t="shared" si="25"/>
        <v>0.16853932584269662</v>
      </c>
    </row>
    <row r="122" spans="1:26">
      <c r="A122" s="1">
        <v>128</v>
      </c>
      <c r="B122" s="1">
        <v>4</v>
      </c>
      <c r="C122" s="1">
        <v>1</v>
      </c>
      <c r="D122" s="1" t="s">
        <v>345</v>
      </c>
      <c r="E122" s="2">
        <v>0</v>
      </c>
      <c r="F122" s="2">
        <v>1.9560185185185184E-3</v>
      </c>
      <c r="G122" s="2">
        <v>1.9560185185185184E-3</v>
      </c>
      <c r="H122" s="3">
        <v>120</v>
      </c>
      <c r="I122" s="1" t="s">
        <v>255</v>
      </c>
      <c r="J122" s="1" t="s">
        <v>108</v>
      </c>
      <c r="K122" s="1" t="s">
        <v>346</v>
      </c>
      <c r="L122" s="1">
        <v>6</v>
      </c>
      <c r="O122" s="1" t="s">
        <v>28</v>
      </c>
      <c r="P122" s="1" t="s">
        <v>347</v>
      </c>
      <c r="R122" s="1">
        <v>438</v>
      </c>
      <c r="S122" s="1">
        <v>470</v>
      </c>
      <c r="T122" s="1">
        <f t="shared" si="21"/>
        <v>32</v>
      </c>
      <c r="U122" s="4">
        <f t="shared" si="22"/>
        <v>0</v>
      </c>
      <c r="V122" s="4">
        <f t="shared" si="23"/>
        <v>169</v>
      </c>
      <c r="W122" s="1" t="s">
        <v>30</v>
      </c>
      <c r="X122" s="1">
        <f>IF(H122=LOOKUP(H122,Flex!$A$1:$A$92),H122,"")</f>
        <v>120</v>
      </c>
      <c r="Y122" s="4">
        <f t="shared" si="24"/>
        <v>169</v>
      </c>
      <c r="Z122" s="5">
        <f t="shared" si="25"/>
        <v>0.1893491124260355</v>
      </c>
    </row>
    <row r="123" spans="1:26">
      <c r="A123" s="1">
        <v>129</v>
      </c>
      <c r="B123" s="1">
        <v>4</v>
      </c>
      <c r="C123" s="1">
        <v>1</v>
      </c>
      <c r="D123" s="1" t="s">
        <v>345</v>
      </c>
      <c r="E123" s="2">
        <v>1.9675925925925928E-3</v>
      </c>
      <c r="F123" s="2">
        <v>3.1250000000000002E-3</v>
      </c>
      <c r="G123" s="2">
        <v>1.1574074074074073E-3</v>
      </c>
      <c r="H123" s="3">
        <v>121</v>
      </c>
      <c r="I123" s="1" t="s">
        <v>348</v>
      </c>
      <c r="K123" s="1" t="s">
        <v>349</v>
      </c>
      <c r="L123" s="1">
        <v>7</v>
      </c>
      <c r="N123" s="1" t="s">
        <v>53</v>
      </c>
      <c r="O123" s="1" t="s">
        <v>28</v>
      </c>
      <c r="P123" s="1" t="s">
        <v>350</v>
      </c>
      <c r="R123" s="1">
        <v>471</v>
      </c>
      <c r="S123" s="1">
        <v>490</v>
      </c>
      <c r="T123" s="1">
        <f t="shared" si="21"/>
        <v>19</v>
      </c>
      <c r="U123" s="4">
        <f t="shared" si="22"/>
        <v>170</v>
      </c>
      <c r="V123" s="4">
        <f t="shared" si="23"/>
        <v>270</v>
      </c>
      <c r="W123" s="1" t="s">
        <v>30</v>
      </c>
      <c r="X123" s="1">
        <f>IF(H123=LOOKUP(H123,Flex!$A$1:$A$92),H123,"")</f>
        <v>121</v>
      </c>
      <c r="Y123" s="4">
        <f t="shared" si="24"/>
        <v>99.999999999999986</v>
      </c>
      <c r="Z123" s="5">
        <f t="shared" si="25"/>
        <v>0.19000000000000003</v>
      </c>
    </row>
    <row r="124" spans="1:26">
      <c r="A124" s="1">
        <v>130</v>
      </c>
      <c r="B124" s="1">
        <v>4</v>
      </c>
      <c r="C124" s="1">
        <v>1</v>
      </c>
      <c r="D124" s="1" t="s">
        <v>345</v>
      </c>
      <c r="E124" s="2">
        <v>3.1365740740740742E-3</v>
      </c>
      <c r="F124" s="2">
        <v>1.0891203703703703E-2</v>
      </c>
      <c r="G124" s="2">
        <v>7.7546296296296287E-3</v>
      </c>
      <c r="H124" s="3">
        <v>122</v>
      </c>
      <c r="I124" s="1" t="s">
        <v>351</v>
      </c>
      <c r="K124" s="1" t="s">
        <v>352</v>
      </c>
      <c r="L124" s="1">
        <v>17</v>
      </c>
      <c r="O124" s="1" t="s">
        <v>28</v>
      </c>
      <c r="R124" s="1">
        <v>491</v>
      </c>
      <c r="S124" s="1">
        <v>636</v>
      </c>
      <c r="T124" s="1">
        <f t="shared" si="21"/>
        <v>145</v>
      </c>
      <c r="U124" s="4">
        <f t="shared" si="22"/>
        <v>271</v>
      </c>
      <c r="V124" s="4">
        <f t="shared" si="23"/>
        <v>941</v>
      </c>
      <c r="W124" s="1" t="s">
        <v>30</v>
      </c>
      <c r="X124" s="1">
        <f>IF(H124=LOOKUP(H124,Flex!$A$1:$A$92),H124,"")</f>
        <v>122</v>
      </c>
      <c r="Y124" s="4">
        <f t="shared" si="24"/>
        <v>670</v>
      </c>
      <c r="Z124" s="5">
        <f t="shared" si="25"/>
        <v>0.21641791044776118</v>
      </c>
    </row>
    <row r="125" spans="1:26">
      <c r="A125" s="1">
        <v>131</v>
      </c>
      <c r="B125" s="1">
        <v>4</v>
      </c>
      <c r="C125" s="1">
        <v>1</v>
      </c>
      <c r="D125" s="1" t="s">
        <v>353</v>
      </c>
      <c r="E125" s="2">
        <v>0</v>
      </c>
      <c r="F125" s="2">
        <v>9.9189814814814817E-3</v>
      </c>
      <c r="G125" s="2">
        <v>9.9189814814814817E-3</v>
      </c>
      <c r="H125" s="3">
        <v>123</v>
      </c>
      <c r="I125" s="1" t="s">
        <v>354</v>
      </c>
      <c r="J125" s="1" t="s">
        <v>56</v>
      </c>
      <c r="K125" s="1" t="s">
        <v>355</v>
      </c>
      <c r="L125" s="1">
        <v>1</v>
      </c>
      <c r="O125" s="1" t="s">
        <v>48</v>
      </c>
      <c r="P125" s="1" t="s">
        <v>356</v>
      </c>
      <c r="Q125" s="1" t="s">
        <v>30</v>
      </c>
      <c r="R125" s="1">
        <v>638</v>
      </c>
      <c r="S125" s="1">
        <v>903</v>
      </c>
      <c r="T125" s="1">
        <f t="shared" si="21"/>
        <v>265</v>
      </c>
      <c r="U125" s="4">
        <f t="shared" si="22"/>
        <v>0</v>
      </c>
      <c r="V125" s="4">
        <f t="shared" si="23"/>
        <v>857</v>
      </c>
      <c r="W125" s="1" t="s">
        <v>30</v>
      </c>
      <c r="X125" s="1" t="str">
        <f>IF(H125=LOOKUP(H125,Flex!$A$1:$A$92),H125,"")</f>
        <v/>
      </c>
      <c r="Y125" s="4">
        <f t="shared" si="24"/>
        <v>857</v>
      </c>
      <c r="Z125" s="5">
        <f t="shared" si="25"/>
        <v>0.30921820303383896</v>
      </c>
    </row>
    <row r="126" spans="1:26">
      <c r="A126" s="1">
        <v>132</v>
      </c>
      <c r="B126" s="1">
        <v>4</v>
      </c>
      <c r="C126" s="1">
        <v>2</v>
      </c>
      <c r="D126" s="1" t="s">
        <v>357</v>
      </c>
      <c r="E126" s="2">
        <v>0</v>
      </c>
      <c r="F126" s="2">
        <v>1.1539351851851851E-2</v>
      </c>
      <c r="G126" s="2">
        <v>1.1539351851851851E-2</v>
      </c>
      <c r="H126" s="3">
        <v>124</v>
      </c>
      <c r="I126" s="1" t="s">
        <v>358</v>
      </c>
      <c r="K126" s="1" t="s">
        <v>359</v>
      </c>
      <c r="L126" s="1">
        <v>1</v>
      </c>
      <c r="N126" s="1" t="s">
        <v>53</v>
      </c>
      <c r="O126" s="1" t="s">
        <v>48</v>
      </c>
      <c r="P126" s="1" t="s">
        <v>360</v>
      </c>
      <c r="R126" s="1">
        <v>9</v>
      </c>
      <c r="S126" s="1">
        <v>147</v>
      </c>
      <c r="T126" s="1">
        <f t="shared" si="21"/>
        <v>138</v>
      </c>
      <c r="U126" s="4">
        <f t="shared" si="22"/>
        <v>0</v>
      </c>
      <c r="V126" s="4">
        <f t="shared" si="23"/>
        <v>997</v>
      </c>
      <c r="W126" s="1" t="s">
        <v>30</v>
      </c>
      <c r="X126" s="1" t="str">
        <f>IF(H126=LOOKUP(H126,Flex!$A$1:$A$92),H126,"")</f>
        <v/>
      </c>
      <c r="Y126" s="4">
        <f t="shared" si="24"/>
        <v>997</v>
      </c>
      <c r="Z126" s="5">
        <f t="shared" si="25"/>
        <v>0.13841524573721165</v>
      </c>
    </row>
    <row r="127" spans="1:26">
      <c r="A127" s="1">
        <v>133</v>
      </c>
      <c r="B127" s="1">
        <v>4</v>
      </c>
      <c r="C127" s="1">
        <v>2</v>
      </c>
      <c r="D127" s="1" t="s">
        <v>357</v>
      </c>
      <c r="E127" s="2">
        <v>1.1550925925925925E-2</v>
      </c>
      <c r="F127" s="2">
        <v>1.3043981481481483E-2</v>
      </c>
      <c r="G127" s="2">
        <v>1.4930555555555582E-3</v>
      </c>
      <c r="H127" s="3">
        <v>125</v>
      </c>
      <c r="I127" s="1" t="s">
        <v>361</v>
      </c>
      <c r="K127" s="1" t="s">
        <v>362</v>
      </c>
      <c r="L127" s="1">
        <v>1</v>
      </c>
      <c r="O127" s="1" t="s">
        <v>28</v>
      </c>
      <c r="R127" s="1">
        <v>148</v>
      </c>
      <c r="S127" s="1">
        <v>167</v>
      </c>
      <c r="T127" s="1">
        <f t="shared" si="21"/>
        <v>19</v>
      </c>
      <c r="U127" s="4">
        <f t="shared" si="22"/>
        <v>998</v>
      </c>
      <c r="V127" s="4">
        <f t="shared" si="23"/>
        <v>1127</v>
      </c>
      <c r="W127" s="1" t="s">
        <v>30</v>
      </c>
      <c r="X127" s="1">
        <f>IF(H127=LOOKUP(H127,Flex!$A$1:$A$92),H127,"")</f>
        <v>125</v>
      </c>
      <c r="Y127" s="4">
        <f t="shared" si="24"/>
        <v>129</v>
      </c>
      <c r="Z127" s="5">
        <f t="shared" si="25"/>
        <v>0.14728682170542637</v>
      </c>
    </row>
    <row r="128" spans="1:26">
      <c r="A128" s="1">
        <v>134</v>
      </c>
      <c r="B128" s="1">
        <v>4</v>
      </c>
      <c r="C128" s="1">
        <v>2</v>
      </c>
      <c r="D128" s="1" t="s">
        <v>357</v>
      </c>
      <c r="E128" s="2">
        <v>1.3078703703703703E-2</v>
      </c>
      <c r="F128" s="2">
        <v>2.1215277777777777E-2</v>
      </c>
      <c r="G128" s="2">
        <v>8.1365740740740738E-3</v>
      </c>
      <c r="H128" s="3">
        <v>126</v>
      </c>
      <c r="I128" s="1" t="s">
        <v>363</v>
      </c>
      <c r="J128" s="1" t="s">
        <v>364</v>
      </c>
      <c r="K128" s="1" t="s">
        <v>365</v>
      </c>
      <c r="L128" s="1">
        <v>4</v>
      </c>
      <c r="N128" s="1" t="s">
        <v>53</v>
      </c>
      <c r="O128" s="1" t="s">
        <v>48</v>
      </c>
      <c r="P128" s="1" t="s">
        <v>366</v>
      </c>
      <c r="R128" s="1">
        <v>167</v>
      </c>
      <c r="S128" s="1">
        <v>276</v>
      </c>
      <c r="T128" s="1">
        <f t="shared" si="21"/>
        <v>109</v>
      </c>
      <c r="U128" s="4">
        <f t="shared" si="22"/>
        <v>1130</v>
      </c>
      <c r="V128" s="4">
        <f t="shared" si="23"/>
        <v>1833</v>
      </c>
      <c r="W128" s="1" t="s">
        <v>30</v>
      </c>
      <c r="X128" s="1" t="str">
        <f>IF(H128=LOOKUP(H128,Flex!$A$1:$A$92),H128,"")</f>
        <v/>
      </c>
      <c r="Y128" s="4">
        <f t="shared" si="24"/>
        <v>703</v>
      </c>
      <c r="Z128" s="5">
        <f t="shared" si="25"/>
        <v>0.155049786628734</v>
      </c>
    </row>
    <row r="129" spans="1:26">
      <c r="A129" s="1">
        <v>135</v>
      </c>
      <c r="B129" s="1">
        <v>4</v>
      </c>
      <c r="C129" s="1">
        <v>2</v>
      </c>
      <c r="D129" s="1" t="s">
        <v>367</v>
      </c>
      <c r="E129" s="2">
        <v>0</v>
      </c>
      <c r="F129" s="2">
        <v>7.951388888888888E-3</v>
      </c>
      <c r="G129" s="2">
        <v>7.951388888888888E-3</v>
      </c>
      <c r="H129" s="3">
        <v>127</v>
      </c>
      <c r="I129" s="1" t="s">
        <v>368</v>
      </c>
      <c r="K129" s="1" t="s">
        <v>369</v>
      </c>
      <c r="L129" s="1">
        <v>1</v>
      </c>
      <c r="O129" s="1" t="s">
        <v>48</v>
      </c>
      <c r="P129" s="1" t="s">
        <v>370</v>
      </c>
      <c r="R129" s="1">
        <v>292</v>
      </c>
      <c r="S129" s="1">
        <v>412</v>
      </c>
      <c r="T129" s="1">
        <f t="shared" si="21"/>
        <v>120</v>
      </c>
      <c r="U129" s="4">
        <f t="shared" si="22"/>
        <v>0</v>
      </c>
      <c r="V129" s="4">
        <f t="shared" si="23"/>
        <v>687</v>
      </c>
      <c r="W129" s="1" t="s">
        <v>30</v>
      </c>
      <c r="X129" s="1" t="str">
        <f>IF(H129=LOOKUP(H129,Flex!$A$1:$A$92),H129,"")</f>
        <v/>
      </c>
      <c r="Y129" s="4">
        <f t="shared" si="24"/>
        <v>687</v>
      </c>
      <c r="Z129" s="5">
        <f t="shared" si="25"/>
        <v>0.17467248908296942</v>
      </c>
    </row>
    <row r="130" spans="1:26">
      <c r="A130" s="1">
        <v>136</v>
      </c>
      <c r="B130" s="1">
        <v>4</v>
      </c>
      <c r="C130" s="1">
        <v>2</v>
      </c>
      <c r="D130" s="1" t="s">
        <v>367</v>
      </c>
      <c r="E130" s="2">
        <v>7.9861111111111122E-3</v>
      </c>
      <c r="F130" s="2">
        <v>9.4444444444444445E-3</v>
      </c>
      <c r="G130" s="2">
        <v>1.4583333333333323E-3</v>
      </c>
      <c r="H130" s="3">
        <v>128</v>
      </c>
      <c r="I130" s="1" t="s">
        <v>371</v>
      </c>
      <c r="J130" s="1" t="s">
        <v>108</v>
      </c>
      <c r="K130" s="1" t="s">
        <v>372</v>
      </c>
      <c r="L130" s="1">
        <v>6</v>
      </c>
      <c r="O130" s="1" t="s">
        <v>28</v>
      </c>
      <c r="R130" s="1">
        <v>413</v>
      </c>
      <c r="S130" s="1">
        <v>447</v>
      </c>
      <c r="T130" s="1">
        <f t="shared" si="21"/>
        <v>34</v>
      </c>
      <c r="U130" s="4">
        <f t="shared" si="22"/>
        <v>690</v>
      </c>
      <c r="V130" s="4">
        <f t="shared" si="23"/>
        <v>816</v>
      </c>
      <c r="W130" s="1" t="s">
        <v>30</v>
      </c>
      <c r="X130" s="1">
        <f>IF(H130=LOOKUP(H130,Flex!$A$1:$A$92),H130,"")</f>
        <v>128</v>
      </c>
      <c r="Y130" s="4">
        <f t="shared" si="24"/>
        <v>126</v>
      </c>
      <c r="Z130" s="5">
        <f t="shared" si="25"/>
        <v>0.26984126984126983</v>
      </c>
    </row>
    <row r="131" spans="1:26">
      <c r="A131" s="1">
        <v>137</v>
      </c>
      <c r="B131" s="1">
        <v>4</v>
      </c>
      <c r="C131" s="1">
        <v>2</v>
      </c>
      <c r="D131" s="1" t="s">
        <v>367</v>
      </c>
      <c r="E131" s="2">
        <v>1.0150462962962964E-2</v>
      </c>
      <c r="F131" s="2">
        <v>1.0763888888888891E-2</v>
      </c>
      <c r="G131" s="2">
        <v>6.1342592592592698E-4</v>
      </c>
      <c r="H131" s="3">
        <v>129</v>
      </c>
      <c r="I131" s="1" t="s">
        <v>373</v>
      </c>
      <c r="J131" s="1" t="s">
        <v>287</v>
      </c>
      <c r="K131" s="1" t="s">
        <v>374</v>
      </c>
      <c r="L131" s="1">
        <v>12</v>
      </c>
      <c r="N131" s="1" t="s">
        <v>53</v>
      </c>
      <c r="O131" s="1" t="s">
        <v>28</v>
      </c>
      <c r="P131" s="1" t="s">
        <v>375</v>
      </c>
      <c r="R131" s="1">
        <v>447</v>
      </c>
      <c r="S131" s="1">
        <v>458</v>
      </c>
      <c r="T131" s="1">
        <f t="shared" si="21"/>
        <v>11</v>
      </c>
      <c r="U131" s="4">
        <f t="shared" si="22"/>
        <v>877</v>
      </c>
      <c r="V131" s="4">
        <f t="shared" si="23"/>
        <v>930</v>
      </c>
      <c r="W131" s="1" t="s">
        <v>30</v>
      </c>
      <c r="X131" s="1">
        <f>IF(H131=LOOKUP(H131,Flex!$A$1:$A$92),H131,"")</f>
        <v>129</v>
      </c>
      <c r="Y131" s="4">
        <f t="shared" si="24"/>
        <v>53</v>
      </c>
      <c r="Z131" s="5">
        <f t="shared" si="25"/>
        <v>0.20754716981132076</v>
      </c>
    </row>
    <row r="132" spans="1:26">
      <c r="A132" s="1">
        <v>138</v>
      </c>
      <c r="B132" s="1">
        <v>4</v>
      </c>
      <c r="C132" s="1">
        <v>2</v>
      </c>
      <c r="D132" s="1" t="s">
        <v>367</v>
      </c>
      <c r="E132" s="2">
        <v>1.082175925925926E-2</v>
      </c>
      <c r="F132" s="2">
        <v>1.1168981481481481E-2</v>
      </c>
      <c r="G132" s="2">
        <v>3.4722222222222099E-4</v>
      </c>
      <c r="H132" s="3">
        <v>130</v>
      </c>
      <c r="I132" s="1" t="s">
        <v>376</v>
      </c>
      <c r="K132" s="1" t="s">
        <v>377</v>
      </c>
      <c r="L132" s="1">
        <v>9</v>
      </c>
      <c r="O132" s="1" t="s">
        <v>28</v>
      </c>
      <c r="R132" s="1">
        <v>459</v>
      </c>
      <c r="S132" s="1">
        <v>464</v>
      </c>
      <c r="T132" s="1">
        <f t="shared" si="21"/>
        <v>5</v>
      </c>
      <c r="U132" s="4">
        <f t="shared" si="22"/>
        <v>935</v>
      </c>
      <c r="V132" s="4">
        <f t="shared" si="23"/>
        <v>964.99999999999989</v>
      </c>
      <c r="W132" s="1" t="s">
        <v>30</v>
      </c>
      <c r="X132" s="1">
        <f>IF(H132=LOOKUP(H132,Flex!$A$1:$A$92),H132,"")</f>
        <v>130</v>
      </c>
      <c r="Y132" s="4">
        <f t="shared" si="24"/>
        <v>30</v>
      </c>
      <c r="Z132" s="5">
        <f t="shared" si="25"/>
        <v>0.16666666666666666</v>
      </c>
    </row>
    <row r="133" spans="1:26">
      <c r="A133" s="1">
        <v>139</v>
      </c>
      <c r="B133" s="1">
        <v>4</v>
      </c>
      <c r="C133" s="1">
        <v>2</v>
      </c>
      <c r="D133" s="1" t="s">
        <v>367</v>
      </c>
      <c r="E133" s="2">
        <v>1.1203703703703704E-2</v>
      </c>
      <c r="F133" s="2">
        <v>1.4722222222222222E-2</v>
      </c>
      <c r="G133" s="2">
        <v>3.518518518518518E-3</v>
      </c>
      <c r="H133" s="3">
        <v>131</v>
      </c>
      <c r="I133" s="1" t="s">
        <v>378</v>
      </c>
      <c r="J133" s="1" t="s">
        <v>98</v>
      </c>
      <c r="K133" s="1" t="s">
        <v>379</v>
      </c>
      <c r="L133" s="1">
        <v>4</v>
      </c>
      <c r="O133" s="1" t="s">
        <v>28</v>
      </c>
      <c r="R133" s="1">
        <v>465</v>
      </c>
      <c r="S133" s="1">
        <v>525</v>
      </c>
      <c r="T133" s="1">
        <f t="shared" si="21"/>
        <v>60</v>
      </c>
      <c r="U133" s="4">
        <f t="shared" si="22"/>
        <v>968</v>
      </c>
      <c r="V133" s="4">
        <f t="shared" si="23"/>
        <v>1272</v>
      </c>
      <c r="W133" s="1" t="s">
        <v>30</v>
      </c>
      <c r="X133" s="1">
        <f>IF(H133=LOOKUP(H133,Flex!$A$1:$A$92),H133,"")</f>
        <v>131</v>
      </c>
      <c r="Y133" s="4">
        <f t="shared" si="24"/>
        <v>304</v>
      </c>
      <c r="Z133" s="5">
        <f t="shared" si="25"/>
        <v>0.19736842105263158</v>
      </c>
    </row>
    <row r="134" spans="1:26">
      <c r="A134" s="1">
        <v>140</v>
      </c>
      <c r="B134" s="1">
        <v>4</v>
      </c>
      <c r="C134" s="1">
        <v>2</v>
      </c>
      <c r="D134" s="1" t="s">
        <v>380</v>
      </c>
      <c r="E134" s="2">
        <v>0</v>
      </c>
      <c r="F134" s="2">
        <v>1.3310185185185185E-3</v>
      </c>
      <c r="G134" s="2">
        <v>1.3310185185185185E-3</v>
      </c>
      <c r="H134" s="3">
        <v>132</v>
      </c>
      <c r="I134" s="1" t="s">
        <v>381</v>
      </c>
      <c r="J134" s="1" t="s">
        <v>108</v>
      </c>
      <c r="K134" s="1" t="s">
        <v>382</v>
      </c>
      <c r="L134" s="1">
        <v>6</v>
      </c>
      <c r="N134" s="1" t="s">
        <v>53</v>
      </c>
      <c r="O134" s="1" t="s">
        <v>28</v>
      </c>
      <c r="P134" s="1" t="s">
        <v>383</v>
      </c>
      <c r="R134" s="1">
        <v>526</v>
      </c>
      <c r="S134" s="1">
        <v>550</v>
      </c>
      <c r="T134" s="1">
        <f t="shared" si="21"/>
        <v>24</v>
      </c>
      <c r="U134" s="4">
        <f t="shared" si="22"/>
        <v>0</v>
      </c>
      <c r="V134" s="4">
        <f t="shared" si="23"/>
        <v>114.99999999999999</v>
      </c>
      <c r="X134" s="1">
        <f>IF(H134=LOOKUP(H134,Flex!$A$1:$A$92),H134,"")</f>
        <v>132</v>
      </c>
      <c r="Y134" s="4">
        <f t="shared" si="24"/>
        <v>114.99999999999999</v>
      </c>
      <c r="Z134" s="5">
        <f t="shared" si="25"/>
        <v>0.20869565217391306</v>
      </c>
    </row>
    <row r="135" spans="1:26">
      <c r="A135" s="1">
        <v>141</v>
      </c>
      <c r="B135" s="1">
        <v>4</v>
      </c>
      <c r="C135" s="1">
        <v>2</v>
      </c>
      <c r="D135" s="1" t="s">
        <v>380</v>
      </c>
      <c r="E135" s="2">
        <v>1.3425925925925925E-3</v>
      </c>
      <c r="F135" s="2">
        <v>3.5185185185185185E-3</v>
      </c>
      <c r="G135" s="2">
        <v>2.1759259259259258E-3</v>
      </c>
      <c r="H135" s="3">
        <v>133</v>
      </c>
      <c r="I135" s="1" t="s">
        <v>384</v>
      </c>
      <c r="K135" s="1" t="s">
        <v>385</v>
      </c>
      <c r="L135" s="1">
        <v>1</v>
      </c>
      <c r="N135" s="1" t="s">
        <v>53</v>
      </c>
      <c r="O135" s="1" t="s">
        <v>45</v>
      </c>
      <c r="P135" s="1" t="s">
        <v>386</v>
      </c>
      <c r="R135" s="1">
        <v>551</v>
      </c>
      <c r="S135" s="1">
        <v>592</v>
      </c>
      <c r="T135" s="1">
        <f t="shared" si="21"/>
        <v>41</v>
      </c>
      <c r="U135" s="4">
        <f t="shared" si="22"/>
        <v>116</v>
      </c>
      <c r="V135" s="4">
        <f t="shared" si="23"/>
        <v>304</v>
      </c>
      <c r="W135" s="1" t="s">
        <v>30</v>
      </c>
      <c r="X135" s="1" t="str">
        <f>IF(H135=LOOKUP(H135,Flex!$A$1:$A$92),H135,"")</f>
        <v/>
      </c>
      <c r="Y135" s="4">
        <f t="shared" si="24"/>
        <v>188</v>
      </c>
      <c r="Z135" s="5">
        <f t="shared" si="25"/>
        <v>0.21808510638297873</v>
      </c>
    </row>
    <row r="136" spans="1:26">
      <c r="A136" s="1">
        <v>142</v>
      </c>
      <c r="B136" s="1">
        <v>4</v>
      </c>
      <c r="C136" s="1">
        <v>1</v>
      </c>
      <c r="D136" s="1" t="s">
        <v>387</v>
      </c>
      <c r="E136" s="2">
        <v>0</v>
      </c>
      <c r="F136" s="2">
        <v>2.0486111111111113E-3</v>
      </c>
      <c r="G136" s="2">
        <v>2.0486111111111113E-3</v>
      </c>
      <c r="H136" s="3">
        <v>134</v>
      </c>
      <c r="I136" s="1" t="s">
        <v>388</v>
      </c>
      <c r="K136" s="1" t="s">
        <v>389</v>
      </c>
      <c r="L136" s="1">
        <v>19</v>
      </c>
      <c r="O136" s="1" t="s">
        <v>45</v>
      </c>
      <c r="R136" s="1">
        <v>8</v>
      </c>
      <c r="S136" s="1">
        <v>31</v>
      </c>
      <c r="T136" s="1">
        <f t="shared" si="21"/>
        <v>23</v>
      </c>
      <c r="U136" s="4">
        <f t="shared" si="22"/>
        <v>0</v>
      </c>
      <c r="V136" s="4">
        <f t="shared" si="23"/>
        <v>177</v>
      </c>
      <c r="W136" s="1" t="s">
        <v>30</v>
      </c>
      <c r="X136" s="1" t="str">
        <f>IF(H136=LOOKUP(H136,Flex!$A$1:$A$92),H136,"")</f>
        <v/>
      </c>
      <c r="Y136" s="4">
        <f t="shared" si="24"/>
        <v>177</v>
      </c>
      <c r="Z136" s="5">
        <f t="shared" si="25"/>
        <v>0.12994350282485875</v>
      </c>
    </row>
    <row r="137" spans="1:26">
      <c r="A137" s="1">
        <v>143</v>
      </c>
      <c r="B137" s="1">
        <v>4</v>
      </c>
      <c r="C137" s="1">
        <v>1</v>
      </c>
      <c r="D137" s="1" t="s">
        <v>387</v>
      </c>
      <c r="E137" s="2">
        <v>2.0601851851851853E-3</v>
      </c>
      <c r="F137" s="2">
        <v>6.7361111111111103E-3</v>
      </c>
      <c r="G137" s="2">
        <v>4.6759259259259254E-3</v>
      </c>
      <c r="H137" s="3">
        <v>135</v>
      </c>
      <c r="I137" s="1" t="s">
        <v>390</v>
      </c>
      <c r="K137" s="1" t="s">
        <v>391</v>
      </c>
      <c r="L137" s="1">
        <v>17</v>
      </c>
      <c r="O137" s="1" t="s">
        <v>28</v>
      </c>
      <c r="R137" s="1">
        <v>32</v>
      </c>
      <c r="S137" s="1">
        <v>90</v>
      </c>
      <c r="T137" s="1">
        <f t="shared" si="21"/>
        <v>58</v>
      </c>
      <c r="U137" s="4">
        <f t="shared" si="22"/>
        <v>178</v>
      </c>
      <c r="V137" s="4">
        <f t="shared" si="23"/>
        <v>582</v>
      </c>
      <c r="W137" s="1" t="s">
        <v>30</v>
      </c>
      <c r="X137" s="1">
        <f>IF(H137=LOOKUP(H137,Flex!$A$1:$A$92),H137,"")</f>
        <v>135</v>
      </c>
      <c r="Y137" s="4">
        <f t="shared" si="24"/>
        <v>404</v>
      </c>
      <c r="Z137" s="5">
        <f t="shared" si="25"/>
        <v>0.14356435643564355</v>
      </c>
    </row>
    <row r="138" spans="1:26">
      <c r="A138" s="1">
        <v>144</v>
      </c>
      <c r="B138" s="1">
        <v>4</v>
      </c>
      <c r="C138" s="1">
        <v>1</v>
      </c>
      <c r="D138" s="1" t="s">
        <v>387</v>
      </c>
      <c r="E138" s="2">
        <v>6.7592592592592591E-3</v>
      </c>
      <c r="F138" s="2">
        <v>9.4560185185185181E-3</v>
      </c>
      <c r="G138" s="2">
        <v>2.696759259259259E-3</v>
      </c>
      <c r="H138" s="3">
        <v>137</v>
      </c>
      <c r="I138" s="1" t="s">
        <v>392</v>
      </c>
      <c r="J138" s="1" t="s">
        <v>119</v>
      </c>
      <c r="K138" s="1" t="s">
        <v>393</v>
      </c>
      <c r="L138" s="1">
        <v>5</v>
      </c>
      <c r="O138" s="1" t="s">
        <v>28</v>
      </c>
      <c r="P138" s="1" t="s">
        <v>394</v>
      </c>
      <c r="R138" s="1">
        <v>91</v>
      </c>
      <c r="S138" s="1">
        <v>125</v>
      </c>
      <c r="T138" s="1">
        <f t="shared" si="21"/>
        <v>34</v>
      </c>
      <c r="U138" s="4">
        <f t="shared" si="22"/>
        <v>584</v>
      </c>
      <c r="V138" s="4">
        <f t="shared" si="23"/>
        <v>817</v>
      </c>
      <c r="W138" s="1" t="s">
        <v>30</v>
      </c>
      <c r="X138" s="1">
        <f>IF(H138=LOOKUP(H138,Flex!$A$1:$A$92),H138,"")</f>
        <v>137</v>
      </c>
      <c r="Y138" s="4">
        <f t="shared" si="24"/>
        <v>233</v>
      </c>
      <c r="Z138" s="5">
        <f t="shared" si="25"/>
        <v>0.14592274678111589</v>
      </c>
    </row>
    <row r="139" spans="1:26">
      <c r="A139" s="1">
        <v>145</v>
      </c>
      <c r="B139" s="1">
        <v>4</v>
      </c>
      <c r="C139" s="1">
        <v>1</v>
      </c>
      <c r="D139" s="1" t="s">
        <v>387</v>
      </c>
      <c r="E139" s="2">
        <v>9.4907407407407406E-3</v>
      </c>
      <c r="F139" s="2">
        <v>1.1342592592592592E-2</v>
      </c>
      <c r="G139" s="2">
        <v>1.8518518518518511E-3</v>
      </c>
      <c r="H139" s="3">
        <v>138</v>
      </c>
      <c r="I139" s="1" t="s">
        <v>58</v>
      </c>
      <c r="K139" s="1" t="s">
        <v>395</v>
      </c>
      <c r="L139" s="1">
        <v>19</v>
      </c>
      <c r="O139" s="1" t="s">
        <v>45</v>
      </c>
      <c r="R139" s="1">
        <v>126</v>
      </c>
      <c r="S139" s="1">
        <v>151</v>
      </c>
      <c r="T139" s="1">
        <f t="shared" si="21"/>
        <v>25</v>
      </c>
      <c r="U139" s="4">
        <f t="shared" si="22"/>
        <v>820</v>
      </c>
      <c r="V139" s="4">
        <f t="shared" si="23"/>
        <v>979.99999999999989</v>
      </c>
      <c r="W139" s="1" t="s">
        <v>30</v>
      </c>
      <c r="X139" s="1" t="str">
        <f>IF(H139=LOOKUP(H139,Flex!$A$1:$A$92),H139,"")</f>
        <v/>
      </c>
      <c r="Y139" s="4">
        <f t="shared" si="24"/>
        <v>160</v>
      </c>
      <c r="Z139" s="5">
        <f t="shared" si="25"/>
        <v>0.15625</v>
      </c>
    </row>
    <row r="140" spans="1:26">
      <c r="A140" s="1">
        <v>146</v>
      </c>
      <c r="B140" s="1">
        <v>4</v>
      </c>
      <c r="C140" s="1">
        <v>1</v>
      </c>
      <c r="D140" s="1" t="s">
        <v>387</v>
      </c>
      <c r="E140" s="2">
        <v>1.136574074074074E-2</v>
      </c>
      <c r="F140" s="2">
        <v>1.5810185185185184E-2</v>
      </c>
      <c r="G140" s="2">
        <v>4.4444444444444436E-3</v>
      </c>
      <c r="H140" s="3">
        <v>139</v>
      </c>
      <c r="I140" s="1" t="s">
        <v>396</v>
      </c>
      <c r="J140" s="1" t="s">
        <v>119</v>
      </c>
      <c r="K140" s="1" t="s">
        <v>397</v>
      </c>
      <c r="L140" s="1">
        <v>5</v>
      </c>
      <c r="O140" s="1" t="s">
        <v>28</v>
      </c>
      <c r="R140" s="1">
        <v>151</v>
      </c>
      <c r="S140" s="1">
        <v>213</v>
      </c>
      <c r="T140" s="1">
        <f t="shared" si="21"/>
        <v>62</v>
      </c>
      <c r="U140" s="4">
        <f t="shared" si="22"/>
        <v>982</v>
      </c>
      <c r="V140" s="4">
        <f t="shared" si="23"/>
        <v>1366</v>
      </c>
      <c r="W140" s="1" t="s">
        <v>30</v>
      </c>
      <c r="X140" s="1">
        <f>IF(H140=LOOKUP(H140,Flex!$A$1:$A$92),H140,"")</f>
        <v>139</v>
      </c>
      <c r="Y140" s="4">
        <f t="shared" si="24"/>
        <v>384</v>
      </c>
      <c r="Z140" s="5">
        <f t="shared" si="25"/>
        <v>0.16145833333333334</v>
      </c>
    </row>
    <row r="141" spans="1:26">
      <c r="A141" s="1">
        <v>147</v>
      </c>
      <c r="B141" s="1">
        <v>4</v>
      </c>
      <c r="C141" s="1">
        <v>1</v>
      </c>
      <c r="D141" s="1" t="s">
        <v>398</v>
      </c>
      <c r="E141" s="2">
        <v>0</v>
      </c>
      <c r="F141" s="2">
        <v>9.6064814814814808E-4</v>
      </c>
      <c r="G141" s="2">
        <v>9.6064814814814808E-4</v>
      </c>
      <c r="H141" s="3">
        <v>140</v>
      </c>
      <c r="I141" s="1" t="s">
        <v>399</v>
      </c>
      <c r="K141" s="1" t="s">
        <v>400</v>
      </c>
      <c r="L141" s="1">
        <v>6</v>
      </c>
      <c r="O141" s="1" t="s">
        <v>45</v>
      </c>
      <c r="P141" s="1" t="s">
        <v>157</v>
      </c>
      <c r="R141" s="1">
        <v>279</v>
      </c>
      <c r="S141" s="1">
        <v>293</v>
      </c>
      <c r="T141" s="1">
        <f t="shared" si="21"/>
        <v>14</v>
      </c>
      <c r="U141" s="4">
        <f t="shared" si="22"/>
        <v>0</v>
      </c>
      <c r="V141" s="4">
        <f t="shared" si="23"/>
        <v>83</v>
      </c>
      <c r="W141" s="1" t="s">
        <v>30</v>
      </c>
      <c r="X141" s="1" t="str">
        <f>IF(H141=LOOKUP(H141,Flex!$A$1:$A$92),H141,"")</f>
        <v/>
      </c>
      <c r="Y141" s="4">
        <f t="shared" si="24"/>
        <v>83</v>
      </c>
      <c r="Z141" s="5">
        <f t="shared" si="25"/>
        <v>0.16867469879518071</v>
      </c>
    </row>
    <row r="142" spans="1:26">
      <c r="A142" s="1">
        <v>148</v>
      </c>
      <c r="B142" s="1">
        <v>4</v>
      </c>
      <c r="C142" s="1">
        <v>1</v>
      </c>
      <c r="D142" s="1" t="s">
        <v>398</v>
      </c>
      <c r="E142" s="2">
        <v>1.0069444444444444E-3</v>
      </c>
      <c r="F142" s="2">
        <v>1.4004629629629629E-3</v>
      </c>
      <c r="G142" s="2">
        <v>3.9351851851851852E-4</v>
      </c>
      <c r="H142" s="3">
        <v>141</v>
      </c>
      <c r="I142" s="1" t="s">
        <v>401</v>
      </c>
      <c r="K142" s="1" t="s">
        <v>402</v>
      </c>
      <c r="L142" s="1">
        <v>6</v>
      </c>
      <c r="O142" s="1" t="s">
        <v>45</v>
      </c>
      <c r="P142" s="1" t="s">
        <v>157</v>
      </c>
      <c r="R142" s="1">
        <v>294</v>
      </c>
      <c r="S142" s="1">
        <v>300</v>
      </c>
      <c r="T142" s="1">
        <f t="shared" si="21"/>
        <v>6</v>
      </c>
      <c r="U142" s="4">
        <f t="shared" si="22"/>
        <v>87</v>
      </c>
      <c r="V142" s="4">
        <f t="shared" si="23"/>
        <v>121</v>
      </c>
      <c r="W142" s="1" t="s">
        <v>30</v>
      </c>
      <c r="X142" s="1" t="str">
        <f>IF(H142=LOOKUP(H142,Flex!$A$1:$A$92),H142,"")</f>
        <v/>
      </c>
      <c r="Y142" s="4">
        <f t="shared" si="24"/>
        <v>34</v>
      </c>
      <c r="Z142" s="5">
        <f t="shared" si="25"/>
        <v>0.17647058823529413</v>
      </c>
    </row>
    <row r="143" spans="1:26">
      <c r="A143" s="1">
        <v>150</v>
      </c>
      <c r="B143" s="1">
        <v>4</v>
      </c>
      <c r="C143" s="1">
        <v>1</v>
      </c>
      <c r="D143" s="1" t="s">
        <v>403</v>
      </c>
      <c r="E143" s="2">
        <v>0</v>
      </c>
      <c r="F143" s="2">
        <v>1.5856481481481479E-3</v>
      </c>
      <c r="G143" s="2">
        <v>1.5856481481481479E-3</v>
      </c>
      <c r="H143" s="3">
        <v>142</v>
      </c>
      <c r="I143" s="1" t="s">
        <v>404</v>
      </c>
      <c r="J143" s="1" t="s">
        <v>26</v>
      </c>
      <c r="K143" s="1" t="s">
        <v>405</v>
      </c>
      <c r="L143" s="1">
        <v>2</v>
      </c>
      <c r="O143" s="1" t="s">
        <v>45</v>
      </c>
      <c r="P143" s="1" t="s">
        <v>406</v>
      </c>
      <c r="R143" s="1">
        <v>519</v>
      </c>
      <c r="S143" s="1">
        <v>549</v>
      </c>
      <c r="T143" s="1">
        <f t="shared" si="21"/>
        <v>30</v>
      </c>
      <c r="U143" s="4">
        <f t="shared" si="22"/>
        <v>0</v>
      </c>
      <c r="V143" s="4">
        <f t="shared" si="23"/>
        <v>137</v>
      </c>
      <c r="W143" s="1" t="s">
        <v>30</v>
      </c>
      <c r="X143" s="1" t="str">
        <f>IF(H143=LOOKUP(H143,Flex!$A$1:$A$92),H143,"")</f>
        <v/>
      </c>
      <c r="Y143" s="4">
        <f t="shared" si="24"/>
        <v>137</v>
      </c>
      <c r="Z143" s="5">
        <f t="shared" si="25"/>
        <v>0.21897810218978103</v>
      </c>
    </row>
    <row r="144" spans="1:26">
      <c r="A144" s="1">
        <v>151</v>
      </c>
      <c r="B144" s="1">
        <v>4</v>
      </c>
      <c r="C144" s="1">
        <v>1</v>
      </c>
      <c r="D144" s="1" t="s">
        <v>403</v>
      </c>
      <c r="E144" s="2">
        <v>1.5972222222222221E-3</v>
      </c>
      <c r="F144" s="2">
        <v>2.488425925925926E-3</v>
      </c>
      <c r="G144" s="2">
        <v>8.9120370370370395E-4</v>
      </c>
      <c r="H144" s="3">
        <v>143</v>
      </c>
      <c r="I144" s="1" t="s">
        <v>407</v>
      </c>
      <c r="J144" s="1" t="s">
        <v>26</v>
      </c>
      <c r="K144" s="1" t="s">
        <v>408</v>
      </c>
      <c r="L144" s="1">
        <v>2</v>
      </c>
      <c r="O144" s="1" t="s">
        <v>45</v>
      </c>
      <c r="P144" s="1" t="s">
        <v>406</v>
      </c>
      <c r="R144" s="1">
        <v>550</v>
      </c>
      <c r="S144" s="1">
        <v>568</v>
      </c>
      <c r="T144" s="1">
        <f t="shared" si="21"/>
        <v>18</v>
      </c>
      <c r="U144" s="4">
        <f t="shared" si="22"/>
        <v>138</v>
      </c>
      <c r="V144" s="4">
        <f t="shared" si="23"/>
        <v>215</v>
      </c>
      <c r="W144" s="1" t="s">
        <v>30</v>
      </c>
      <c r="X144" s="1" t="str">
        <f>IF(H144=LOOKUP(H144,Flex!$A$1:$A$92),H144,"")</f>
        <v/>
      </c>
      <c r="Y144" s="4">
        <f t="shared" si="24"/>
        <v>77</v>
      </c>
      <c r="Z144" s="5">
        <f t="shared" si="25"/>
        <v>0.23376623376623376</v>
      </c>
    </row>
    <row r="145" spans="1:26">
      <c r="A145" s="1">
        <v>152</v>
      </c>
      <c r="B145" s="1">
        <v>4</v>
      </c>
      <c r="C145" s="1">
        <v>1</v>
      </c>
      <c r="D145" s="1" t="s">
        <v>403</v>
      </c>
      <c r="E145" s="2">
        <v>2.5115740740740741E-3</v>
      </c>
      <c r="F145" s="2">
        <v>3.645833333333333E-3</v>
      </c>
      <c r="G145" s="2">
        <v>1.1342592592592589E-3</v>
      </c>
      <c r="H145" s="3">
        <v>144</v>
      </c>
      <c r="I145" s="1" t="s">
        <v>409</v>
      </c>
      <c r="J145" s="1" t="s">
        <v>26</v>
      </c>
      <c r="K145" s="1" t="s">
        <v>410</v>
      </c>
      <c r="L145" s="1">
        <v>2</v>
      </c>
      <c r="O145" s="1" t="s">
        <v>45</v>
      </c>
      <c r="P145" s="1" t="s">
        <v>406</v>
      </c>
      <c r="R145" s="1">
        <v>569</v>
      </c>
      <c r="S145" s="1">
        <v>593</v>
      </c>
      <c r="T145" s="1">
        <f t="shared" si="21"/>
        <v>24</v>
      </c>
      <c r="U145" s="4">
        <f t="shared" si="22"/>
        <v>217</v>
      </c>
      <c r="V145" s="4">
        <f t="shared" si="23"/>
        <v>315</v>
      </c>
      <c r="W145" s="1" t="s">
        <v>30</v>
      </c>
      <c r="X145" s="1" t="str">
        <f>IF(H145=LOOKUP(H145,Flex!$A$1:$A$92),H145,"")</f>
        <v/>
      </c>
      <c r="Y145" s="4">
        <f t="shared" si="24"/>
        <v>98</v>
      </c>
      <c r="Z145" s="5">
        <f t="shared" si="25"/>
        <v>0.24489795918367346</v>
      </c>
    </row>
    <row r="146" spans="1:26">
      <c r="A146" s="1">
        <v>153</v>
      </c>
      <c r="B146" s="1">
        <v>4</v>
      </c>
      <c r="C146" s="1">
        <v>1</v>
      </c>
      <c r="D146" s="1" t="s">
        <v>403</v>
      </c>
      <c r="E146" s="2">
        <v>3.7037037037037034E-3</v>
      </c>
      <c r="F146" s="2">
        <v>4.2476851851851851E-3</v>
      </c>
      <c r="G146" s="2">
        <v>5.4398148148148166E-4</v>
      </c>
      <c r="H146" s="3">
        <v>145</v>
      </c>
      <c r="I146" s="1" t="s">
        <v>411</v>
      </c>
      <c r="J146" s="1" t="s">
        <v>26</v>
      </c>
      <c r="K146" s="1" t="s">
        <v>412</v>
      </c>
      <c r="L146" s="1">
        <v>2</v>
      </c>
      <c r="O146" s="1" t="s">
        <v>45</v>
      </c>
      <c r="P146" s="1" t="s">
        <v>406</v>
      </c>
      <c r="R146" s="1">
        <v>594</v>
      </c>
      <c r="S146" s="1">
        <v>605</v>
      </c>
      <c r="T146" s="1">
        <f t="shared" si="21"/>
        <v>11</v>
      </c>
      <c r="U146" s="4">
        <f t="shared" si="22"/>
        <v>320</v>
      </c>
      <c r="V146" s="4">
        <f t="shared" si="23"/>
        <v>367</v>
      </c>
      <c r="W146" s="1" t="s">
        <v>30</v>
      </c>
      <c r="X146" s="1" t="str">
        <f>IF(H146=LOOKUP(H146,Flex!$A$1:$A$92),H146,"")</f>
        <v/>
      </c>
      <c r="Y146" s="4">
        <f t="shared" si="24"/>
        <v>47</v>
      </c>
      <c r="Z146" s="5">
        <f t="shared" si="25"/>
        <v>0.23404255319148937</v>
      </c>
    </row>
    <row r="147" spans="1:26">
      <c r="A147" s="1">
        <v>154</v>
      </c>
      <c r="B147" s="1">
        <v>4</v>
      </c>
      <c r="C147" s="1">
        <v>1</v>
      </c>
      <c r="D147" s="1" t="s">
        <v>403</v>
      </c>
      <c r="E147" s="2">
        <v>4.31712962962963E-3</v>
      </c>
      <c r="F147" s="2">
        <v>4.8611111111111112E-3</v>
      </c>
      <c r="G147" s="2">
        <v>5.4398148148148123E-4</v>
      </c>
      <c r="H147" s="3">
        <v>146</v>
      </c>
      <c r="I147" s="1" t="s">
        <v>413</v>
      </c>
      <c r="J147" s="1" t="s">
        <v>26</v>
      </c>
      <c r="K147" s="1" t="s">
        <v>414</v>
      </c>
      <c r="L147" s="1">
        <v>13</v>
      </c>
      <c r="O147" s="1" t="s">
        <v>45</v>
      </c>
      <c r="P147" s="1" t="s">
        <v>406</v>
      </c>
      <c r="R147" s="1">
        <v>607</v>
      </c>
      <c r="S147" s="1">
        <v>618</v>
      </c>
      <c r="T147" s="1">
        <f t="shared" si="21"/>
        <v>11</v>
      </c>
      <c r="U147" s="4">
        <f t="shared" si="22"/>
        <v>373</v>
      </c>
      <c r="V147" s="4">
        <f t="shared" si="23"/>
        <v>420</v>
      </c>
      <c r="W147" s="1" t="s">
        <v>30</v>
      </c>
      <c r="X147" s="1" t="str">
        <f>IF(H147=LOOKUP(H147,Flex!$A$1:$A$92),H147,"")</f>
        <v/>
      </c>
      <c r="Y147" s="4">
        <f t="shared" si="24"/>
        <v>47</v>
      </c>
      <c r="Z147" s="5">
        <f t="shared" si="25"/>
        <v>0.23404255319148937</v>
      </c>
    </row>
    <row r="148" spans="1:26">
      <c r="A148" s="1">
        <v>155</v>
      </c>
      <c r="B148" s="1">
        <v>4</v>
      </c>
      <c r="C148" s="1">
        <v>1</v>
      </c>
      <c r="D148" s="1" t="s">
        <v>403</v>
      </c>
      <c r="E148" s="2">
        <v>4.8726851851851856E-3</v>
      </c>
      <c r="F148" s="2">
        <v>5.5787037037037038E-3</v>
      </c>
      <c r="G148" s="2">
        <v>7.0601851851851815E-4</v>
      </c>
      <c r="H148" s="3">
        <v>147</v>
      </c>
      <c r="I148" s="1" t="s">
        <v>415</v>
      </c>
      <c r="J148" s="1" t="s">
        <v>26</v>
      </c>
      <c r="K148" s="1" t="s">
        <v>416</v>
      </c>
      <c r="L148" s="1">
        <v>1</v>
      </c>
      <c r="O148" s="1" t="s">
        <v>45</v>
      </c>
      <c r="P148" s="1" t="s">
        <v>406</v>
      </c>
      <c r="R148" s="1">
        <v>619</v>
      </c>
      <c r="S148" s="1">
        <v>635</v>
      </c>
      <c r="T148" s="1">
        <f t="shared" si="21"/>
        <v>16</v>
      </c>
      <c r="U148" s="4">
        <f t="shared" si="22"/>
        <v>421</v>
      </c>
      <c r="V148" s="4">
        <f t="shared" si="23"/>
        <v>482</v>
      </c>
      <c r="W148" s="1" t="s">
        <v>30</v>
      </c>
      <c r="X148" s="1" t="str">
        <f>IF(H148=LOOKUP(H148,Flex!$A$1:$A$92),H148,"")</f>
        <v/>
      </c>
      <c r="Y148" s="4">
        <f t="shared" si="24"/>
        <v>61</v>
      </c>
      <c r="Z148" s="5">
        <f t="shared" si="25"/>
        <v>0.26229508196721313</v>
      </c>
    </row>
    <row r="149" spans="1:26">
      <c r="A149" s="1">
        <v>156</v>
      </c>
      <c r="B149" s="1">
        <v>4</v>
      </c>
      <c r="C149" s="1">
        <v>1</v>
      </c>
      <c r="D149" s="1" t="s">
        <v>403</v>
      </c>
      <c r="E149" s="2">
        <v>5.5902777777777782E-3</v>
      </c>
      <c r="F149" s="2">
        <v>7.1643518518518514E-3</v>
      </c>
      <c r="G149" s="2">
        <v>1.5740740740740732E-3</v>
      </c>
      <c r="H149" s="3">
        <v>148</v>
      </c>
      <c r="I149" s="1" t="s">
        <v>417</v>
      </c>
      <c r="J149" s="1" t="s">
        <v>26</v>
      </c>
      <c r="K149" s="1" t="s">
        <v>418</v>
      </c>
      <c r="L149" s="1">
        <v>2</v>
      </c>
      <c r="O149" s="1" t="s">
        <v>45</v>
      </c>
      <c r="P149" s="1" t="s">
        <v>406</v>
      </c>
      <c r="R149" s="1">
        <v>636</v>
      </c>
      <c r="S149" s="1">
        <v>649</v>
      </c>
      <c r="T149" s="1">
        <f t="shared" ref="T149:T180" si="26">S149-R149</f>
        <v>13</v>
      </c>
      <c r="U149" s="4">
        <f t="shared" ref="U149:U182" si="27">((HOUR(E149)*60)+MINUTE(E149)+(SECOND(E149)/60))*60</f>
        <v>483.00000000000006</v>
      </c>
      <c r="V149" s="4">
        <f t="shared" ref="V149:V182" si="28">((HOUR(F149)*60)+MINUTE(F149)+(SECOND(F149)/60))*60</f>
        <v>619</v>
      </c>
      <c r="W149" s="1" t="s">
        <v>30</v>
      </c>
      <c r="X149" s="1" t="str">
        <f>IF(H149=LOOKUP(H149,Flex!$A$1:$A$92),H149,"")</f>
        <v/>
      </c>
      <c r="Y149" s="4">
        <f t="shared" ref="Y149:Y182" si="29">((HOUR(G149)*60)+MINUTE(G149)+(SECOND(G149)/60))*60</f>
        <v>136</v>
      </c>
      <c r="Z149" s="5">
        <f t="shared" ref="Z149:Z180" si="30">T149/Y149</f>
        <v>9.5588235294117641E-2</v>
      </c>
    </row>
    <row r="150" spans="1:26">
      <c r="A150" s="1">
        <v>157</v>
      </c>
      <c r="B150" s="1">
        <v>4</v>
      </c>
      <c r="C150" s="1">
        <v>1</v>
      </c>
      <c r="D150" s="1" t="s">
        <v>403</v>
      </c>
      <c r="E150" s="2">
        <v>7.1643518518518514E-3</v>
      </c>
      <c r="F150" s="2">
        <v>7.719907407407408E-3</v>
      </c>
      <c r="G150" s="2">
        <v>5.5555555555555653E-4</v>
      </c>
      <c r="H150" s="3">
        <v>149</v>
      </c>
      <c r="I150" s="1" t="s">
        <v>419</v>
      </c>
      <c r="J150" s="1" t="s">
        <v>26</v>
      </c>
      <c r="K150" s="1" t="s">
        <v>420</v>
      </c>
      <c r="L150" s="1">
        <v>2</v>
      </c>
      <c r="O150" s="1" t="s">
        <v>45</v>
      </c>
      <c r="P150" s="1" t="s">
        <v>406</v>
      </c>
      <c r="R150" s="1">
        <v>650</v>
      </c>
      <c r="S150" s="1">
        <v>686</v>
      </c>
      <c r="T150" s="1">
        <f t="shared" si="26"/>
        <v>36</v>
      </c>
      <c r="U150" s="4">
        <f t="shared" si="27"/>
        <v>619</v>
      </c>
      <c r="V150" s="4">
        <f t="shared" si="28"/>
        <v>667</v>
      </c>
      <c r="W150" s="1" t="s">
        <v>30</v>
      </c>
      <c r="X150" s="1" t="str">
        <f>IF(H150=LOOKUP(H150,Flex!$A$1:$A$92),H150,"")</f>
        <v/>
      </c>
      <c r="Y150" s="4">
        <f t="shared" si="29"/>
        <v>48</v>
      </c>
      <c r="Z150" s="5">
        <f t="shared" si="30"/>
        <v>0.75</v>
      </c>
    </row>
    <row r="151" spans="1:26">
      <c r="A151" s="1">
        <v>158</v>
      </c>
      <c r="B151" s="1">
        <v>4</v>
      </c>
      <c r="C151" s="1">
        <v>1</v>
      </c>
      <c r="D151" s="1" t="s">
        <v>403</v>
      </c>
      <c r="E151" s="2">
        <v>7.7314814814814815E-3</v>
      </c>
      <c r="F151" s="2">
        <v>8.2870370370370372E-3</v>
      </c>
      <c r="G151" s="2">
        <v>5.5555555555555566E-4</v>
      </c>
      <c r="H151" s="3">
        <v>150</v>
      </c>
      <c r="I151" s="1" t="s">
        <v>421</v>
      </c>
      <c r="J151" s="1" t="s">
        <v>26</v>
      </c>
      <c r="K151" s="1" t="s">
        <v>422</v>
      </c>
      <c r="L151" s="1">
        <v>4</v>
      </c>
      <c r="O151" s="1" t="s">
        <v>45</v>
      </c>
      <c r="P151" s="1" t="s">
        <v>406</v>
      </c>
      <c r="R151" s="1">
        <v>687</v>
      </c>
      <c r="S151" s="1">
        <v>700</v>
      </c>
      <c r="T151" s="1">
        <f t="shared" si="26"/>
        <v>13</v>
      </c>
      <c r="U151" s="4">
        <f t="shared" si="27"/>
        <v>668</v>
      </c>
      <c r="V151" s="4">
        <f t="shared" si="28"/>
        <v>716</v>
      </c>
      <c r="W151" s="1" t="s">
        <v>30</v>
      </c>
      <c r="X151" s="1" t="str">
        <f>IF(H151=LOOKUP(H151,Flex!$A$1:$A$92),H151,"")</f>
        <v/>
      </c>
      <c r="Y151" s="4">
        <f t="shared" si="29"/>
        <v>48</v>
      </c>
      <c r="Z151" s="5">
        <f t="shared" si="30"/>
        <v>0.27083333333333331</v>
      </c>
    </row>
    <row r="152" spans="1:26">
      <c r="A152" s="1">
        <v>159</v>
      </c>
      <c r="B152" s="1">
        <v>4</v>
      </c>
      <c r="C152" s="1">
        <v>1</v>
      </c>
      <c r="D152" s="1" t="s">
        <v>403</v>
      </c>
      <c r="E152" s="2">
        <v>8.2986111111111108E-3</v>
      </c>
      <c r="F152" s="2">
        <v>8.819444444444444E-3</v>
      </c>
      <c r="G152" s="2">
        <v>5.2083333333333322E-4</v>
      </c>
      <c r="H152" s="3">
        <v>151</v>
      </c>
      <c r="I152" s="1" t="s">
        <v>423</v>
      </c>
      <c r="J152" s="1" t="s">
        <v>26</v>
      </c>
      <c r="K152" s="1" t="s">
        <v>424</v>
      </c>
      <c r="L152" s="1">
        <v>4</v>
      </c>
      <c r="O152" s="1" t="s">
        <v>45</v>
      </c>
      <c r="P152" s="1" t="s">
        <v>406</v>
      </c>
      <c r="R152" s="1">
        <v>701</v>
      </c>
      <c r="S152" s="1">
        <v>714</v>
      </c>
      <c r="T152" s="1">
        <f t="shared" si="26"/>
        <v>13</v>
      </c>
      <c r="U152" s="4">
        <f t="shared" si="27"/>
        <v>717</v>
      </c>
      <c r="V152" s="4">
        <f t="shared" si="28"/>
        <v>762</v>
      </c>
      <c r="W152" s="1" t="s">
        <v>30</v>
      </c>
      <c r="X152" s="1" t="str">
        <f>IF(H152=LOOKUP(H152,Flex!$A$1:$A$92),H152,"")</f>
        <v/>
      </c>
      <c r="Y152" s="4">
        <f t="shared" si="29"/>
        <v>45</v>
      </c>
      <c r="Z152" s="5">
        <f t="shared" si="30"/>
        <v>0.28888888888888886</v>
      </c>
    </row>
    <row r="153" spans="1:26">
      <c r="A153" s="1">
        <v>160</v>
      </c>
      <c r="B153" s="1">
        <v>4</v>
      </c>
      <c r="C153" s="1">
        <v>1</v>
      </c>
      <c r="D153" s="1" t="s">
        <v>403</v>
      </c>
      <c r="E153" s="2">
        <v>8.8310185185185176E-3</v>
      </c>
      <c r="F153" s="2">
        <v>9.7685185185185184E-3</v>
      </c>
      <c r="G153" s="2">
        <v>9.3750000000000083E-4</v>
      </c>
      <c r="H153" s="3">
        <v>152</v>
      </c>
      <c r="I153" s="1" t="s">
        <v>237</v>
      </c>
      <c r="K153" s="1" t="s">
        <v>425</v>
      </c>
      <c r="L153" s="1">
        <v>16</v>
      </c>
      <c r="O153" s="1" t="s">
        <v>45</v>
      </c>
      <c r="P153" s="1" t="s">
        <v>406</v>
      </c>
      <c r="R153" s="1">
        <v>715</v>
      </c>
      <c r="S153" s="1">
        <v>739</v>
      </c>
      <c r="T153" s="1">
        <f t="shared" si="26"/>
        <v>24</v>
      </c>
      <c r="U153" s="4">
        <f t="shared" si="27"/>
        <v>763</v>
      </c>
      <c r="V153" s="4">
        <f t="shared" si="28"/>
        <v>844</v>
      </c>
      <c r="W153" s="1" t="s">
        <v>30</v>
      </c>
      <c r="X153" s="1" t="str">
        <f>IF(H153=LOOKUP(H153,Flex!$A$1:$A$92),H153,"")</f>
        <v/>
      </c>
      <c r="Y153" s="4">
        <f t="shared" si="29"/>
        <v>81</v>
      </c>
      <c r="Z153" s="5">
        <f t="shared" si="30"/>
        <v>0.29629629629629628</v>
      </c>
    </row>
    <row r="154" spans="1:26">
      <c r="A154" s="1">
        <v>161</v>
      </c>
      <c r="B154" s="1">
        <v>4</v>
      </c>
      <c r="C154" s="1">
        <v>1</v>
      </c>
      <c r="D154" s="1" t="s">
        <v>403</v>
      </c>
      <c r="E154" s="2">
        <v>9.780092592592592E-3</v>
      </c>
      <c r="F154" s="2">
        <v>1.0983796296296297E-2</v>
      </c>
      <c r="G154" s="2">
        <v>1.2037037037037051E-3</v>
      </c>
      <c r="H154" s="3">
        <v>153</v>
      </c>
      <c r="I154" s="1" t="s">
        <v>426</v>
      </c>
      <c r="K154" s="1" t="s">
        <v>427</v>
      </c>
      <c r="L154" s="1">
        <v>15</v>
      </c>
      <c r="O154" s="1" t="s">
        <v>45</v>
      </c>
      <c r="P154" s="1" t="s">
        <v>406</v>
      </c>
      <c r="R154" s="1">
        <v>740</v>
      </c>
      <c r="S154" s="1">
        <v>772</v>
      </c>
      <c r="T154" s="1">
        <f t="shared" si="26"/>
        <v>32</v>
      </c>
      <c r="U154" s="4">
        <f t="shared" si="27"/>
        <v>845</v>
      </c>
      <c r="V154" s="4">
        <f t="shared" si="28"/>
        <v>949</v>
      </c>
      <c r="W154" s="1" t="s">
        <v>30</v>
      </c>
      <c r="X154" s="1" t="str">
        <f>IF(H154=LOOKUP(H154,Flex!$A$1:$A$92),H154,"")</f>
        <v/>
      </c>
      <c r="Y154" s="4">
        <f t="shared" si="29"/>
        <v>104</v>
      </c>
      <c r="Z154" s="5">
        <f t="shared" si="30"/>
        <v>0.30769230769230771</v>
      </c>
    </row>
    <row r="155" spans="1:26">
      <c r="A155" s="1">
        <v>162</v>
      </c>
      <c r="B155" s="1">
        <v>4</v>
      </c>
      <c r="C155" s="1">
        <v>1</v>
      </c>
      <c r="D155" s="1" t="s">
        <v>403</v>
      </c>
      <c r="E155" s="2">
        <v>1.0995370370370371E-2</v>
      </c>
      <c r="F155" s="2">
        <v>1.1481481481481483E-2</v>
      </c>
      <c r="G155" s="2">
        <v>4.8611111111111251E-4</v>
      </c>
      <c r="H155" s="3">
        <v>154</v>
      </c>
      <c r="I155" s="1" t="s">
        <v>428</v>
      </c>
      <c r="J155" s="1" t="s">
        <v>26</v>
      </c>
      <c r="K155" s="1" t="s">
        <v>429</v>
      </c>
      <c r="L155" s="1">
        <v>1</v>
      </c>
      <c r="O155" s="1" t="s">
        <v>45</v>
      </c>
      <c r="P155" s="1" t="s">
        <v>406</v>
      </c>
      <c r="R155" s="1">
        <v>773</v>
      </c>
      <c r="S155" s="1">
        <v>788</v>
      </c>
      <c r="T155" s="1">
        <f t="shared" si="26"/>
        <v>15</v>
      </c>
      <c r="U155" s="4">
        <f t="shared" si="27"/>
        <v>950</v>
      </c>
      <c r="V155" s="4">
        <f t="shared" si="28"/>
        <v>992.00000000000011</v>
      </c>
      <c r="W155" s="1" t="s">
        <v>30</v>
      </c>
      <c r="X155" s="1" t="str">
        <f>IF(H155=LOOKUP(H155,Flex!$A$1:$A$92),H155,"")</f>
        <v/>
      </c>
      <c r="Y155" s="4">
        <f t="shared" si="29"/>
        <v>42</v>
      </c>
      <c r="Z155" s="5">
        <f t="shared" si="30"/>
        <v>0.35714285714285715</v>
      </c>
    </row>
    <row r="156" spans="1:26">
      <c r="A156" s="1">
        <v>163</v>
      </c>
      <c r="B156" s="1">
        <v>4</v>
      </c>
      <c r="C156" s="1">
        <v>1</v>
      </c>
      <c r="D156" s="1" t="s">
        <v>403</v>
      </c>
      <c r="E156" s="2">
        <v>1.1493055555555555E-2</v>
      </c>
      <c r="F156" s="2">
        <v>1.2812499999999999E-2</v>
      </c>
      <c r="G156" s="2">
        <v>1.3194444444444443E-3</v>
      </c>
      <c r="H156" s="3">
        <v>155</v>
      </c>
      <c r="I156" s="1" t="s">
        <v>430</v>
      </c>
      <c r="K156" s="1" t="s">
        <v>431</v>
      </c>
      <c r="L156" s="1">
        <v>15</v>
      </c>
      <c r="O156" s="1" t="s">
        <v>45</v>
      </c>
      <c r="P156" s="1" t="s">
        <v>406</v>
      </c>
      <c r="R156" s="1">
        <v>789</v>
      </c>
      <c r="S156" s="1">
        <v>827</v>
      </c>
      <c r="T156" s="1">
        <f t="shared" si="26"/>
        <v>38</v>
      </c>
      <c r="U156" s="4">
        <f t="shared" si="27"/>
        <v>993</v>
      </c>
      <c r="V156" s="4">
        <f t="shared" si="28"/>
        <v>1107</v>
      </c>
      <c r="W156" s="1" t="s">
        <v>30</v>
      </c>
      <c r="X156" s="1" t="str">
        <f>IF(H156=LOOKUP(H156,Flex!$A$1:$A$92),H156,"")</f>
        <v/>
      </c>
      <c r="Y156" s="4">
        <f t="shared" si="29"/>
        <v>114</v>
      </c>
      <c r="Z156" s="5">
        <f t="shared" si="30"/>
        <v>0.33333333333333331</v>
      </c>
    </row>
    <row r="157" spans="1:26">
      <c r="A157" s="1">
        <v>164</v>
      </c>
      <c r="B157" s="1">
        <v>4</v>
      </c>
      <c r="C157" s="1">
        <v>1</v>
      </c>
      <c r="D157" s="1" t="s">
        <v>403</v>
      </c>
      <c r="E157" s="2">
        <v>1.2847222222222223E-2</v>
      </c>
      <c r="F157" s="2">
        <v>1.4259259259259261E-2</v>
      </c>
      <c r="G157" s="2">
        <v>1.412037037037038E-3</v>
      </c>
      <c r="H157" s="3">
        <v>156</v>
      </c>
      <c r="I157" s="1" t="s">
        <v>432</v>
      </c>
      <c r="K157" s="1" t="s">
        <v>433</v>
      </c>
      <c r="L157" s="1">
        <v>3</v>
      </c>
      <c r="O157" s="1" t="s">
        <v>45</v>
      </c>
      <c r="P157" s="1" t="s">
        <v>406</v>
      </c>
      <c r="R157" s="1">
        <v>828</v>
      </c>
      <c r="S157" s="1">
        <v>876</v>
      </c>
      <c r="T157" s="1">
        <f t="shared" si="26"/>
        <v>48</v>
      </c>
      <c r="U157" s="4">
        <f t="shared" si="27"/>
        <v>1110</v>
      </c>
      <c r="V157" s="4">
        <f t="shared" si="28"/>
        <v>1232</v>
      </c>
      <c r="W157" s="1" t="s">
        <v>30</v>
      </c>
      <c r="X157" s="1" t="str">
        <f>IF(H157=LOOKUP(H157,Flex!$A$1:$A$92),H157,"")</f>
        <v/>
      </c>
      <c r="Y157" s="4">
        <f t="shared" si="29"/>
        <v>122</v>
      </c>
      <c r="Z157" s="5">
        <f t="shared" si="30"/>
        <v>0.39344262295081966</v>
      </c>
    </row>
    <row r="158" spans="1:26">
      <c r="A158" s="1">
        <v>166</v>
      </c>
      <c r="B158" s="1">
        <v>5</v>
      </c>
      <c r="C158" s="1">
        <v>2</v>
      </c>
      <c r="D158" s="1" t="s">
        <v>434</v>
      </c>
      <c r="E158" s="2">
        <v>1.1689814814814816E-3</v>
      </c>
      <c r="F158" s="2">
        <v>1.736111111111111E-3</v>
      </c>
      <c r="G158" s="2">
        <v>5.6712962962962945E-4</v>
      </c>
      <c r="H158" s="3">
        <v>157</v>
      </c>
      <c r="I158" s="1" t="s">
        <v>435</v>
      </c>
      <c r="J158" s="1" t="s">
        <v>26</v>
      </c>
      <c r="K158" s="1" t="s">
        <v>436</v>
      </c>
      <c r="L158" s="1">
        <v>2</v>
      </c>
      <c r="O158" s="1" t="s">
        <v>45</v>
      </c>
      <c r="P158" s="1" t="s">
        <v>437</v>
      </c>
      <c r="R158" s="1">
        <v>11</v>
      </c>
      <c r="S158" s="1">
        <v>17</v>
      </c>
      <c r="T158" s="1">
        <f t="shared" si="26"/>
        <v>6</v>
      </c>
      <c r="U158" s="4">
        <f t="shared" si="27"/>
        <v>101</v>
      </c>
      <c r="V158" s="4">
        <f t="shared" si="28"/>
        <v>150</v>
      </c>
      <c r="W158" s="1" t="s">
        <v>30</v>
      </c>
      <c r="X158" s="1" t="str">
        <f>IF(H158=LOOKUP(H158,Flex!$A$1:$A$92),H158,"")</f>
        <v/>
      </c>
      <c r="Y158" s="4">
        <f t="shared" si="29"/>
        <v>49</v>
      </c>
      <c r="Z158" s="5">
        <f t="shared" si="30"/>
        <v>0.12244897959183673</v>
      </c>
    </row>
    <row r="159" spans="1:26">
      <c r="A159" s="1">
        <v>167</v>
      </c>
      <c r="B159" s="1">
        <v>5</v>
      </c>
      <c r="C159" s="1">
        <v>2</v>
      </c>
      <c r="D159" s="1" t="s">
        <v>434</v>
      </c>
      <c r="E159" s="2">
        <v>1.7476851851851852E-3</v>
      </c>
      <c r="F159" s="2">
        <v>1.0613425925925927E-2</v>
      </c>
      <c r="G159" s="2">
        <v>8.8657407407407417E-3</v>
      </c>
      <c r="H159" s="3">
        <v>158</v>
      </c>
      <c r="I159" s="1" t="s">
        <v>438</v>
      </c>
      <c r="K159" s="1" t="s">
        <v>439</v>
      </c>
      <c r="L159" s="1">
        <v>1</v>
      </c>
      <c r="N159" s="1" t="s">
        <v>53</v>
      </c>
      <c r="O159" s="1" t="s">
        <v>28</v>
      </c>
      <c r="P159" s="1" t="s">
        <v>440</v>
      </c>
      <c r="R159" s="1">
        <v>37</v>
      </c>
      <c r="S159" s="1">
        <v>153</v>
      </c>
      <c r="T159" s="1">
        <f t="shared" si="26"/>
        <v>116</v>
      </c>
      <c r="U159" s="4">
        <f t="shared" si="27"/>
        <v>151</v>
      </c>
      <c r="V159" s="4">
        <f t="shared" si="28"/>
        <v>917</v>
      </c>
      <c r="W159" s="1" t="s">
        <v>30</v>
      </c>
      <c r="X159" s="1">
        <f>IF(H159=LOOKUP(H159,Flex!$A$1:$A$92),H159,"")</f>
        <v>158</v>
      </c>
      <c r="Y159" s="4">
        <f t="shared" si="29"/>
        <v>766</v>
      </c>
      <c r="Z159" s="5">
        <f t="shared" si="30"/>
        <v>0.1514360313315927</v>
      </c>
    </row>
    <row r="160" spans="1:26">
      <c r="A160" s="1">
        <v>168</v>
      </c>
      <c r="B160" s="1">
        <v>5</v>
      </c>
      <c r="C160" s="1">
        <v>2</v>
      </c>
      <c r="D160" s="1" t="s">
        <v>434</v>
      </c>
      <c r="E160" s="2">
        <v>1.0613425925925927E-2</v>
      </c>
      <c r="F160" s="2">
        <v>1.7256944444444446E-2</v>
      </c>
      <c r="G160" s="2">
        <v>6.6435185185185191E-3</v>
      </c>
      <c r="H160" s="3">
        <v>159</v>
      </c>
      <c r="I160" s="1" t="s">
        <v>441</v>
      </c>
      <c r="J160" s="1" t="s">
        <v>56</v>
      </c>
      <c r="K160" s="1" t="s">
        <v>442</v>
      </c>
      <c r="L160" s="1">
        <v>1</v>
      </c>
      <c r="N160" s="1" t="s">
        <v>53</v>
      </c>
      <c r="O160" s="1" t="s">
        <v>45</v>
      </c>
      <c r="R160" s="1">
        <v>154</v>
      </c>
      <c r="S160" s="1">
        <v>240</v>
      </c>
      <c r="T160" s="1">
        <f t="shared" si="26"/>
        <v>86</v>
      </c>
      <c r="U160" s="4">
        <f t="shared" si="27"/>
        <v>917</v>
      </c>
      <c r="V160" s="4">
        <f t="shared" si="28"/>
        <v>1491</v>
      </c>
      <c r="W160" s="1" t="s">
        <v>30</v>
      </c>
      <c r="X160" s="1" t="str">
        <f>IF(H160=LOOKUP(H160,Flex!$A$1:$A$92),H160,"")</f>
        <v/>
      </c>
      <c r="Y160" s="4">
        <f t="shared" si="29"/>
        <v>574</v>
      </c>
      <c r="Z160" s="5">
        <f t="shared" si="30"/>
        <v>0.14982578397212543</v>
      </c>
    </row>
    <row r="161" spans="1:27">
      <c r="A161" s="1">
        <v>169</v>
      </c>
      <c r="B161" s="1">
        <v>5</v>
      </c>
      <c r="C161" s="1">
        <v>2</v>
      </c>
      <c r="D161" s="1" t="s">
        <v>443</v>
      </c>
      <c r="E161" s="2">
        <v>0</v>
      </c>
      <c r="F161" s="2">
        <v>6.6550925925925935E-3</v>
      </c>
      <c r="G161" s="2">
        <v>6.6550925925925935E-3</v>
      </c>
      <c r="H161" s="3">
        <v>160</v>
      </c>
      <c r="I161" s="1" t="s">
        <v>444</v>
      </c>
      <c r="K161" s="1" t="s">
        <v>445</v>
      </c>
      <c r="L161" s="1">
        <v>15</v>
      </c>
      <c r="O161" s="1" t="s">
        <v>28</v>
      </c>
      <c r="P161" s="1" t="s">
        <v>446</v>
      </c>
      <c r="R161" s="1">
        <v>268</v>
      </c>
      <c r="S161" s="1">
        <v>369</v>
      </c>
      <c r="T161" s="1">
        <f t="shared" si="26"/>
        <v>101</v>
      </c>
      <c r="U161" s="4">
        <f t="shared" si="27"/>
        <v>0</v>
      </c>
      <c r="V161" s="4">
        <f t="shared" si="28"/>
        <v>575</v>
      </c>
      <c r="W161" s="1" t="s">
        <v>30</v>
      </c>
      <c r="X161" s="1">
        <f>IF(H161=LOOKUP(H161,Flex!$A$1:$A$92),H161,"")</f>
        <v>160</v>
      </c>
      <c r="Y161" s="4">
        <f t="shared" si="29"/>
        <v>575</v>
      </c>
      <c r="Z161" s="5">
        <f t="shared" si="30"/>
        <v>0.17565217391304347</v>
      </c>
    </row>
    <row r="162" spans="1:27">
      <c r="A162" s="1">
        <v>170</v>
      </c>
      <c r="B162" s="1">
        <v>5</v>
      </c>
      <c r="C162" s="1">
        <v>2</v>
      </c>
      <c r="D162" s="1" t="s">
        <v>443</v>
      </c>
      <c r="E162" s="2">
        <v>6.6898148148148142E-3</v>
      </c>
      <c r="F162" s="2">
        <v>9.7222222222222224E-3</v>
      </c>
      <c r="G162" s="2">
        <v>3.0324074074074081E-3</v>
      </c>
      <c r="H162" s="3">
        <v>161</v>
      </c>
      <c r="I162" s="1" t="s">
        <v>447</v>
      </c>
      <c r="K162" s="1" t="s">
        <v>448</v>
      </c>
      <c r="L162" s="1">
        <v>4</v>
      </c>
      <c r="O162" s="1" t="s">
        <v>28</v>
      </c>
      <c r="R162" s="1">
        <v>371</v>
      </c>
      <c r="S162" s="1">
        <v>424</v>
      </c>
      <c r="T162" s="1">
        <f t="shared" si="26"/>
        <v>53</v>
      </c>
      <c r="U162" s="4">
        <f t="shared" si="27"/>
        <v>578</v>
      </c>
      <c r="V162" s="4">
        <f t="shared" si="28"/>
        <v>840</v>
      </c>
      <c r="X162" s="1">
        <f>IF(H162=LOOKUP(H162,Flex!$A$1:$A$92),H162,"")</f>
        <v>161</v>
      </c>
      <c r="Y162" s="4">
        <f t="shared" si="29"/>
        <v>262</v>
      </c>
      <c r="Z162" s="5">
        <f t="shared" si="30"/>
        <v>0.20229007633587787</v>
      </c>
    </row>
    <row r="163" spans="1:27">
      <c r="A163" s="1">
        <v>171</v>
      </c>
      <c r="B163" s="1">
        <v>5</v>
      </c>
      <c r="C163" s="1">
        <v>2</v>
      </c>
      <c r="D163" s="1" t="s">
        <v>449</v>
      </c>
      <c r="E163" s="2">
        <v>6.9444444444444444E-5</v>
      </c>
      <c r="F163" s="2">
        <v>1.5509259259259261E-3</v>
      </c>
      <c r="G163" s="2">
        <v>1.4814814814814816E-3</v>
      </c>
      <c r="H163" s="3">
        <v>162</v>
      </c>
      <c r="I163" s="1" t="s">
        <v>450</v>
      </c>
      <c r="K163" s="1" t="s">
        <v>451</v>
      </c>
      <c r="L163" s="1">
        <v>6</v>
      </c>
      <c r="O163" s="1" t="s">
        <v>28</v>
      </c>
      <c r="R163" s="1">
        <v>424</v>
      </c>
      <c r="S163" s="1">
        <v>450</v>
      </c>
      <c r="T163" s="1">
        <f t="shared" si="26"/>
        <v>26</v>
      </c>
      <c r="U163" s="4">
        <f t="shared" si="27"/>
        <v>6</v>
      </c>
      <c r="V163" s="4">
        <f t="shared" si="28"/>
        <v>134</v>
      </c>
      <c r="X163" s="1">
        <f>IF(H163=LOOKUP(H163,Flex!$A$1:$A$92),H163,"")</f>
        <v>162</v>
      </c>
      <c r="Y163" s="4">
        <f t="shared" si="29"/>
        <v>128</v>
      </c>
      <c r="Z163" s="5">
        <f t="shared" si="30"/>
        <v>0.203125</v>
      </c>
    </row>
    <row r="164" spans="1:27">
      <c r="A164" s="1">
        <v>172</v>
      </c>
      <c r="B164" s="1">
        <v>5</v>
      </c>
      <c r="C164" s="1">
        <v>2</v>
      </c>
      <c r="D164" s="1" t="s">
        <v>449</v>
      </c>
      <c r="E164" s="2">
        <v>1.5972222222222221E-3</v>
      </c>
      <c r="F164" s="2">
        <v>4.9768518518518521E-3</v>
      </c>
      <c r="G164" s="2">
        <v>3.37962962962963E-3</v>
      </c>
      <c r="H164" s="3">
        <v>163</v>
      </c>
      <c r="I164" s="1" t="s">
        <v>452</v>
      </c>
      <c r="J164" s="1" t="s">
        <v>108</v>
      </c>
      <c r="K164" s="1" t="s">
        <v>453</v>
      </c>
      <c r="L164" s="1">
        <v>6</v>
      </c>
      <c r="O164" s="1" t="s">
        <v>28</v>
      </c>
      <c r="P164" s="1" t="s">
        <v>454</v>
      </c>
      <c r="R164" s="1">
        <v>451</v>
      </c>
      <c r="S164" s="1">
        <v>524</v>
      </c>
      <c r="T164" s="1">
        <f t="shared" si="26"/>
        <v>73</v>
      </c>
      <c r="U164" s="4">
        <f t="shared" si="27"/>
        <v>138</v>
      </c>
      <c r="V164" s="4">
        <f t="shared" si="28"/>
        <v>430</v>
      </c>
      <c r="X164" s="1">
        <f>IF(H164=LOOKUP(H164,Flex!$A$1:$A$92),H164,"")</f>
        <v>163</v>
      </c>
      <c r="Y164" s="4">
        <f t="shared" si="29"/>
        <v>292</v>
      </c>
      <c r="Z164" s="5">
        <f t="shared" si="30"/>
        <v>0.25</v>
      </c>
    </row>
    <row r="165" spans="1:27">
      <c r="A165" s="1">
        <v>173</v>
      </c>
      <c r="B165" s="1">
        <v>5</v>
      </c>
      <c r="C165" s="1">
        <v>2</v>
      </c>
      <c r="D165" s="1" t="s">
        <v>449</v>
      </c>
      <c r="E165" s="2">
        <v>5.0347222222222225E-3</v>
      </c>
      <c r="F165" s="2">
        <v>6.2500000000000003E-3</v>
      </c>
      <c r="G165" s="2">
        <v>1.2152777777777778E-3</v>
      </c>
      <c r="H165" s="3">
        <v>164</v>
      </c>
      <c r="I165" s="1" t="s">
        <v>455</v>
      </c>
      <c r="K165" s="1" t="s">
        <v>456</v>
      </c>
      <c r="L165" s="1">
        <v>6</v>
      </c>
      <c r="O165" s="1" t="s">
        <v>28</v>
      </c>
      <c r="R165" s="1">
        <v>525</v>
      </c>
      <c r="S165" s="1">
        <v>550</v>
      </c>
      <c r="T165" s="1">
        <f t="shared" si="26"/>
        <v>25</v>
      </c>
      <c r="U165" s="4">
        <f t="shared" si="27"/>
        <v>435</v>
      </c>
      <c r="V165" s="4">
        <f t="shared" si="28"/>
        <v>540</v>
      </c>
      <c r="X165" s="1">
        <f>IF(H165=LOOKUP(H165,Flex!$A$1:$A$96),H165,"")</f>
        <v>164</v>
      </c>
      <c r="Y165" s="4">
        <f t="shared" si="29"/>
        <v>105</v>
      </c>
      <c r="Z165" s="5">
        <f t="shared" si="30"/>
        <v>0.23809523809523808</v>
      </c>
    </row>
    <row r="166" spans="1:27">
      <c r="A166" s="1">
        <v>174</v>
      </c>
      <c r="B166" s="1">
        <v>5</v>
      </c>
      <c r="C166" s="1">
        <v>2</v>
      </c>
      <c r="D166" s="1" t="s">
        <v>457</v>
      </c>
      <c r="E166" s="2">
        <v>1.8518518518518518E-4</v>
      </c>
      <c r="F166" s="2">
        <v>2.8587962962962963E-3</v>
      </c>
      <c r="G166" s="2">
        <v>2.673611111111111E-3</v>
      </c>
      <c r="H166" s="3">
        <v>165</v>
      </c>
      <c r="I166" s="1" t="s">
        <v>458</v>
      </c>
      <c r="J166" s="1" t="s">
        <v>108</v>
      </c>
      <c r="K166" s="1" t="s">
        <v>459</v>
      </c>
      <c r="L166" s="1">
        <v>8</v>
      </c>
      <c r="O166" s="1" t="s">
        <v>28</v>
      </c>
      <c r="R166" s="1">
        <v>570</v>
      </c>
      <c r="S166" s="1">
        <v>627</v>
      </c>
      <c r="T166" s="1">
        <f t="shared" si="26"/>
        <v>57</v>
      </c>
      <c r="U166" s="4">
        <f t="shared" si="27"/>
        <v>16</v>
      </c>
      <c r="V166" s="4">
        <f t="shared" si="28"/>
        <v>246.99999999999997</v>
      </c>
      <c r="W166" s="1" t="s">
        <v>30</v>
      </c>
      <c r="X166" s="1">
        <f>IF(H166=LOOKUP(H166,Flex!$A$1:$A$96),H166,"")</f>
        <v>165</v>
      </c>
      <c r="Y166" s="4">
        <f t="shared" si="29"/>
        <v>231</v>
      </c>
      <c r="Z166" s="5">
        <f t="shared" si="30"/>
        <v>0.24675324675324675</v>
      </c>
    </row>
    <row r="167" spans="1:27">
      <c r="A167" s="1">
        <v>175</v>
      </c>
      <c r="B167" s="1">
        <v>5</v>
      </c>
      <c r="C167" s="1">
        <v>2</v>
      </c>
      <c r="D167" s="1" t="s">
        <v>457</v>
      </c>
      <c r="E167" s="2">
        <v>2.8935185185185188E-3</v>
      </c>
      <c r="F167" s="2">
        <v>7.5347222222222213E-3</v>
      </c>
      <c r="G167" s="2">
        <v>4.6412037037037029E-3</v>
      </c>
      <c r="H167" s="3">
        <v>166</v>
      </c>
      <c r="I167" s="1" t="s">
        <v>460</v>
      </c>
      <c r="J167" s="1" t="s">
        <v>108</v>
      </c>
      <c r="K167" s="1" t="s">
        <v>461</v>
      </c>
      <c r="L167" s="1">
        <v>6</v>
      </c>
      <c r="O167" s="1" t="s">
        <v>28</v>
      </c>
      <c r="R167" s="1">
        <v>626</v>
      </c>
      <c r="S167" s="1">
        <v>742</v>
      </c>
      <c r="T167" s="1">
        <f t="shared" si="26"/>
        <v>116</v>
      </c>
      <c r="U167" s="4">
        <f t="shared" si="27"/>
        <v>250.00000000000003</v>
      </c>
      <c r="V167" s="4">
        <f t="shared" si="28"/>
        <v>651</v>
      </c>
      <c r="W167" s="1" t="s">
        <v>30</v>
      </c>
      <c r="X167" s="1">
        <f>IF(H167=LOOKUP(H167,Flex!$A$1:$A$96),H167,"")</f>
        <v>166</v>
      </c>
      <c r="Y167" s="4">
        <f t="shared" si="29"/>
        <v>401</v>
      </c>
      <c r="Z167" s="5">
        <f t="shared" si="30"/>
        <v>0.2892768079800499</v>
      </c>
    </row>
    <row r="168" spans="1:27">
      <c r="A168" s="1">
        <v>176</v>
      </c>
      <c r="B168" s="1">
        <v>5</v>
      </c>
      <c r="C168" s="1">
        <v>2</v>
      </c>
      <c r="D168" s="1" t="s">
        <v>457</v>
      </c>
      <c r="E168" s="2">
        <v>7.6041666666666662E-3</v>
      </c>
      <c r="F168" s="2">
        <v>8.4259259259259253E-3</v>
      </c>
      <c r="G168" s="2">
        <v>8.2175925925925906E-4</v>
      </c>
      <c r="H168" s="3">
        <v>167</v>
      </c>
      <c r="I168" s="1" t="s">
        <v>144</v>
      </c>
      <c r="K168" s="1" t="s">
        <v>462</v>
      </c>
      <c r="L168" s="1">
        <v>11</v>
      </c>
      <c r="O168" s="1" t="s">
        <v>28</v>
      </c>
      <c r="R168" s="1">
        <v>745</v>
      </c>
      <c r="S168" s="1">
        <v>764</v>
      </c>
      <c r="T168" s="1">
        <f t="shared" si="26"/>
        <v>19</v>
      </c>
      <c r="U168" s="4">
        <f t="shared" si="27"/>
        <v>657</v>
      </c>
      <c r="V168" s="4">
        <f t="shared" si="28"/>
        <v>728</v>
      </c>
      <c r="W168" s="1" t="s">
        <v>30</v>
      </c>
      <c r="X168" s="1">
        <f>IF(H168=LOOKUP(H168,Flex!$A$1:$A$96),H168,"")</f>
        <v>167</v>
      </c>
      <c r="Y168" s="4">
        <f t="shared" si="29"/>
        <v>71</v>
      </c>
      <c r="Z168" s="5">
        <f t="shared" si="30"/>
        <v>0.26760563380281688</v>
      </c>
    </row>
    <row r="169" spans="1:27">
      <c r="A169" s="1">
        <v>177</v>
      </c>
      <c r="B169" s="1">
        <v>5</v>
      </c>
      <c r="C169" s="1">
        <v>2</v>
      </c>
      <c r="D169" s="1" t="s">
        <v>457</v>
      </c>
      <c r="E169" s="2">
        <v>8.4490740740740741E-3</v>
      </c>
      <c r="F169" s="2">
        <v>9.3749999999999997E-3</v>
      </c>
      <c r="G169" s="2">
        <v>9.2592592592592553E-4</v>
      </c>
      <c r="H169" s="3">
        <v>168</v>
      </c>
      <c r="I169" s="1" t="s">
        <v>237</v>
      </c>
      <c r="K169" s="1" t="s">
        <v>463</v>
      </c>
      <c r="L169" s="1">
        <v>16</v>
      </c>
      <c r="O169" s="1" t="s">
        <v>45</v>
      </c>
      <c r="R169" s="1">
        <v>768</v>
      </c>
      <c r="S169" s="1">
        <v>793</v>
      </c>
      <c r="T169" s="1">
        <f t="shared" si="26"/>
        <v>25</v>
      </c>
      <c r="U169" s="4">
        <f t="shared" si="27"/>
        <v>730</v>
      </c>
      <c r="V169" s="4">
        <f t="shared" si="28"/>
        <v>810</v>
      </c>
      <c r="W169" s="1" t="s">
        <v>30</v>
      </c>
      <c r="X169" s="1" t="str">
        <f>IF(H169=LOOKUP(H169,Flex!$A$1:$A$96),H169,"")</f>
        <v/>
      </c>
      <c r="Y169" s="4">
        <f t="shared" si="29"/>
        <v>80</v>
      </c>
      <c r="Z169" s="5">
        <f t="shared" si="30"/>
        <v>0.3125</v>
      </c>
    </row>
    <row r="170" spans="1:27">
      <c r="A170" s="1">
        <v>178</v>
      </c>
      <c r="B170" s="1">
        <v>5</v>
      </c>
      <c r="C170" s="1">
        <v>2</v>
      </c>
      <c r="D170" s="1" t="s">
        <v>457</v>
      </c>
      <c r="E170" s="2">
        <v>9.432870370370371E-3</v>
      </c>
      <c r="F170" s="2">
        <v>9.9652777777777778E-3</v>
      </c>
      <c r="G170" s="2">
        <v>5.3240740740740679E-4</v>
      </c>
      <c r="H170" s="3">
        <v>169</v>
      </c>
      <c r="I170" s="1" t="s">
        <v>464</v>
      </c>
      <c r="K170" s="1" t="s">
        <v>465</v>
      </c>
      <c r="L170" s="1">
        <v>11</v>
      </c>
      <c r="O170" s="1" t="s">
        <v>28</v>
      </c>
      <c r="R170" s="1">
        <v>797</v>
      </c>
      <c r="S170" s="1">
        <v>811</v>
      </c>
      <c r="T170" s="1">
        <f t="shared" si="26"/>
        <v>14</v>
      </c>
      <c r="U170" s="4">
        <f t="shared" si="27"/>
        <v>815</v>
      </c>
      <c r="V170" s="4">
        <f t="shared" si="28"/>
        <v>861</v>
      </c>
      <c r="W170" s="1" t="s">
        <v>30</v>
      </c>
      <c r="X170" s="1">
        <f>IF(H170=LOOKUP(H170,Flex!$A$1:$A$96),H170,"")</f>
        <v>169</v>
      </c>
      <c r="Y170" s="4">
        <f t="shared" si="29"/>
        <v>46</v>
      </c>
      <c r="Z170" s="5">
        <f t="shared" si="30"/>
        <v>0.30434782608695654</v>
      </c>
    </row>
    <row r="171" spans="1:27">
      <c r="A171" s="1">
        <v>179</v>
      </c>
      <c r="B171" s="1">
        <v>5</v>
      </c>
      <c r="C171" s="1">
        <v>2</v>
      </c>
      <c r="D171" s="1" t="s">
        <v>457</v>
      </c>
      <c r="E171" s="2">
        <v>9.9768518518518531E-3</v>
      </c>
      <c r="F171" s="2">
        <v>1.0486111111111111E-2</v>
      </c>
      <c r="G171" s="2">
        <v>5.0925925925925791E-4</v>
      </c>
      <c r="H171" s="3">
        <v>170</v>
      </c>
      <c r="I171" s="1" t="s">
        <v>237</v>
      </c>
      <c r="K171" s="1" t="s">
        <v>466</v>
      </c>
      <c r="L171" s="1">
        <v>16</v>
      </c>
      <c r="O171" s="1" t="s">
        <v>45</v>
      </c>
      <c r="R171" s="1">
        <v>813</v>
      </c>
      <c r="S171" s="1">
        <v>827</v>
      </c>
      <c r="T171" s="1">
        <f t="shared" si="26"/>
        <v>14</v>
      </c>
      <c r="U171" s="4">
        <f t="shared" si="27"/>
        <v>862</v>
      </c>
      <c r="V171" s="4">
        <f t="shared" si="28"/>
        <v>906</v>
      </c>
      <c r="W171" s="1" t="s">
        <v>30</v>
      </c>
      <c r="X171" s="1" t="str">
        <f>IF(H171=LOOKUP(H171,Flex!$A$1:$A$96),H171,"")</f>
        <v/>
      </c>
      <c r="Y171" s="4">
        <f t="shared" si="29"/>
        <v>44</v>
      </c>
      <c r="Z171" s="5">
        <f t="shared" si="30"/>
        <v>0.31818181818181818</v>
      </c>
    </row>
    <row r="172" spans="1:27">
      <c r="A172" s="1">
        <v>149</v>
      </c>
      <c r="B172" s="1">
        <v>4</v>
      </c>
      <c r="C172" s="1">
        <v>1</v>
      </c>
      <c r="D172" s="1" t="s">
        <v>398</v>
      </c>
      <c r="E172" s="2">
        <v>1.4351851851851854E-3</v>
      </c>
      <c r="F172" s="2">
        <v>1.1087962962962964E-2</v>
      </c>
      <c r="G172" s="2">
        <v>9.6527777777777792E-3</v>
      </c>
      <c r="H172" s="3" t="s">
        <v>467</v>
      </c>
      <c r="I172" s="1" t="s">
        <v>381</v>
      </c>
      <c r="J172" s="1" t="s">
        <v>108</v>
      </c>
      <c r="K172" s="1" t="s">
        <v>468</v>
      </c>
      <c r="L172" s="1">
        <v>6</v>
      </c>
      <c r="N172" s="1" t="s">
        <v>214</v>
      </c>
      <c r="O172" s="1" t="s">
        <v>45</v>
      </c>
      <c r="P172" s="1" t="s">
        <v>469</v>
      </c>
      <c r="R172" s="1">
        <v>301</v>
      </c>
      <c r="S172" s="1">
        <v>469</v>
      </c>
      <c r="T172" s="1">
        <f t="shared" si="26"/>
        <v>168</v>
      </c>
      <c r="U172" s="4">
        <f t="shared" si="27"/>
        <v>124.00000000000001</v>
      </c>
      <c r="V172" s="4">
        <f t="shared" si="28"/>
        <v>958</v>
      </c>
      <c r="W172" s="1" t="s">
        <v>30</v>
      </c>
      <c r="X172" s="1" t="e">
        <f>IF(H172=LOOKUP(H172,Flex!$A$1:$A$92),H172,"")</f>
        <v>#N/A</v>
      </c>
      <c r="Y172" s="4">
        <f t="shared" si="29"/>
        <v>834</v>
      </c>
      <c r="Z172" s="5">
        <f t="shared" si="30"/>
        <v>0.20143884892086331</v>
      </c>
    </row>
    <row r="173" spans="1:27">
      <c r="A173" s="1">
        <v>165</v>
      </c>
      <c r="B173" s="1">
        <v>5</v>
      </c>
      <c r="C173" s="1">
        <v>2</v>
      </c>
      <c r="D173" s="1" t="s">
        <v>434</v>
      </c>
      <c r="E173" s="2">
        <v>0</v>
      </c>
      <c r="F173" s="2">
        <v>1.1574074074074073E-3</v>
      </c>
      <c r="G173" s="2">
        <v>1.1574074074074073E-3</v>
      </c>
      <c r="H173" s="3" t="s">
        <v>470</v>
      </c>
      <c r="I173" s="1" t="s">
        <v>471</v>
      </c>
      <c r="K173" s="1" t="s">
        <v>472</v>
      </c>
      <c r="L173" s="1">
        <v>2</v>
      </c>
      <c r="O173" s="1" t="s">
        <v>45</v>
      </c>
      <c r="P173" s="1" t="s">
        <v>406</v>
      </c>
      <c r="R173" s="1">
        <v>241</v>
      </c>
      <c r="S173" s="1">
        <v>268</v>
      </c>
      <c r="T173" s="1">
        <f t="shared" si="26"/>
        <v>27</v>
      </c>
      <c r="U173" s="4">
        <f t="shared" si="27"/>
        <v>0</v>
      </c>
      <c r="V173" s="4">
        <f t="shared" si="28"/>
        <v>99.999999999999986</v>
      </c>
      <c r="W173" s="1" t="s">
        <v>30</v>
      </c>
      <c r="X173" s="1" t="e">
        <f>IF(H173=LOOKUP(H173,Flex!$A$1:$A$92),H173,"")</f>
        <v>#N/A</v>
      </c>
      <c r="Y173" s="4">
        <f t="shared" si="29"/>
        <v>99.999999999999986</v>
      </c>
      <c r="Z173" s="5">
        <f t="shared" si="30"/>
        <v>0.27</v>
      </c>
      <c r="AA173" s="1" t="s">
        <v>473</v>
      </c>
    </row>
    <row r="174" spans="1:27">
      <c r="A174" s="1">
        <v>33</v>
      </c>
      <c r="B174" s="1">
        <v>1</v>
      </c>
      <c r="C174" s="1">
        <v>2</v>
      </c>
      <c r="D174" s="1" t="s">
        <v>115</v>
      </c>
      <c r="E174" s="2">
        <v>1.4872685185185185E-2</v>
      </c>
      <c r="F174" s="2">
        <v>1.8680555555555554E-2</v>
      </c>
      <c r="G174" s="2">
        <v>3.8078703703703694E-3</v>
      </c>
      <c r="H174" s="3" t="s">
        <v>474</v>
      </c>
      <c r="I174" s="1" t="s">
        <v>58</v>
      </c>
      <c r="K174" s="1" t="s">
        <v>475</v>
      </c>
      <c r="L174" s="1">
        <v>19</v>
      </c>
      <c r="O174" s="1" t="s">
        <v>45</v>
      </c>
      <c r="Q174" s="1" t="s">
        <v>30</v>
      </c>
      <c r="R174" s="1">
        <v>605</v>
      </c>
      <c r="S174" s="1">
        <v>689</v>
      </c>
      <c r="T174" s="1">
        <f t="shared" si="26"/>
        <v>84</v>
      </c>
      <c r="U174" s="4">
        <f t="shared" si="27"/>
        <v>1285</v>
      </c>
      <c r="V174" s="4">
        <f t="shared" si="28"/>
        <v>1614</v>
      </c>
      <c r="W174" s="1" t="s">
        <v>30</v>
      </c>
      <c r="X174" s="1" t="e">
        <f>IF(H174=LOOKUP(H174,Flex!$A$1:$A$92),H174,"")</f>
        <v>#N/A</v>
      </c>
      <c r="Y174" s="4">
        <f t="shared" si="29"/>
        <v>329</v>
      </c>
      <c r="Z174" s="5">
        <f t="shared" si="30"/>
        <v>0.25531914893617019</v>
      </c>
    </row>
    <row r="175" spans="1:27">
      <c r="A175" s="1">
        <v>47</v>
      </c>
      <c r="B175" s="1">
        <v>4</v>
      </c>
      <c r="C175" s="1">
        <v>1</v>
      </c>
      <c r="D175" s="1" t="s">
        <v>161</v>
      </c>
      <c r="E175" s="2">
        <v>1.1574074074074073E-4</v>
      </c>
      <c r="F175" s="2">
        <v>4.8611111111111104E-4</v>
      </c>
      <c r="G175" s="2">
        <v>3.703703703703703E-4</v>
      </c>
      <c r="H175" s="3" t="s">
        <v>476</v>
      </c>
      <c r="I175" s="1" t="s">
        <v>477</v>
      </c>
      <c r="K175" s="1" t="s">
        <v>478</v>
      </c>
      <c r="L175" s="1">
        <v>2</v>
      </c>
      <c r="O175" s="1" t="s">
        <v>28</v>
      </c>
      <c r="P175" s="1" t="s">
        <v>479</v>
      </c>
      <c r="R175" s="1">
        <v>266</v>
      </c>
      <c r="S175" s="1">
        <v>273</v>
      </c>
      <c r="T175" s="1">
        <f t="shared" si="26"/>
        <v>7</v>
      </c>
      <c r="U175" s="4">
        <f t="shared" si="27"/>
        <v>10</v>
      </c>
      <c r="V175" s="4">
        <f t="shared" si="28"/>
        <v>42</v>
      </c>
      <c r="W175" s="1" t="s">
        <v>30</v>
      </c>
      <c r="X175" s="1" t="str">
        <f>IF(H175=LOOKUP(H175,Flex!$A$1:$A$92),H175,"")</f>
        <v>46a</v>
      </c>
      <c r="Y175" s="4">
        <f t="shared" si="29"/>
        <v>32</v>
      </c>
      <c r="Z175" s="5">
        <f t="shared" si="30"/>
        <v>0.21875</v>
      </c>
    </row>
    <row r="176" spans="1:27">
      <c r="A176" s="1">
        <v>49</v>
      </c>
      <c r="B176" s="1">
        <v>4</v>
      </c>
      <c r="C176" s="1">
        <v>1</v>
      </c>
      <c r="D176" s="1" t="s">
        <v>161</v>
      </c>
      <c r="E176" s="2">
        <v>2.9976851851851848E-3</v>
      </c>
      <c r="F176" s="2">
        <v>4.1782407407407402E-3</v>
      </c>
      <c r="G176" s="2">
        <v>1.1805555555555554E-3</v>
      </c>
      <c r="H176" s="3" t="s">
        <v>480</v>
      </c>
      <c r="I176" s="1" t="s">
        <v>481</v>
      </c>
      <c r="K176" s="1" t="s">
        <v>482</v>
      </c>
      <c r="L176" s="1">
        <v>11</v>
      </c>
      <c r="O176" s="1" t="s">
        <v>45</v>
      </c>
      <c r="Q176" s="1" t="s">
        <v>30</v>
      </c>
      <c r="R176" s="1">
        <v>332</v>
      </c>
      <c r="S176" s="1">
        <v>346</v>
      </c>
      <c r="T176" s="1">
        <f t="shared" si="26"/>
        <v>14</v>
      </c>
      <c r="U176" s="4">
        <f t="shared" si="27"/>
        <v>259</v>
      </c>
      <c r="V176" s="4">
        <f t="shared" si="28"/>
        <v>361</v>
      </c>
      <c r="W176" s="1" t="s">
        <v>30</v>
      </c>
      <c r="X176" s="1" t="str">
        <f>IF(H176=LOOKUP(H176,Flex!$A$1:$A$92),H176,"")</f>
        <v/>
      </c>
      <c r="Y176" s="4">
        <f t="shared" si="29"/>
        <v>102</v>
      </c>
      <c r="Z176" s="5">
        <f t="shared" si="30"/>
        <v>0.13725490196078433</v>
      </c>
    </row>
    <row r="177" spans="1:26">
      <c r="A177" s="1">
        <v>50</v>
      </c>
      <c r="B177" s="1">
        <v>4</v>
      </c>
      <c r="C177" s="1">
        <v>1</v>
      </c>
      <c r="D177" s="1" t="s">
        <v>161</v>
      </c>
      <c r="E177" s="2">
        <v>4.1898148148148146E-3</v>
      </c>
      <c r="F177" s="2">
        <v>5.1273148148148146E-3</v>
      </c>
      <c r="G177" s="2">
        <v>9.3749999999999997E-4</v>
      </c>
      <c r="H177" s="3" t="s">
        <v>483</v>
      </c>
      <c r="I177" s="1" t="s">
        <v>484</v>
      </c>
      <c r="K177" s="1" t="s">
        <v>482</v>
      </c>
      <c r="L177" s="1">
        <v>11</v>
      </c>
      <c r="O177" s="1" t="s">
        <v>45</v>
      </c>
      <c r="Q177" s="1" t="s">
        <v>30</v>
      </c>
      <c r="R177" s="1">
        <v>332</v>
      </c>
      <c r="S177" s="1">
        <v>346</v>
      </c>
      <c r="T177" s="1">
        <f t="shared" si="26"/>
        <v>14</v>
      </c>
      <c r="U177" s="4">
        <f t="shared" si="27"/>
        <v>362</v>
      </c>
      <c r="V177" s="4">
        <f t="shared" si="28"/>
        <v>443</v>
      </c>
      <c r="W177" s="1" t="s">
        <v>30</v>
      </c>
      <c r="X177" s="1" t="str">
        <f>IF(H177=LOOKUP(H177,Flex!$A$1:$A$92),H177,"")</f>
        <v/>
      </c>
      <c r="Y177" s="4">
        <f t="shared" si="29"/>
        <v>81</v>
      </c>
      <c r="Z177" s="5">
        <f t="shared" si="30"/>
        <v>0.1728395061728395</v>
      </c>
    </row>
    <row r="178" spans="1:26">
      <c r="A178" s="1">
        <v>51</v>
      </c>
      <c r="B178" s="1">
        <v>4</v>
      </c>
      <c r="C178" s="1">
        <v>1</v>
      </c>
      <c r="D178" s="1" t="s">
        <v>161</v>
      </c>
      <c r="E178" s="2">
        <v>5.138888888888889E-3</v>
      </c>
      <c r="F178" s="2">
        <v>5.4629629629629637E-3</v>
      </c>
      <c r="G178" s="2">
        <v>3.2407407407407472E-4</v>
      </c>
      <c r="H178" s="3" t="s">
        <v>485</v>
      </c>
      <c r="I178" s="1" t="s">
        <v>486</v>
      </c>
      <c r="K178" s="1" t="s">
        <v>487</v>
      </c>
      <c r="L178" s="1">
        <v>11</v>
      </c>
      <c r="O178" s="1" t="s">
        <v>45</v>
      </c>
      <c r="P178" s="1" t="s">
        <v>488</v>
      </c>
      <c r="R178" s="1">
        <v>348</v>
      </c>
      <c r="S178" s="1">
        <v>352</v>
      </c>
      <c r="T178" s="1">
        <f t="shared" si="26"/>
        <v>4</v>
      </c>
      <c r="U178" s="4">
        <f t="shared" si="27"/>
        <v>444</v>
      </c>
      <c r="V178" s="4">
        <f t="shared" si="28"/>
        <v>472</v>
      </c>
      <c r="W178" s="1" t="s">
        <v>30</v>
      </c>
      <c r="X178" s="1" t="str">
        <f>IF(H178=LOOKUP(H178,Flex!$A$1:$A$92),H178,"")</f>
        <v/>
      </c>
      <c r="Y178" s="4">
        <f t="shared" si="29"/>
        <v>28</v>
      </c>
      <c r="Z178" s="5">
        <f t="shared" si="30"/>
        <v>0.14285714285714285</v>
      </c>
    </row>
    <row r="179" spans="1:26">
      <c r="A179" s="1">
        <v>82</v>
      </c>
      <c r="B179" s="1">
        <v>7</v>
      </c>
      <c r="C179" s="1">
        <v>2</v>
      </c>
      <c r="D179" s="1" t="s">
        <v>236</v>
      </c>
      <c r="E179" s="2">
        <v>7.0601851851851847E-4</v>
      </c>
      <c r="F179" s="2">
        <v>2.5925925925925925E-3</v>
      </c>
      <c r="G179" s="2">
        <v>1.8865740740740739E-3</v>
      </c>
      <c r="H179" s="3" t="s">
        <v>239</v>
      </c>
      <c r="I179" s="1" t="s">
        <v>216</v>
      </c>
      <c r="K179" s="1" t="s">
        <v>489</v>
      </c>
      <c r="L179" s="1">
        <v>1</v>
      </c>
      <c r="O179" s="1" t="s">
        <v>28</v>
      </c>
      <c r="P179" s="1" t="s">
        <v>490</v>
      </c>
      <c r="R179" s="1">
        <v>159</v>
      </c>
      <c r="S179" s="1">
        <v>184</v>
      </c>
      <c r="T179" s="1">
        <f t="shared" si="26"/>
        <v>25</v>
      </c>
      <c r="U179" s="4">
        <f t="shared" si="27"/>
        <v>61</v>
      </c>
      <c r="V179" s="4">
        <f t="shared" si="28"/>
        <v>224</v>
      </c>
      <c r="W179" s="1" t="s">
        <v>30</v>
      </c>
      <c r="X179" s="1" t="str">
        <f>IF(H179=LOOKUP(H179,Flex!$A$1:$A$92),H179,"")</f>
        <v>77a</v>
      </c>
      <c r="Y179" s="4">
        <f t="shared" si="29"/>
        <v>163</v>
      </c>
      <c r="Z179" s="5">
        <f t="shared" si="30"/>
        <v>0.15337423312883436</v>
      </c>
    </row>
    <row r="180" spans="1:26">
      <c r="A180" s="1">
        <v>88</v>
      </c>
      <c r="B180" s="1">
        <v>7</v>
      </c>
      <c r="C180" s="1">
        <v>2</v>
      </c>
      <c r="D180" s="1" t="s">
        <v>243</v>
      </c>
      <c r="E180" s="2">
        <v>1.3900462962962962E-2</v>
      </c>
      <c r="F180" s="2">
        <v>1.5497685185185186E-2</v>
      </c>
      <c r="G180" s="2">
        <v>1.5972222222222238E-3</v>
      </c>
      <c r="H180" s="3" t="s">
        <v>253</v>
      </c>
      <c r="I180" s="1" t="s">
        <v>348</v>
      </c>
      <c r="J180" s="1" t="s">
        <v>108</v>
      </c>
      <c r="K180" s="1" t="s">
        <v>491</v>
      </c>
      <c r="L180" s="1">
        <v>7</v>
      </c>
      <c r="N180" s="1" t="s">
        <v>53</v>
      </c>
      <c r="O180" s="1" t="s">
        <v>28</v>
      </c>
      <c r="P180" s="1" t="s">
        <v>492</v>
      </c>
      <c r="R180" s="1">
        <v>679</v>
      </c>
      <c r="S180" s="1">
        <v>718</v>
      </c>
      <c r="T180" s="1">
        <f t="shared" si="26"/>
        <v>39</v>
      </c>
      <c r="U180" s="4">
        <f t="shared" si="27"/>
        <v>1201</v>
      </c>
      <c r="V180" s="4">
        <f t="shared" si="28"/>
        <v>1339</v>
      </c>
      <c r="W180" s="1" t="s">
        <v>30</v>
      </c>
      <c r="X180" s="1" t="str">
        <f>IF(H180=LOOKUP(H180,Flex!$A$1:$A$92),H180,"")</f>
        <v>82a</v>
      </c>
      <c r="Y180" s="4">
        <f t="shared" si="29"/>
        <v>138</v>
      </c>
      <c r="Z180" s="5">
        <f t="shared" si="30"/>
        <v>0.28260869565217389</v>
      </c>
    </row>
    <row r="181" spans="1:26">
      <c r="A181" s="1">
        <v>93</v>
      </c>
      <c r="B181" s="1">
        <v>3</v>
      </c>
      <c r="C181" s="1">
        <v>2</v>
      </c>
      <c r="D181" s="1" t="s">
        <v>258</v>
      </c>
      <c r="E181" s="2">
        <v>9.2939814814814812E-3</v>
      </c>
      <c r="F181" s="2">
        <v>1.2500000000000001E-2</v>
      </c>
      <c r="G181" s="2">
        <v>3.2060185185185195E-3</v>
      </c>
      <c r="H181" s="3" t="s">
        <v>493</v>
      </c>
      <c r="I181" s="1" t="s">
        <v>58</v>
      </c>
      <c r="K181" s="1" t="s">
        <v>494</v>
      </c>
      <c r="L181" s="1">
        <v>19</v>
      </c>
      <c r="O181" s="1" t="s">
        <v>45</v>
      </c>
      <c r="R181" s="1">
        <v>122</v>
      </c>
      <c r="S181" s="1">
        <v>164</v>
      </c>
      <c r="T181" s="1">
        <f t="shared" ref="T181:T212" si="31">S181-R181</f>
        <v>42</v>
      </c>
      <c r="U181" s="4">
        <f t="shared" si="27"/>
        <v>803</v>
      </c>
      <c r="V181" s="4">
        <f t="shared" si="28"/>
        <v>1080</v>
      </c>
      <c r="W181" s="1" t="s">
        <v>30</v>
      </c>
      <c r="X181" s="1" t="str">
        <f>IF(H181=LOOKUP(H181,Flex!$A$1:$A$92),H181,"")</f>
        <v/>
      </c>
      <c r="Y181" s="4">
        <f t="shared" si="29"/>
        <v>277</v>
      </c>
      <c r="Z181" s="5">
        <f t="shared" ref="Z181:Z212" si="32">T181/Y181</f>
        <v>0.15162454873646208</v>
      </c>
    </row>
    <row r="182" spans="1:26">
      <c r="A182" s="1">
        <v>94</v>
      </c>
      <c r="B182" s="1">
        <v>3</v>
      </c>
      <c r="C182" s="1">
        <v>2</v>
      </c>
      <c r="D182" s="1" t="s">
        <v>258</v>
      </c>
      <c r="E182" s="2">
        <v>1.2511574074074073E-2</v>
      </c>
      <c r="F182" s="2">
        <v>1.6979166666666667E-2</v>
      </c>
      <c r="G182" s="2">
        <v>4.4675925925925942E-3</v>
      </c>
      <c r="H182" s="3" t="s">
        <v>495</v>
      </c>
      <c r="I182" s="1" t="s">
        <v>496</v>
      </c>
      <c r="K182" s="1" t="s">
        <v>497</v>
      </c>
      <c r="L182" s="1" t="s">
        <v>30</v>
      </c>
      <c r="O182" s="1" t="s">
        <v>45</v>
      </c>
      <c r="R182" s="1">
        <v>164</v>
      </c>
      <c r="S182" s="1">
        <v>224</v>
      </c>
      <c r="T182" s="1">
        <f t="shared" si="31"/>
        <v>60</v>
      </c>
      <c r="U182" s="4">
        <f t="shared" si="27"/>
        <v>1081</v>
      </c>
      <c r="V182" s="4">
        <f t="shared" si="28"/>
        <v>1467</v>
      </c>
      <c r="W182" s="1" t="s">
        <v>30</v>
      </c>
      <c r="X182" s="1" t="str">
        <f>IF(H182=LOOKUP(H182,Flex!$A$1:$A$92),H182,"")</f>
        <v/>
      </c>
      <c r="Y182" s="4">
        <f t="shared" si="29"/>
        <v>386</v>
      </c>
      <c r="Z182" s="5">
        <f t="shared" si="32"/>
        <v>0.15544041450777202</v>
      </c>
    </row>
  </sheetData>
  <sheetProtection selectLockedCells="1" selectUnlockedCells="1"/>
  <pageMargins left="0.5" right="0.5" top="0.98402777777777772" bottom="0.98402777777777772" header="0.51180555555555551" footer="0.51180555555555551"/>
  <pageSetup scale="90" firstPageNumber="0" orientation="landscape" horizontalDpi="300" verticalDpi="300"/>
  <headerFooter>
    <oddHeader>&amp;L&amp;D&amp;CLahu Texts Catalog &amp;R&amp;P</oddHead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2"/>
  <sheetViews>
    <sheetView topLeftCell="A2" zoomScale="55" zoomScaleNormal="55" zoomScalePageLayoutView="55" workbookViewId="0">
      <selection activeCell="B5" sqref="B5"/>
    </sheetView>
  </sheetViews>
  <sheetFormatPr baseColWidth="10" defaultRowHeight="13" x14ac:dyDescent="0"/>
  <cols>
    <col min="2" max="2" width="13.42578125" customWidth="1"/>
    <col min="3" max="3" width="4.85546875" customWidth="1"/>
  </cols>
  <sheetData>
    <row r="5" spans="2:3">
      <c r="B5" s="11" t="s">
        <v>498</v>
      </c>
      <c r="C5" s="12"/>
    </row>
    <row r="6" spans="2:3">
      <c r="B6" s="13" t="s">
        <v>14</v>
      </c>
      <c r="C6" s="14"/>
    </row>
    <row r="7" spans="2:3">
      <c r="B7" s="15" t="s">
        <v>68</v>
      </c>
      <c r="C7" s="16">
        <v>1</v>
      </c>
    </row>
    <row r="8" spans="2:3">
      <c r="B8" s="17" t="s">
        <v>45</v>
      </c>
      <c r="C8" s="18">
        <v>72</v>
      </c>
    </row>
    <row r="9" spans="2:3">
      <c r="B9" s="17" t="s">
        <v>499</v>
      </c>
      <c r="C9" s="18">
        <v>96</v>
      </c>
    </row>
    <row r="10" spans="2:3">
      <c r="B10" s="17" t="s">
        <v>282</v>
      </c>
      <c r="C10" s="18">
        <v>2</v>
      </c>
    </row>
    <row r="11" spans="2:3">
      <c r="B11" s="17" t="s">
        <v>48</v>
      </c>
      <c r="C11" s="19">
        <v>8</v>
      </c>
    </row>
    <row r="12" spans="2:3">
      <c r="B12" s="20" t="s">
        <v>500</v>
      </c>
      <c r="C12" s="21">
        <v>179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6"/>
  <sheetViews>
    <sheetView zoomScale="55" zoomScaleNormal="55" zoomScalePageLayoutView="55" workbookViewId="0">
      <selection activeCell="B83" sqref="B83"/>
    </sheetView>
  </sheetViews>
  <sheetFormatPr baseColWidth="10" defaultRowHeight="13" x14ac:dyDescent="0"/>
  <cols>
    <col min="1" max="1" width="10.7109375" style="22"/>
    <col min="2" max="2" width="40.85546875" customWidth="1"/>
  </cols>
  <sheetData>
    <row r="1" spans="1:3">
      <c r="A1" s="23">
        <v>1</v>
      </c>
      <c r="B1" s="24" t="s">
        <v>25</v>
      </c>
      <c r="C1" s="24"/>
    </row>
    <row r="2" spans="1:3">
      <c r="A2" s="23">
        <v>2</v>
      </c>
      <c r="B2" s="24" t="s">
        <v>501</v>
      </c>
      <c r="C2" s="24"/>
    </row>
    <row r="3" spans="1:3">
      <c r="A3" s="23">
        <v>3</v>
      </c>
      <c r="B3" s="24" t="s">
        <v>502</v>
      </c>
      <c r="C3" s="24"/>
    </row>
    <row r="4" spans="1:3">
      <c r="A4" s="23">
        <v>4</v>
      </c>
      <c r="B4" s="24" t="s">
        <v>37</v>
      </c>
      <c r="C4" s="24"/>
    </row>
    <row r="5" spans="1:3">
      <c r="A5" s="23">
        <v>5</v>
      </c>
      <c r="B5" s="24" t="s">
        <v>40</v>
      </c>
      <c r="C5" s="24"/>
    </row>
    <row r="6" spans="1:3">
      <c r="A6" s="23">
        <v>8</v>
      </c>
      <c r="B6" s="24" t="s">
        <v>50</v>
      </c>
      <c r="C6" s="24"/>
    </row>
    <row r="7" spans="1:3">
      <c r="A7" s="23">
        <v>9</v>
      </c>
      <c r="B7" s="24" t="s">
        <v>503</v>
      </c>
      <c r="C7" s="24"/>
    </row>
    <row r="8" spans="1:3">
      <c r="A8" s="23">
        <v>12</v>
      </c>
      <c r="B8" s="24" t="s">
        <v>504</v>
      </c>
      <c r="C8" s="24"/>
    </row>
    <row r="9" spans="1:3">
      <c r="A9" s="23">
        <v>15</v>
      </c>
      <c r="B9" s="24" t="s">
        <v>505</v>
      </c>
      <c r="C9" s="24"/>
    </row>
    <row r="10" spans="1:3">
      <c r="A10" s="23">
        <v>17</v>
      </c>
      <c r="B10" s="24" t="s">
        <v>506</v>
      </c>
      <c r="C10" s="24"/>
    </row>
    <row r="11" spans="1:3">
      <c r="A11" s="23">
        <v>18</v>
      </c>
      <c r="B11" s="24" t="s">
        <v>507</v>
      </c>
      <c r="C11" s="24"/>
    </row>
    <row r="12" spans="1:3">
      <c r="A12" s="23">
        <v>19</v>
      </c>
      <c r="B12" s="24" t="s">
        <v>508</v>
      </c>
      <c r="C12" s="24"/>
    </row>
    <row r="13" spans="1:3">
      <c r="A13" s="23">
        <v>21</v>
      </c>
      <c r="B13" s="24" t="s">
        <v>509</v>
      </c>
      <c r="C13" s="24"/>
    </row>
    <row r="14" spans="1:3">
      <c r="A14" s="23">
        <v>23</v>
      </c>
      <c r="B14" s="24" t="s">
        <v>510</v>
      </c>
      <c r="C14" s="24"/>
    </row>
    <row r="15" spans="1:3">
      <c r="A15" s="23">
        <v>24</v>
      </c>
      <c r="B15" s="24" t="s">
        <v>511</v>
      </c>
      <c r="C15" s="24"/>
    </row>
    <row r="16" spans="1:3">
      <c r="A16" s="23">
        <v>25</v>
      </c>
      <c r="B16" s="24" t="s">
        <v>512</v>
      </c>
      <c r="C16" s="24"/>
    </row>
    <row r="17" spans="1:3">
      <c r="A17" s="23">
        <v>26</v>
      </c>
      <c r="B17" s="24" t="s">
        <v>513</v>
      </c>
      <c r="C17" s="24"/>
    </row>
    <row r="18" spans="1:3">
      <c r="A18" s="23">
        <v>28</v>
      </c>
      <c r="B18" s="24" t="s">
        <v>514</v>
      </c>
      <c r="C18" s="24"/>
    </row>
    <row r="19" spans="1:3">
      <c r="A19" s="23">
        <v>29</v>
      </c>
      <c r="B19" s="24" t="s">
        <v>515</v>
      </c>
      <c r="C19" s="24"/>
    </row>
    <row r="20" spans="1:3">
      <c r="A20" s="23">
        <v>30</v>
      </c>
      <c r="B20" s="24" t="s">
        <v>516</v>
      </c>
      <c r="C20" s="24"/>
    </row>
    <row r="21" spans="1:3">
      <c r="A21" s="23">
        <v>31</v>
      </c>
      <c r="B21" s="24" t="s">
        <v>116</v>
      </c>
      <c r="C21" s="24"/>
    </row>
    <row r="22" spans="1:3">
      <c r="A22" s="23">
        <v>32</v>
      </c>
      <c r="B22" s="24" t="s">
        <v>517</v>
      </c>
      <c r="C22" s="24"/>
    </row>
    <row r="23" spans="1:3">
      <c r="A23" s="23">
        <v>33</v>
      </c>
      <c r="B23" s="24" t="s">
        <v>518</v>
      </c>
      <c r="C23" s="24"/>
    </row>
    <row r="24" spans="1:3">
      <c r="A24" s="23">
        <v>34</v>
      </c>
      <c r="B24" s="24" t="s">
        <v>519</v>
      </c>
      <c r="C24" s="24"/>
    </row>
    <row r="25" spans="1:3">
      <c r="A25" s="23">
        <v>35</v>
      </c>
      <c r="B25" s="24" t="s">
        <v>520</v>
      </c>
      <c r="C25" s="24"/>
    </row>
    <row r="26" spans="1:3">
      <c r="A26" s="23">
        <v>37</v>
      </c>
      <c r="B26" s="24" t="s">
        <v>521</v>
      </c>
      <c r="C26" s="24"/>
    </row>
    <row r="27" spans="1:3">
      <c r="A27" s="23">
        <v>38</v>
      </c>
      <c r="B27" s="24" t="s">
        <v>522</v>
      </c>
      <c r="C27" s="24"/>
    </row>
    <row r="28" spans="1:3">
      <c r="A28" s="23">
        <v>39</v>
      </c>
      <c r="B28" s="24" t="s">
        <v>523</v>
      </c>
      <c r="C28" s="24"/>
    </row>
    <row r="29" spans="1:3">
      <c r="A29" s="23">
        <v>40</v>
      </c>
      <c r="B29" s="24" t="s">
        <v>524</v>
      </c>
      <c r="C29" s="24"/>
    </row>
    <row r="30" spans="1:3">
      <c r="A30" s="23" t="s">
        <v>476</v>
      </c>
      <c r="B30" s="24" t="s">
        <v>158</v>
      </c>
      <c r="C30" s="24"/>
    </row>
    <row r="31" spans="1:3">
      <c r="A31" s="23">
        <v>47</v>
      </c>
      <c r="B31" s="24" t="s">
        <v>525</v>
      </c>
      <c r="C31" s="24"/>
    </row>
    <row r="32" spans="1:3">
      <c r="A32" s="23">
        <v>48</v>
      </c>
      <c r="B32" s="24" t="s">
        <v>526</v>
      </c>
      <c r="C32" s="24"/>
    </row>
    <row r="33" spans="1:3">
      <c r="A33" s="23">
        <v>50</v>
      </c>
      <c r="B33" s="24" t="s">
        <v>527</v>
      </c>
      <c r="C33" s="24"/>
    </row>
    <row r="34" spans="1:3">
      <c r="A34" s="23">
        <v>51</v>
      </c>
      <c r="B34" s="24" t="s">
        <v>528</v>
      </c>
      <c r="C34" s="24"/>
    </row>
    <row r="35" spans="1:3">
      <c r="A35" s="23">
        <v>52</v>
      </c>
      <c r="B35" s="24" t="s">
        <v>174</v>
      </c>
      <c r="C35" s="24"/>
    </row>
    <row r="36" spans="1:3">
      <c r="A36" s="23">
        <v>53</v>
      </c>
      <c r="B36" s="24" t="s">
        <v>529</v>
      </c>
      <c r="C36" s="24"/>
    </row>
    <row r="37" spans="1:3">
      <c r="A37" s="23">
        <v>55</v>
      </c>
      <c r="B37" s="24" t="s">
        <v>181</v>
      </c>
      <c r="C37" s="24"/>
    </row>
    <row r="38" spans="1:3">
      <c r="A38" s="23">
        <v>56</v>
      </c>
      <c r="B38" s="24" t="s">
        <v>183</v>
      </c>
      <c r="C38" s="24"/>
    </row>
    <row r="39" spans="1:3">
      <c r="A39" s="23">
        <v>57</v>
      </c>
      <c r="B39" s="24" t="s">
        <v>530</v>
      </c>
      <c r="C39" s="24"/>
    </row>
    <row r="40" spans="1:3">
      <c r="A40" s="23">
        <v>58</v>
      </c>
      <c r="B40" s="24" t="s">
        <v>187</v>
      </c>
      <c r="C40" s="24"/>
    </row>
    <row r="41" spans="1:3">
      <c r="A41" s="23">
        <v>59</v>
      </c>
      <c r="B41" s="24" t="s">
        <v>531</v>
      </c>
      <c r="C41" s="24"/>
    </row>
    <row r="42" spans="1:3">
      <c r="A42" s="23">
        <v>60</v>
      </c>
      <c r="B42" s="24" t="s">
        <v>532</v>
      </c>
      <c r="C42" s="24"/>
    </row>
    <row r="43" spans="1:3">
      <c r="A43" s="23">
        <v>61</v>
      </c>
      <c r="B43" s="24" t="s">
        <v>533</v>
      </c>
      <c r="C43" s="24"/>
    </row>
    <row r="44" spans="1:3">
      <c r="A44" s="23">
        <v>64</v>
      </c>
      <c r="B44" s="24" t="s">
        <v>534</v>
      </c>
      <c r="C44" s="24"/>
    </row>
    <row r="45" spans="1:3">
      <c r="A45" s="23">
        <v>65</v>
      </c>
      <c r="B45" s="24" t="s">
        <v>535</v>
      </c>
      <c r="C45" s="24"/>
    </row>
    <row r="46" spans="1:3">
      <c r="A46" s="23">
        <v>66</v>
      </c>
      <c r="B46" s="24" t="s">
        <v>510</v>
      </c>
      <c r="C46" s="24"/>
    </row>
    <row r="47" spans="1:3">
      <c r="A47" s="23">
        <v>67</v>
      </c>
      <c r="B47" s="24" t="s">
        <v>536</v>
      </c>
      <c r="C47" s="24"/>
    </row>
    <row r="48" spans="1:3">
      <c r="A48" s="23">
        <v>68</v>
      </c>
      <c r="B48" s="24" t="s">
        <v>537</v>
      </c>
      <c r="C48" s="24"/>
    </row>
    <row r="49" spans="1:3">
      <c r="A49" s="23">
        <v>69</v>
      </c>
      <c r="B49" s="24" t="s">
        <v>538</v>
      </c>
      <c r="C49" s="24"/>
    </row>
    <row r="50" spans="1:3">
      <c r="A50" s="23">
        <v>70</v>
      </c>
      <c r="B50" s="24" t="s">
        <v>216</v>
      </c>
      <c r="C50" s="24"/>
    </row>
    <row r="51" spans="1:3">
      <c r="A51" s="23">
        <v>77</v>
      </c>
      <c r="B51" s="24" t="s">
        <v>237</v>
      </c>
      <c r="C51" s="24"/>
    </row>
    <row r="52" spans="1:3">
      <c r="A52" s="23" t="s">
        <v>239</v>
      </c>
      <c r="B52" s="24" t="s">
        <v>216</v>
      </c>
      <c r="C52" s="24"/>
    </row>
    <row r="53" spans="1:3">
      <c r="A53" s="23">
        <v>78</v>
      </c>
      <c r="B53" s="24" t="s">
        <v>539</v>
      </c>
      <c r="C53" s="24"/>
    </row>
    <row r="54" spans="1:3">
      <c r="A54" s="23">
        <v>80</v>
      </c>
      <c r="B54" s="24" t="s">
        <v>246</v>
      </c>
      <c r="C54" s="24"/>
    </row>
    <row r="55" spans="1:3">
      <c r="A55" s="23">
        <v>81</v>
      </c>
      <c r="B55" s="24" t="s">
        <v>540</v>
      </c>
      <c r="C55" s="24"/>
    </row>
    <row r="56" spans="1:3">
      <c r="A56" s="23">
        <v>82</v>
      </c>
      <c r="B56" s="24" t="s">
        <v>541</v>
      </c>
      <c r="C56" s="24"/>
    </row>
    <row r="57" spans="1:3">
      <c r="A57" s="23" t="s">
        <v>253</v>
      </c>
      <c r="B57" s="24" t="s">
        <v>542</v>
      </c>
      <c r="C57" s="24"/>
    </row>
    <row r="58" spans="1:3">
      <c r="A58" s="23">
        <v>83</v>
      </c>
      <c r="B58" s="24" t="s">
        <v>543</v>
      </c>
      <c r="C58" s="24"/>
    </row>
    <row r="59" spans="1:3">
      <c r="A59" s="23">
        <v>85</v>
      </c>
      <c r="B59" s="24" t="s">
        <v>544</v>
      </c>
      <c r="C59" s="24"/>
    </row>
    <row r="60" spans="1:3">
      <c r="A60" s="23">
        <v>86</v>
      </c>
      <c r="B60" s="24" t="s">
        <v>545</v>
      </c>
      <c r="C60" s="24"/>
    </row>
    <row r="61" spans="1:3">
      <c r="A61" s="23">
        <v>87</v>
      </c>
      <c r="B61" s="24" t="s">
        <v>46</v>
      </c>
      <c r="C61" s="24"/>
    </row>
    <row r="62" spans="1:3">
      <c r="A62" s="23">
        <v>88</v>
      </c>
      <c r="B62" s="24" t="s">
        <v>546</v>
      </c>
      <c r="C62" s="24"/>
    </row>
    <row r="63" spans="1:3">
      <c r="A63" s="23">
        <v>89</v>
      </c>
      <c r="B63" s="24" t="s">
        <v>547</v>
      </c>
      <c r="C63" s="24"/>
    </row>
    <row r="64" spans="1:3">
      <c r="A64" s="23">
        <v>90</v>
      </c>
      <c r="B64" s="24" t="s">
        <v>272</v>
      </c>
      <c r="C64" s="24"/>
    </row>
    <row r="65" spans="1:3">
      <c r="A65" s="23">
        <v>91</v>
      </c>
      <c r="B65" s="24" t="s">
        <v>548</v>
      </c>
      <c r="C65" s="24"/>
    </row>
    <row r="66" spans="1:3">
      <c r="A66" s="23">
        <v>92</v>
      </c>
      <c r="B66" s="24" t="s">
        <v>549</v>
      </c>
      <c r="C66" s="24"/>
    </row>
    <row r="67" spans="1:3">
      <c r="A67" s="23">
        <v>96</v>
      </c>
      <c r="B67" s="24" t="s">
        <v>550</v>
      </c>
      <c r="C67" s="24"/>
    </row>
    <row r="68" spans="1:3">
      <c r="A68" s="23">
        <v>97</v>
      </c>
      <c r="B68" s="24" t="s">
        <v>551</v>
      </c>
      <c r="C68" s="24"/>
    </row>
    <row r="69" spans="1:3">
      <c r="A69" s="23">
        <v>98</v>
      </c>
      <c r="B69" s="24" t="s">
        <v>552</v>
      </c>
      <c r="C69" s="24"/>
    </row>
    <row r="70" spans="1:3">
      <c r="A70" s="23">
        <v>108</v>
      </c>
      <c r="B70" s="24" t="s">
        <v>319</v>
      </c>
      <c r="C70" s="24"/>
    </row>
    <row r="71" spans="1:3">
      <c r="A71" s="23">
        <v>114</v>
      </c>
      <c r="B71" s="24" t="s">
        <v>553</v>
      </c>
      <c r="C71" s="24"/>
    </row>
    <row r="72" spans="1:3">
      <c r="A72" s="23">
        <v>115</v>
      </c>
      <c r="B72" s="24" t="s">
        <v>335</v>
      </c>
      <c r="C72" s="24"/>
    </row>
    <row r="73" spans="1:3">
      <c r="A73" s="23">
        <v>116</v>
      </c>
      <c r="B73" s="24" t="s">
        <v>554</v>
      </c>
      <c r="C73" s="24"/>
    </row>
    <row r="74" spans="1:3">
      <c r="A74" s="23">
        <v>117</v>
      </c>
      <c r="B74" s="24" t="s">
        <v>339</v>
      </c>
      <c r="C74" s="24"/>
    </row>
    <row r="75" spans="1:3">
      <c r="A75" s="23">
        <v>120</v>
      </c>
      <c r="B75" s="24" t="s">
        <v>555</v>
      </c>
      <c r="C75" s="24"/>
    </row>
    <row r="76" spans="1:3">
      <c r="A76" s="23">
        <v>121</v>
      </c>
      <c r="B76" s="24" t="s">
        <v>556</v>
      </c>
      <c r="C76" s="24"/>
    </row>
    <row r="77" spans="1:3">
      <c r="A77" s="23">
        <v>122</v>
      </c>
      <c r="B77" s="24" t="s">
        <v>557</v>
      </c>
      <c r="C77" s="24"/>
    </row>
    <row r="78" spans="1:3">
      <c r="A78" s="23">
        <v>125</v>
      </c>
      <c r="B78" s="24" t="s">
        <v>361</v>
      </c>
      <c r="C78" s="24"/>
    </row>
    <row r="79" spans="1:3">
      <c r="A79" s="23">
        <v>128</v>
      </c>
      <c r="B79" s="24" t="s">
        <v>558</v>
      </c>
      <c r="C79" s="24"/>
    </row>
    <row r="80" spans="1:3">
      <c r="A80" s="23">
        <v>129</v>
      </c>
      <c r="B80" s="24" t="s">
        <v>373</v>
      </c>
      <c r="C80" s="24"/>
    </row>
    <row r="81" spans="1:3">
      <c r="A81" s="23">
        <v>130</v>
      </c>
      <c r="B81" s="24" t="s">
        <v>376</v>
      </c>
      <c r="C81" s="24"/>
    </row>
    <row r="82" spans="1:3">
      <c r="A82" s="23">
        <v>131</v>
      </c>
      <c r="B82" s="24" t="s">
        <v>559</v>
      </c>
      <c r="C82" s="24"/>
    </row>
    <row r="83" spans="1:3">
      <c r="A83" s="23">
        <v>132</v>
      </c>
      <c r="B83" t="s">
        <v>381</v>
      </c>
      <c r="C83" s="24"/>
    </row>
    <row r="84" spans="1:3">
      <c r="A84" s="23">
        <v>135</v>
      </c>
      <c r="B84" s="24" t="s">
        <v>560</v>
      </c>
      <c r="C84" s="24"/>
    </row>
    <row r="85" spans="1:3">
      <c r="A85" s="23">
        <v>137</v>
      </c>
      <c r="B85" s="24" t="s">
        <v>561</v>
      </c>
      <c r="C85" s="24"/>
    </row>
    <row r="86" spans="1:3">
      <c r="A86" s="23">
        <v>139</v>
      </c>
      <c r="B86" s="24" t="s">
        <v>562</v>
      </c>
      <c r="C86" s="24"/>
    </row>
    <row r="87" spans="1:3">
      <c r="A87" s="23">
        <v>158</v>
      </c>
      <c r="B87" s="24" t="s">
        <v>563</v>
      </c>
      <c r="C87" s="24"/>
    </row>
    <row r="88" spans="1:3">
      <c r="A88" s="22">
        <v>160</v>
      </c>
      <c r="B88" t="s">
        <v>564</v>
      </c>
    </row>
    <row r="89" spans="1:3">
      <c r="A89" s="22">
        <v>161</v>
      </c>
      <c r="B89" t="s">
        <v>447</v>
      </c>
    </row>
    <row r="90" spans="1:3">
      <c r="A90" s="22">
        <v>162</v>
      </c>
      <c r="B90" t="s">
        <v>450</v>
      </c>
    </row>
    <row r="91" spans="1:3">
      <c r="A91" s="22">
        <v>163</v>
      </c>
      <c r="B91" t="s">
        <v>452</v>
      </c>
    </row>
    <row r="92" spans="1:3">
      <c r="A92" s="22">
        <v>164</v>
      </c>
      <c r="B92" t="s">
        <v>455</v>
      </c>
    </row>
    <row r="93" spans="1:3">
      <c r="A93" s="22">
        <v>165</v>
      </c>
      <c r="B93" t="s">
        <v>565</v>
      </c>
    </row>
    <row r="94" spans="1:3">
      <c r="A94" s="22">
        <v>166</v>
      </c>
      <c r="B94" t="s">
        <v>460</v>
      </c>
    </row>
    <row r="95" spans="1:3">
      <c r="A95" s="22">
        <v>167</v>
      </c>
      <c r="B95" t="s">
        <v>566</v>
      </c>
    </row>
    <row r="96" spans="1:3">
      <c r="A96" s="22">
        <v>169</v>
      </c>
      <c r="B96" t="s">
        <v>567</v>
      </c>
    </row>
  </sheetData>
  <sheetProtection selectLockedCells="1" selectUnlockedCells="1"/>
  <pageMargins left="0.74791666666666667" right="0.74791666666666667" top="0.98402777777777772" bottom="0.98402777777777772" header="0.51180555555555551" footer="0.51180555555555551"/>
  <pageSetup firstPageNumber="0"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