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keram\Downloads\"/>
    </mc:Choice>
  </mc:AlternateContent>
  <xr:revisionPtr revIDLastSave="0" documentId="13_ncr:1_{C494841E-1A3C-464F-BEA9-406657608173}" xr6:coauthVersionLast="47" xr6:coauthVersionMax="47" xr10:uidLastSave="{00000000-0000-0000-0000-000000000000}"/>
  <bookViews>
    <workbookView xWindow="28680" yWindow="-120" windowWidth="29040" windowHeight="15840" xr2:uid="{C0D23634-C880-459D-87D8-A19DEF7B6C4B}"/>
  </bookViews>
  <sheets>
    <sheet name="Products" sheetId="2" r:id="rId1"/>
  </sheets>
  <definedNames>
    <definedName name="_xlnm._FilterDatabase" localSheetId="0" hidden="1">Products!$A$3:$DA$4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2" l="1"/>
  <c r="AD4" i="2"/>
  <c r="BZ4" i="2" l="1"/>
  <c r="AA4" i="2"/>
  <c r="AH4" i="2" l="1"/>
  <c r="AI4" i="2"/>
  <c r="AJ4" i="2"/>
  <c r="AL4" i="2"/>
  <c r="AK4" i="2"/>
  <c r="W4" i="2"/>
  <c r="AG1" i="2" l="1"/>
</calcChain>
</file>

<file path=xl/sharedStrings.xml><?xml version="1.0" encoding="utf-8"?>
<sst xmlns="http://schemas.openxmlformats.org/spreadsheetml/2006/main" count="190" uniqueCount="173">
  <si>
    <t>Product Fields</t>
  </si>
  <si>
    <t>Import File Version:</t>
  </si>
  <si>
    <t>You cannot delete the first 3 header rows of this spreadhsheet!</t>
  </si>
  <si>
    <t>Remote Site Products Price Structure</t>
  </si>
  <si>
    <t>Product-Fields</t>
  </si>
  <si>
    <t>ProductName</t>
  </si>
  <si>
    <t>SKU</t>
  </si>
  <si>
    <t>Manufacturer</t>
  </si>
  <si>
    <t>ManufacturerPartNumber</t>
  </si>
  <si>
    <t>Supplier</t>
  </si>
  <si>
    <t>RelatedProducts</t>
  </si>
  <si>
    <t>Restricted Quantities</t>
  </si>
  <si>
    <t>Obsolete Replacements</t>
  </si>
  <si>
    <t>MiscText</t>
  </si>
  <si>
    <t>ExtensionData</t>
  </si>
  <si>
    <t>Manufacturer Category</t>
  </si>
  <si>
    <t>Category1</t>
  </si>
  <si>
    <t>Category2</t>
  </si>
  <si>
    <t>Category3</t>
  </si>
  <si>
    <t>Category4</t>
  </si>
  <si>
    <t>Summary</t>
  </si>
  <si>
    <t>Description</t>
  </si>
  <si>
    <t>SEDescription</t>
  </si>
  <si>
    <t>SETitle</t>
  </si>
  <si>
    <t>Weight</t>
  </si>
  <si>
    <t>Shipping Weight</t>
  </si>
  <si>
    <t>GTIN</t>
  </si>
  <si>
    <t>Published</t>
  </si>
  <si>
    <t>Condition</t>
  </si>
  <si>
    <t>Revised Markup</t>
  </si>
  <si>
    <t>Competitor</t>
  </si>
  <si>
    <t>Price</t>
  </si>
  <si>
    <t>MFG LIST</t>
  </si>
  <si>
    <t>MSRP</t>
  </si>
  <si>
    <t>Cost</t>
  </si>
  <si>
    <t>Price Code</t>
  </si>
  <si>
    <t>Multiplier</t>
  </si>
  <si>
    <t>Markup</t>
  </si>
  <si>
    <t>Preferred</t>
  </si>
  <si>
    <t>Gold</t>
  </si>
  <si>
    <t>Reseller</t>
  </si>
  <si>
    <t>Volume Reseller</t>
  </si>
  <si>
    <t>Special</t>
  </si>
  <si>
    <t>Discount Level1</t>
  </si>
  <si>
    <t>Discount Level2</t>
  </si>
  <si>
    <t>Discount Level3</t>
  </si>
  <si>
    <t>Discount Level4</t>
  </si>
  <si>
    <t>Discount Level5</t>
  </si>
  <si>
    <t>Discount Level6</t>
  </si>
  <si>
    <t>Discount Level7</t>
  </si>
  <si>
    <t>Discount Level8</t>
  </si>
  <si>
    <t>Discount Level9</t>
  </si>
  <si>
    <t>Discount Level10</t>
  </si>
  <si>
    <t>Discount Level11</t>
  </si>
  <si>
    <t>Discount Level12</t>
  </si>
  <si>
    <t>Discount Level13</t>
  </si>
  <si>
    <t>Discount Level14</t>
  </si>
  <si>
    <t>Discount Level15</t>
  </si>
  <si>
    <t>Discount Level16</t>
  </si>
  <si>
    <t>Discount Level17</t>
  </si>
  <si>
    <t>Discount Level18</t>
  </si>
  <si>
    <t>Discount Level19</t>
  </si>
  <si>
    <t>Discount Level20</t>
  </si>
  <si>
    <t>Discount Level21</t>
  </si>
  <si>
    <t>Discount Level22</t>
  </si>
  <si>
    <t>ImageFilenameOverride</t>
  </si>
  <si>
    <t>URL</t>
  </si>
  <si>
    <t>Scrape Date</t>
  </si>
  <si>
    <t>Test</t>
  </si>
  <si>
    <t>Filter 1</t>
  </si>
  <si>
    <t>Filter 2</t>
  </si>
  <si>
    <t>Filter 3</t>
  </si>
  <si>
    <t>Filter 4</t>
  </si>
  <si>
    <t>Filter 5</t>
  </si>
  <si>
    <t>Filter 6</t>
  </si>
  <si>
    <t>Filter 7</t>
  </si>
  <si>
    <t>Filter 8</t>
  </si>
  <si>
    <t>Filter 9</t>
  </si>
  <si>
    <t>Filter 10</t>
  </si>
  <si>
    <t>Filter 11</t>
  </si>
  <si>
    <t>Filter 12</t>
  </si>
  <si>
    <t>Filter 14</t>
  </si>
  <si>
    <t>Filter 16</t>
  </si>
  <si>
    <t>Filter 17</t>
  </si>
  <si>
    <t>Filter 18</t>
  </si>
  <si>
    <t>Filter 20</t>
  </si>
  <si>
    <t>Filter 21</t>
  </si>
  <si>
    <t>Filter 22</t>
  </si>
  <si>
    <t>Filter 23</t>
  </si>
  <si>
    <t>Filter 24</t>
  </si>
  <si>
    <t>Filter 25</t>
  </si>
  <si>
    <t>Filter 26</t>
  </si>
  <si>
    <t>Filter 27</t>
  </si>
  <si>
    <t>(text field)</t>
  </si>
  <si>
    <t>text field</t>
  </si>
  <si>
    <t>(text name of manufacturer)</t>
  </si>
  <si>
    <t>(text name of distributor)</t>
  </si>
  <si>
    <t>comma separated list of product names</t>
  </si>
  <si>
    <t>Shipping</t>
  </si>
  <si>
    <t>Shipping Time</t>
  </si>
  <si>
    <t>xpath of 1st category mapping</t>
  </si>
  <si>
    <t>xpath of 2nd category mapping</t>
  </si>
  <si>
    <t>xpath of 3rd category mapping</t>
  </si>
  <si>
    <t>xpath of 4th category mapping</t>
  </si>
  <si>
    <t>decimal field (lbs)</t>
  </si>
  <si>
    <t>1 or 0</t>
  </si>
  <si>
    <t>decimal field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</si>
  <si>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</si>
  <si>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</si>
  <si>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</si>
  <si>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</si>
  <si>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</si>
  <si>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</si>
  <si>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</si>
  <si>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</si>
  <si>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</si>
  <si>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</si>
  <si>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</si>
  <si>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</si>
  <si>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</si>
  <si>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Level 14</t>
  </si>
  <si>
    <t>Level 15</t>
  </si>
  <si>
    <t>Level 16</t>
  </si>
  <si>
    <t>Level 17</t>
  </si>
  <si>
    <t>Level 18</t>
  </si>
  <si>
    <t>Level 19</t>
  </si>
  <si>
    <t>Level 20</t>
  </si>
  <si>
    <t>Level 21</t>
  </si>
  <si>
    <t>Level 22</t>
  </si>
  <si>
    <t>(text-field)</t>
  </si>
  <si>
    <t>Component</t>
  </si>
  <si>
    <t>Sub Component</t>
  </si>
  <si>
    <t>Line</t>
  </si>
  <si>
    <t>Enclosure Nema Rating</t>
  </si>
  <si>
    <t>Enclosure Environment Rating</t>
  </si>
  <si>
    <t>Enclosure Hinge Type</t>
  </si>
  <si>
    <t>Enclosure Latch Type</t>
  </si>
  <si>
    <t>Enclosure Composition</t>
  </si>
  <si>
    <t>Enclosure Number of Doors</t>
  </si>
  <si>
    <t>Enclosure Mount Type</t>
  </si>
  <si>
    <t>Enclosure Door Type</t>
  </si>
  <si>
    <t>Enclosure Lock Type</t>
  </si>
  <si>
    <t>Enclosure Height</t>
  </si>
  <si>
    <t>Enclosure Width</t>
  </si>
  <si>
    <t>Enclosure Depth</t>
  </si>
  <si>
    <t>Enclosure Interior Color</t>
  </si>
  <si>
    <t>Enclosure Specialty</t>
  </si>
  <si>
    <t>Freestanding Enclosure Base Type</t>
  </si>
  <si>
    <t>EMC Enclosure</t>
  </si>
  <si>
    <t>Dual Access Enclosures</t>
  </si>
  <si>
    <t>Slope Top Enclosures</t>
  </si>
  <si>
    <t>Console Enclosures</t>
  </si>
  <si>
    <t>Rittal 8017714 Pushbutton boxes PB Stainless steel</t>
  </si>
  <si>
    <t>Rittal 8017714</t>
  </si>
  <si>
    <t>Rittal Enclosures</t>
  </si>
  <si>
    <t>Rittal North America, LLC</t>
  </si>
  <si>
    <t>U,125,.3</t>
  </si>
  <si>
    <t>Usually ships Same Day or Next Day. ALL RITTAL ORDERS THAT EXCEED 50 LBS WILL SHIP FREIGHT.</t>
  </si>
  <si>
    <t>/Enclosures/All Enclosures</t>
  </si>
  <si>
    <t>/Enclosures/All Enclosures/Rittal Enclosures</t>
  </si>
  <si>
    <t>/Enclosures/Push Button Enclosures</t>
  </si>
  <si>
    <t>/Enclosures/Push Button Enclosures/Stainless Steel Push Button Enclosures</t>
  </si>
  <si>
    <t>Rittal 8017714 Pushbutton boxes PB Stainless steel  3.46"H x  3.23"W x  2.72"D.  This enclosure protects equipment from dirt, dust, sprayed water, oil, and coolants</t>
  </si>
  <si>
    <t>639889812048</t>
  </si>
  <si>
    <t>Industrial Market</t>
  </si>
  <si>
    <t>Stainless Steel Enclosure</t>
  </si>
  <si>
    <t xml:space="preserve">Push Button Enclosure </t>
  </si>
  <si>
    <t>Rittal</t>
  </si>
  <si>
    <t>NEMA Type 4X</t>
  </si>
  <si>
    <t>Outdoor-Indoor</t>
  </si>
  <si>
    <t> 3.46"</t>
  </si>
  <si>
    <t> 3.23"</t>
  </si>
  <si>
    <t> 2.72"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</si>
</sst>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color indexed="10"/>
      <name val="Arial"/>
      <family val="2"/>
    </font>
    <font>
      <b/>
      <sz val="10"/>
      <color indexed="10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63"/>
      <name val="Calibri"/>
      <family val="1"/>
      <charset val="136"/>
    </font>
    <font>
      <b/>
      <sz val="14"/>
      <name val="Verdana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rgb="FF000000"/>
      <name val="Aptos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0" fontId="7" fillId="0" borderId="0"/>
    <xf numFmtId="0" fontId="8" fillId="10" borderId="3" applyNumberFormat="0" applyAlignment="0" applyProtection="0">
      <alignment vertical="center"/>
    </xf>
    <xf numFmtId="9" fontId="1" fillId="0" borderId="0" applyFont="0" applyFill="0" applyBorder="0" applyAlignment="0" applyProtection="0"/>
    <xf numFmtId="0" fontId="14" fillId="0" borderId="0"/>
  </cellStyleXfs>
  <cellXfs count="81">
    <xf numFmtId="0" fontId="0" fillId="0" borderId="0" xfId="0"/>
    <xf numFmtId="0" fontId="2" fillId="0" borderId="0" xfId="0" applyFont="1"/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0" fillId="4" borderId="0" xfId="0" applyFill="1" applyAlignment="1">
      <alignment vertical="top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0" fillId="5" borderId="0" xfId="0" applyFill="1" applyAlignment="1">
      <alignment vertical="top"/>
    </xf>
    <xf numFmtId="2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top"/>
    </xf>
    <xf numFmtId="2" fontId="0" fillId="2" borderId="0" xfId="0" applyNumberFormat="1" applyFill="1" applyAlignment="1">
      <alignment vertical="top"/>
    </xf>
    <xf numFmtId="0" fontId="0" fillId="0" borderId="0" xfId="0" applyAlignment="1">
      <alignment horizontal="center"/>
    </xf>
    <xf numFmtId="10" fontId="0" fillId="0" borderId="0" xfId="0" applyNumberFormat="1" applyAlignment="1">
      <alignment vertical="top"/>
    </xf>
    <xf numFmtId="0" fontId="2" fillId="7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10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vertical="top" wrapText="1"/>
    </xf>
    <xf numFmtId="0" fontId="5" fillId="5" borderId="0" xfId="0" applyFont="1" applyFill="1" applyAlignment="1">
      <alignment vertical="top"/>
    </xf>
    <xf numFmtId="2" fontId="5" fillId="0" borderId="0" xfId="0" applyNumberFormat="1" applyFont="1" applyAlignment="1">
      <alignment vertical="top"/>
    </xf>
    <xf numFmtId="1" fontId="6" fillId="6" borderId="0" xfId="0" applyNumberFormat="1" applyFont="1" applyFill="1"/>
    <xf numFmtId="0" fontId="3" fillId="6" borderId="0" xfId="0" applyFont="1" applyFill="1" applyAlignment="1">
      <alignment vertical="top"/>
    </xf>
    <xf numFmtId="0" fontId="5" fillId="6" borderId="0" xfId="0" applyFont="1" applyFill="1"/>
    <xf numFmtId="2" fontId="3" fillId="0" borderId="0" xfId="0" applyNumberFormat="1" applyFont="1" applyAlignment="1">
      <alignment vertical="top"/>
    </xf>
    <xf numFmtId="2" fontId="5" fillId="6" borderId="1" xfId="0" applyNumberFormat="1" applyFont="1" applyFill="1" applyBorder="1" applyAlignment="1">
      <alignment vertical="top"/>
    </xf>
    <xf numFmtId="2" fontId="5" fillId="2" borderId="0" xfId="0" applyNumberFormat="1" applyFont="1" applyFill="1" applyAlignment="1">
      <alignment vertical="top"/>
    </xf>
    <xf numFmtId="2" fontId="5" fillId="0" borderId="0" xfId="0" applyNumberFormat="1" applyFont="1"/>
    <xf numFmtId="0" fontId="5" fillId="0" borderId="1" xfId="0" applyFont="1" applyBorder="1"/>
    <xf numFmtId="10" fontId="0" fillId="0" borderId="0" xfId="0" applyNumberFormat="1"/>
    <xf numFmtId="0" fontId="0" fillId="8" borderId="0" xfId="0" applyFill="1"/>
    <xf numFmtId="0" fontId="5" fillId="7" borderId="0" xfId="0" applyFont="1" applyFill="1" applyAlignment="1">
      <alignment vertical="top"/>
    </xf>
    <xf numFmtId="0" fontId="2" fillId="0" borderId="0" xfId="0" applyFont="1" applyAlignment="1">
      <alignment vertical="top"/>
    </xf>
    <xf numFmtId="9" fontId="0" fillId="0" borderId="0" xfId="0" applyNumberFormat="1" applyAlignment="1">
      <alignment vertical="top"/>
    </xf>
    <xf numFmtId="0" fontId="2" fillId="6" borderId="0" xfId="0" applyFont="1" applyFill="1" applyAlignment="1">
      <alignment vertical="top"/>
    </xf>
    <xf numFmtId="0" fontId="9" fillId="0" borderId="1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1" xfId="0" applyFont="1" applyBorder="1"/>
    <xf numFmtId="0" fontId="11" fillId="9" borderId="1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0" fillId="5" borderId="1" xfId="0" applyFont="1" applyFill="1" applyBorder="1" applyAlignment="1">
      <alignment vertical="top"/>
    </xf>
    <xf numFmtId="2" fontId="10" fillId="0" borderId="1" xfId="0" applyNumberFormat="1" applyFont="1" applyBorder="1" applyAlignment="1">
      <alignment vertical="top"/>
    </xf>
    <xf numFmtId="1" fontId="10" fillId="0" borderId="1" xfId="0" applyNumberFormat="1" applyFont="1" applyBorder="1" applyAlignment="1">
      <alignment vertical="top"/>
    </xf>
    <xf numFmtId="0" fontId="10" fillId="6" borderId="1" xfId="0" applyFont="1" applyFill="1" applyBorder="1" applyAlignment="1">
      <alignment vertical="top"/>
    </xf>
    <xf numFmtId="4" fontId="10" fillId="2" borderId="1" xfId="0" applyNumberFormat="1" applyFont="1" applyFill="1" applyBorder="1" applyAlignment="1">
      <alignment vertical="top"/>
    </xf>
    <xf numFmtId="2" fontId="10" fillId="0" borderId="1" xfId="0" applyNumberFormat="1" applyFont="1" applyBorder="1"/>
    <xf numFmtId="0" fontId="11" fillId="0" borderId="0" xfId="0" applyFont="1"/>
    <xf numFmtId="0" fontId="11" fillId="0" borderId="1" xfId="0" applyFont="1" applyBorder="1"/>
    <xf numFmtId="0" fontId="9" fillId="7" borderId="1" xfId="0" applyFont="1" applyFill="1" applyBorder="1" applyAlignment="1">
      <alignment vertical="top"/>
    </xf>
    <xf numFmtId="0" fontId="0" fillId="9" borderId="0" xfId="0" applyFill="1" applyAlignment="1">
      <alignment vertical="top"/>
    </xf>
    <xf numFmtId="9" fontId="5" fillId="9" borderId="0" xfId="3" applyFont="1" applyFill="1" applyAlignment="1"/>
    <xf numFmtId="0" fontId="2" fillId="9" borderId="0" xfId="0" applyFont="1" applyFill="1" applyAlignment="1">
      <alignment vertical="top"/>
    </xf>
    <xf numFmtId="0" fontId="5" fillId="9" borderId="0" xfId="0" applyFont="1" applyFill="1" applyAlignment="1">
      <alignment vertical="top"/>
    </xf>
    <xf numFmtId="9" fontId="0" fillId="0" borderId="0" xfId="0" applyNumberFormat="1"/>
    <xf numFmtId="0" fontId="0" fillId="6" borderId="0" xfId="0" applyFill="1"/>
    <xf numFmtId="2" fontId="0" fillId="6" borderId="0" xfId="0" applyNumberFormat="1" applyFill="1"/>
    <xf numFmtId="0" fontId="6" fillId="6" borderId="0" xfId="0" applyFont="1" applyFill="1" applyAlignment="1">
      <alignment vertical="top"/>
    </xf>
    <xf numFmtId="10" fontId="5" fillId="9" borderId="0" xfId="0" applyNumberFormat="1" applyFont="1" applyFill="1"/>
    <xf numFmtId="0" fontId="10" fillId="9" borderId="1" xfId="0" applyFont="1" applyFill="1" applyBorder="1"/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0" fillId="6" borderId="2" xfId="0" applyFill="1" applyBorder="1" applyAlignment="1">
      <alignment vertical="top"/>
    </xf>
    <xf numFmtId="0" fontId="15" fillId="6" borderId="2" xfId="0" applyFont="1" applyFill="1" applyBorder="1" applyAlignment="1">
      <alignment horizontal="left"/>
    </xf>
    <xf numFmtId="0" fontId="12" fillId="6" borderId="0" xfId="0" applyFont="1" applyFill="1" applyAlignment="1">
      <alignment vertical="center"/>
    </xf>
    <xf numFmtId="0" fontId="15" fillId="6" borderId="0" xfId="0" applyFont="1" applyFill="1"/>
    <xf numFmtId="49" fontId="0" fillId="6" borderId="0" xfId="0" applyNumberFormat="1" applyFill="1" applyAlignment="1">
      <alignment vertical="top"/>
    </xf>
    <xf numFmtId="0" fontId="16" fillId="6" borderId="0" xfId="0" applyFont="1" applyFill="1"/>
    <xf numFmtId="2" fontId="0" fillId="6" borderId="2" xfId="0" applyNumberFormat="1" applyFill="1" applyBorder="1" applyAlignment="1">
      <alignment vertical="top"/>
    </xf>
    <xf numFmtId="4" fontId="0" fillId="6" borderId="2" xfId="0" applyNumberFormat="1" applyFill="1" applyBorder="1"/>
    <xf numFmtId="0" fontId="0" fillId="6" borderId="0" xfId="0" applyFill="1" applyAlignment="1">
      <alignment horizontal="center"/>
    </xf>
    <xf numFmtId="9" fontId="0" fillId="6" borderId="0" xfId="0" applyNumberFormat="1" applyFill="1" applyAlignment="1">
      <alignment vertical="top"/>
    </xf>
    <xf numFmtId="10" fontId="0" fillId="6" borderId="0" xfId="0" applyNumberFormat="1" applyFill="1" applyAlignment="1">
      <alignment vertical="top"/>
    </xf>
  </cellXfs>
  <cellStyles count="5">
    <cellStyle name="?_05 12Adn 2 2 2" xfId="2" xr:uid="{93466835-D983-4BBB-A328-329CE4927D9A}"/>
    <cellStyle name="Normal" xfId="0" builtinId="0"/>
    <cellStyle name="Normal 2" xfId="4" xr:uid="{ED26787D-2BC9-480E-AA9C-A0EF756B6B83}"/>
    <cellStyle name="Normal 47" xfId="1" xr:uid="{93C92682-1562-47B9-86BA-0129CF53C9F5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C963-F991-43FD-A6B4-B569A76FF92C}">
  <sheetPr codeName="Sheet2"/>
  <dimension ref="A1:DA4"/>
  <sheetViews>
    <sheetView tabSelected="1" zoomScaleNormal="100" workbookViewId="0">
      <pane xSplit="1" ySplit="3" topLeftCell="B4" activePane="bottomRight" state="frozen"/>
      <selection pane="topRight" activeCell="BZ40" sqref="BZ40"/>
      <selection pane="bottomLeft" activeCell="BZ40" sqref="BZ40"/>
      <selection pane="bottomRight" activeCell="C27" sqref="C27"/>
    </sheetView>
  </sheetViews>
  <sheetFormatPr defaultColWidth="9.140625" defaultRowHeight="15" customHeight="1"/>
  <cols>
    <col min="1" max="1" width="77" style="37" customWidth="1"/>
    <col min="2" max="2" width="29.42578125" style="3" customWidth="1"/>
    <col min="3" max="3" width="22.85546875" style="3" customWidth="1"/>
    <col min="4" max="4" width="30.42578125" style="65" customWidth="1"/>
    <col min="5" max="5" width="31.42578125" style="3" bestFit="1" customWidth="1"/>
    <col min="6" max="6" width="24" style="3" customWidth="1"/>
    <col min="7" max="7" width="41.140625" style="3" bestFit="1" customWidth="1"/>
    <col min="8" max="8" width="41.140625" style="55" customWidth="1"/>
    <col min="9" max="9" width="16.85546875" style="3" customWidth="1"/>
    <col min="10" max="10" width="27.28515625" style="3" customWidth="1"/>
    <col min="11" max="11" width="26.85546875" style="3" customWidth="1"/>
    <col min="12" max="12" width="37.140625" style="3" bestFit="1" customWidth="1"/>
    <col min="13" max="13" width="43.5703125" style="3" customWidth="1"/>
    <col min="14" max="14" width="29.140625" style="3" customWidth="1"/>
    <col min="15" max="15" width="23.140625" style="3" customWidth="1"/>
    <col min="16" max="16" width="125.42578125" style="3" customWidth="1"/>
    <col min="17" max="17" width="111.140625" style="3" customWidth="1"/>
    <col min="18" max="18" width="41.5703125" style="8" customWidth="1"/>
    <col min="19" max="19" width="60.5703125" style="8" customWidth="1"/>
    <col min="20" max="20" width="14.85546875" style="9" customWidth="1"/>
    <col min="21" max="21" width="9.140625" style="9"/>
    <col min="22" max="22" width="14.85546875" style="10" bestFit="1" customWidth="1"/>
    <col min="23" max="23" width="10" style="11" customWidth="1"/>
    <col min="24" max="24" width="11.85546875" style="3" customWidth="1"/>
    <col min="25" max="25" width="9" customWidth="1"/>
    <col min="26" max="26" width="13" customWidth="1"/>
    <col min="27" max="27" width="10.85546875" style="9" customWidth="1"/>
    <col min="28" max="28" width="13.85546875" style="12" customWidth="1"/>
    <col min="29" max="29" width="9.85546875" style="13" customWidth="1"/>
    <col min="30" max="30" width="9.140625" style="9"/>
    <col min="31" max="31" width="30" style="3" customWidth="1"/>
    <col min="32" max="32" width="9.140625" style="14"/>
    <col min="33" max="33" width="9.140625" style="3"/>
    <col min="34" max="34" width="16.5703125" style="9" customWidth="1"/>
    <col min="35" max="35" width="14.42578125" style="9" customWidth="1"/>
    <col min="36" max="36" width="12.85546875" style="9" customWidth="1"/>
    <col min="37" max="37" width="18.5703125" style="9" customWidth="1"/>
    <col min="38" max="38" width="20.5703125" style="9" customWidth="1"/>
    <col min="39" max="40" width="9.140625" style="15" customWidth="1"/>
    <col min="41" max="55" width="9.140625" style="3" customWidth="1"/>
    <col min="56" max="56" width="16.42578125" style="3" customWidth="1"/>
    <col min="57" max="57" width="12.140625" style="3" customWidth="1"/>
    <col min="58" max="58" width="9.140625" style="3"/>
    <col min="59" max="59" width="15.42578125" style="3" bestFit="1" customWidth="1"/>
    <col min="60" max="60" width="15.42578125" style="3" customWidth="1"/>
    <col min="61" max="65" width="0" style="3" hidden="1" customWidth="1"/>
    <col min="66" max="69" width="0" hidden="1" customWidth="1"/>
    <col min="70" max="70" width="16.42578125" hidden="1" customWidth="1"/>
    <col min="71" max="74" width="0" hidden="1" customWidth="1"/>
    <col min="75" max="75" width="16.42578125" hidden="1" customWidth="1"/>
    <col min="76" max="76" width="0" hidden="1" customWidth="1"/>
    <col min="77" max="77" width="16.42578125" hidden="1" customWidth="1"/>
    <col min="78" max="78" width="31.85546875" style="16" customWidth="1"/>
    <col min="79" max="79" width="16.85546875" style="16" customWidth="1"/>
    <col min="80" max="81" width="16.28515625" style="16" customWidth="1"/>
    <col min="82" max="84" width="21.42578125" style="3" customWidth="1"/>
    <col min="85" max="85" width="19.85546875" style="3" bestFit="1" customWidth="1"/>
    <col min="86" max="86" width="28" style="3" bestFit="1" customWidth="1"/>
    <col min="87" max="87" width="44.5703125" style="3" bestFit="1" customWidth="1"/>
    <col min="88" max="88" width="26" style="3" bestFit="1" customWidth="1"/>
    <col min="89" max="89" width="25.140625" style="3" bestFit="1" customWidth="1"/>
    <col min="90" max="90" width="31" style="3" bestFit="1" customWidth="1"/>
    <col min="91" max="91" width="27.85546875" style="3" customWidth="1"/>
    <col min="92" max="92" width="35.140625" style="3" customWidth="1"/>
    <col min="93" max="93" width="36.5703125" style="3" customWidth="1"/>
    <col min="94" max="94" width="27.85546875" style="3" customWidth="1"/>
    <col min="95" max="95" width="29.140625" style="3" customWidth="1"/>
    <col min="96" max="96" width="21.42578125" style="3" customWidth="1"/>
    <col min="97" max="97" width="29.140625" style="3" customWidth="1"/>
    <col min="98" max="98" width="28.85546875" style="3" bestFit="1" customWidth="1"/>
    <col min="99" max="100" width="23.5703125" style="3" bestFit="1" customWidth="1"/>
    <col min="101" max="101" width="40.85546875" style="3" bestFit="1" customWidth="1"/>
    <col min="102" max="102" width="18.140625" style="3" bestFit="1" customWidth="1"/>
    <col min="103" max="103" width="28" style="3" bestFit="1" customWidth="1"/>
    <col min="104" max="104" width="25.42578125" style="3" bestFit="1" customWidth="1"/>
    <col min="105" max="105" width="23.42578125" style="3" bestFit="1" customWidth="1"/>
    <col min="106" max="16384" width="9.140625" style="3"/>
  </cols>
  <sheetData>
    <row r="1" spans="1:105">
      <c r="A1" s="1" t="s">
        <v>0</v>
      </c>
      <c r="B1" s="2"/>
      <c r="C1"/>
      <c r="D1" s="66"/>
      <c r="E1"/>
      <c r="I1" s="4"/>
      <c r="L1" s="5" t="s">
        <v>1</v>
      </c>
      <c r="M1" s="6">
        <v>3</v>
      </c>
      <c r="N1" t="s">
        <v>2</v>
      </c>
      <c r="O1"/>
      <c r="P1" s="7"/>
      <c r="Q1" s="7"/>
      <c r="Y1" s="59"/>
      <c r="AG1" s="38">
        <f>AVERAGE(AG4:AG4)</f>
        <v>0.55000000000000004</v>
      </c>
      <c r="AH1" s="69" t="s">
        <v>3</v>
      </c>
      <c r="AI1" s="69"/>
      <c r="AJ1" s="69"/>
      <c r="AK1" s="69"/>
      <c r="AL1" s="69"/>
      <c r="BI1"/>
      <c r="BJ1"/>
      <c r="BK1"/>
      <c r="BL1"/>
      <c r="BM1"/>
      <c r="BZ1" s="16" t="s">
        <v>4</v>
      </c>
      <c r="CA1" s="57"/>
      <c r="CB1" s="57"/>
      <c r="CC1" s="57"/>
    </row>
    <row r="2" spans="1:105">
      <c r="A2" s="17" t="s">
        <v>5</v>
      </c>
      <c r="B2" s="18" t="s">
        <v>6</v>
      </c>
      <c r="C2" s="19" t="s">
        <v>7</v>
      </c>
      <c r="D2" s="67" t="s">
        <v>8</v>
      </c>
      <c r="E2" s="19" t="s">
        <v>9</v>
      </c>
      <c r="F2" s="20" t="s">
        <v>10</v>
      </c>
      <c r="G2" s="21" t="s">
        <v>11</v>
      </c>
      <c r="H2" s="63" t="s">
        <v>12</v>
      </c>
      <c r="I2" s="22" t="s">
        <v>13</v>
      </c>
      <c r="J2" s="22" t="s">
        <v>14</v>
      </c>
      <c r="K2" s="22" t="s">
        <v>15</v>
      </c>
      <c r="L2" s="20" t="s">
        <v>16</v>
      </c>
      <c r="M2" s="20" t="s">
        <v>17</v>
      </c>
      <c r="N2" s="20" t="s">
        <v>18</v>
      </c>
      <c r="O2" s="20" t="s">
        <v>19</v>
      </c>
      <c r="P2" s="23" t="s">
        <v>20</v>
      </c>
      <c r="Q2" s="23" t="s">
        <v>21</v>
      </c>
      <c r="R2" s="24" t="s">
        <v>22</v>
      </c>
      <c r="S2" s="24" t="s">
        <v>23</v>
      </c>
      <c r="T2" s="25" t="s">
        <v>24</v>
      </c>
      <c r="U2" s="25" t="s">
        <v>25</v>
      </c>
      <c r="V2" s="26" t="s">
        <v>26</v>
      </c>
      <c r="W2" s="27" t="s">
        <v>27</v>
      </c>
      <c r="X2" s="28" t="s">
        <v>28</v>
      </c>
      <c r="Y2" s="56" t="s">
        <v>29</v>
      </c>
      <c r="Z2" s="22" t="s">
        <v>30</v>
      </c>
      <c r="AA2" s="29" t="s">
        <v>31</v>
      </c>
      <c r="AB2" s="30" t="s">
        <v>32</v>
      </c>
      <c r="AC2" s="31" t="s">
        <v>33</v>
      </c>
      <c r="AD2" s="25" t="s">
        <v>34</v>
      </c>
      <c r="AE2" s="22" t="s">
        <v>35</v>
      </c>
      <c r="AF2" s="32" t="s">
        <v>36</v>
      </c>
      <c r="AG2" s="22" t="s">
        <v>37</v>
      </c>
      <c r="AH2" s="33" t="s">
        <v>38</v>
      </c>
      <c r="AI2" s="33" t="s">
        <v>39</v>
      </c>
      <c r="AJ2" s="33" t="s">
        <v>40</v>
      </c>
      <c r="AK2" s="33" t="s">
        <v>41</v>
      </c>
      <c r="AL2" s="33" t="s">
        <v>42</v>
      </c>
      <c r="AM2"/>
      <c r="AN2" s="34"/>
      <c r="AO2" s="34"/>
      <c r="AP2"/>
      <c r="AQ2"/>
      <c r="AR2"/>
      <c r="AS2"/>
      <c r="AT2"/>
      <c r="AU2" s="35"/>
      <c r="AV2"/>
      <c r="AW2"/>
      <c r="AX2"/>
      <c r="AY2"/>
      <c r="AZ2"/>
      <c r="BA2"/>
      <c r="BB2"/>
      <c r="BC2"/>
      <c r="BD2" s="21" t="s">
        <v>43</v>
      </c>
      <c r="BE2" s="21" t="s">
        <v>44</v>
      </c>
      <c r="BF2" s="21" t="s">
        <v>45</v>
      </c>
      <c r="BG2" s="21" t="s">
        <v>46</v>
      </c>
      <c r="BH2" s="21" t="s">
        <v>47</v>
      </c>
      <c r="BI2" s="22" t="s">
        <v>48</v>
      </c>
      <c r="BJ2" s="22" t="s">
        <v>49</v>
      </c>
      <c r="BK2" s="22" t="s">
        <v>50</v>
      </c>
      <c r="BL2" s="22" t="s">
        <v>51</v>
      </c>
      <c r="BM2" s="22" t="s">
        <v>52</v>
      </c>
      <c r="BN2" s="21" t="s">
        <v>53</v>
      </c>
      <c r="BO2" s="21" t="s">
        <v>54</v>
      </c>
      <c r="BP2" s="21" t="s">
        <v>55</v>
      </c>
      <c r="BQ2" s="21" t="s">
        <v>56</v>
      </c>
      <c r="BR2" s="21" t="s">
        <v>57</v>
      </c>
      <c r="BS2" s="21" t="s">
        <v>58</v>
      </c>
      <c r="BT2" s="21" t="s">
        <v>59</v>
      </c>
      <c r="BU2" s="21" t="s">
        <v>60</v>
      </c>
      <c r="BV2" s="21" t="s">
        <v>61</v>
      </c>
      <c r="BW2" s="21" t="s">
        <v>62</v>
      </c>
      <c r="BX2" s="21" t="s">
        <v>63</v>
      </c>
      <c r="BY2" s="21" t="s">
        <v>64</v>
      </c>
      <c r="BZ2" s="36" t="s">
        <v>65</v>
      </c>
      <c r="CA2" s="58" t="s">
        <v>66</v>
      </c>
      <c r="CB2" s="58" t="s">
        <v>67</v>
      </c>
      <c r="CC2" s="58" t="s">
        <v>68</v>
      </c>
      <c r="CD2" s="22" t="s">
        <v>69</v>
      </c>
      <c r="CE2" s="22" t="s">
        <v>70</v>
      </c>
      <c r="CF2" s="22" t="s">
        <v>71</v>
      </c>
      <c r="CG2" s="22" t="s">
        <v>72</v>
      </c>
      <c r="CH2" s="22" t="s">
        <v>73</v>
      </c>
      <c r="CI2" s="22" t="s">
        <v>74</v>
      </c>
      <c r="CJ2" s="22" t="s">
        <v>75</v>
      </c>
      <c r="CK2" s="22" t="s">
        <v>76</v>
      </c>
      <c r="CL2" s="22" t="s">
        <v>77</v>
      </c>
      <c r="CM2" s="22" t="s">
        <v>78</v>
      </c>
      <c r="CN2" s="22" t="s">
        <v>79</v>
      </c>
      <c r="CO2" s="22" t="s">
        <v>80</v>
      </c>
      <c r="CP2" s="22" t="s">
        <v>81</v>
      </c>
      <c r="CQ2" s="22" t="s">
        <v>82</v>
      </c>
      <c r="CR2" s="22" t="s">
        <v>83</v>
      </c>
      <c r="CS2" s="22" t="s">
        <v>84</v>
      </c>
      <c r="CT2" s="22" t="s">
        <v>85</v>
      </c>
      <c r="CU2" s="22" t="s">
        <v>86</v>
      </c>
      <c r="CV2" s="22" t="s">
        <v>87</v>
      </c>
      <c r="CW2" s="22" t="s">
        <v>88</v>
      </c>
      <c r="CX2" s="22" t="s">
        <v>89</v>
      </c>
      <c r="CY2" s="22" t="s">
        <v>90</v>
      </c>
      <c r="CZ2" s="22" t="s">
        <v>91</v>
      </c>
      <c r="DA2" s="22" t="s">
        <v>92</v>
      </c>
    </row>
    <row r="3" spans="1:105" s="41" customFormat="1" ht="18.75">
      <c r="A3" s="40" t="s">
        <v>93</v>
      </c>
      <c r="B3" s="41" t="s">
        <v>94</v>
      </c>
      <c r="C3" s="41" t="s">
        <v>95</v>
      </c>
      <c r="D3" s="68" t="s">
        <v>94</v>
      </c>
      <c r="E3" s="41" t="s">
        <v>96</v>
      </c>
      <c r="F3" s="41" t="s">
        <v>97</v>
      </c>
      <c r="G3" s="42"/>
      <c r="H3" s="64"/>
      <c r="I3" s="43" t="s">
        <v>98</v>
      </c>
      <c r="J3" s="44" t="s">
        <v>99</v>
      </c>
      <c r="K3" s="44"/>
      <c r="L3" s="41" t="s">
        <v>100</v>
      </c>
      <c r="M3" s="41" t="s">
        <v>101</v>
      </c>
      <c r="N3" s="41" t="s">
        <v>102</v>
      </c>
      <c r="O3" s="41" t="s">
        <v>103</v>
      </c>
      <c r="P3" s="45" t="s">
        <v>94</v>
      </c>
      <c r="Q3" s="45" t="s">
        <v>94</v>
      </c>
      <c r="R3" s="46" t="s">
        <v>94</v>
      </c>
      <c r="S3" s="46" t="s">
        <v>94</v>
      </c>
      <c r="T3" s="47" t="s">
        <v>104</v>
      </c>
      <c r="U3" s="47"/>
      <c r="V3" s="48"/>
      <c r="W3" s="49" t="s">
        <v>105</v>
      </c>
      <c r="Y3" s="42"/>
      <c r="Z3" s="42"/>
      <c r="AA3" s="47" t="s">
        <v>106</v>
      </c>
      <c r="AB3" s="49"/>
      <c r="AC3" s="50" t="s">
        <v>106</v>
      </c>
      <c r="AD3" s="47" t="s">
        <v>106</v>
      </c>
      <c r="AE3" s="42"/>
      <c r="AF3" s="51"/>
      <c r="AG3" s="42"/>
      <c r="AH3" s="52" t="s">
        <v>107</v>
      </c>
      <c r="AI3" s="52" t="s">
        <v>108</v>
      </c>
      <c r="AJ3" s="52" t="s">
        <v>109</v>
      </c>
      <c r="AK3" s="52" t="s">
        <v>110</v>
      </c>
      <c r="AL3" s="52" t="s">
        <v>111</v>
      </c>
      <c r="AM3" s="52" t="s">
        <v>112</v>
      </c>
      <c r="AN3" s="52" t="s">
        <v>113</v>
      </c>
      <c r="AO3" s="52" t="s">
        <v>114</v>
      </c>
      <c r="AP3" s="52" t="s">
        <v>115</v>
      </c>
      <c r="AQ3" s="52" t="s">
        <v>116</v>
      </c>
      <c r="AR3" s="52" t="s">
        <v>117</v>
      </c>
      <c r="AS3" s="52" t="s">
        <v>118</v>
      </c>
      <c r="AT3" s="52" t="s">
        <v>119</v>
      </c>
      <c r="AU3" s="52" t="s">
        <v>120</v>
      </c>
      <c r="AV3" s="52" t="s">
        <v>121</v>
      </c>
      <c r="AW3" s="52" t="s">
        <v>122</v>
      </c>
      <c r="AX3" s="52" t="s">
        <v>123</v>
      </c>
      <c r="AY3" s="52" t="s">
        <v>124</v>
      </c>
      <c r="AZ3" s="52" t="s">
        <v>125</v>
      </c>
      <c r="BA3" s="52" t="s">
        <v>126</v>
      </c>
      <c r="BB3" s="52" t="s">
        <v>127</v>
      </c>
      <c r="BC3" s="52" t="s">
        <v>128</v>
      </c>
      <c r="BD3" s="42" t="s">
        <v>38</v>
      </c>
      <c r="BE3" s="42" t="s">
        <v>39</v>
      </c>
      <c r="BF3" s="42" t="s">
        <v>40</v>
      </c>
      <c r="BG3" s="53" t="s">
        <v>41</v>
      </c>
      <c r="BH3" s="42" t="s">
        <v>42</v>
      </c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54" t="s">
        <v>129</v>
      </c>
      <c r="CA3" s="58"/>
      <c r="CB3" s="58"/>
      <c r="CC3" s="58"/>
      <c r="CD3" s="41" t="s">
        <v>130</v>
      </c>
      <c r="CE3" s="41" t="s">
        <v>131</v>
      </c>
      <c r="CF3" s="41" t="s">
        <v>132</v>
      </c>
      <c r="CG3" s="41" t="s">
        <v>7</v>
      </c>
      <c r="CH3" s="41" t="s">
        <v>133</v>
      </c>
      <c r="CI3" s="41" t="s">
        <v>134</v>
      </c>
      <c r="CJ3" s="41" t="s">
        <v>135</v>
      </c>
      <c r="CK3" s="41" t="s">
        <v>136</v>
      </c>
      <c r="CL3" s="41" t="s">
        <v>137</v>
      </c>
      <c r="CM3" s="41" t="s">
        <v>138</v>
      </c>
      <c r="CN3" s="41" t="s">
        <v>139</v>
      </c>
      <c r="CO3" s="41" t="s">
        <v>140</v>
      </c>
      <c r="CP3" s="41" t="s">
        <v>141</v>
      </c>
      <c r="CQ3" s="41" t="s">
        <v>142</v>
      </c>
      <c r="CR3" s="41" t="s">
        <v>143</v>
      </c>
      <c r="CS3" s="41" t="s">
        <v>144</v>
      </c>
      <c r="CT3" s="41" t="s">
        <v>145</v>
      </c>
      <c r="CU3" s="41" t="s">
        <v>146</v>
      </c>
      <c r="CV3" s="41" t="s">
        <v>146</v>
      </c>
      <c r="CW3" s="41" t="s">
        <v>147</v>
      </c>
      <c r="CX3" s="41" t="s">
        <v>148</v>
      </c>
      <c r="CY3" s="41" t="s">
        <v>149</v>
      </c>
      <c r="CZ3" s="41" t="s">
        <v>150</v>
      </c>
      <c r="DA3" s="41" t="s">
        <v>151</v>
      </c>
    </row>
    <row r="4" spans="1:105" s="11" customFormat="1" ht="12.75" customHeight="1">
      <c r="A4" s="70" t="s">
        <v>152</v>
      </c>
      <c r="B4" s="70" t="s">
        <v>153</v>
      </c>
      <c r="C4" s="11" t="s">
        <v>154</v>
      </c>
      <c r="D4" s="71">
        <v>8017714</v>
      </c>
      <c r="E4" s="72" t="s">
        <v>155</v>
      </c>
      <c r="I4" s="11" t="s">
        <v>156</v>
      </c>
      <c r="J4" s="62" t="s">
        <v>157</v>
      </c>
      <c r="L4" s="11" t="s">
        <v>158</v>
      </c>
      <c r="M4" s="11" t="s">
        <v>159</v>
      </c>
      <c r="N4" s="62" t="s">
        <v>160</v>
      </c>
      <c r="O4" s="62" t="s">
        <v>161</v>
      </c>
      <c r="P4" s="70" t="s">
        <v>162</v>
      </c>
      <c r="Q4" s="70" t="s">
        <v>162</v>
      </c>
      <c r="R4" s="70" t="s">
        <v>162</v>
      </c>
      <c r="S4" s="70" t="s">
        <v>152</v>
      </c>
      <c r="T4" s="73">
        <v>1.601</v>
      </c>
      <c r="U4" s="12"/>
      <c r="V4" s="74" t="s">
        <v>163</v>
      </c>
      <c r="W4" s="75">
        <f t="shared" ref="W4" ca="1" si="0">IF(AA4=0, 0, IF(OR(H4="", H4&lt;&gt;0), 1, 0))</f>
        <v>1</v>
      </c>
      <c r="X4" s="11">
        <v>0</v>
      </c>
      <c r="Y4" s="60"/>
      <c r="Z4" s="60"/>
      <c r="AA4" s="61">
        <f t="shared" ref="AA4" ca="1" si="1">IFERROR(IF(INDIRECT("R[0]C[-1]", 0)&lt;&gt;"",IF(1.3*INDIRECT("R[0]C[3]", 0)&gt;0.97*INDIRECT("R[0]C[-1]", 0),ROUND(1.3*INDIRECT("R[0]C[3]", 0), 2),ROUND(0.97*INDIRECT("R[0]C[-1]", 0), 2)),ROUND(INDIRECT("R[0]C[3]", 0)*(1+INDIRECT("R[0]C[6]", 0)), 2)),ROUND(INDIRECT("R[0]C[3]", 0)*( 1+INDIRECT("R[0]C[6]", 0)), 2))</f>
        <v>213.22</v>
      </c>
      <c r="AB4" s="76">
        <v>286.57590000000005</v>
      </c>
      <c r="AC4" s="77">
        <f t="shared" ref="AC4" si="2">(AB4*1.25)</f>
        <v>358.21987500000006</v>
      </c>
      <c r="AD4" s="12">
        <f t="shared" ref="AD4" si="3">ROUND((AB4*AF4),2)</f>
        <v>137.56</v>
      </c>
      <c r="AE4" s="74" t="s">
        <v>164</v>
      </c>
      <c r="AF4" s="78">
        <v>0.48</v>
      </c>
      <c r="AG4" s="79">
        <v>0.55000000000000004</v>
      </c>
      <c r="AH4" s="12">
        <f t="shared" ref="AH4" ca="1" si="4">ROUND((AA4-(AA4*BD4)),2)</f>
        <v>208.96</v>
      </c>
      <c r="AI4" s="12">
        <f t="shared" ref="AI4" ca="1" si="5">ROUND((AA4-(AA4*BE4)),2)</f>
        <v>202.56</v>
      </c>
      <c r="AJ4" s="12">
        <f t="shared" ref="AJ4" ca="1" si="6">ROUND((AA4-(AA4*BF4)),2)</f>
        <v>196.16</v>
      </c>
      <c r="AK4" s="12">
        <f t="shared" ref="AK4" ca="1" si="7">ROUND((AA4-(AA4*BG4)),2)</f>
        <v>191.9</v>
      </c>
      <c r="AL4" s="12">
        <f t="shared" ref="AL4" ca="1" si="8">ROUND((AA4-(AA4*BH4)),2)</f>
        <v>213.22</v>
      </c>
      <c r="AM4" s="80"/>
      <c r="AN4" s="80"/>
      <c r="BD4" s="80">
        <v>0.02</v>
      </c>
      <c r="BE4" s="80">
        <v>0.05</v>
      </c>
      <c r="BF4" s="80">
        <v>0.08</v>
      </c>
      <c r="BG4" s="80">
        <v>0.1</v>
      </c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11" t="str">
        <f t="shared" ref="BZ4" si="9">IF(B4&lt;&gt;"",CONCATENATE(SUBSTITUTE(B4," ","-"),".jpg"),"")</f>
        <v>Rittal-8017714.jpg</v>
      </c>
      <c r="CA4" s="39"/>
      <c r="CB4" s="39"/>
      <c r="CC4" s="39"/>
      <c r="CD4" s="62" t="s">
        <v>165</v>
      </c>
      <c r="CE4" s="11" t="s">
        <v>166</v>
      </c>
      <c r="CG4" s="73" t="s">
        <v>167</v>
      </c>
      <c r="CH4" s="62" t="s">
        <v>168</v>
      </c>
      <c r="CI4" s="11" t="s">
        <v>169</v>
      </c>
      <c r="CQ4" s="73" t="s">
        <v>170</v>
      </c>
      <c r="CR4" s="73" t="s">
        <v>171</v>
      </c>
      <c r="CS4" s="73" t="s">
        <v>172</v>
      </c>
    </row>
  </sheetData>
  <autoFilter ref="A3:DA4" xr:uid="{052BF077-767E-42BC-9E29-A2C65BC09C47}">
    <sortState xmlns:xlrd2="http://schemas.microsoft.com/office/spreadsheetml/2017/richdata2" ref="A4:DA4">
      <sortCondition ref="D3:D4"/>
    </sortState>
  </autoFilter>
  <mergeCells count="1">
    <mergeCell ref="AH1:AL1"/>
  </mergeCells>
  <phoneticPr fontId="13" type="noConversion"/>
  <conditionalFormatting sqref="W1:W2 AE1:AE2 AE4">
    <cfRule type="colorScale" priority="59">
      <colorScale>
        <cfvo type="num" val="0"/>
        <cfvo type="num" val="1"/>
        <color rgb="FFFF0000"/>
        <color rgb="FFFFFF00"/>
      </colorScale>
    </cfRule>
  </conditionalFormatting>
  <conditionalFormatting sqref="W3">
    <cfRule type="colorScale" priority="57">
      <colorScale>
        <cfvo type="num" val="0"/>
        <cfvo type="num" val="1"/>
        <color rgb="FFFF0000"/>
        <color rgb="FFFFFF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03C98FCB58F640B10A3847784D3C45" ma:contentTypeVersion="17" ma:contentTypeDescription="Create a new document." ma:contentTypeScope="" ma:versionID="0a36ee5714ceaea4e0543e53aed084a5">
  <xsd:schema xmlns:xsd="http://www.w3.org/2001/XMLSchema" xmlns:xs="http://www.w3.org/2001/XMLSchema" xmlns:p="http://schemas.microsoft.com/office/2006/metadata/properties" xmlns:ns2="1e5d8254-5917-4ce6-87e3-aae0922867a5" xmlns:ns3="7279f19c-4df6-474d-9205-6c61848aad62" targetNamespace="http://schemas.microsoft.com/office/2006/metadata/properties" ma:root="true" ma:fieldsID="bd486adb36181ef97b2811810f41d48f" ns2:_="" ns3:_="">
    <xsd:import namespace="1e5d8254-5917-4ce6-87e3-aae0922867a5"/>
    <xsd:import namespace="7279f19c-4df6-474d-9205-6c61848aad6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d8254-5917-4ce6-87e3-aae0922867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0ead563-9a79-4081-afbb-1dd8f5b74077}" ma:internalName="TaxCatchAll" ma:showField="CatchAllData" ma:web="1e5d8254-5917-4ce6-87e3-aae0922867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79f19c-4df6-474d-9205-6c61848aad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d4c46e2-912c-4bef-97b2-165fbfe7d3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e5d8254-5917-4ce6-87e3-aae0922867a5" xsi:nil="true"/>
    <lcf76f155ced4ddcb4097134ff3c332f xmlns="7279f19c-4df6-474d-9205-6c61848aad6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B16769-4229-49FA-915A-B004585762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5d8254-5917-4ce6-87e3-aae0922867a5"/>
    <ds:schemaRef ds:uri="7279f19c-4df6-474d-9205-6c61848aad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CAB3A0-C84C-447D-BD96-EF0892A48083}">
  <ds:schemaRefs>
    <ds:schemaRef ds:uri="http://schemas.microsoft.com/office/2006/metadata/properties"/>
    <ds:schemaRef ds:uri="http://schemas.microsoft.com/office/infopath/2007/PartnerControls"/>
    <ds:schemaRef ds:uri="1e5d8254-5917-4ce6-87e3-aae0922867a5"/>
    <ds:schemaRef ds:uri="7279f19c-4df6-474d-9205-6c61848aad62"/>
  </ds:schemaRefs>
</ds:datastoreItem>
</file>

<file path=customXml/itemProps3.xml><?xml version="1.0" encoding="utf-8"?>
<ds:datastoreItem xmlns:ds="http://schemas.openxmlformats.org/officeDocument/2006/customXml" ds:itemID="{7449EBF3-5AB0-484C-8987-0DE013C8B9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Smith</dc:creator>
  <cp:keywords/>
  <dc:description/>
  <cp:lastModifiedBy>Lakeram Narine</cp:lastModifiedBy>
  <cp:revision/>
  <dcterms:created xsi:type="dcterms:W3CDTF">2018-02-10T02:49:33Z</dcterms:created>
  <dcterms:modified xsi:type="dcterms:W3CDTF">2023-12-05T15:40:51Z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0x010100A603C98FCB58F640B10A3847784D3C45</vt:lpwstr>
  </property>
  <property fmtid="{D5CDD505-2E9C-101B-9397-08002B2CF9AE}" pid="3" name="MediaServiceImageTags">
    <vt:lpwstr/>
  </property>
</Properties>
</file>