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laksh\Downloads\fore cast simulation\"/>
    </mc:Choice>
  </mc:AlternateContent>
  <xr:revisionPtr revIDLastSave="0" documentId="8_{4D7EEAF5-598E-4974-B29B-6359C9E02C15}" xr6:coauthVersionLast="47" xr6:coauthVersionMax="47" xr10:uidLastSave="{00000000-0000-0000-0000-000000000000}"/>
  <bookViews>
    <workbookView xWindow="-108" yWindow="-108" windowWidth="23256" windowHeight="13176" activeTab="3" xr2:uid="{00000000-000D-0000-FFFF-FFFF00000000}"/>
  </bookViews>
  <sheets>
    <sheet name="Demand Generation and Analysis" sheetId="3" r:id="rId1"/>
    <sheet name="(Q,R) policy" sheetId="1" r:id="rId2"/>
    <sheet name="(s,S) policy" sheetId="2" r:id="rId3"/>
    <sheet name="Comparison" sheetId="4" r:id="rId4"/>
  </sheets>
  <definedNames>
    <definedName name="solver_eng" localSheetId="0" hidden="1">1</definedName>
    <definedName name="solver_neg" localSheetId="0" hidden="1">1</definedName>
    <definedName name="solver_num" localSheetId="0" hidden="1">0</definedName>
    <definedName name="solver_opt" localSheetId="0" hidden="1">'Demand Generation and Analysis'!#REF!</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 i="1" l="1"/>
  <c r="L4" i="2"/>
  <c r="K4" i="2"/>
  <c r="I4" i="2"/>
  <c r="M4" i="2" s="1"/>
  <c r="N4" i="2" s="1"/>
  <c r="H4" i="2"/>
  <c r="E5" i="2" l="1"/>
  <c r="G5" i="2" l="1"/>
  <c r="H5" i="2"/>
  <c r="L5" i="2" s="1"/>
  <c r="K5" i="2" l="1"/>
  <c r="I5" i="2"/>
  <c r="M5" i="2" s="1"/>
  <c r="E6" i="2" l="1"/>
  <c r="G6" i="2" s="1"/>
  <c r="N5" i="2"/>
  <c r="H6" i="2" l="1"/>
  <c r="L6" i="2" s="1"/>
  <c r="K6" i="2"/>
  <c r="I6" i="2" l="1"/>
  <c r="M6" i="2" s="1"/>
  <c r="N6" i="2" s="1"/>
  <c r="E7" i="2" l="1"/>
  <c r="G7" i="2" s="1"/>
  <c r="K7" i="2" s="1"/>
  <c r="H7" i="2" l="1"/>
  <c r="L7" i="2" s="1"/>
  <c r="I7" i="2" l="1"/>
  <c r="M7" i="2" s="1"/>
  <c r="N7" i="2" s="1"/>
  <c r="E8" i="2" l="1"/>
  <c r="H8" i="2" s="1"/>
  <c r="L8" i="2" s="1"/>
  <c r="G8" i="2"/>
  <c r="I8" i="2" l="1"/>
  <c r="M8" i="2" s="1"/>
  <c r="K8" i="2"/>
  <c r="N8" i="2" l="1"/>
  <c r="E9" i="2"/>
  <c r="G9" i="2" l="1"/>
  <c r="H9" i="2"/>
  <c r="L9" i="2" l="1"/>
  <c r="I9" i="2"/>
  <c r="M9" i="2" s="1"/>
  <c r="K9" i="2"/>
  <c r="E10" i="2" l="1"/>
  <c r="G10" i="2" s="1"/>
  <c r="N9" i="2"/>
  <c r="H10" i="2" l="1"/>
  <c r="L10" i="2" s="1"/>
  <c r="K10" i="2"/>
  <c r="I10" i="2" l="1"/>
  <c r="M10" i="2" l="1"/>
  <c r="N10" i="2" s="1"/>
  <c r="E11" i="2"/>
  <c r="H11" i="2" l="1"/>
  <c r="L11" i="2" s="1"/>
  <c r="G11" i="2"/>
  <c r="K11" i="2" l="1"/>
  <c r="I11" i="2"/>
  <c r="M11" i="2" l="1"/>
  <c r="E12" i="2"/>
  <c r="N11" i="2"/>
  <c r="G12" i="2" l="1"/>
  <c r="H12" i="2"/>
  <c r="L12" i="2" s="1"/>
  <c r="I12" i="2" l="1"/>
  <c r="K12" i="2"/>
  <c r="M12" i="2" l="1"/>
  <c r="N12" i="2" s="1"/>
  <c r="E13" i="2"/>
  <c r="H13" i="2" l="1"/>
  <c r="L13" i="2" s="1"/>
  <c r="G13" i="2"/>
  <c r="K13" i="2" l="1"/>
  <c r="I13" i="2"/>
  <c r="M13" i="2" s="1"/>
  <c r="E14" i="2" l="1"/>
  <c r="G14" i="2" s="1"/>
  <c r="N13" i="2"/>
  <c r="H14" i="2" l="1"/>
  <c r="L14" i="2" s="1"/>
  <c r="K14" i="2"/>
  <c r="I14" i="2" l="1"/>
  <c r="M14" i="2" l="1"/>
  <c r="N14" i="2" s="1"/>
  <c r="E15" i="2"/>
  <c r="G15" i="2" l="1"/>
  <c r="H15" i="2"/>
  <c r="L15" i="2" s="1"/>
  <c r="I15" i="2" l="1"/>
  <c r="M15" i="2" s="1"/>
  <c r="E16" i="2"/>
  <c r="K15" i="2"/>
  <c r="N15" i="2" l="1"/>
  <c r="G16" i="2"/>
  <c r="H16" i="2"/>
  <c r="L16" i="2" s="1"/>
  <c r="I16" i="2" l="1"/>
  <c r="K16" i="2"/>
  <c r="E17" i="2" l="1"/>
  <c r="M16" i="2"/>
  <c r="N16" i="2" s="1"/>
  <c r="G17" i="2" l="1"/>
  <c r="H17" i="2"/>
  <c r="L17" i="2" s="1"/>
  <c r="K17" i="2" l="1"/>
  <c r="I17" i="2"/>
  <c r="M17" i="2" s="1"/>
  <c r="N17" i="2" l="1"/>
  <c r="E18" i="2"/>
  <c r="G18" i="2" l="1"/>
  <c r="H18" i="2"/>
  <c r="L18" i="2" s="1"/>
  <c r="I18" i="2" l="1"/>
  <c r="M18" i="2" s="1"/>
  <c r="K18" i="2"/>
  <c r="E19" i="2" l="1"/>
  <c r="G19" i="2" s="1"/>
  <c r="N18" i="2"/>
  <c r="H19" i="2" l="1"/>
  <c r="L19" i="2" s="1"/>
  <c r="K19" i="2"/>
  <c r="I19" i="2" l="1"/>
  <c r="M19" i="2" l="1"/>
  <c r="N19" i="2" s="1"/>
  <c r="E20" i="2"/>
  <c r="G20" i="2" l="1"/>
  <c r="H20" i="2"/>
  <c r="L20" i="2" s="1"/>
  <c r="I20" i="2" l="1"/>
  <c r="M20" i="2" s="1"/>
  <c r="K20" i="2"/>
  <c r="E21" i="2" l="1"/>
  <c r="H21" i="2" s="1"/>
  <c r="L21" i="2" s="1"/>
  <c r="N20" i="2"/>
  <c r="G21" i="2"/>
  <c r="K21" i="2" s="1"/>
  <c r="I21" i="2" l="1"/>
  <c r="M21" i="2" s="1"/>
  <c r="N21" i="2" s="1"/>
  <c r="E22" i="2" l="1"/>
  <c r="H22" i="2" s="1"/>
  <c r="L22" i="2" s="1"/>
  <c r="G22" i="2" l="1"/>
  <c r="I22" i="2" s="1"/>
  <c r="M22" i="2" s="1"/>
  <c r="K22" i="2" l="1"/>
  <c r="N22" i="2" s="1"/>
  <c r="E23" i="2"/>
  <c r="H23" i="2"/>
  <c r="L23" i="2" s="1"/>
  <c r="G23" i="2"/>
  <c r="K23" i="2" l="1"/>
  <c r="I23" i="2"/>
  <c r="M23" i="2" s="1"/>
  <c r="E24" i="2" l="1"/>
  <c r="N23" i="2"/>
  <c r="H24" i="2" l="1"/>
  <c r="L24" i="2" s="1"/>
  <c r="G24" i="2"/>
  <c r="K24" i="2" l="1"/>
  <c r="I24" i="2"/>
  <c r="M24" i="2" s="1"/>
  <c r="E25" i="2" l="1"/>
  <c r="N24" i="2"/>
  <c r="G25" i="2" l="1"/>
  <c r="H25" i="2"/>
  <c r="L25" i="2" s="1"/>
  <c r="K25" i="2" l="1"/>
  <c r="I25" i="2"/>
  <c r="M25" i="2" s="1"/>
  <c r="N25" i="2" l="1"/>
  <c r="E26" i="2"/>
  <c r="G26" i="2" l="1"/>
  <c r="H26" i="2"/>
  <c r="L26" i="2" s="1"/>
  <c r="I26" i="2" l="1"/>
  <c r="M26" i="2" s="1"/>
  <c r="K26" i="2"/>
  <c r="E27" i="2" l="1"/>
  <c r="H27" i="2"/>
  <c r="L27" i="2" s="1"/>
  <c r="G27" i="2"/>
  <c r="N26" i="2"/>
  <c r="K27" i="2" l="1"/>
  <c r="I27" i="2"/>
  <c r="M27" i="2" s="1"/>
  <c r="E28" i="2" l="1"/>
  <c r="G28" i="2" s="1"/>
  <c r="N27" i="2"/>
  <c r="H28" i="2" l="1"/>
  <c r="L28" i="2" s="1"/>
  <c r="I28" i="2"/>
  <c r="M28" i="2" s="1"/>
  <c r="K28" i="2"/>
  <c r="N28" i="2" l="1"/>
  <c r="E29" i="2"/>
  <c r="G29" i="2" l="1"/>
  <c r="H29" i="2"/>
  <c r="L29" i="2" s="1"/>
  <c r="I29" i="2" l="1"/>
  <c r="M29" i="2" s="1"/>
  <c r="K29" i="2"/>
  <c r="E30" i="2" l="1"/>
  <c r="G30" i="2" s="1"/>
  <c r="N29" i="2"/>
  <c r="H30" i="2" l="1"/>
  <c r="L30" i="2" s="1"/>
  <c r="K30" i="2"/>
  <c r="I30" i="2"/>
  <c r="M30" i="2" s="1"/>
  <c r="E31" i="2" l="1"/>
  <c r="N30" i="2"/>
  <c r="H31" i="2" l="1"/>
  <c r="L31" i="2" s="1"/>
  <c r="G31" i="2"/>
  <c r="I31" i="2" l="1"/>
  <c r="M31" i="2" s="1"/>
  <c r="K31" i="2"/>
  <c r="N31" i="2" l="1"/>
  <c r="E32" i="2"/>
  <c r="G32" i="2" s="1"/>
  <c r="H32" i="2" l="1"/>
  <c r="L32" i="2" s="1"/>
  <c r="I32" i="2"/>
  <c r="M32" i="2" s="1"/>
  <c r="K32" i="2"/>
  <c r="N32" i="2" l="1"/>
  <c r="E33" i="2"/>
  <c r="G33" i="2" l="1"/>
  <c r="H33" i="2"/>
  <c r="L33" i="2" s="1"/>
  <c r="K33" i="2" l="1"/>
  <c r="I33" i="2"/>
  <c r="M33" i="2" s="1"/>
  <c r="N33" i="2" l="1"/>
  <c r="E34" i="2"/>
  <c r="H34" i="2" l="1"/>
  <c r="L34" i="2" s="1"/>
  <c r="G34" i="2"/>
  <c r="K34" i="2" l="1"/>
  <c r="I34" i="2"/>
  <c r="M34" i="2" s="1"/>
  <c r="E35" i="2" l="1"/>
  <c r="G35" i="2" s="1"/>
  <c r="H35" i="2"/>
  <c r="L35" i="2" s="1"/>
  <c r="N34" i="2"/>
  <c r="I35" i="2" l="1"/>
  <c r="M35" i="2" s="1"/>
  <c r="K35" i="2"/>
  <c r="E36" i="2" l="1"/>
  <c r="G36" i="2" s="1"/>
  <c r="H36" i="2"/>
  <c r="L36" i="2" s="1"/>
  <c r="N35" i="2"/>
  <c r="I36" i="2" l="1"/>
  <c r="M36" i="2" s="1"/>
  <c r="K36" i="2"/>
  <c r="N36" i="2" l="1"/>
  <c r="E37" i="2"/>
  <c r="G37" i="2" l="1"/>
  <c r="H37" i="2"/>
  <c r="L37" i="2" s="1"/>
  <c r="K37" i="2" l="1"/>
  <c r="I37" i="2"/>
  <c r="M37" i="2" s="1"/>
  <c r="E38" i="2" l="1"/>
  <c r="N37" i="2"/>
  <c r="H38" i="2" l="1"/>
  <c r="L38" i="2" s="1"/>
  <c r="G38" i="2"/>
  <c r="I38" i="2" l="1"/>
  <c r="M38" i="2" s="1"/>
  <c r="K38" i="2"/>
  <c r="N38" i="2" l="1"/>
  <c r="E39" i="2"/>
  <c r="H39" i="2" l="1"/>
  <c r="L39" i="2" s="1"/>
  <c r="G39" i="2"/>
  <c r="I39" i="2" l="1"/>
  <c r="M39" i="2" s="1"/>
  <c r="K39" i="2"/>
  <c r="E40" i="2"/>
  <c r="N39" i="2" l="1"/>
  <c r="G40" i="2"/>
  <c r="H40" i="2"/>
  <c r="L40" i="2" s="1"/>
  <c r="I40" i="2" l="1"/>
  <c r="M40" i="2" s="1"/>
  <c r="K40" i="2"/>
  <c r="E41" i="2" l="1"/>
  <c r="H41" i="2" s="1"/>
  <c r="L41" i="2" s="1"/>
  <c r="N40" i="2"/>
  <c r="G41" i="2" l="1"/>
  <c r="K41" i="2" s="1"/>
  <c r="I41" i="2" l="1"/>
  <c r="M41" i="2"/>
  <c r="E42" i="2"/>
  <c r="N41" i="2"/>
  <c r="H42" i="2" l="1"/>
  <c r="L42" i="2" s="1"/>
  <c r="G42" i="2"/>
  <c r="K42" i="2" l="1"/>
  <c r="I42" i="2"/>
  <c r="M42" i="2" s="1"/>
  <c r="E43" i="2" l="1"/>
  <c r="N42" i="2"/>
  <c r="H43" i="2" l="1"/>
  <c r="L43" i="2" s="1"/>
  <c r="G43" i="2"/>
  <c r="K43" i="2" l="1"/>
  <c r="I43" i="2"/>
  <c r="M43" i="2" s="1"/>
  <c r="E44" i="2" l="1"/>
  <c r="N43" i="2"/>
  <c r="G44" i="2" l="1"/>
  <c r="H44" i="2"/>
  <c r="L44" i="2" s="1"/>
  <c r="I44" i="2" l="1"/>
  <c r="M44" i="2" s="1"/>
  <c r="K44" i="2"/>
  <c r="E45" i="2"/>
  <c r="N44" i="2" l="1"/>
  <c r="H45" i="2"/>
  <c r="L45" i="2" s="1"/>
  <c r="G45" i="2"/>
  <c r="K45" i="2" l="1"/>
  <c r="I45" i="2"/>
  <c r="M45" i="2" s="1"/>
  <c r="E46" i="2" l="1"/>
  <c r="N45" i="2"/>
  <c r="G46" i="2" l="1"/>
  <c r="H46" i="2"/>
  <c r="L46" i="2" s="1"/>
  <c r="I46" i="2" l="1"/>
  <c r="M46" i="2" s="1"/>
  <c r="K46" i="2"/>
  <c r="N46" i="2" s="1"/>
  <c r="E47" i="2" l="1"/>
  <c r="H47" i="2" s="1"/>
  <c r="L47" i="2" s="1"/>
  <c r="G47" i="2"/>
  <c r="I47" i="2" l="1"/>
  <c r="M47" i="2" s="1"/>
  <c r="K47" i="2"/>
  <c r="N47" i="2" s="1"/>
  <c r="E48" i="2"/>
  <c r="H48" i="2" l="1"/>
  <c r="L48" i="2" s="1"/>
  <c r="G48" i="2"/>
  <c r="K48" i="2" l="1"/>
  <c r="I48" i="2"/>
  <c r="M48" i="2" s="1"/>
  <c r="E49" i="2" l="1"/>
  <c r="N48" i="2"/>
  <c r="H49" i="2" l="1"/>
  <c r="L49" i="2" s="1"/>
  <c r="G49" i="2"/>
  <c r="I49" i="2" l="1"/>
  <c r="M49" i="2" s="1"/>
  <c r="K49" i="2"/>
  <c r="E50" i="2" l="1"/>
  <c r="N49" i="2"/>
  <c r="G50" i="2"/>
  <c r="H50" i="2"/>
  <c r="L50" i="2" s="1"/>
  <c r="K50" i="2" l="1"/>
  <c r="I50" i="2"/>
  <c r="M50" i="2" s="1"/>
  <c r="E51" i="2" l="1"/>
  <c r="N50" i="2"/>
  <c r="H51" i="2" l="1"/>
  <c r="L51" i="2" s="1"/>
  <c r="G51" i="2"/>
  <c r="I51" i="2" l="1"/>
  <c r="M51" i="2" s="1"/>
  <c r="K51" i="2"/>
  <c r="E52" i="2" l="1"/>
  <c r="H52" i="2" s="1"/>
  <c r="L52" i="2" s="1"/>
  <c r="N51" i="2"/>
  <c r="G52" i="2" l="1"/>
  <c r="K52" i="2"/>
  <c r="I52" i="2"/>
  <c r="M52" i="2" s="1"/>
  <c r="E53" i="2" l="1"/>
  <c r="N52" i="2"/>
  <c r="H53" i="2" l="1"/>
  <c r="L53" i="2" s="1"/>
  <c r="G53" i="2"/>
  <c r="I53" i="2" l="1"/>
  <c r="M53" i="2" s="1"/>
  <c r="K53" i="2"/>
  <c r="E54" i="2"/>
  <c r="N53" i="2" l="1"/>
  <c r="H54" i="2"/>
  <c r="L54" i="2" s="1"/>
  <c r="G54" i="2"/>
  <c r="I54" i="2" l="1"/>
  <c r="M54" i="2" s="1"/>
  <c r="K54" i="2"/>
  <c r="N54" i="2" s="1"/>
  <c r="E55" i="2" l="1"/>
  <c r="G55" i="2" l="1"/>
  <c r="H55" i="2"/>
  <c r="L55" i="2" s="1"/>
  <c r="I55" i="2" l="1"/>
  <c r="M55" i="2" s="1"/>
  <c r="E56" i="2"/>
  <c r="K55" i="2"/>
  <c r="N55" i="2" s="1"/>
  <c r="G56" i="2" l="1"/>
  <c r="H56" i="2"/>
  <c r="L56" i="2" s="1"/>
  <c r="K56" i="2" l="1"/>
  <c r="I56" i="2"/>
  <c r="M56" i="2" s="1"/>
  <c r="N56" i="2" s="1"/>
  <c r="E57" i="2" l="1"/>
  <c r="G57" i="2"/>
  <c r="H57" i="2"/>
  <c r="L57" i="2" s="1"/>
  <c r="K57" i="2" l="1"/>
  <c r="I57" i="2"/>
  <c r="M57" i="2" s="1"/>
  <c r="N57" i="2" s="1"/>
  <c r="E58" i="2" l="1"/>
  <c r="G58" i="2" l="1"/>
  <c r="H58" i="2"/>
  <c r="L58" i="2" s="1"/>
  <c r="I58" i="2" l="1"/>
  <c r="M58" i="2" s="1"/>
  <c r="K58" i="2"/>
  <c r="N58" i="2" s="1"/>
  <c r="E59" i="2"/>
  <c r="H59" i="2" l="1"/>
  <c r="L59" i="2" s="1"/>
  <c r="G59" i="2"/>
  <c r="I59" i="2" l="1"/>
  <c r="M59" i="2" s="1"/>
  <c r="K59" i="2"/>
  <c r="N59" i="2" s="1"/>
  <c r="E60" i="2"/>
  <c r="G60" i="2" l="1"/>
  <c r="H60" i="2"/>
  <c r="L60" i="2" s="1"/>
  <c r="K60" i="2" l="1"/>
  <c r="I60" i="2"/>
  <c r="M60" i="2" s="1"/>
  <c r="E61" i="2" l="1"/>
  <c r="N60" i="2"/>
  <c r="H61" i="2" l="1"/>
  <c r="L61" i="2" s="1"/>
  <c r="G61" i="2"/>
  <c r="K61" i="2" l="1"/>
  <c r="I61" i="2"/>
  <c r="M61" i="2" s="1"/>
  <c r="E62" i="2"/>
  <c r="G62" i="2" l="1"/>
  <c r="H62" i="2"/>
  <c r="L62" i="2" s="1"/>
  <c r="N61" i="2"/>
  <c r="I62" i="2" l="1"/>
  <c r="M62" i="2" s="1"/>
  <c r="K62" i="2"/>
  <c r="N62" i="2" l="1"/>
  <c r="E63" i="2"/>
  <c r="H63" i="2"/>
  <c r="L63" i="2" s="1"/>
  <c r="G63" i="2"/>
  <c r="I63" i="2" l="1"/>
  <c r="M63" i="2" s="1"/>
  <c r="K63" i="2"/>
  <c r="N63" i="2" l="1"/>
  <c r="E64" i="2"/>
  <c r="G64" i="2" l="1"/>
  <c r="H64" i="2"/>
  <c r="L64" i="2" s="1"/>
  <c r="I64" i="2" l="1"/>
  <c r="M64" i="2" s="1"/>
  <c r="K64" i="2"/>
  <c r="N64" i="2" s="1"/>
  <c r="E65" i="2"/>
  <c r="G65" i="2" l="1"/>
  <c r="H65" i="2"/>
  <c r="L65" i="2" s="1"/>
  <c r="I65" i="2" l="1"/>
  <c r="M65" i="2" s="1"/>
  <c r="K65" i="2"/>
  <c r="N65" i="2" l="1"/>
  <c r="E66" i="2"/>
  <c r="G66" i="2"/>
  <c r="H66" i="2"/>
  <c r="L66" i="2" s="1"/>
  <c r="I66" i="2" l="1"/>
  <c r="M66" i="2" s="1"/>
  <c r="K66" i="2"/>
  <c r="E67" i="2"/>
  <c r="G67" i="2" l="1"/>
  <c r="H67" i="2"/>
  <c r="L67" i="2" s="1"/>
  <c r="N66" i="2"/>
  <c r="I67" i="2" l="1"/>
  <c r="M67" i="2" s="1"/>
  <c r="K67" i="2"/>
  <c r="N67" i="2" s="1"/>
  <c r="E68" i="2"/>
  <c r="H68" i="2" l="1"/>
  <c r="L68" i="2" s="1"/>
  <c r="G68" i="2"/>
  <c r="K68" i="2" l="1"/>
  <c r="I68" i="2"/>
  <c r="M68" i="2" s="1"/>
  <c r="E69" i="2" l="1"/>
  <c r="N68" i="2"/>
  <c r="G69" i="2" l="1"/>
  <c r="H69" i="2"/>
  <c r="L69" i="2" s="1"/>
  <c r="K69" i="2" l="1"/>
  <c r="I69" i="2"/>
  <c r="M69" i="2" s="1"/>
  <c r="N69" i="2" s="1"/>
  <c r="E70" i="2" l="1"/>
  <c r="G70" i="2" l="1"/>
  <c r="H70" i="2"/>
  <c r="L70" i="2" s="1"/>
  <c r="K70" i="2" l="1"/>
  <c r="I70" i="2"/>
  <c r="M70" i="2" s="1"/>
  <c r="E71" i="2"/>
  <c r="H71" i="2" l="1"/>
  <c r="L71" i="2" s="1"/>
  <c r="G71" i="2"/>
  <c r="N70" i="2"/>
  <c r="K71" i="2" l="1"/>
  <c r="I71" i="2"/>
  <c r="M71" i="2" s="1"/>
  <c r="E72" i="2" l="1"/>
  <c r="N71" i="2"/>
  <c r="G72" i="2" l="1"/>
  <c r="H72" i="2"/>
  <c r="L72" i="2" s="1"/>
  <c r="K72" i="2" l="1"/>
  <c r="I72" i="2"/>
  <c r="M72" i="2" s="1"/>
  <c r="N72" i="2" s="1"/>
  <c r="E73" i="2" l="1"/>
  <c r="G73" i="2" s="1"/>
  <c r="H73" i="2"/>
  <c r="L73" i="2" s="1"/>
  <c r="K73" i="2" l="1"/>
  <c r="I73" i="2"/>
  <c r="M73" i="2" s="1"/>
  <c r="N73" i="2" s="1"/>
  <c r="E74" i="2" l="1"/>
  <c r="G74" i="2"/>
  <c r="H74" i="2"/>
  <c r="L74" i="2" s="1"/>
  <c r="K74" i="2" l="1"/>
  <c r="I74" i="2"/>
  <c r="M74" i="2" s="1"/>
  <c r="E75" i="2" l="1"/>
  <c r="N74" i="2"/>
  <c r="H75" i="2" l="1"/>
  <c r="L75" i="2" s="1"/>
  <c r="G75" i="2"/>
  <c r="K75" i="2" l="1"/>
  <c r="I75" i="2"/>
  <c r="M75" i="2" s="1"/>
  <c r="E76" i="2" l="1"/>
  <c r="G76" i="2"/>
  <c r="H76" i="2"/>
  <c r="L76" i="2" s="1"/>
  <c r="N75" i="2"/>
  <c r="I76" i="2" l="1"/>
  <c r="M76" i="2" s="1"/>
  <c r="K76" i="2"/>
  <c r="E77" i="2" l="1"/>
  <c r="N76" i="2"/>
  <c r="G77" i="2" l="1"/>
  <c r="H77" i="2"/>
  <c r="L77" i="2" s="1"/>
  <c r="I77" i="2" l="1"/>
  <c r="M77" i="2" s="1"/>
  <c r="K77" i="2"/>
  <c r="E78" i="2"/>
  <c r="H78" i="2" l="1"/>
  <c r="L78" i="2" s="1"/>
  <c r="G78" i="2"/>
  <c r="N77" i="2"/>
  <c r="K78" i="2" l="1"/>
  <c r="I78" i="2"/>
  <c r="M78" i="2" s="1"/>
  <c r="E79" i="2" l="1"/>
  <c r="N78" i="2"/>
  <c r="G79" i="2" l="1"/>
  <c r="H79" i="2"/>
  <c r="L79" i="2" s="1"/>
  <c r="K79" i="2" l="1"/>
  <c r="I79" i="2"/>
  <c r="M79" i="2" s="1"/>
  <c r="E80" i="2" l="1"/>
  <c r="H80" i="2"/>
  <c r="L80" i="2" s="1"/>
  <c r="G80" i="2"/>
  <c r="N79" i="2"/>
  <c r="K80" i="2" l="1"/>
  <c r="I80" i="2"/>
  <c r="M80" i="2" s="1"/>
  <c r="E81" i="2" l="1"/>
  <c r="G81" i="2"/>
  <c r="H81" i="2"/>
  <c r="L81" i="2" s="1"/>
  <c r="N80" i="2"/>
  <c r="K81" i="2" l="1"/>
  <c r="I81" i="2"/>
  <c r="M81" i="2" s="1"/>
  <c r="N81" i="2" s="1"/>
  <c r="E82" i="2"/>
  <c r="G82" i="2" l="1"/>
  <c r="H82" i="2"/>
  <c r="L82" i="2" s="1"/>
  <c r="I82" i="2" l="1"/>
  <c r="M82" i="2" s="1"/>
  <c r="K82" i="2"/>
  <c r="N82" i="2" s="1"/>
  <c r="E83" i="2"/>
  <c r="G83" i="2" l="1"/>
  <c r="H83" i="2"/>
  <c r="L83" i="2" s="1"/>
  <c r="I83" i="2" l="1"/>
  <c r="M83" i="2" s="1"/>
  <c r="K83" i="2"/>
  <c r="E84" i="2"/>
  <c r="H84" i="2" l="1"/>
  <c r="L84" i="2" s="1"/>
  <c r="G84" i="2"/>
  <c r="N83" i="2"/>
  <c r="K84" i="2" l="1"/>
  <c r="I84" i="2"/>
  <c r="M84" i="2" s="1"/>
  <c r="E85" i="2"/>
  <c r="G85" i="2" l="1"/>
  <c r="H85" i="2"/>
  <c r="L85" i="2" s="1"/>
  <c r="N84" i="2"/>
  <c r="I85" i="2" l="1"/>
  <c r="M85" i="2" s="1"/>
  <c r="K85" i="2"/>
  <c r="N85" i="2" s="1"/>
  <c r="E86" i="2"/>
  <c r="G86" i="2" l="1"/>
  <c r="H86" i="2"/>
  <c r="L86" i="2" s="1"/>
  <c r="I86" i="2" l="1"/>
  <c r="M86" i="2" s="1"/>
  <c r="K86" i="2"/>
  <c r="N86" i="2" s="1"/>
  <c r="E87" i="2"/>
  <c r="H87" i="2" l="1"/>
  <c r="L87" i="2" s="1"/>
  <c r="G87" i="2"/>
  <c r="I87" i="2" l="1"/>
  <c r="M87" i="2" s="1"/>
  <c r="K87" i="2"/>
  <c r="E88" i="2"/>
  <c r="G88" i="2" l="1"/>
  <c r="H88" i="2"/>
  <c r="L88" i="2" s="1"/>
  <c r="N87" i="2"/>
  <c r="K88" i="2" l="1"/>
  <c r="I88" i="2"/>
  <c r="M88" i="2" s="1"/>
  <c r="E89" i="2" l="1"/>
  <c r="N88" i="2"/>
  <c r="G89" i="2" l="1"/>
  <c r="H89" i="2"/>
  <c r="L89" i="2" s="1"/>
  <c r="K89" i="2" l="1"/>
  <c r="I89" i="2"/>
  <c r="M89" i="2" s="1"/>
  <c r="E90" i="2" l="1"/>
  <c r="H90" i="2" s="1"/>
  <c r="L90" i="2" s="1"/>
  <c r="N89" i="2"/>
  <c r="G90" i="2" l="1"/>
  <c r="I90" i="2"/>
  <c r="K90" i="2"/>
  <c r="M90" i="2" l="1"/>
  <c r="N90" i="2" s="1"/>
  <c r="E91" i="2"/>
  <c r="H91" i="2" l="1"/>
  <c r="L91" i="2" s="1"/>
  <c r="G91" i="2"/>
  <c r="I91" i="2" l="1"/>
  <c r="M91" i="2" s="1"/>
  <c r="K91" i="2"/>
  <c r="E92" i="2"/>
  <c r="H92" i="2" l="1"/>
  <c r="L92" i="2" s="1"/>
  <c r="G92" i="2"/>
  <c r="N91" i="2"/>
  <c r="I92" i="2" l="1"/>
  <c r="M92" i="2" s="1"/>
  <c r="K92" i="2"/>
  <c r="N92" i="2" s="1"/>
  <c r="E93" i="2" l="1"/>
  <c r="H93" i="2" l="1"/>
  <c r="L93" i="2" s="1"/>
  <c r="G93" i="2"/>
  <c r="K93" i="2" l="1"/>
  <c r="I93" i="2"/>
  <c r="M93" i="2" s="1"/>
  <c r="E94" i="2" l="1"/>
  <c r="H94" i="2" s="1"/>
  <c r="L94" i="2" s="1"/>
  <c r="G94" i="2"/>
  <c r="N93" i="2"/>
  <c r="I94" i="2" l="1"/>
  <c r="K94" i="2"/>
  <c r="M94" i="2" l="1"/>
  <c r="N94" i="2" s="1"/>
  <c r="E95" i="2"/>
  <c r="H95" i="2" l="1"/>
  <c r="L95" i="2" s="1"/>
  <c r="G95" i="2"/>
  <c r="I95" i="2" l="1"/>
  <c r="K95" i="2"/>
  <c r="E96" i="2" l="1"/>
  <c r="M95" i="2"/>
  <c r="N95" i="2" s="1"/>
  <c r="G96" i="2" l="1"/>
  <c r="H96" i="2"/>
  <c r="L96" i="2" s="1"/>
  <c r="I96" i="2" l="1"/>
  <c r="M96" i="2" s="1"/>
  <c r="K96" i="2"/>
  <c r="N96" i="2" s="1"/>
  <c r="E97" i="2"/>
  <c r="G97" i="2" l="1"/>
  <c r="H97" i="2"/>
  <c r="L97" i="2" s="1"/>
  <c r="K97" i="2" l="1"/>
  <c r="I97" i="2"/>
  <c r="M97" i="2" s="1"/>
  <c r="N97" i="2" l="1"/>
  <c r="E98" i="2"/>
  <c r="G98" i="2" l="1"/>
  <c r="H98" i="2"/>
  <c r="L98" i="2" s="1"/>
  <c r="I98" i="2" l="1"/>
  <c r="M98" i="2" s="1"/>
  <c r="K98" i="2"/>
  <c r="E99" i="2" l="1"/>
  <c r="N98" i="2"/>
  <c r="H99" i="2"/>
  <c r="L99" i="2" s="1"/>
  <c r="G99" i="2"/>
  <c r="I99" i="2" l="1"/>
  <c r="M99" i="2" s="1"/>
  <c r="K99" i="2"/>
  <c r="E100" i="2"/>
  <c r="N99" i="2" l="1"/>
  <c r="G100" i="2"/>
  <c r="H100" i="2"/>
  <c r="L100" i="2" s="1"/>
  <c r="I100" i="2" l="1"/>
  <c r="M100" i="2" s="1"/>
  <c r="K100" i="2"/>
  <c r="E101" i="2"/>
  <c r="N100" i="2" l="1"/>
  <c r="G101" i="2"/>
  <c r="H101" i="2"/>
  <c r="L101" i="2" s="1"/>
  <c r="I101" i="2" l="1"/>
  <c r="M101" i="2" s="1"/>
  <c r="K101" i="2"/>
  <c r="E102" i="2" l="1"/>
  <c r="H102" i="2"/>
  <c r="L102" i="2" s="1"/>
  <c r="G102" i="2"/>
  <c r="N101" i="2"/>
  <c r="I102" i="2" l="1"/>
  <c r="M102" i="2" s="1"/>
  <c r="K102" i="2"/>
  <c r="N102" i="2" s="1"/>
  <c r="E103" i="2"/>
  <c r="G103" i="2" l="1"/>
  <c r="H103" i="2"/>
  <c r="L103" i="2" s="1"/>
  <c r="K103" i="2" l="1"/>
  <c r="I103" i="2"/>
  <c r="M103" i="2" s="1"/>
  <c r="N103" i="2" l="1"/>
  <c r="Q4" i="2" l="1"/>
  <c r="Q5" i="2"/>
  <c r="G4" i="2" l="1"/>
  <c r="L4" i="1"/>
  <c r="K4" i="1"/>
  <c r="H4" i="1"/>
  <c r="G4" i="1"/>
  <c r="I4" i="1" s="1"/>
  <c r="M4" i="1" s="1"/>
  <c r="N4" i="1" s="1"/>
  <c r="E5" i="1" l="1"/>
  <c r="G5" i="1" l="1"/>
  <c r="H5" i="1"/>
  <c r="L5" i="1" s="1"/>
  <c r="I5" i="1" l="1"/>
  <c r="M5" i="1" s="1"/>
  <c r="K5" i="1"/>
  <c r="N5" i="1" l="1"/>
  <c r="E6" i="1"/>
  <c r="G6" i="1" l="1"/>
  <c r="H6" i="1"/>
  <c r="L6" i="1" s="1"/>
  <c r="K6" i="1" l="1"/>
  <c r="I6" i="1"/>
  <c r="E7" i="1" l="1"/>
  <c r="M6" i="1"/>
  <c r="N6" i="1" s="1"/>
  <c r="H7" i="1" l="1"/>
  <c r="L7" i="1" s="1"/>
  <c r="G7" i="1"/>
  <c r="K7" i="1" l="1"/>
  <c r="I7" i="1"/>
  <c r="M7" i="1" s="1"/>
  <c r="E8" i="1" l="1"/>
  <c r="G8" i="1" s="1"/>
  <c r="N7" i="1"/>
  <c r="H8" i="1" l="1"/>
  <c r="L8" i="1" s="1"/>
  <c r="K8" i="1"/>
  <c r="I8" i="1"/>
  <c r="E9" i="1" l="1"/>
  <c r="M8" i="1"/>
  <c r="N8" i="1" s="1"/>
  <c r="G9" i="1" l="1"/>
  <c r="H9" i="1"/>
  <c r="L9" i="1" s="1"/>
  <c r="K9" i="1" l="1"/>
  <c r="I9" i="1"/>
  <c r="E10" i="1" l="1"/>
  <c r="M9" i="1"/>
  <c r="N9" i="1" s="1"/>
  <c r="H10" i="1" l="1"/>
  <c r="L10" i="1" s="1"/>
  <c r="G10" i="1"/>
  <c r="K10" i="1" l="1"/>
  <c r="I10" i="1"/>
  <c r="E11" i="1" l="1"/>
  <c r="M10" i="1"/>
  <c r="N10" i="1" s="1"/>
  <c r="G11" i="1" l="1"/>
  <c r="H11" i="1"/>
  <c r="L11" i="1" s="1"/>
  <c r="K11" i="1" l="1"/>
  <c r="I11" i="1"/>
  <c r="E12" i="1" l="1"/>
  <c r="M11" i="1"/>
  <c r="N11" i="1" s="1"/>
  <c r="H12" i="1" l="1"/>
  <c r="L12" i="1" s="1"/>
  <c r="G12" i="1"/>
  <c r="K12" i="1" l="1"/>
  <c r="I12" i="1"/>
  <c r="E13" i="1" l="1"/>
  <c r="M12" i="1"/>
  <c r="N12" i="1" s="1"/>
  <c r="H13" i="1" l="1"/>
  <c r="L13" i="1" s="1"/>
  <c r="G13" i="1"/>
  <c r="K13" i="1" l="1"/>
  <c r="I13" i="1"/>
  <c r="E14" i="1" l="1"/>
  <c r="M13" i="1"/>
  <c r="N13" i="1" s="1"/>
  <c r="G14" i="1" l="1"/>
  <c r="H14" i="1"/>
  <c r="L14" i="1" s="1"/>
  <c r="K14" i="1" l="1"/>
  <c r="I14" i="1"/>
  <c r="E15" i="1" l="1"/>
  <c r="M14" i="1"/>
  <c r="N14" i="1" s="1"/>
  <c r="G15" i="1" l="1"/>
  <c r="H15" i="1"/>
  <c r="L15" i="1" s="1"/>
  <c r="K15" i="1" l="1"/>
  <c r="I15" i="1"/>
  <c r="E16" i="1" l="1"/>
  <c r="M15" i="1"/>
  <c r="N15" i="1" s="1"/>
  <c r="H16" i="1" l="1"/>
  <c r="L16" i="1" s="1"/>
  <c r="G16" i="1"/>
  <c r="K16" i="1" l="1"/>
  <c r="I16" i="1"/>
  <c r="E17" i="1" l="1"/>
  <c r="M16" i="1"/>
  <c r="N16" i="1" s="1"/>
  <c r="H17" i="1" l="1"/>
  <c r="L17" i="1" s="1"/>
  <c r="G17" i="1"/>
  <c r="K17" i="1" l="1"/>
  <c r="I17" i="1"/>
  <c r="E18" i="1" l="1"/>
  <c r="M17" i="1"/>
  <c r="N17" i="1" s="1"/>
  <c r="G18" i="1" l="1"/>
  <c r="H18" i="1"/>
  <c r="L18" i="1" s="1"/>
  <c r="K18" i="1" l="1"/>
  <c r="I18" i="1"/>
  <c r="E19" i="1" l="1"/>
  <c r="M18" i="1"/>
  <c r="N18" i="1" s="1"/>
  <c r="G19" i="1" l="1"/>
  <c r="H19" i="1"/>
  <c r="L19" i="1" s="1"/>
  <c r="K19" i="1" l="1"/>
  <c r="I19" i="1"/>
  <c r="E20" i="1" l="1"/>
  <c r="M19" i="1"/>
  <c r="N19" i="1" s="1"/>
  <c r="H20" i="1" l="1"/>
  <c r="L20" i="1" s="1"/>
  <c r="G20" i="1"/>
  <c r="K20" i="1" l="1"/>
  <c r="I20" i="1"/>
  <c r="E21" i="1" l="1"/>
  <c r="M20" i="1"/>
  <c r="N20" i="1" s="1"/>
  <c r="G21" i="1" l="1"/>
  <c r="H21" i="1"/>
  <c r="L21" i="1" s="1"/>
  <c r="K21" i="1" l="1"/>
  <c r="I21" i="1"/>
  <c r="E22" i="1" l="1"/>
  <c r="M21" i="1"/>
  <c r="N21" i="1" s="1"/>
  <c r="G22" i="1" l="1"/>
  <c r="H22" i="1"/>
  <c r="L22" i="1" s="1"/>
  <c r="K22" i="1" l="1"/>
  <c r="I22" i="1"/>
  <c r="M22" i="1" s="1"/>
  <c r="E23" i="1" l="1"/>
  <c r="N22" i="1"/>
  <c r="H23" i="1" l="1"/>
  <c r="L23" i="1" s="1"/>
  <c r="G23" i="1"/>
  <c r="K23" i="1" l="1"/>
  <c r="I23" i="1"/>
  <c r="E24" i="1" l="1"/>
  <c r="M23" i="1"/>
  <c r="N23" i="1" s="1"/>
  <c r="H24" i="1" l="1"/>
  <c r="L24" i="1" s="1"/>
  <c r="G24" i="1"/>
  <c r="K24" i="1" l="1"/>
  <c r="I24" i="1"/>
  <c r="E25" i="1" l="1"/>
  <c r="M24" i="1"/>
  <c r="N24" i="1" s="1"/>
  <c r="G25" i="1" l="1"/>
  <c r="H25" i="1"/>
  <c r="L25" i="1" s="1"/>
  <c r="K25" i="1" l="1"/>
  <c r="I25" i="1"/>
  <c r="E26" i="1" l="1"/>
  <c r="M25" i="1"/>
  <c r="N25" i="1" s="1"/>
  <c r="H26" i="1" l="1"/>
  <c r="L26" i="1" s="1"/>
  <c r="G26" i="1"/>
  <c r="K26" i="1" l="1"/>
  <c r="I26" i="1"/>
  <c r="M26" i="1" s="1"/>
  <c r="E27" i="1" l="1"/>
  <c r="N26" i="1"/>
  <c r="G27" i="1" l="1"/>
  <c r="H27" i="1"/>
  <c r="L27" i="1" s="1"/>
  <c r="K27" i="1" l="1"/>
  <c r="I27" i="1"/>
  <c r="E28" i="1" l="1"/>
  <c r="M27" i="1"/>
  <c r="N27" i="1" s="1"/>
  <c r="G28" i="1" l="1"/>
  <c r="H28" i="1"/>
  <c r="L28" i="1" s="1"/>
  <c r="K28" i="1" l="1"/>
  <c r="I28" i="1"/>
  <c r="M28" i="1" s="1"/>
  <c r="E29" i="1" l="1"/>
  <c r="N28" i="1"/>
  <c r="H29" i="1" l="1"/>
  <c r="L29" i="1" s="1"/>
  <c r="G29" i="1"/>
  <c r="K29" i="1" l="1"/>
  <c r="I29" i="1"/>
  <c r="M29" i="1" s="1"/>
  <c r="E30" i="1" l="1"/>
  <c r="N29" i="1"/>
  <c r="G30" i="1" l="1"/>
  <c r="H30" i="1"/>
  <c r="L30" i="1" s="1"/>
  <c r="K30" i="1" l="1"/>
  <c r="I30" i="1"/>
  <c r="M30" i="1" s="1"/>
  <c r="E31" i="1" l="1"/>
  <c r="N30" i="1"/>
  <c r="G31" i="1" l="1"/>
  <c r="H31" i="1"/>
  <c r="L31" i="1" s="1"/>
  <c r="K31" i="1" l="1"/>
  <c r="I31" i="1"/>
  <c r="E32" i="1" l="1"/>
  <c r="M31" i="1"/>
  <c r="N31" i="1" s="1"/>
  <c r="G32" i="1" l="1"/>
  <c r="H32" i="1"/>
  <c r="L32" i="1" s="1"/>
  <c r="K32" i="1" l="1"/>
  <c r="I32" i="1"/>
  <c r="E33" i="1" l="1"/>
  <c r="M32" i="1"/>
  <c r="N32" i="1" s="1"/>
  <c r="G33" i="1" l="1"/>
  <c r="H33" i="1"/>
  <c r="L33" i="1" s="1"/>
  <c r="K33" i="1" l="1"/>
  <c r="I33" i="1"/>
  <c r="E34" i="1" l="1"/>
  <c r="M33" i="1"/>
  <c r="N33" i="1" s="1"/>
  <c r="G34" i="1" l="1"/>
  <c r="H34" i="1"/>
  <c r="L34" i="1" s="1"/>
  <c r="K34" i="1" l="1"/>
  <c r="I34" i="1"/>
  <c r="E35" i="1" l="1"/>
  <c r="M34" i="1"/>
  <c r="N34" i="1" s="1"/>
  <c r="G35" i="1" l="1"/>
  <c r="H35" i="1"/>
  <c r="L35" i="1" s="1"/>
  <c r="K35" i="1" l="1"/>
  <c r="I35" i="1"/>
  <c r="E36" i="1" l="1"/>
  <c r="M35" i="1"/>
  <c r="N35" i="1" s="1"/>
  <c r="G36" i="1" l="1"/>
  <c r="H36" i="1"/>
  <c r="L36" i="1" s="1"/>
  <c r="K36" i="1" l="1"/>
  <c r="I36" i="1"/>
  <c r="E37" i="1" l="1"/>
  <c r="M36" i="1"/>
  <c r="N36" i="1" s="1"/>
  <c r="G37" i="1" l="1"/>
  <c r="H37" i="1"/>
  <c r="L37" i="1" s="1"/>
  <c r="K37" i="1" l="1"/>
  <c r="I37" i="1"/>
  <c r="E38" i="1" l="1"/>
  <c r="M37" i="1"/>
  <c r="N37" i="1" s="1"/>
  <c r="G38" i="1" l="1"/>
  <c r="H38" i="1"/>
  <c r="L38" i="1" s="1"/>
  <c r="K38" i="1" l="1"/>
  <c r="I38" i="1"/>
  <c r="E39" i="1" l="1"/>
  <c r="M38" i="1"/>
  <c r="N38" i="1" s="1"/>
  <c r="G39" i="1" l="1"/>
  <c r="H39" i="1"/>
  <c r="L39" i="1" s="1"/>
  <c r="K39" i="1" l="1"/>
  <c r="I39" i="1"/>
  <c r="E40" i="1" l="1"/>
  <c r="M39" i="1"/>
  <c r="N39" i="1" s="1"/>
  <c r="G40" i="1" l="1"/>
  <c r="H40" i="1"/>
  <c r="L40" i="1" s="1"/>
  <c r="K40" i="1" l="1"/>
  <c r="I40" i="1"/>
  <c r="E41" i="1" l="1"/>
  <c r="M40" i="1"/>
  <c r="N40" i="1" s="1"/>
  <c r="G41" i="1" l="1"/>
  <c r="H41" i="1"/>
  <c r="L41" i="1" s="1"/>
  <c r="K41" i="1" l="1"/>
  <c r="I41" i="1"/>
  <c r="E42" i="1" l="1"/>
  <c r="M41" i="1"/>
  <c r="N41" i="1" s="1"/>
  <c r="H42" i="1" l="1"/>
  <c r="L42" i="1" s="1"/>
  <c r="G42" i="1"/>
  <c r="K42" i="1" l="1"/>
  <c r="I42" i="1"/>
  <c r="E43" i="1" l="1"/>
  <c r="M42" i="1"/>
  <c r="N42" i="1" s="1"/>
  <c r="G43" i="1" l="1"/>
  <c r="H43" i="1"/>
  <c r="L43" i="1" s="1"/>
  <c r="K43" i="1" l="1"/>
  <c r="I43" i="1"/>
  <c r="E44" i="1" l="1"/>
  <c r="M43" i="1"/>
  <c r="N43" i="1" s="1"/>
  <c r="G44" i="1" l="1"/>
  <c r="H44" i="1"/>
  <c r="L44" i="1" s="1"/>
  <c r="K44" i="1" l="1"/>
  <c r="I44" i="1"/>
  <c r="E45" i="1" l="1"/>
  <c r="M44" i="1"/>
  <c r="N44" i="1" s="1"/>
  <c r="H45" i="1" l="1"/>
  <c r="L45" i="1" s="1"/>
  <c r="G45" i="1"/>
  <c r="K45" i="1" l="1"/>
  <c r="I45" i="1"/>
  <c r="E46" i="1" l="1"/>
  <c r="M45" i="1"/>
  <c r="N45" i="1" s="1"/>
  <c r="G46" i="1" l="1"/>
  <c r="H46" i="1"/>
  <c r="L46" i="1" s="1"/>
  <c r="K46" i="1" l="1"/>
  <c r="I46" i="1"/>
  <c r="E47" i="1" l="1"/>
  <c r="M46" i="1"/>
  <c r="N46" i="1" s="1"/>
  <c r="G47" i="1" l="1"/>
  <c r="H47" i="1"/>
  <c r="L47" i="1" s="1"/>
  <c r="K47" i="1" l="1"/>
  <c r="I47" i="1"/>
  <c r="E48" i="1" l="1"/>
  <c r="M47" i="1"/>
  <c r="N47" i="1" s="1"/>
  <c r="H48" i="1" l="1"/>
  <c r="L48" i="1" s="1"/>
  <c r="G48" i="1"/>
  <c r="K48" i="1" l="1"/>
  <c r="I48" i="1"/>
  <c r="E49" i="1" l="1"/>
  <c r="M48" i="1"/>
  <c r="N48" i="1" s="1"/>
  <c r="H49" i="1" l="1"/>
  <c r="L49" i="1" s="1"/>
  <c r="G49" i="1"/>
  <c r="K49" i="1" l="1"/>
  <c r="I49" i="1"/>
  <c r="E50" i="1" l="1"/>
  <c r="M49" i="1"/>
  <c r="N49" i="1" s="1"/>
  <c r="G50" i="1" l="1"/>
  <c r="H50" i="1"/>
  <c r="L50" i="1" s="1"/>
  <c r="K50" i="1" l="1"/>
  <c r="I50" i="1"/>
  <c r="E51" i="1" l="1"/>
  <c r="M50" i="1"/>
  <c r="N50" i="1" s="1"/>
  <c r="H51" i="1" l="1"/>
  <c r="L51" i="1" s="1"/>
  <c r="G51" i="1"/>
  <c r="K51" i="1" l="1"/>
  <c r="I51" i="1"/>
  <c r="E52" i="1" l="1"/>
  <c r="M51" i="1"/>
  <c r="N51" i="1" s="1"/>
  <c r="G52" i="1" l="1"/>
  <c r="H52" i="1"/>
  <c r="L52" i="1" s="1"/>
  <c r="K52" i="1" l="1"/>
  <c r="I52" i="1"/>
  <c r="E53" i="1" l="1"/>
  <c r="M52" i="1"/>
  <c r="N52" i="1" s="1"/>
  <c r="G53" i="1" l="1"/>
  <c r="H53" i="1"/>
  <c r="L53" i="1" s="1"/>
  <c r="K53" i="1" l="1"/>
  <c r="I53" i="1"/>
  <c r="E54" i="1" l="1"/>
  <c r="M53" i="1"/>
  <c r="N53" i="1" s="1"/>
  <c r="G54" i="1" l="1"/>
  <c r="H54" i="1"/>
  <c r="L54" i="1" s="1"/>
  <c r="K54" i="1" l="1"/>
  <c r="I54" i="1"/>
  <c r="E55" i="1" l="1"/>
  <c r="M54" i="1"/>
  <c r="N54" i="1" s="1"/>
  <c r="H55" i="1" l="1"/>
  <c r="L55" i="1" s="1"/>
  <c r="G55" i="1"/>
  <c r="K55" i="1" l="1"/>
  <c r="I55" i="1"/>
  <c r="E56" i="1" l="1"/>
  <c r="M55" i="1"/>
  <c r="N55" i="1" s="1"/>
  <c r="G56" i="1" l="1"/>
  <c r="H56" i="1"/>
  <c r="L56" i="1" s="1"/>
  <c r="K56" i="1" l="1"/>
  <c r="I56" i="1"/>
  <c r="M56" i="1" s="1"/>
  <c r="E57" i="1" l="1"/>
  <c r="N56" i="1"/>
  <c r="G57" i="1" l="1"/>
  <c r="H57" i="1"/>
  <c r="L57" i="1" s="1"/>
  <c r="K57" i="1" l="1"/>
  <c r="I57" i="1"/>
  <c r="E58" i="1" l="1"/>
  <c r="M57" i="1"/>
  <c r="N57" i="1" s="1"/>
  <c r="G58" i="1" l="1"/>
  <c r="H58" i="1"/>
  <c r="L58" i="1" s="1"/>
  <c r="K58" i="1" l="1"/>
  <c r="I58" i="1"/>
  <c r="E59" i="1" l="1"/>
  <c r="M58" i="1"/>
  <c r="N58" i="1" s="1"/>
  <c r="G59" i="1" l="1"/>
  <c r="H59" i="1"/>
  <c r="L59" i="1" s="1"/>
  <c r="K59" i="1" l="1"/>
  <c r="I59" i="1"/>
  <c r="M59" i="1" s="1"/>
  <c r="E60" i="1" l="1"/>
  <c r="N59" i="1"/>
  <c r="G60" i="1" l="1"/>
  <c r="H60" i="1"/>
  <c r="L60" i="1" s="1"/>
  <c r="K60" i="1" l="1"/>
  <c r="I60" i="1"/>
  <c r="M60" i="1" s="1"/>
  <c r="E61" i="1" l="1"/>
  <c r="N60" i="1"/>
  <c r="H61" i="1" l="1"/>
  <c r="L61" i="1" s="1"/>
  <c r="G61" i="1"/>
  <c r="K61" i="1" l="1"/>
  <c r="I61" i="1"/>
  <c r="E62" i="1" l="1"/>
  <c r="M61" i="1"/>
  <c r="N61" i="1" s="1"/>
  <c r="G62" i="1" l="1"/>
  <c r="H62" i="1"/>
  <c r="L62" i="1" s="1"/>
  <c r="K62" i="1" l="1"/>
  <c r="I62" i="1"/>
  <c r="E63" i="1" l="1"/>
  <c r="M62" i="1"/>
  <c r="N62" i="1" s="1"/>
  <c r="G63" i="1" l="1"/>
  <c r="H63" i="1"/>
  <c r="L63" i="1" s="1"/>
  <c r="K63" i="1" l="1"/>
  <c r="I63" i="1"/>
  <c r="E64" i="1" l="1"/>
  <c r="M63" i="1"/>
  <c r="N63" i="1" s="1"/>
  <c r="H64" i="1" l="1"/>
  <c r="L64" i="1" s="1"/>
  <c r="G64" i="1"/>
  <c r="K64" i="1" l="1"/>
  <c r="I64" i="1"/>
  <c r="E65" i="1" l="1"/>
  <c r="M64" i="1"/>
  <c r="N64" i="1" s="1"/>
  <c r="G65" i="1" l="1"/>
  <c r="H65" i="1"/>
  <c r="L65" i="1" s="1"/>
  <c r="K65" i="1" l="1"/>
  <c r="I65" i="1"/>
  <c r="E66" i="1" l="1"/>
  <c r="M65" i="1"/>
  <c r="N65" i="1"/>
  <c r="G66" i="1" l="1"/>
  <c r="H66" i="1"/>
  <c r="L66" i="1" s="1"/>
  <c r="K66" i="1" l="1"/>
  <c r="I66" i="1"/>
  <c r="E67" i="1" l="1"/>
  <c r="M66" i="1"/>
  <c r="N66" i="1" s="1"/>
  <c r="G67" i="1" l="1"/>
  <c r="H67" i="1"/>
  <c r="L67" i="1" s="1"/>
  <c r="K67" i="1" l="1"/>
  <c r="I67" i="1"/>
  <c r="M67" i="1" s="1"/>
  <c r="E68" i="1" l="1"/>
  <c r="N67" i="1"/>
  <c r="H68" i="1" l="1"/>
  <c r="L68" i="1" s="1"/>
  <c r="G68" i="1"/>
  <c r="K68" i="1" l="1"/>
  <c r="I68" i="1"/>
  <c r="E69" i="1" l="1"/>
  <c r="M68" i="1"/>
  <c r="N68" i="1" s="1"/>
  <c r="H69" i="1" l="1"/>
  <c r="L69" i="1" s="1"/>
  <c r="G69" i="1"/>
  <c r="K69" i="1" l="1"/>
  <c r="I69" i="1"/>
  <c r="E70" i="1" l="1"/>
  <c r="M69" i="1"/>
  <c r="N69" i="1" s="1"/>
  <c r="H70" i="1" l="1"/>
  <c r="L70" i="1" s="1"/>
  <c r="G70" i="1"/>
  <c r="K70" i="1" l="1"/>
  <c r="I70" i="1"/>
  <c r="E71" i="1" l="1"/>
  <c r="M70" i="1"/>
  <c r="N70" i="1" s="1"/>
  <c r="H71" i="1" l="1"/>
  <c r="L71" i="1" s="1"/>
  <c r="G71" i="1"/>
  <c r="K71" i="1" l="1"/>
  <c r="I71" i="1"/>
  <c r="E72" i="1" l="1"/>
  <c r="M71" i="1"/>
  <c r="N71" i="1" s="1"/>
  <c r="H72" i="1" l="1"/>
  <c r="L72" i="1" s="1"/>
  <c r="G72" i="1"/>
  <c r="K72" i="1" l="1"/>
  <c r="I72" i="1"/>
  <c r="E73" i="1" l="1"/>
  <c r="M72" i="1"/>
  <c r="N72" i="1" s="1"/>
  <c r="H73" i="1" l="1"/>
  <c r="L73" i="1" s="1"/>
  <c r="G73" i="1"/>
  <c r="K73" i="1" l="1"/>
  <c r="I73" i="1"/>
  <c r="E74" i="1" l="1"/>
  <c r="M73" i="1"/>
  <c r="N73" i="1" s="1"/>
  <c r="H74" i="1" l="1"/>
  <c r="L74" i="1" s="1"/>
  <c r="G74" i="1"/>
  <c r="K74" i="1" l="1"/>
  <c r="I74" i="1"/>
  <c r="E75" i="1" l="1"/>
  <c r="M74" i="1"/>
  <c r="N74" i="1" s="1"/>
  <c r="H75" i="1" l="1"/>
  <c r="L75" i="1" s="1"/>
  <c r="G75" i="1"/>
  <c r="K75" i="1" l="1"/>
  <c r="I75" i="1"/>
  <c r="E76" i="1" l="1"/>
  <c r="M75" i="1"/>
  <c r="N75" i="1" s="1"/>
  <c r="H76" i="1" l="1"/>
  <c r="L76" i="1" s="1"/>
  <c r="G76" i="1"/>
  <c r="K76" i="1" l="1"/>
  <c r="I76" i="1"/>
  <c r="E77" i="1" l="1"/>
  <c r="M76" i="1"/>
  <c r="N76" i="1" s="1"/>
  <c r="H77" i="1" l="1"/>
  <c r="L77" i="1" s="1"/>
  <c r="G77" i="1"/>
  <c r="K77" i="1" l="1"/>
  <c r="I77" i="1"/>
  <c r="E78" i="1" l="1"/>
  <c r="M77" i="1"/>
  <c r="N77" i="1" s="1"/>
  <c r="H78" i="1" l="1"/>
  <c r="L78" i="1" s="1"/>
  <c r="G78" i="1"/>
  <c r="K78" i="1" l="1"/>
  <c r="I78" i="1"/>
  <c r="E79" i="1" l="1"/>
  <c r="M78" i="1"/>
  <c r="N78" i="1" s="1"/>
  <c r="G79" i="1" l="1"/>
  <c r="H79" i="1"/>
  <c r="L79" i="1" s="1"/>
  <c r="K79" i="1" l="1"/>
  <c r="I79" i="1"/>
  <c r="E80" i="1" l="1"/>
  <c r="M79" i="1"/>
  <c r="N79" i="1" s="1"/>
  <c r="H80" i="1" l="1"/>
  <c r="L80" i="1" s="1"/>
  <c r="G80" i="1"/>
  <c r="K80" i="1" l="1"/>
  <c r="I80" i="1"/>
  <c r="E81" i="1" l="1"/>
  <c r="M80" i="1"/>
  <c r="N80" i="1" s="1"/>
  <c r="H81" i="1" l="1"/>
  <c r="L81" i="1" s="1"/>
  <c r="G81" i="1"/>
  <c r="K81" i="1" l="1"/>
  <c r="I81" i="1"/>
  <c r="E82" i="1" l="1"/>
  <c r="M81" i="1"/>
  <c r="N81" i="1" s="1"/>
  <c r="G82" i="1" l="1"/>
  <c r="H82" i="1"/>
  <c r="L82" i="1" s="1"/>
  <c r="K82" i="1" l="1"/>
  <c r="I82" i="1"/>
  <c r="E83" i="1" l="1"/>
  <c r="M82" i="1"/>
  <c r="N82" i="1" s="1"/>
  <c r="H83" i="1" l="1"/>
  <c r="L83" i="1" s="1"/>
  <c r="G83" i="1"/>
  <c r="K83" i="1" l="1"/>
  <c r="I83" i="1"/>
  <c r="E84" i="1" l="1"/>
  <c r="M83" i="1"/>
  <c r="N83" i="1" s="1"/>
  <c r="G84" i="1" l="1"/>
  <c r="H84" i="1"/>
  <c r="L84" i="1" s="1"/>
  <c r="K84" i="1" l="1"/>
  <c r="I84" i="1"/>
  <c r="E85" i="1" l="1"/>
  <c r="M84" i="1"/>
  <c r="N84" i="1" s="1"/>
  <c r="H85" i="1" l="1"/>
  <c r="L85" i="1" s="1"/>
  <c r="G85" i="1"/>
  <c r="K85" i="1" l="1"/>
  <c r="I85" i="1"/>
  <c r="E86" i="1" l="1"/>
  <c r="M85" i="1"/>
  <c r="N85" i="1" s="1"/>
  <c r="H86" i="1" l="1"/>
  <c r="L86" i="1" s="1"/>
  <c r="G86" i="1"/>
  <c r="K86" i="1" l="1"/>
  <c r="I86" i="1"/>
  <c r="E87" i="1" l="1"/>
  <c r="M86" i="1"/>
  <c r="N86" i="1" s="1"/>
  <c r="G87" i="1" l="1"/>
  <c r="H87" i="1"/>
  <c r="L87" i="1" s="1"/>
  <c r="K87" i="1" l="1"/>
  <c r="I87" i="1"/>
  <c r="E88" i="1" l="1"/>
  <c r="M87" i="1"/>
  <c r="N87" i="1" s="1"/>
  <c r="G88" i="1" l="1"/>
  <c r="H88" i="1"/>
  <c r="L88" i="1" s="1"/>
  <c r="K88" i="1" l="1"/>
  <c r="I88" i="1"/>
  <c r="E89" i="1" l="1"/>
  <c r="M88" i="1"/>
  <c r="N88" i="1" s="1"/>
  <c r="H89" i="1" l="1"/>
  <c r="L89" i="1" s="1"/>
  <c r="G89" i="1"/>
  <c r="K89" i="1" l="1"/>
  <c r="I89" i="1"/>
  <c r="E90" i="1" l="1"/>
  <c r="M89" i="1"/>
  <c r="N89" i="1" s="1"/>
  <c r="G90" i="1" l="1"/>
  <c r="H90" i="1"/>
  <c r="L90" i="1" s="1"/>
  <c r="K90" i="1" l="1"/>
  <c r="I90" i="1"/>
  <c r="M90" i="1" s="1"/>
  <c r="E91" i="1" l="1"/>
  <c r="N90" i="1"/>
  <c r="G91" i="1" l="1"/>
  <c r="H91" i="1"/>
  <c r="L91" i="1" s="1"/>
  <c r="K91" i="1" l="1"/>
  <c r="I91" i="1"/>
  <c r="E92" i="1" l="1"/>
  <c r="M91" i="1"/>
  <c r="N91" i="1" s="1"/>
  <c r="H92" i="1" l="1"/>
  <c r="L92" i="1" s="1"/>
  <c r="G92" i="1"/>
  <c r="K92" i="1" l="1"/>
  <c r="I92" i="1"/>
  <c r="E93" i="1" l="1"/>
  <c r="M92" i="1"/>
  <c r="N92" i="1" s="1"/>
  <c r="H93" i="1" l="1"/>
  <c r="L93" i="1" s="1"/>
  <c r="G93" i="1"/>
  <c r="K93" i="1" l="1"/>
  <c r="I93" i="1"/>
  <c r="E94" i="1" l="1"/>
  <c r="M93" i="1"/>
  <c r="N93" i="1" s="1"/>
  <c r="H94" i="1" l="1"/>
  <c r="L94" i="1" s="1"/>
  <c r="G94" i="1"/>
  <c r="K94" i="1" l="1"/>
  <c r="I94" i="1"/>
  <c r="E95" i="1" l="1"/>
  <c r="M94" i="1"/>
  <c r="N94" i="1" s="1"/>
  <c r="H95" i="1" l="1"/>
  <c r="L95" i="1" s="1"/>
  <c r="G95" i="1"/>
  <c r="K95" i="1" l="1"/>
  <c r="I95" i="1"/>
  <c r="E96" i="1" l="1"/>
  <c r="M95" i="1"/>
  <c r="N95" i="1" s="1"/>
  <c r="H96" i="1" l="1"/>
  <c r="L96" i="1" s="1"/>
  <c r="G96" i="1"/>
  <c r="K96" i="1" l="1"/>
  <c r="I96" i="1"/>
  <c r="E97" i="1" l="1"/>
  <c r="M96" i="1"/>
  <c r="N96" i="1" s="1"/>
  <c r="H97" i="1" l="1"/>
  <c r="L97" i="1" s="1"/>
  <c r="G97" i="1"/>
  <c r="K97" i="1" l="1"/>
  <c r="I97" i="1"/>
  <c r="E98" i="1" l="1"/>
  <c r="M97" i="1"/>
  <c r="N97" i="1"/>
  <c r="H98" i="1" l="1"/>
  <c r="L98" i="1" s="1"/>
  <c r="G98" i="1"/>
  <c r="K98" i="1" l="1"/>
  <c r="I98" i="1"/>
  <c r="E99" i="1" l="1"/>
  <c r="M98" i="1"/>
  <c r="N98" i="1" s="1"/>
  <c r="H99" i="1" l="1"/>
  <c r="L99" i="1" s="1"/>
  <c r="G99" i="1"/>
  <c r="K99" i="1" l="1"/>
  <c r="I99" i="1"/>
  <c r="E100" i="1" l="1"/>
  <c r="M99" i="1"/>
  <c r="N99" i="1" s="1"/>
  <c r="H100" i="1" l="1"/>
  <c r="L100" i="1" s="1"/>
  <c r="G100" i="1"/>
  <c r="K100" i="1" l="1"/>
  <c r="I100" i="1"/>
  <c r="E101" i="1" l="1"/>
  <c r="M100" i="1"/>
  <c r="N100" i="1" s="1"/>
  <c r="G101" i="1" l="1"/>
  <c r="H101" i="1"/>
  <c r="L101" i="1" s="1"/>
  <c r="K101" i="1" l="1"/>
  <c r="I101" i="1"/>
  <c r="E102" i="1" l="1"/>
  <c r="M101" i="1"/>
  <c r="N101" i="1" s="1"/>
  <c r="G102" i="1" l="1"/>
  <c r="H102" i="1"/>
  <c r="L102" i="1" s="1"/>
  <c r="K102" i="1" l="1"/>
  <c r="I102" i="1"/>
  <c r="E103" i="1" l="1"/>
  <c r="M102" i="1"/>
  <c r="N102" i="1" s="1"/>
  <c r="G103" i="1" l="1"/>
  <c r="H103" i="1"/>
  <c r="L103" i="1" s="1"/>
  <c r="I103" i="1" l="1"/>
  <c r="M103" i="1" s="1"/>
  <c r="K103" i="1"/>
  <c r="N103" i="1" l="1"/>
  <c r="Q5" i="1"/>
</calcChain>
</file>

<file path=xl/sharedStrings.xml><?xml version="1.0" encoding="utf-8"?>
<sst xmlns="http://schemas.openxmlformats.org/spreadsheetml/2006/main" count="192" uniqueCount="124">
  <si>
    <t>Q</t>
  </si>
  <si>
    <t>R</t>
  </si>
  <si>
    <t>h</t>
  </si>
  <si>
    <t>K</t>
  </si>
  <si>
    <t>p</t>
  </si>
  <si>
    <t>S</t>
  </si>
  <si>
    <t>s</t>
  </si>
  <si>
    <t>Inventory</t>
  </si>
  <si>
    <t>Carrying Cost</t>
  </si>
  <si>
    <t>Penalty Cost</t>
  </si>
  <si>
    <t>Shortage</t>
  </si>
  <si>
    <t xml:space="preserve">Order </t>
  </si>
  <si>
    <t>Cost</t>
  </si>
  <si>
    <t>Total</t>
  </si>
  <si>
    <t>Beginning</t>
  </si>
  <si>
    <t>Demand</t>
  </si>
  <si>
    <t>Ending</t>
  </si>
  <si>
    <t>Number of</t>
  </si>
  <si>
    <t>Day #</t>
  </si>
  <si>
    <t>Daily Inventories, Shortages, and Orders</t>
  </si>
  <si>
    <t>Daily Costs</t>
  </si>
  <si>
    <t>Cost Parameters</t>
  </si>
  <si>
    <t>Strategy Details</t>
  </si>
  <si>
    <t>Average Total Cost/day</t>
  </si>
  <si>
    <t>Number</t>
  </si>
  <si>
    <t>(random)</t>
  </si>
  <si>
    <t>t</t>
  </si>
  <si>
    <t>D(t)</t>
  </si>
  <si>
    <t>Step 0</t>
  </si>
  <si>
    <t>Step 1</t>
  </si>
  <si>
    <t>(t)</t>
  </si>
  <si>
    <t>On-hand Inv. BI(t)</t>
  </si>
  <si>
    <t>During Day D(t)</t>
  </si>
  <si>
    <t>On-hand Inv. EI(t)</t>
  </si>
  <si>
    <t>Shortages S(t)</t>
  </si>
  <si>
    <t>Quantity Q(t)</t>
  </si>
  <si>
    <t>(1 point)</t>
  </si>
  <si>
    <t>Step 2</t>
  </si>
  <si>
    <t>Simulated Day</t>
  </si>
  <si>
    <t>Daily Demand</t>
  </si>
  <si>
    <t>Generate daily demand data for 100 days that will be used in simulation</t>
  </si>
  <si>
    <t>To do so, use Data Analysis --&gt; Random Number Generator</t>
  </si>
  <si>
    <t>The generated daily demand numbers will be in cells B4:B103 (yellow cells)</t>
  </si>
  <si>
    <t>Draw an histagram of the generated demand</t>
  </si>
  <si>
    <t>To do so, use Data Analysis --&gt; Histogram</t>
  </si>
  <si>
    <t>Daily demand has a Possion distribution with  𝜆=100</t>
  </si>
  <si>
    <t>Part A - Data Generation and Analysis</t>
  </si>
  <si>
    <t>Bins</t>
  </si>
  <si>
    <t>Select cell O1 for output range and make sure to check Chart Ouput</t>
  </si>
  <si>
    <t>Place the histogram chart here</t>
  </si>
  <si>
    <t>Step 3</t>
  </si>
  <si>
    <t xml:space="preserve">Visually analyze the histogram chart and discuss if it resembles one of the following distributions: </t>
  </si>
  <si>
    <t xml:space="preserve">Use the bin range defined below in N2:N12 (orange cells) </t>
  </si>
  <si>
    <t>and input range will be the generated demand values (i.e., yellow cells)</t>
  </si>
  <si>
    <t>Normal, Exponential, Uniform</t>
  </si>
  <si>
    <t>Search online about the relationship between Poisson distribution and the distribution it resembles and</t>
  </si>
  <si>
    <t>under what conditions Poisson distribution is approximated by the other distribution?</t>
  </si>
  <si>
    <t>Copy and paste the demand data in B4:B103 (yellow cells) into cells F4:F103 (yellow cells) in '(Q,R) policy' and '(s,S) policy' sheets</t>
  </si>
  <si>
    <t>Part B - Simulation of (Q,R) policy</t>
  </si>
  <si>
    <t xml:space="preserve">Copy and paste the demand data in B4:B103 (yellow cells) of 'Data Generation and Analysis' sheet into cells F4:F103 (yellow cells) </t>
  </si>
  <si>
    <t>In this part, you will simulate (Q,R) policy using the demand generated and analyze the results</t>
  </si>
  <si>
    <t>All green cells will have formulas in them! That is, do not type in values.</t>
  </si>
  <si>
    <t>Formulate the relations for daily inventories, shortages, and orders</t>
  </si>
  <si>
    <t>Note that, the beginning inventory at the beginning of day 1 is given as 150 in blue cell E4</t>
  </si>
  <si>
    <t>Q and R values are given in blue cells B2 and B3</t>
  </si>
  <si>
    <t>Formulate the endinging on-hand inventory, number of shortages, and order quantity, and beginning on-hand inventory</t>
  </si>
  <si>
    <t>in green cells in columns G, H, I, and E.</t>
  </si>
  <si>
    <t>Formulate the daily costs</t>
  </si>
  <si>
    <t>Note that cost parameters are given in blue cells in B5, B6, and B7</t>
  </si>
  <si>
    <t>Formulate the inventory carrying cost, shortage penalty cost, order cost, and total cost for each day</t>
  </si>
  <si>
    <t>in green cells in columns K, L, M, and N</t>
  </si>
  <si>
    <t>The green cells in column Q will have the formulas for the corresponding value described in column P</t>
  </si>
  <si>
    <t>Step 4</t>
  </si>
  <si>
    <t>Answer the following discussion questions without making calculations and/or plugging in new numbers</t>
  </si>
  <si>
    <t>Just explain your reasons without numerical evaluation.</t>
  </si>
  <si>
    <t>For inventory carrying cost:</t>
  </si>
  <si>
    <t>For shortage penalty cost:</t>
  </si>
  <si>
    <t>Part C - Simulation of (s,S) policy</t>
  </si>
  <si>
    <t>In this part, you will simulate (s,S) policy using the demand generated and analyze the results</t>
  </si>
  <si>
    <t>s and S values are given in blue cells B2 and B3</t>
  </si>
  <si>
    <t>For beginning on-hand inventory:</t>
  </si>
  <si>
    <t>Standard Deviation of Daily Total Cost</t>
  </si>
  <si>
    <t>For each, state whether it is possible to increase and/or decrese? Explain why briefly. 2 -3 sentences for each will be sufficient.</t>
  </si>
  <si>
    <t>(Q,R) Policy</t>
  </si>
  <si>
    <t>(s,S) Policy</t>
  </si>
  <si>
    <t>Part D - Brief Comparison</t>
  </si>
  <si>
    <t>Copy and past the values for the cost analysis of each simulation for each policy.</t>
  </si>
  <si>
    <t>Answer the following questions and explain your answers briefly.</t>
  </si>
  <si>
    <t>a)</t>
  </si>
  <si>
    <t>b)</t>
  </si>
  <si>
    <t>Based on average daily cost, which policy would you select? AND Discuss which policy is more stable in terms of daily costs.</t>
  </si>
  <si>
    <t>How would you improve the policy with worse average daily cost? Which policy parameters (i.e., Q and R in (Q,R) policy, and s and S in (s,S) policy) should be changed how? Increase or decrease?</t>
  </si>
  <si>
    <t>Briefly discuss without making calculations and additional simulation runs.</t>
  </si>
  <si>
    <t>(1.5 points)</t>
  </si>
  <si>
    <t>If Q is increased while everything else stays the same, how will expected inventory carrying cost and shortage penalty cost change?</t>
  </si>
  <si>
    <t>(1 point, 0.5 each)</t>
  </si>
  <si>
    <t>If S is decreased while everything else stays the same, how will expected daily beginning on-hand inventory and number of shortages change?</t>
  </si>
  <si>
    <t>For shortage:</t>
  </si>
  <si>
    <t>(2 points)</t>
  </si>
  <si>
    <t>(5 points)</t>
  </si>
  <si>
    <t>(3 points)</t>
  </si>
  <si>
    <t>(2 points, 1 each)</t>
  </si>
  <si>
    <t>Explain what type of simulation this project was (refer to the classifications from the lecture notes/textbook)</t>
  </si>
  <si>
    <t xml:space="preserve">How would you improve the simulation design and model here to get a better, more accurate comparison of these two policies </t>
  </si>
  <si>
    <t>Enter your name</t>
  </si>
  <si>
    <t>Enter your student ID</t>
  </si>
  <si>
    <t>Enter sum of the digits in your ID</t>
  </si>
  <si>
    <t>(0.5 point)</t>
  </si>
  <si>
    <t>Formulate the statistics for the values discussed in column P</t>
  </si>
  <si>
    <t>That is, copy the values in cells Q4:Q5 of (Q,R) policy sheet and paste only the values to B2:B3 here</t>
  </si>
  <si>
    <t>and copy the values in cells Q4:Q5 of (s,S) policy sheet and paste only the values to D2:D3 here</t>
  </si>
  <si>
    <t>Sai Lakshman Ethakatla</t>
  </si>
  <si>
    <t>A05134435</t>
  </si>
  <si>
    <t>Bin</t>
  </si>
  <si>
    <t>More</t>
  </si>
  <si>
    <t>Frequency</t>
  </si>
  <si>
    <r>
      <t>The histogram picture above is a normal distribution since the graph depicts a normal distribution from the Probability Theory Review.
The Normal Distribution is well described as Possion Distribution(</t>
    </r>
    <r>
      <rPr>
        <sz val="11"/>
        <color theme="1"/>
        <rFont val="Calibri"/>
        <family val="2"/>
      </rPr>
      <t>λ</t>
    </r>
    <r>
      <rPr>
        <sz val="11"/>
        <color theme="1"/>
        <rFont val="Calibri"/>
        <family val="2"/>
        <scheme val="minor"/>
      </rPr>
      <t xml:space="preserve">) because the mean and variance are same for both the distributions and 
when </t>
    </r>
    <r>
      <rPr>
        <sz val="11"/>
        <color theme="1"/>
        <rFont val="Calibri"/>
        <family val="2"/>
      </rPr>
      <t>λ</t>
    </r>
    <r>
      <rPr>
        <sz val="7.7"/>
        <color theme="1"/>
        <rFont val="Calibri"/>
        <family val="2"/>
      </rPr>
      <t xml:space="preserve">   </t>
    </r>
    <r>
      <rPr>
        <sz val="11"/>
        <color theme="1"/>
        <rFont val="Calibri"/>
        <family val="2"/>
      </rPr>
      <t>is large,  then Normal Distribution is as similar as Possion(λ)  distribution.</t>
    </r>
  </si>
  <si>
    <t>By applying the condition as mentioned above, When the Q value is increased, the inventory carrying cost also increases.The inventory carrying cost has been observed to be increasing
because by increasing the order quantity the daily demand also increases which  resulting in conditions where the quantity of products
remaining at the end of the day is increased.</t>
  </si>
  <si>
    <t>By applying the condition as mentioned above, When the Q value is increased, the shortage penalty cost  is decreased.
Because by increasing the order quantity demand the daily demand also increases to the point where it is believed that there is adequate quantity to meet the demand and fewer shortages  to occur. So that when Q(order quantity) increased then shortage penalty cost  is decreases.</t>
  </si>
  <si>
    <t>Based on average daily cost, I would select (Q,R) policy. By comparing the average daily costs of (Q,R) and (s,S), the (Q,R) policy appears to be more stable than the (s,S) approach. The (Q,R) policy has a low average daily cost when compared to (s,S) policy by taking that into account (Q,R) policy satisfies daily demand, resulting in less shortages in the majority of situations. The policy that helps us more in satisfying daily demand is considered more stable in terms of daily costs. So that i would choose (Q,R) policy.</t>
  </si>
  <si>
    <t>By applying the condition as mentioned above, When S(minimum order quantity) is decreased.  The beginning on-hand inventory also decreases 
because when  S is decreased it will meet  daily demand so that when minimum number of order is decreased then beginning on-hand inventory also decreases.</t>
  </si>
  <si>
    <t>By applying the conditions as mentioned above, when S(minimum order quantity) is decreased the number of shortages will increase because the demand is
larger than inventory on hand. When S is decrease we have more shortages, so that average  cost per day also increases.</t>
  </si>
  <si>
    <t>To improve the policy with worse average daily cost, If we need to enhance (s, S) Policy,  we would need to decrease S to reduce the average daily cost. Inventory carrying costs, shortage penalty costs, and trucking costs will also decrease but we have less inventory to carry over, acquire, and transport as we reduce S in the (s, S) policy. As a result, our daily average cost will also decrease.</t>
  </si>
  <si>
    <t>As a result, the model is dynamic, stochastic, and discrete because it is dependent on consumer purchases, which influence inventory and re-stocking levels. We could improve the models by looking at earlier data and producing a more accurate  and longer lenght of data for  analysis to get a more accurate comparison of the two models because the number of items a consumer will purchase is unknown, the model has stochastic random input. Finally, we can use simulation modeling tools to improve our input analysis and technique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</si>
</sst>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u/>
      <sz val="11"/>
      <color theme="1"/>
      <name val="Calibri"/>
      <family val="2"/>
      <scheme val="minor"/>
    </font>
    <font>
      <b/>
      <i/>
      <sz val="11"/>
      <color theme="1"/>
      <name val="Calibri"/>
      <family val="2"/>
      <scheme val="minor"/>
    </font>
    <font>
      <i/>
      <sz val="11"/>
      <color theme="1"/>
      <name val="Calibri"/>
      <family val="2"/>
      <scheme val="minor"/>
    </font>
    <font>
      <sz val="11"/>
      <color theme="1"/>
      <name val="Calibri"/>
      <family val="2"/>
    </font>
    <font>
      <sz val="7.7"/>
      <color theme="1"/>
      <name val="Calibri"/>
      <family val="2"/>
    </font>
  </fonts>
  <fills count="8">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2" borderId="0" xfId="0" applyFill="1" applyAlignment="1">
      <alignment horizontal="center"/>
    </xf>
    <xf numFmtId="0" fontId="0" fillId="0" borderId="1" xfId="0" applyBorder="1" applyAlignment="1">
      <alignment horizontal="center"/>
    </xf>
    <xf numFmtId="0" fontId="0" fillId="0" borderId="0" xfId="0" applyFill="1"/>
    <xf numFmtId="0" fontId="0" fillId="0" borderId="0" xfId="0" applyFill="1" applyBorder="1" applyAlignment="1">
      <alignment horizontal="center"/>
    </xf>
    <xf numFmtId="0" fontId="0" fillId="4" borderId="0" xfId="0" applyFill="1"/>
    <xf numFmtId="0" fontId="0" fillId="0" borderId="0" xfId="0" applyFill="1" applyAlignment="1">
      <alignment horizontal="center"/>
    </xf>
    <xf numFmtId="0" fontId="1" fillId="0" borderId="3" xfId="0" applyFont="1" applyBorder="1" applyAlignment="1">
      <alignment horizontal="center"/>
    </xf>
    <xf numFmtId="0" fontId="3" fillId="0" borderId="0" xfId="0" applyFont="1"/>
    <xf numFmtId="0" fontId="1" fillId="0" borderId="5" xfId="0" applyFont="1" applyBorder="1" applyAlignment="1">
      <alignment horizontal="center"/>
    </xf>
    <xf numFmtId="0" fontId="1" fillId="6" borderId="2" xfId="0" applyFont="1" applyFill="1" applyBorder="1" applyAlignment="1">
      <alignment horizontal="center"/>
    </xf>
    <xf numFmtId="0" fontId="1" fillId="6" borderId="6" xfId="0" applyFont="1" applyFill="1" applyBorder="1" applyAlignment="1">
      <alignment horizontal="center"/>
    </xf>
    <xf numFmtId="0" fontId="0" fillId="0" borderId="4" xfId="0" applyBorder="1" applyAlignment="1">
      <alignment horizontal="center"/>
    </xf>
    <xf numFmtId="0" fontId="0" fillId="0" borderId="0" xfId="0" applyAlignment="1">
      <alignment horizontal="right"/>
    </xf>
    <xf numFmtId="0" fontId="0" fillId="0" borderId="5" xfId="0" applyBorder="1" applyAlignment="1">
      <alignment horizontal="center"/>
    </xf>
    <xf numFmtId="0" fontId="1" fillId="0" borderId="0" xfId="0" applyFont="1"/>
    <xf numFmtId="0" fontId="2" fillId="0" borderId="0" xfId="0" applyFont="1"/>
    <xf numFmtId="0" fontId="1" fillId="0" borderId="0" xfId="0" applyFont="1" applyAlignment="1">
      <alignment horizontal="center"/>
    </xf>
    <xf numFmtId="0" fontId="4" fillId="0" borderId="0" xfId="0" applyFont="1" applyAlignment="1">
      <alignment vertical="center"/>
    </xf>
    <xf numFmtId="0" fontId="1" fillId="0" borderId="0" xfId="0" applyFont="1" applyFill="1" applyBorder="1" applyAlignment="1">
      <alignment horizontal="center"/>
    </xf>
    <xf numFmtId="0" fontId="0" fillId="0" borderId="0" xfId="0" applyNumberFormat="1"/>
    <xf numFmtId="0" fontId="0" fillId="0" borderId="0" xfId="0" applyAlignment="1">
      <alignment horizontal="left"/>
    </xf>
    <xf numFmtId="0" fontId="0" fillId="5" borderId="0" xfId="0" applyNumberFormat="1" applyFill="1" applyBorder="1" applyAlignment="1"/>
    <xf numFmtId="0" fontId="0" fillId="7" borderId="0" xfId="0" applyFill="1" applyAlignment="1">
      <alignment horizontal="center"/>
    </xf>
    <xf numFmtId="0" fontId="0" fillId="4" borderId="0" xfId="0" applyFill="1" applyAlignment="1">
      <alignment horizontal="center"/>
    </xf>
    <xf numFmtId="0" fontId="1" fillId="0" borderId="1" xfId="0" applyFont="1" applyBorder="1"/>
    <xf numFmtId="0" fontId="1" fillId="0" borderId="0" xfId="0" applyFont="1" applyAlignment="1">
      <alignment horizontal="left"/>
    </xf>
    <xf numFmtId="0" fontId="1" fillId="0" borderId="1" xfId="0" applyFont="1" applyBorder="1" applyAlignment="1">
      <alignment horizontal="center"/>
    </xf>
    <xf numFmtId="0" fontId="0" fillId="0" borderId="9" xfId="0" applyBorder="1"/>
    <xf numFmtId="0" fontId="0" fillId="4" borderId="10" xfId="0" applyFill="1" applyBorder="1"/>
    <xf numFmtId="0" fontId="0" fillId="0" borderId="11" xfId="0" applyBorder="1"/>
    <xf numFmtId="0" fontId="0" fillId="4" borderId="12" xfId="0"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'Demand Generation and Analysis'!$O$2:$O$13</c:f>
              <c:strCache>
                <c:ptCount val="12"/>
                <c:pt idx="0">
                  <c:v>50</c:v>
                </c:pt>
                <c:pt idx="1">
                  <c:v>60</c:v>
                </c:pt>
                <c:pt idx="2">
                  <c:v>70</c:v>
                </c:pt>
                <c:pt idx="3">
                  <c:v>80</c:v>
                </c:pt>
                <c:pt idx="4">
                  <c:v>90</c:v>
                </c:pt>
                <c:pt idx="5">
                  <c:v>100</c:v>
                </c:pt>
                <c:pt idx="6">
                  <c:v>110</c:v>
                </c:pt>
                <c:pt idx="7">
                  <c:v>120</c:v>
                </c:pt>
                <c:pt idx="8">
                  <c:v>130</c:v>
                </c:pt>
                <c:pt idx="9">
                  <c:v>140</c:v>
                </c:pt>
                <c:pt idx="10">
                  <c:v>150</c:v>
                </c:pt>
                <c:pt idx="11">
                  <c:v>More</c:v>
                </c:pt>
              </c:strCache>
            </c:strRef>
          </c:cat>
          <c:val>
            <c:numRef>
              <c:f>'Demand Generation and Analysis'!$P$2:$P$13</c:f>
              <c:numCache>
                <c:formatCode>General</c:formatCode>
                <c:ptCount val="12"/>
                <c:pt idx="0">
                  <c:v>0</c:v>
                </c:pt>
                <c:pt idx="1">
                  <c:v>0</c:v>
                </c:pt>
                <c:pt idx="2">
                  <c:v>0</c:v>
                </c:pt>
                <c:pt idx="3">
                  <c:v>4</c:v>
                </c:pt>
                <c:pt idx="4">
                  <c:v>11</c:v>
                </c:pt>
                <c:pt idx="5">
                  <c:v>36</c:v>
                </c:pt>
                <c:pt idx="6">
                  <c:v>28</c:v>
                </c:pt>
                <c:pt idx="7">
                  <c:v>20</c:v>
                </c:pt>
                <c:pt idx="8">
                  <c:v>1</c:v>
                </c:pt>
                <c:pt idx="9">
                  <c:v>0</c:v>
                </c:pt>
                <c:pt idx="10">
                  <c:v>0</c:v>
                </c:pt>
                <c:pt idx="11">
                  <c:v>0</c:v>
                </c:pt>
              </c:numCache>
            </c:numRef>
          </c:val>
          <c:extLst>
            <c:ext xmlns:c16="http://schemas.microsoft.com/office/drawing/2014/chart" uri="{C3380CC4-5D6E-409C-BE32-E72D297353CC}">
              <c16:uniqueId val="{00000001-1A31-449E-A4C6-FE3C2722577C}"/>
            </c:ext>
          </c:extLst>
        </c:ser>
        <c:dLbls>
          <c:showLegendKey val="0"/>
          <c:showVal val="0"/>
          <c:showCatName val="0"/>
          <c:showSerName val="0"/>
          <c:showPercent val="0"/>
          <c:showBubbleSize val="0"/>
        </c:dLbls>
        <c:gapWidth val="150"/>
        <c:axId val="1128359280"/>
        <c:axId val="1128359696"/>
      </c:barChart>
      <c:catAx>
        <c:axId val="112835928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28359696"/>
        <c:crosses val="autoZero"/>
        <c:auto val="1"/>
        <c:lblAlgn val="ctr"/>
        <c:lblOffset val="100"/>
        <c:noMultiLvlLbl val="0"/>
      </c:catAx>
      <c:valAx>
        <c:axId val="112835969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283592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60</xdr:row>
      <xdr:rowOff>0</xdr:rowOff>
    </xdr:from>
    <xdr:to>
      <xdr:col>12</xdr:col>
      <xdr:colOff>25317</xdr:colOff>
      <xdr:row>63</xdr:row>
      <xdr:rowOff>7268</xdr:rowOff>
    </xdr:to>
    <xdr:pic>
      <xdr:nvPicPr>
        <xdr:cNvPr id="2" name="Picture 1">
          <a:extLst>
            <a:ext uri="{FF2B5EF4-FFF2-40B4-BE49-F238E27FC236}">
              <a16:creationId xmlns:a16="http://schemas.microsoft.com/office/drawing/2014/main" id="{48559D1D-5C24-4F85-B3A6-49048AB10E0E}"/>
            </a:ext>
          </a:extLst>
        </xdr:cNvPr>
        <xdr:cNvPicPr>
          <a:picLocks noChangeAspect="1"/>
        </xdr:cNvPicPr>
      </xdr:nvPicPr>
      <xdr:blipFill>
        <a:blip xmlns:r="http://schemas.openxmlformats.org/officeDocument/2006/relationships" r:embed="rId1"/>
        <a:stretch>
          <a:fillRect/>
        </a:stretch>
      </xdr:blipFill>
      <xdr:spPr>
        <a:xfrm>
          <a:off x="4743701" y="10903618"/>
          <a:ext cx="4543425" cy="552450"/>
        </a:xfrm>
        <a:prstGeom prst="rect">
          <a:avLst/>
        </a:prstGeom>
      </xdr:spPr>
    </xdr:pic>
    <xdr:clientData/>
  </xdr:twoCellAnchor>
  <xdr:twoCellAnchor>
    <xdr:from>
      <xdr:col>8</xdr:col>
      <xdr:colOff>223157</xdr:colOff>
      <xdr:row>22</xdr:row>
      <xdr:rowOff>180704</xdr:rowOff>
    </xdr:from>
    <xdr:to>
      <xdr:col>14</xdr:col>
      <xdr:colOff>223157</xdr:colOff>
      <xdr:row>32</xdr:row>
      <xdr:rowOff>180703</xdr:rowOff>
    </xdr:to>
    <xdr:graphicFrame macro="">
      <xdr:nvGraphicFramePr>
        <xdr:cNvPr id="3" name="Chart 2">
          <a:extLst>
            <a:ext uri="{FF2B5EF4-FFF2-40B4-BE49-F238E27FC236}">
              <a16:creationId xmlns:a16="http://schemas.microsoft.com/office/drawing/2014/main" id="{C95F1949-027B-4597-9EF5-54EBDC588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7B5-A506-4696-B3A4-FE80FB8010FF}">
  <dimension ref="A1:P103"/>
  <sheetViews>
    <sheetView zoomScale="70" zoomScaleNormal="70" workbookViewId="0">
      <selection activeCell="D93" sqref="D93"/>
    </sheetView>
  </sheetViews>
  <sheetFormatPr defaultRowHeight="14.4" x14ac:dyDescent="0.3"/>
  <cols>
    <col min="1" max="1" width="12.5546875" bestFit="1" customWidth="1"/>
    <col min="2" max="2" width="12.21875" bestFit="1" customWidth="1"/>
    <col min="3" max="3" width="12.21875" style="4" customWidth="1"/>
    <col min="4" max="4" width="13.109375" customWidth="1"/>
    <col min="5" max="5" width="16.21875" customWidth="1"/>
    <col min="6" max="6" width="9.109375" customWidth="1"/>
  </cols>
  <sheetData>
    <row r="1" spans="1:16" x14ac:dyDescent="0.3">
      <c r="A1" s="8" t="s">
        <v>38</v>
      </c>
      <c r="B1" s="8" t="s">
        <v>39</v>
      </c>
      <c r="C1" s="20"/>
      <c r="E1" s="16" t="s">
        <v>45</v>
      </c>
      <c r="N1" s="9" t="s">
        <v>47</v>
      </c>
      <c r="O1" t="s">
        <v>113</v>
      </c>
      <c r="P1" t="s">
        <v>115</v>
      </c>
    </row>
    <row r="2" spans="1:16" x14ac:dyDescent="0.3">
      <c r="A2" s="10" t="s">
        <v>24</v>
      </c>
      <c r="B2" s="10" t="s">
        <v>25</v>
      </c>
      <c r="C2" s="20"/>
      <c r="N2" s="23">
        <v>50</v>
      </c>
      <c r="O2" s="21">
        <v>50</v>
      </c>
      <c r="P2">
        <v>0</v>
      </c>
    </row>
    <row r="3" spans="1:16" x14ac:dyDescent="0.3">
      <c r="A3" s="11" t="s">
        <v>26</v>
      </c>
      <c r="B3" s="12" t="s">
        <v>27</v>
      </c>
      <c r="C3" s="20"/>
      <c r="N3" s="23">
        <v>60</v>
      </c>
      <c r="O3" s="21">
        <v>60</v>
      </c>
      <c r="P3">
        <v>0</v>
      </c>
    </row>
    <row r="4" spans="1:16" x14ac:dyDescent="0.3">
      <c r="A4" s="13">
        <v>1</v>
      </c>
      <c r="B4">
        <v>110</v>
      </c>
      <c r="C4" s="5"/>
      <c r="N4" s="23">
        <v>70</v>
      </c>
      <c r="O4" s="21">
        <v>70</v>
      </c>
      <c r="P4">
        <v>0</v>
      </c>
    </row>
    <row r="5" spans="1:16" x14ac:dyDescent="0.3">
      <c r="A5" s="13">
        <v>2</v>
      </c>
      <c r="B5">
        <v>92</v>
      </c>
      <c r="C5" s="5"/>
      <c r="D5" s="16" t="s">
        <v>98</v>
      </c>
      <c r="E5" s="17" t="s">
        <v>46</v>
      </c>
      <c r="N5" s="23">
        <v>80</v>
      </c>
      <c r="O5" s="21">
        <v>80</v>
      </c>
      <c r="P5">
        <v>4</v>
      </c>
    </row>
    <row r="6" spans="1:16" x14ac:dyDescent="0.3">
      <c r="A6" s="13">
        <v>3</v>
      </c>
      <c r="B6">
        <v>105</v>
      </c>
      <c r="C6" s="5"/>
      <c r="N6" s="23">
        <v>90</v>
      </c>
      <c r="O6" s="21">
        <v>90</v>
      </c>
      <c r="P6">
        <v>11</v>
      </c>
    </row>
    <row r="7" spans="1:16" x14ac:dyDescent="0.3">
      <c r="A7" s="13">
        <v>4</v>
      </c>
      <c r="B7">
        <v>113</v>
      </c>
      <c r="C7" s="5"/>
      <c r="E7" s="18" t="s">
        <v>28</v>
      </c>
      <c r="F7" t="s">
        <v>104</v>
      </c>
      <c r="H7" s="35" t="s">
        <v>111</v>
      </c>
      <c r="I7" s="36"/>
      <c r="J7" s="37"/>
      <c r="N7" s="23">
        <v>100</v>
      </c>
      <c r="O7" s="21">
        <v>100</v>
      </c>
      <c r="P7">
        <v>36</v>
      </c>
    </row>
    <row r="8" spans="1:16" x14ac:dyDescent="0.3">
      <c r="A8" s="13">
        <v>5</v>
      </c>
      <c r="B8">
        <v>107</v>
      </c>
      <c r="C8" s="5"/>
      <c r="E8" s="1"/>
      <c r="F8" s="22" t="s">
        <v>105</v>
      </c>
      <c r="H8" s="35" t="s">
        <v>112</v>
      </c>
      <c r="I8" s="36"/>
      <c r="J8" s="37"/>
      <c r="N8" s="23">
        <v>110</v>
      </c>
      <c r="O8" s="21">
        <v>110</v>
      </c>
      <c r="P8">
        <v>28</v>
      </c>
    </row>
    <row r="9" spans="1:16" x14ac:dyDescent="0.3">
      <c r="A9" s="13">
        <v>6</v>
      </c>
      <c r="B9">
        <v>111</v>
      </c>
      <c r="C9" s="5"/>
      <c r="E9" s="1"/>
      <c r="F9" s="22" t="s">
        <v>106</v>
      </c>
      <c r="I9" s="35">
        <v>25</v>
      </c>
      <c r="J9" s="37"/>
      <c r="N9" s="23">
        <v>120</v>
      </c>
      <c r="O9" s="21">
        <v>120</v>
      </c>
      <c r="P9">
        <v>20</v>
      </c>
    </row>
    <row r="10" spans="1:16" x14ac:dyDescent="0.3">
      <c r="A10" s="13">
        <v>7</v>
      </c>
      <c r="B10">
        <v>92</v>
      </c>
      <c r="C10" s="5"/>
      <c r="E10" s="1"/>
      <c r="F10" s="14"/>
      <c r="N10" s="23">
        <v>130</v>
      </c>
      <c r="O10" s="21">
        <v>130</v>
      </c>
      <c r="P10">
        <v>1</v>
      </c>
    </row>
    <row r="11" spans="1:16" x14ac:dyDescent="0.3">
      <c r="A11" s="13">
        <v>8</v>
      </c>
      <c r="B11">
        <v>103</v>
      </c>
      <c r="C11" s="5"/>
      <c r="E11" s="1"/>
      <c r="N11" s="23">
        <v>140</v>
      </c>
      <c r="O11" s="21">
        <v>140</v>
      </c>
      <c r="P11">
        <v>0</v>
      </c>
    </row>
    <row r="12" spans="1:16" x14ac:dyDescent="0.3">
      <c r="A12" s="13">
        <v>9</v>
      </c>
      <c r="B12">
        <v>92</v>
      </c>
      <c r="C12" s="5"/>
      <c r="E12" s="18" t="s">
        <v>29</v>
      </c>
      <c r="F12" t="s">
        <v>40</v>
      </c>
      <c r="N12" s="23">
        <v>150</v>
      </c>
      <c r="O12" s="21">
        <v>150</v>
      </c>
      <c r="P12">
        <v>0</v>
      </c>
    </row>
    <row r="13" spans="1:16" x14ac:dyDescent="0.3">
      <c r="A13" s="13">
        <v>10</v>
      </c>
      <c r="B13">
        <v>99</v>
      </c>
      <c r="C13" s="5"/>
      <c r="E13" s="1" t="s">
        <v>36</v>
      </c>
      <c r="F13" s="22" t="s">
        <v>41</v>
      </c>
      <c r="O13" t="s">
        <v>114</v>
      </c>
      <c r="P13">
        <v>0</v>
      </c>
    </row>
    <row r="14" spans="1:16" x14ac:dyDescent="0.3">
      <c r="A14" s="13">
        <v>11</v>
      </c>
      <c r="B14">
        <v>105</v>
      </c>
      <c r="C14" s="5"/>
      <c r="F14" t="s">
        <v>42</v>
      </c>
    </row>
    <row r="15" spans="1:16" x14ac:dyDescent="0.3">
      <c r="A15" s="13">
        <v>12</v>
      </c>
      <c r="B15">
        <v>101</v>
      </c>
      <c r="C15" s="5"/>
    </row>
    <row r="16" spans="1:16" x14ac:dyDescent="0.3">
      <c r="A16" s="13">
        <v>13</v>
      </c>
      <c r="B16">
        <v>96</v>
      </c>
      <c r="C16" s="5"/>
      <c r="E16" s="18" t="s">
        <v>37</v>
      </c>
      <c r="F16" t="s">
        <v>43</v>
      </c>
    </row>
    <row r="17" spans="1:15" x14ac:dyDescent="0.3">
      <c r="A17" s="13">
        <v>14</v>
      </c>
      <c r="B17">
        <v>88</v>
      </c>
      <c r="C17" s="5"/>
      <c r="E17" s="1" t="s">
        <v>36</v>
      </c>
      <c r="F17" t="s">
        <v>44</v>
      </c>
    </row>
    <row r="18" spans="1:15" x14ac:dyDescent="0.3">
      <c r="A18" s="13">
        <v>15</v>
      </c>
      <c r="B18">
        <v>95</v>
      </c>
      <c r="C18" s="5"/>
      <c r="F18" t="s">
        <v>52</v>
      </c>
    </row>
    <row r="19" spans="1:15" x14ac:dyDescent="0.3">
      <c r="A19" s="13">
        <v>16</v>
      </c>
      <c r="B19">
        <v>89</v>
      </c>
      <c r="C19" s="5"/>
      <c r="F19" t="s">
        <v>53</v>
      </c>
    </row>
    <row r="20" spans="1:15" x14ac:dyDescent="0.3">
      <c r="A20" s="13">
        <v>17</v>
      </c>
      <c r="B20">
        <v>93</v>
      </c>
      <c r="C20" s="5"/>
      <c r="F20" t="s">
        <v>48</v>
      </c>
    </row>
    <row r="21" spans="1:15" ht="14.25" customHeight="1" x14ac:dyDescent="0.3">
      <c r="A21" s="13">
        <v>18</v>
      </c>
      <c r="B21">
        <v>114</v>
      </c>
      <c r="C21" s="5"/>
      <c r="F21" s="33" t="s">
        <v>49</v>
      </c>
      <c r="G21" s="33"/>
      <c r="H21" s="33"/>
      <c r="I21" s="33"/>
      <c r="J21" s="33"/>
      <c r="K21" s="33"/>
      <c r="L21" s="33"/>
      <c r="M21" s="33"/>
      <c r="N21" s="33"/>
      <c r="O21" s="33"/>
    </row>
    <row r="22" spans="1:15" x14ac:dyDescent="0.3">
      <c r="A22" s="13">
        <v>19</v>
      </c>
      <c r="B22">
        <v>90</v>
      </c>
      <c r="C22" s="5"/>
      <c r="F22" s="33"/>
      <c r="G22" s="33"/>
      <c r="H22" s="33"/>
      <c r="I22" s="33"/>
      <c r="J22" s="33"/>
      <c r="K22" s="33"/>
      <c r="L22" s="33"/>
      <c r="M22" s="33"/>
      <c r="N22" s="33"/>
      <c r="O22" s="33"/>
    </row>
    <row r="23" spans="1:15" x14ac:dyDescent="0.3">
      <c r="A23" s="13">
        <v>20</v>
      </c>
      <c r="B23">
        <v>105</v>
      </c>
      <c r="C23" s="5"/>
      <c r="F23" s="33"/>
      <c r="G23" s="33"/>
      <c r="H23" s="33"/>
      <c r="I23" s="33"/>
      <c r="J23" s="33"/>
      <c r="K23" s="33"/>
      <c r="L23" s="33"/>
      <c r="M23" s="33"/>
      <c r="N23" s="33"/>
      <c r="O23" s="33"/>
    </row>
    <row r="24" spans="1:15" x14ac:dyDescent="0.3">
      <c r="A24" s="13">
        <v>21</v>
      </c>
      <c r="B24">
        <v>103</v>
      </c>
      <c r="C24" s="5"/>
      <c r="F24" s="33"/>
      <c r="G24" s="33"/>
      <c r="H24" s="33"/>
      <c r="I24" s="33"/>
      <c r="J24" s="33"/>
      <c r="K24" s="33"/>
      <c r="L24" s="33"/>
      <c r="M24" s="33"/>
      <c r="N24" s="33"/>
      <c r="O24" s="33"/>
    </row>
    <row r="25" spans="1:15" x14ac:dyDescent="0.3">
      <c r="A25" s="13">
        <v>22</v>
      </c>
      <c r="B25">
        <v>77</v>
      </c>
      <c r="C25" s="5"/>
      <c r="F25" s="33"/>
      <c r="G25" s="33"/>
      <c r="H25" s="33"/>
      <c r="I25" s="33"/>
      <c r="J25" s="33"/>
      <c r="K25" s="33"/>
      <c r="L25" s="33"/>
      <c r="M25" s="33"/>
      <c r="N25" s="33"/>
      <c r="O25" s="33"/>
    </row>
    <row r="26" spans="1:15" x14ac:dyDescent="0.3">
      <c r="A26" s="13">
        <v>23</v>
      </c>
      <c r="B26">
        <v>97</v>
      </c>
      <c r="C26" s="5"/>
      <c r="F26" s="33"/>
      <c r="G26" s="33"/>
      <c r="H26" s="33"/>
      <c r="I26" s="33"/>
      <c r="J26" s="33"/>
      <c r="K26" s="33"/>
      <c r="L26" s="33"/>
      <c r="M26" s="33"/>
      <c r="N26" s="33"/>
      <c r="O26" s="33"/>
    </row>
    <row r="27" spans="1:15" x14ac:dyDescent="0.3">
      <c r="A27" s="13">
        <v>24</v>
      </c>
      <c r="B27">
        <v>94</v>
      </c>
      <c r="C27" s="5"/>
      <c r="F27" s="33"/>
      <c r="G27" s="33"/>
      <c r="H27" s="33"/>
      <c r="I27" s="33"/>
      <c r="J27" s="33"/>
      <c r="K27" s="33"/>
      <c r="L27" s="33"/>
      <c r="M27" s="33"/>
      <c r="N27" s="33"/>
      <c r="O27" s="33"/>
    </row>
    <row r="28" spans="1:15" x14ac:dyDescent="0.3">
      <c r="A28" s="13">
        <v>25</v>
      </c>
      <c r="B28">
        <v>112</v>
      </c>
      <c r="C28" s="5"/>
      <c r="F28" s="33"/>
      <c r="G28" s="33"/>
      <c r="H28" s="33"/>
      <c r="I28" s="33"/>
      <c r="J28" s="33"/>
      <c r="K28" s="33"/>
      <c r="L28" s="33"/>
      <c r="M28" s="33"/>
      <c r="N28" s="33"/>
      <c r="O28" s="33"/>
    </row>
    <row r="29" spans="1:15" x14ac:dyDescent="0.3">
      <c r="A29" s="13">
        <v>26</v>
      </c>
      <c r="B29">
        <v>98</v>
      </c>
      <c r="C29" s="5"/>
      <c r="F29" s="33"/>
      <c r="G29" s="33"/>
      <c r="H29" s="33"/>
      <c r="I29" s="33"/>
      <c r="J29" s="33"/>
      <c r="K29" s="33"/>
      <c r="L29" s="33"/>
      <c r="M29" s="33"/>
      <c r="N29" s="33"/>
      <c r="O29" s="33"/>
    </row>
    <row r="30" spans="1:15" x14ac:dyDescent="0.3">
      <c r="A30" s="13">
        <v>27</v>
      </c>
      <c r="B30">
        <v>101</v>
      </c>
      <c r="C30" s="5"/>
      <c r="F30" s="33"/>
      <c r="G30" s="33"/>
      <c r="H30" s="33"/>
      <c r="I30" s="33"/>
      <c r="J30" s="33"/>
      <c r="K30" s="33"/>
      <c r="L30" s="33"/>
      <c r="M30" s="33"/>
      <c r="N30" s="33"/>
      <c r="O30" s="33"/>
    </row>
    <row r="31" spans="1:15" x14ac:dyDescent="0.3">
      <c r="A31" s="13">
        <v>28</v>
      </c>
      <c r="B31">
        <v>115</v>
      </c>
      <c r="C31" s="5"/>
      <c r="F31" s="33"/>
      <c r="G31" s="33"/>
      <c r="H31" s="33"/>
      <c r="I31" s="33"/>
      <c r="J31" s="33"/>
      <c r="K31" s="33"/>
      <c r="L31" s="33"/>
      <c r="M31" s="33"/>
      <c r="N31" s="33"/>
      <c r="O31" s="33"/>
    </row>
    <row r="32" spans="1:15" x14ac:dyDescent="0.3">
      <c r="A32" s="13">
        <v>29</v>
      </c>
      <c r="B32">
        <v>111</v>
      </c>
      <c r="C32" s="5"/>
      <c r="F32" s="33"/>
      <c r="G32" s="33"/>
      <c r="H32" s="33"/>
      <c r="I32" s="33"/>
      <c r="J32" s="33"/>
      <c r="K32" s="33"/>
      <c r="L32" s="33"/>
      <c r="M32" s="33"/>
      <c r="N32" s="33"/>
      <c r="O32" s="33"/>
    </row>
    <row r="33" spans="1:15" x14ac:dyDescent="0.3">
      <c r="A33" s="13">
        <v>30</v>
      </c>
      <c r="B33">
        <v>100</v>
      </c>
      <c r="C33" s="5"/>
      <c r="F33" s="33"/>
      <c r="G33" s="33"/>
      <c r="H33" s="33"/>
      <c r="I33" s="33"/>
      <c r="J33" s="33"/>
      <c r="K33" s="33"/>
      <c r="L33" s="33"/>
      <c r="M33" s="33"/>
      <c r="N33" s="33"/>
      <c r="O33" s="33"/>
    </row>
    <row r="34" spans="1:15" x14ac:dyDescent="0.3">
      <c r="A34" s="13">
        <v>31</v>
      </c>
      <c r="B34">
        <v>100</v>
      </c>
      <c r="C34" s="5"/>
      <c r="F34" s="33"/>
      <c r="G34" s="33"/>
      <c r="H34" s="33"/>
      <c r="I34" s="33"/>
      <c r="J34" s="33"/>
      <c r="K34" s="33"/>
      <c r="L34" s="33"/>
      <c r="M34" s="33"/>
      <c r="N34" s="33"/>
      <c r="O34" s="33"/>
    </row>
    <row r="35" spans="1:15" x14ac:dyDescent="0.3">
      <c r="A35" s="13">
        <v>32</v>
      </c>
      <c r="B35">
        <v>93</v>
      </c>
      <c r="C35" s="5"/>
      <c r="F35" s="33"/>
      <c r="G35" s="33"/>
      <c r="H35" s="33"/>
      <c r="I35" s="33"/>
      <c r="J35" s="33"/>
      <c r="K35" s="33"/>
      <c r="L35" s="33"/>
      <c r="M35" s="33"/>
      <c r="N35" s="33"/>
      <c r="O35" s="33"/>
    </row>
    <row r="36" spans="1:15" x14ac:dyDescent="0.3">
      <c r="A36" s="13">
        <v>33</v>
      </c>
      <c r="B36">
        <v>106</v>
      </c>
      <c r="C36" s="5"/>
      <c r="F36" s="33"/>
      <c r="G36" s="33"/>
      <c r="H36" s="33"/>
      <c r="I36" s="33"/>
      <c r="J36" s="33"/>
      <c r="K36" s="33"/>
      <c r="L36" s="33"/>
      <c r="M36" s="33"/>
      <c r="N36" s="33"/>
      <c r="O36" s="33"/>
    </row>
    <row r="37" spans="1:15" x14ac:dyDescent="0.3">
      <c r="A37" s="13">
        <v>34</v>
      </c>
      <c r="B37">
        <v>78</v>
      </c>
      <c r="C37" s="5"/>
      <c r="E37" s="18"/>
      <c r="F37" s="33"/>
      <c r="G37" s="33"/>
      <c r="H37" s="33"/>
      <c r="I37" s="33"/>
      <c r="J37" s="33"/>
      <c r="K37" s="33"/>
      <c r="L37" s="33"/>
      <c r="M37" s="33"/>
      <c r="N37" s="33"/>
      <c r="O37" s="33"/>
    </row>
    <row r="38" spans="1:15" x14ac:dyDescent="0.3">
      <c r="A38" s="13">
        <v>35</v>
      </c>
      <c r="B38">
        <v>106</v>
      </c>
      <c r="C38" s="5"/>
      <c r="F38" t="s">
        <v>51</v>
      </c>
    </row>
    <row r="39" spans="1:15" x14ac:dyDescent="0.3">
      <c r="A39" s="13">
        <v>36</v>
      </c>
      <c r="B39">
        <v>107</v>
      </c>
      <c r="C39" s="5"/>
      <c r="F39" t="s">
        <v>54</v>
      </c>
    </row>
    <row r="40" spans="1:15" x14ac:dyDescent="0.3">
      <c r="A40" s="13">
        <v>37</v>
      </c>
      <c r="B40">
        <v>96</v>
      </c>
      <c r="C40" s="5"/>
      <c r="F40" t="s">
        <v>55</v>
      </c>
    </row>
    <row r="41" spans="1:15" x14ac:dyDescent="0.3">
      <c r="A41" s="13">
        <v>38</v>
      </c>
      <c r="B41">
        <v>119</v>
      </c>
      <c r="C41" s="5"/>
      <c r="F41" t="s">
        <v>56</v>
      </c>
    </row>
    <row r="42" spans="1:15" x14ac:dyDescent="0.3">
      <c r="A42" s="13">
        <v>39</v>
      </c>
      <c r="B42">
        <v>113</v>
      </c>
      <c r="C42" s="5"/>
      <c r="F42" s="33" t="s">
        <v>116</v>
      </c>
      <c r="G42" s="34"/>
      <c r="H42" s="34"/>
      <c r="I42" s="34"/>
      <c r="J42" s="34"/>
      <c r="K42" s="34"/>
      <c r="L42" s="34"/>
      <c r="M42" s="34"/>
      <c r="N42" s="34"/>
      <c r="O42" s="34"/>
    </row>
    <row r="43" spans="1:15" x14ac:dyDescent="0.3">
      <c r="A43" s="13">
        <v>40</v>
      </c>
      <c r="B43">
        <v>86</v>
      </c>
      <c r="C43" s="5"/>
      <c r="F43" s="34"/>
      <c r="G43" s="34"/>
      <c r="H43" s="34"/>
      <c r="I43" s="34"/>
      <c r="J43" s="34"/>
      <c r="K43" s="34"/>
      <c r="L43" s="34"/>
      <c r="M43" s="34"/>
      <c r="N43" s="34"/>
      <c r="O43" s="34"/>
    </row>
    <row r="44" spans="1:15" x14ac:dyDescent="0.3">
      <c r="A44" s="13">
        <v>41</v>
      </c>
      <c r="B44">
        <v>90</v>
      </c>
      <c r="C44" s="5"/>
      <c r="F44" s="34"/>
      <c r="G44" s="34"/>
      <c r="H44" s="34"/>
      <c r="I44" s="34"/>
      <c r="J44" s="34"/>
      <c r="K44" s="34"/>
      <c r="L44" s="34"/>
      <c r="M44" s="34"/>
      <c r="N44" s="34"/>
      <c r="O44" s="34"/>
    </row>
    <row r="45" spans="1:15" x14ac:dyDescent="0.3">
      <c r="A45" s="13">
        <v>42</v>
      </c>
      <c r="B45">
        <v>96</v>
      </c>
      <c r="C45" s="5"/>
      <c r="F45" s="34"/>
      <c r="G45" s="34"/>
      <c r="H45" s="34"/>
      <c r="I45" s="34"/>
      <c r="J45" s="34"/>
      <c r="K45" s="34"/>
      <c r="L45" s="34"/>
      <c r="M45" s="34"/>
      <c r="N45" s="34"/>
      <c r="O45" s="34"/>
    </row>
    <row r="46" spans="1:15" x14ac:dyDescent="0.3">
      <c r="A46" s="13">
        <v>43</v>
      </c>
      <c r="B46">
        <v>93</v>
      </c>
      <c r="C46" s="5"/>
      <c r="F46" s="34"/>
      <c r="G46" s="34"/>
      <c r="H46" s="34"/>
      <c r="I46" s="34"/>
      <c r="J46" s="34"/>
      <c r="K46" s="34"/>
      <c r="L46" s="34"/>
      <c r="M46" s="34"/>
      <c r="N46" s="34"/>
      <c r="O46" s="34"/>
    </row>
    <row r="47" spans="1:15" x14ac:dyDescent="0.3">
      <c r="A47" s="13">
        <v>44</v>
      </c>
      <c r="B47">
        <v>116</v>
      </c>
      <c r="C47" s="5"/>
      <c r="F47" s="34"/>
      <c r="G47" s="34"/>
      <c r="H47" s="34"/>
      <c r="I47" s="34"/>
      <c r="J47" s="34"/>
      <c r="K47" s="34"/>
      <c r="L47" s="34"/>
      <c r="M47" s="34"/>
      <c r="N47" s="34"/>
      <c r="O47" s="34"/>
    </row>
    <row r="48" spans="1:15" x14ac:dyDescent="0.3">
      <c r="A48" s="13">
        <v>45</v>
      </c>
      <c r="B48">
        <v>116</v>
      </c>
      <c r="C48" s="5"/>
      <c r="F48" s="34"/>
      <c r="G48" s="34"/>
      <c r="H48" s="34"/>
      <c r="I48" s="34"/>
      <c r="J48" s="34"/>
      <c r="K48" s="34"/>
      <c r="L48" s="34"/>
      <c r="M48" s="34"/>
      <c r="N48" s="34"/>
      <c r="O48" s="34"/>
    </row>
    <row r="49" spans="1:15" x14ac:dyDescent="0.3">
      <c r="A49" s="13">
        <v>46</v>
      </c>
      <c r="B49">
        <v>98</v>
      </c>
      <c r="C49" s="5"/>
      <c r="F49" s="34"/>
      <c r="G49" s="34"/>
      <c r="H49" s="34"/>
      <c r="I49" s="34"/>
      <c r="J49" s="34"/>
      <c r="K49" s="34"/>
      <c r="L49" s="34"/>
      <c r="M49" s="34"/>
      <c r="N49" s="34"/>
      <c r="O49" s="34"/>
    </row>
    <row r="50" spans="1:15" x14ac:dyDescent="0.3">
      <c r="A50" s="13">
        <v>47</v>
      </c>
      <c r="B50">
        <v>106</v>
      </c>
      <c r="C50" s="5"/>
      <c r="F50" s="34"/>
      <c r="G50" s="34"/>
      <c r="H50" s="34"/>
      <c r="I50" s="34"/>
      <c r="J50" s="34"/>
      <c r="K50" s="34"/>
      <c r="L50" s="34"/>
      <c r="M50" s="34"/>
      <c r="N50" s="34"/>
      <c r="O50" s="34"/>
    </row>
    <row r="51" spans="1:15" x14ac:dyDescent="0.3">
      <c r="A51" s="13">
        <v>48</v>
      </c>
      <c r="B51">
        <v>121</v>
      </c>
      <c r="C51" s="5"/>
      <c r="F51" s="34"/>
      <c r="G51" s="34"/>
      <c r="H51" s="34"/>
      <c r="I51" s="34"/>
      <c r="J51" s="34"/>
      <c r="K51" s="34"/>
      <c r="L51" s="34"/>
      <c r="M51" s="34"/>
      <c r="N51" s="34"/>
      <c r="O51" s="34"/>
    </row>
    <row r="52" spans="1:15" x14ac:dyDescent="0.3">
      <c r="A52" s="13">
        <v>49</v>
      </c>
      <c r="B52">
        <v>100</v>
      </c>
      <c r="C52" s="5"/>
      <c r="F52" s="34"/>
      <c r="G52" s="34"/>
      <c r="H52" s="34"/>
      <c r="I52" s="34"/>
      <c r="J52" s="34"/>
      <c r="K52" s="34"/>
      <c r="L52" s="34"/>
      <c r="M52" s="34"/>
      <c r="N52" s="34"/>
      <c r="O52" s="34"/>
    </row>
    <row r="53" spans="1:15" x14ac:dyDescent="0.3">
      <c r="A53" s="13">
        <v>50</v>
      </c>
      <c r="B53">
        <v>80</v>
      </c>
      <c r="C53" s="5"/>
      <c r="F53" s="34"/>
      <c r="G53" s="34"/>
      <c r="H53" s="34"/>
      <c r="I53" s="34"/>
      <c r="J53" s="34"/>
      <c r="K53" s="34"/>
      <c r="L53" s="34"/>
      <c r="M53" s="34"/>
      <c r="N53" s="34"/>
      <c r="O53" s="34"/>
    </row>
    <row r="54" spans="1:15" x14ac:dyDescent="0.3">
      <c r="A54" s="13">
        <v>51</v>
      </c>
      <c r="B54">
        <v>111</v>
      </c>
      <c r="C54" s="5"/>
      <c r="F54" s="34"/>
      <c r="G54" s="34"/>
      <c r="H54" s="34"/>
      <c r="I54" s="34"/>
      <c r="J54" s="34"/>
      <c r="K54" s="34"/>
      <c r="L54" s="34"/>
      <c r="M54" s="34"/>
      <c r="N54" s="34"/>
      <c r="O54" s="34"/>
    </row>
    <row r="55" spans="1:15" x14ac:dyDescent="0.3">
      <c r="A55" s="13">
        <v>52</v>
      </c>
      <c r="B55">
        <v>95</v>
      </c>
      <c r="C55" s="5"/>
      <c r="F55" s="34"/>
      <c r="G55" s="34"/>
      <c r="H55" s="34"/>
      <c r="I55" s="34"/>
      <c r="J55" s="34"/>
      <c r="K55" s="34"/>
      <c r="L55" s="34"/>
      <c r="M55" s="34"/>
      <c r="N55" s="34"/>
      <c r="O55" s="34"/>
    </row>
    <row r="56" spans="1:15" x14ac:dyDescent="0.3">
      <c r="A56" s="13">
        <v>53</v>
      </c>
      <c r="B56">
        <v>101</v>
      </c>
      <c r="C56" s="5"/>
      <c r="F56" s="34"/>
      <c r="G56" s="34"/>
      <c r="H56" s="34"/>
      <c r="I56" s="34"/>
      <c r="J56" s="34"/>
      <c r="K56" s="34"/>
      <c r="L56" s="34"/>
      <c r="M56" s="34"/>
      <c r="N56" s="34"/>
      <c r="O56" s="34"/>
    </row>
    <row r="57" spans="1:15" x14ac:dyDescent="0.3">
      <c r="A57" s="13">
        <v>54</v>
      </c>
      <c r="B57">
        <v>95</v>
      </c>
      <c r="C57" s="5"/>
      <c r="F57" s="34"/>
      <c r="G57" s="34"/>
      <c r="H57" s="34"/>
      <c r="I57" s="34"/>
      <c r="J57" s="34"/>
      <c r="K57" s="34"/>
      <c r="L57" s="34"/>
      <c r="M57" s="34"/>
      <c r="N57" s="34"/>
      <c r="O57" s="34"/>
    </row>
    <row r="58" spans="1:15" x14ac:dyDescent="0.3">
      <c r="A58" s="13">
        <v>55</v>
      </c>
      <c r="B58">
        <v>115</v>
      </c>
      <c r="C58" s="5"/>
    </row>
    <row r="59" spans="1:15" x14ac:dyDescent="0.3">
      <c r="A59" s="13">
        <v>56</v>
      </c>
      <c r="B59">
        <v>88</v>
      </c>
      <c r="C59" s="5"/>
      <c r="E59" s="18" t="s">
        <v>50</v>
      </c>
      <c r="F59" t="s">
        <v>57</v>
      </c>
    </row>
    <row r="60" spans="1:15" x14ac:dyDescent="0.3">
      <c r="A60" s="13">
        <v>57</v>
      </c>
      <c r="B60">
        <v>108</v>
      </c>
      <c r="C60" s="5"/>
    </row>
    <row r="61" spans="1:15" x14ac:dyDescent="0.3">
      <c r="A61" s="13">
        <v>58</v>
      </c>
      <c r="B61">
        <v>89</v>
      </c>
      <c r="C61" s="5"/>
      <c r="E61" s="19"/>
    </row>
    <row r="62" spans="1:15" x14ac:dyDescent="0.3">
      <c r="A62" s="13">
        <v>59</v>
      </c>
      <c r="B62">
        <v>99</v>
      </c>
      <c r="C62" s="5"/>
      <c r="E62" s="19"/>
    </row>
    <row r="63" spans="1:15" x14ac:dyDescent="0.3">
      <c r="A63" s="13">
        <v>60</v>
      </c>
      <c r="B63">
        <v>90</v>
      </c>
      <c r="C63" s="5"/>
      <c r="E63" s="19"/>
    </row>
    <row r="64" spans="1:15" x14ac:dyDescent="0.3">
      <c r="A64" s="13">
        <v>61</v>
      </c>
      <c r="B64">
        <v>100</v>
      </c>
      <c r="C64" s="5"/>
    </row>
    <row r="65" spans="1:8" x14ac:dyDescent="0.3">
      <c r="A65" s="13">
        <v>62</v>
      </c>
      <c r="B65">
        <v>104</v>
      </c>
      <c r="C65" s="5"/>
    </row>
    <row r="66" spans="1:8" x14ac:dyDescent="0.3">
      <c r="A66" s="13">
        <v>63</v>
      </c>
      <c r="B66">
        <v>112</v>
      </c>
      <c r="C66" s="5"/>
    </row>
    <row r="67" spans="1:8" x14ac:dyDescent="0.3">
      <c r="A67" s="13">
        <v>64</v>
      </c>
      <c r="B67">
        <v>91</v>
      </c>
      <c r="C67" s="5"/>
      <c r="H67" s="21"/>
    </row>
    <row r="68" spans="1:8" x14ac:dyDescent="0.3">
      <c r="A68" s="13">
        <v>65</v>
      </c>
      <c r="B68">
        <v>110</v>
      </c>
      <c r="C68" s="5"/>
      <c r="H68" s="21"/>
    </row>
    <row r="69" spans="1:8" x14ac:dyDescent="0.3">
      <c r="A69" s="13">
        <v>66</v>
      </c>
      <c r="B69">
        <v>102</v>
      </c>
      <c r="C69" s="5"/>
      <c r="H69" s="21"/>
    </row>
    <row r="70" spans="1:8" x14ac:dyDescent="0.3">
      <c r="A70" s="13">
        <v>67</v>
      </c>
      <c r="B70">
        <v>96</v>
      </c>
      <c r="C70" s="5"/>
      <c r="H70" s="21"/>
    </row>
    <row r="71" spans="1:8" x14ac:dyDescent="0.3">
      <c r="A71" s="13">
        <v>68</v>
      </c>
      <c r="B71">
        <v>116</v>
      </c>
      <c r="C71" s="5"/>
      <c r="H71" s="21"/>
    </row>
    <row r="72" spans="1:8" x14ac:dyDescent="0.3">
      <c r="A72" s="13">
        <v>69</v>
      </c>
      <c r="B72">
        <v>77</v>
      </c>
      <c r="C72" s="5"/>
      <c r="H72" s="21"/>
    </row>
    <row r="73" spans="1:8" x14ac:dyDescent="0.3">
      <c r="A73" s="13">
        <v>70</v>
      </c>
      <c r="B73">
        <v>106</v>
      </c>
      <c r="C73" s="5"/>
      <c r="H73" s="21"/>
    </row>
    <row r="74" spans="1:8" x14ac:dyDescent="0.3">
      <c r="A74" s="13">
        <v>71</v>
      </c>
      <c r="B74">
        <v>103</v>
      </c>
      <c r="C74" s="5"/>
      <c r="H74" s="21"/>
    </row>
    <row r="75" spans="1:8" x14ac:dyDescent="0.3">
      <c r="A75" s="13">
        <v>72</v>
      </c>
      <c r="B75">
        <v>104</v>
      </c>
      <c r="C75" s="5"/>
      <c r="H75" s="21"/>
    </row>
    <row r="76" spans="1:8" x14ac:dyDescent="0.3">
      <c r="A76" s="13">
        <v>73</v>
      </c>
      <c r="B76">
        <v>99</v>
      </c>
      <c r="C76" s="5"/>
      <c r="H76" s="21"/>
    </row>
    <row r="77" spans="1:8" x14ac:dyDescent="0.3">
      <c r="A77" s="13">
        <v>74</v>
      </c>
      <c r="B77">
        <v>104</v>
      </c>
      <c r="C77" s="5"/>
      <c r="H77" s="21"/>
    </row>
    <row r="78" spans="1:8" x14ac:dyDescent="0.3">
      <c r="A78" s="13">
        <v>75</v>
      </c>
      <c r="B78">
        <v>105</v>
      </c>
      <c r="C78" s="5"/>
      <c r="H78" s="21"/>
    </row>
    <row r="79" spans="1:8" x14ac:dyDescent="0.3">
      <c r="A79" s="13">
        <v>76</v>
      </c>
      <c r="B79">
        <v>93</v>
      </c>
      <c r="C79" s="5"/>
      <c r="H79" s="21"/>
    </row>
    <row r="80" spans="1:8" x14ac:dyDescent="0.3">
      <c r="A80" s="13">
        <v>77</v>
      </c>
      <c r="B80">
        <v>112</v>
      </c>
      <c r="C80" s="5"/>
      <c r="H80" s="21"/>
    </row>
    <row r="81" spans="1:8" x14ac:dyDescent="0.3">
      <c r="A81" s="13">
        <v>78</v>
      </c>
      <c r="B81">
        <v>116</v>
      </c>
      <c r="C81" s="5"/>
      <c r="H81" s="21"/>
    </row>
    <row r="82" spans="1:8" x14ac:dyDescent="0.3">
      <c r="A82" s="13">
        <v>79</v>
      </c>
      <c r="B82">
        <v>88</v>
      </c>
      <c r="C82" s="5"/>
      <c r="H82" s="21"/>
    </row>
    <row r="83" spans="1:8" x14ac:dyDescent="0.3">
      <c r="A83" s="13">
        <v>80</v>
      </c>
      <c r="B83">
        <v>92</v>
      </c>
      <c r="C83" s="5"/>
      <c r="H83" s="21"/>
    </row>
    <row r="84" spans="1:8" x14ac:dyDescent="0.3">
      <c r="A84" s="13">
        <v>81</v>
      </c>
      <c r="B84">
        <v>103</v>
      </c>
      <c r="C84" s="5"/>
      <c r="H84" s="21"/>
    </row>
    <row r="85" spans="1:8" x14ac:dyDescent="0.3">
      <c r="A85" s="13">
        <v>82</v>
      </c>
      <c r="B85">
        <v>97</v>
      </c>
      <c r="C85" s="5"/>
      <c r="H85" s="21"/>
    </row>
    <row r="86" spans="1:8" x14ac:dyDescent="0.3">
      <c r="A86" s="13">
        <v>83</v>
      </c>
      <c r="B86">
        <v>100</v>
      </c>
      <c r="C86" s="5"/>
      <c r="H86" s="21"/>
    </row>
    <row r="87" spans="1:8" x14ac:dyDescent="0.3">
      <c r="A87" s="13">
        <v>84</v>
      </c>
      <c r="B87">
        <v>86</v>
      </c>
      <c r="C87" s="5"/>
      <c r="H87" s="21"/>
    </row>
    <row r="88" spans="1:8" x14ac:dyDescent="0.3">
      <c r="A88" s="13">
        <v>85</v>
      </c>
      <c r="B88">
        <v>109</v>
      </c>
      <c r="C88" s="5"/>
      <c r="H88" s="21"/>
    </row>
    <row r="89" spans="1:8" x14ac:dyDescent="0.3">
      <c r="A89" s="13">
        <v>86</v>
      </c>
      <c r="B89">
        <v>117</v>
      </c>
      <c r="C89" s="5"/>
      <c r="H89" s="21"/>
    </row>
    <row r="90" spans="1:8" x14ac:dyDescent="0.3">
      <c r="A90" s="13">
        <v>87</v>
      </c>
      <c r="B90">
        <v>86</v>
      </c>
      <c r="C90" s="5"/>
      <c r="H90" s="21"/>
    </row>
    <row r="91" spans="1:8" x14ac:dyDescent="0.3">
      <c r="A91" s="13">
        <v>88</v>
      </c>
      <c r="B91">
        <v>108</v>
      </c>
      <c r="C91" s="5"/>
      <c r="H91" s="21"/>
    </row>
    <row r="92" spans="1:8" x14ac:dyDescent="0.3">
      <c r="A92" s="13">
        <v>89</v>
      </c>
      <c r="B92">
        <v>96</v>
      </c>
      <c r="C92" s="5"/>
      <c r="H92" s="21"/>
    </row>
    <row r="93" spans="1:8" x14ac:dyDescent="0.3">
      <c r="A93" s="13">
        <v>90</v>
      </c>
      <c r="B93">
        <v>110</v>
      </c>
      <c r="C93" s="5"/>
      <c r="H93" s="21"/>
    </row>
    <row r="94" spans="1:8" x14ac:dyDescent="0.3">
      <c r="A94" s="13">
        <v>91</v>
      </c>
      <c r="B94">
        <v>99</v>
      </c>
      <c r="C94" s="5"/>
      <c r="H94" s="21"/>
    </row>
    <row r="95" spans="1:8" x14ac:dyDescent="0.3">
      <c r="A95" s="13">
        <v>92</v>
      </c>
      <c r="B95">
        <v>100</v>
      </c>
      <c r="C95" s="5"/>
      <c r="H95" s="21"/>
    </row>
    <row r="96" spans="1:8" x14ac:dyDescent="0.3">
      <c r="A96" s="13">
        <v>93</v>
      </c>
      <c r="B96">
        <v>100</v>
      </c>
      <c r="C96" s="5"/>
      <c r="H96" s="21"/>
    </row>
    <row r="97" spans="1:8" x14ac:dyDescent="0.3">
      <c r="A97" s="13">
        <v>94</v>
      </c>
      <c r="B97">
        <v>99</v>
      </c>
      <c r="C97" s="5"/>
      <c r="H97" s="21"/>
    </row>
    <row r="98" spans="1:8" x14ac:dyDescent="0.3">
      <c r="A98" s="13">
        <v>95</v>
      </c>
      <c r="B98">
        <v>100</v>
      </c>
      <c r="C98" s="5"/>
      <c r="H98" s="21"/>
    </row>
    <row r="99" spans="1:8" x14ac:dyDescent="0.3">
      <c r="A99" s="13">
        <v>96</v>
      </c>
      <c r="B99">
        <v>114</v>
      </c>
      <c r="C99" s="5"/>
      <c r="H99" s="21"/>
    </row>
    <row r="100" spans="1:8" x14ac:dyDescent="0.3">
      <c r="A100" s="13">
        <v>97</v>
      </c>
      <c r="B100">
        <v>113</v>
      </c>
      <c r="C100" s="5"/>
      <c r="H100" s="21"/>
    </row>
    <row r="101" spans="1:8" x14ac:dyDescent="0.3">
      <c r="A101" s="13">
        <v>98</v>
      </c>
      <c r="B101">
        <v>120</v>
      </c>
      <c r="C101" s="5"/>
      <c r="H101" s="21"/>
    </row>
    <row r="102" spans="1:8" x14ac:dyDescent="0.3">
      <c r="A102" s="13">
        <v>99</v>
      </c>
      <c r="B102">
        <v>110</v>
      </c>
      <c r="C102" s="5"/>
      <c r="H102" s="21"/>
    </row>
    <row r="103" spans="1:8" x14ac:dyDescent="0.3">
      <c r="A103" s="15">
        <v>100</v>
      </c>
      <c r="B103">
        <v>93</v>
      </c>
      <c r="C103" s="5"/>
    </row>
  </sheetData>
  <sortState xmlns:xlrd2="http://schemas.microsoft.com/office/spreadsheetml/2017/richdata2" ref="O2:O12">
    <sortCondition ref="O2"/>
  </sortState>
  <mergeCells count="5">
    <mergeCell ref="F42:O57"/>
    <mergeCell ref="F21:O37"/>
    <mergeCell ref="H7:J7"/>
    <mergeCell ref="H8:J8"/>
    <mergeCell ref="I9:J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66" zoomScaleNormal="100" workbookViewId="0">
      <selection activeCell="Q5" sqref="Q5"/>
    </sheetView>
  </sheetViews>
  <sheetFormatPr defaultRowHeight="14.4" x14ac:dyDescent="0.3"/>
  <cols>
    <col min="1" max="2" width="9.109375" style="1"/>
    <col min="3" max="3" width="9.109375" style="4"/>
    <col min="4" max="4" width="9.109375" style="1"/>
    <col min="5" max="5" width="14.77734375" style="1" bestFit="1" customWidth="1"/>
    <col min="6" max="6" width="13.109375" style="1" bestFit="1" customWidth="1"/>
    <col min="7" max="7" width="14.5546875" style="1" bestFit="1" customWidth="1"/>
    <col min="8" max="8" width="11.6640625" style="1" bestFit="1" customWidth="1"/>
    <col min="9" max="9" width="11.33203125" style="1" bestFit="1" customWidth="1"/>
    <col min="11" max="11" width="11.109375" style="1" bestFit="1" customWidth="1"/>
    <col min="12" max="12" width="11.21875" style="1" bestFit="1" customWidth="1"/>
    <col min="13" max="14" width="9.109375" style="1"/>
    <col min="16" max="16" width="32.109375" bestFit="1" customWidth="1"/>
    <col min="17" max="17" width="24.21875" bestFit="1" customWidth="1"/>
  </cols>
  <sheetData>
    <row r="1" spans="1:18" x14ac:dyDescent="0.3">
      <c r="A1" s="38" t="s">
        <v>22</v>
      </c>
      <c r="B1" s="38"/>
      <c r="E1" s="38" t="s">
        <v>19</v>
      </c>
      <c r="F1" s="38"/>
      <c r="G1" s="38"/>
      <c r="H1" s="38"/>
      <c r="I1" s="38"/>
      <c r="K1" s="38" t="s">
        <v>20</v>
      </c>
      <c r="L1" s="38"/>
      <c r="M1" s="38"/>
      <c r="N1" s="38"/>
      <c r="P1" s="4"/>
      <c r="Q1" s="4"/>
    </row>
    <row r="2" spans="1:18" x14ac:dyDescent="0.3">
      <c r="A2" s="1" t="s">
        <v>0</v>
      </c>
      <c r="B2" s="2">
        <v>200</v>
      </c>
      <c r="D2" s="1" t="s">
        <v>18</v>
      </c>
      <c r="E2" s="1" t="s">
        <v>14</v>
      </c>
      <c r="F2" s="1" t="s">
        <v>15</v>
      </c>
      <c r="G2" s="1" t="s">
        <v>16</v>
      </c>
      <c r="H2" s="1" t="s">
        <v>17</v>
      </c>
      <c r="I2" s="1" t="s">
        <v>11</v>
      </c>
      <c r="K2" s="1" t="s">
        <v>7</v>
      </c>
      <c r="L2" s="1" t="s">
        <v>10</v>
      </c>
      <c r="M2" s="1" t="s">
        <v>11</v>
      </c>
      <c r="N2" s="1" t="s">
        <v>13</v>
      </c>
      <c r="P2" s="4"/>
      <c r="Q2" s="4"/>
    </row>
    <row r="3" spans="1:18" x14ac:dyDescent="0.3">
      <c r="A3" s="1" t="s">
        <v>1</v>
      </c>
      <c r="B3" s="2">
        <v>50</v>
      </c>
      <c r="D3" s="3" t="s">
        <v>30</v>
      </c>
      <c r="E3" s="3" t="s">
        <v>31</v>
      </c>
      <c r="F3" s="3" t="s">
        <v>32</v>
      </c>
      <c r="G3" s="3" t="s">
        <v>33</v>
      </c>
      <c r="H3" s="3" t="s">
        <v>34</v>
      </c>
      <c r="I3" s="3" t="s">
        <v>35</v>
      </c>
      <c r="K3" s="3" t="s">
        <v>8</v>
      </c>
      <c r="L3" s="3" t="s">
        <v>9</v>
      </c>
      <c r="M3" s="3" t="s">
        <v>12</v>
      </c>
      <c r="N3" s="3" t="s">
        <v>12</v>
      </c>
      <c r="P3" s="4"/>
      <c r="Q3" s="4"/>
    </row>
    <row r="4" spans="1:18" x14ac:dyDescent="0.3">
      <c r="A4" s="38" t="s">
        <v>21</v>
      </c>
      <c r="B4" s="38"/>
      <c r="D4" s="1">
        <v>1</v>
      </c>
      <c r="E4" s="2">
        <v>125</v>
      </c>
      <c r="F4">
        <v>110</v>
      </c>
      <c r="G4" s="25">
        <f>IF(F4&lt;=E4,E4-F4,0)</f>
        <v>15</v>
      </c>
      <c r="H4" s="25">
        <f>IF(F4&lt;=E4,0,F4-E4)</f>
        <v>0</v>
      </c>
      <c r="I4" s="25">
        <f>IF(G4&lt;=$B$3,$B$2,0)</f>
        <v>200</v>
      </c>
      <c r="K4" s="25">
        <f>$B$6*G4</f>
        <v>75</v>
      </c>
      <c r="L4" s="25">
        <f>$B$7*H4</f>
        <v>0</v>
      </c>
      <c r="M4" s="25">
        <f>IF(I4&lt;&gt;0,$B$5,0)</f>
        <v>250</v>
      </c>
      <c r="N4" s="25">
        <f>K4+L4+M4</f>
        <v>325</v>
      </c>
      <c r="P4" s="29" t="s">
        <v>23</v>
      </c>
      <c r="Q4" s="30">
        <f>AVERAGE(N4:N103)</f>
        <v>448.55</v>
      </c>
    </row>
    <row r="5" spans="1:18" x14ac:dyDescent="0.3">
      <c r="A5" s="1" t="s">
        <v>3</v>
      </c>
      <c r="B5" s="2">
        <v>250</v>
      </c>
      <c r="D5" s="1">
        <v>2</v>
      </c>
      <c r="E5" s="25">
        <f>G4+I4-H4</f>
        <v>215</v>
      </c>
      <c r="F5">
        <v>92</v>
      </c>
      <c r="G5" s="25">
        <f t="shared" ref="G5:G68" si="0">IF(F5&lt;=E5,E5-F5,0)</f>
        <v>123</v>
      </c>
      <c r="H5" s="25">
        <f t="shared" ref="H5:H68" si="1">IF(F5&lt;=E5,0,F5-E5)</f>
        <v>0</v>
      </c>
      <c r="I5" s="25">
        <f t="shared" ref="I5:I68" si="2">IF(G5&lt;=$B$3,$B$2,0)</f>
        <v>0</v>
      </c>
      <c r="K5" s="25">
        <f t="shared" ref="K5:K7" si="3">$B$6*G5</f>
        <v>615</v>
      </c>
      <c r="L5" s="25">
        <f t="shared" ref="L5:L7" si="4">$B$7*H5</f>
        <v>0</v>
      </c>
      <c r="M5" s="25">
        <f t="shared" ref="M5:M7" si="5">IF(I5&lt;&gt;0,$B$5,0)</f>
        <v>0</v>
      </c>
      <c r="N5" s="25">
        <f t="shared" ref="N5:N7" si="6">K5+L5+M5</f>
        <v>615</v>
      </c>
      <c r="P5" s="31" t="s">
        <v>81</v>
      </c>
      <c r="Q5" s="32">
        <f>STDEV(N4:N103)</f>
        <v>128.59633617163314</v>
      </c>
    </row>
    <row r="6" spans="1:18" x14ac:dyDescent="0.3">
      <c r="A6" s="1" t="s">
        <v>2</v>
      </c>
      <c r="B6" s="2">
        <v>5</v>
      </c>
      <c r="D6" s="1">
        <v>3</v>
      </c>
      <c r="E6" s="25">
        <f t="shared" ref="E6:E69" si="7">G5+I5-H5</f>
        <v>123</v>
      </c>
      <c r="F6">
        <v>105</v>
      </c>
      <c r="G6" s="25">
        <f t="shared" si="0"/>
        <v>18</v>
      </c>
      <c r="H6" s="25">
        <f t="shared" si="1"/>
        <v>0</v>
      </c>
      <c r="I6" s="25">
        <f t="shared" si="2"/>
        <v>200</v>
      </c>
      <c r="K6" s="25">
        <f t="shared" si="3"/>
        <v>90</v>
      </c>
      <c r="L6" s="25">
        <f t="shared" si="4"/>
        <v>0</v>
      </c>
      <c r="M6" s="25">
        <f t="shared" si="5"/>
        <v>250</v>
      </c>
      <c r="N6" s="25">
        <f t="shared" si="6"/>
        <v>340</v>
      </c>
    </row>
    <row r="7" spans="1:18" x14ac:dyDescent="0.3">
      <c r="A7" s="1" t="s">
        <v>4</v>
      </c>
      <c r="B7" s="2">
        <v>10</v>
      </c>
      <c r="D7" s="1">
        <v>4</v>
      </c>
      <c r="E7" s="25">
        <f t="shared" si="7"/>
        <v>218</v>
      </c>
      <c r="F7">
        <v>113</v>
      </c>
      <c r="G7" s="25">
        <f t="shared" si="0"/>
        <v>105</v>
      </c>
      <c r="H7" s="25">
        <f t="shared" si="1"/>
        <v>0</v>
      </c>
      <c r="I7" s="25">
        <f t="shared" si="2"/>
        <v>0</v>
      </c>
      <c r="K7" s="25">
        <f t="shared" si="3"/>
        <v>525</v>
      </c>
      <c r="L7" s="25">
        <f t="shared" si="4"/>
        <v>0</v>
      </c>
      <c r="M7" s="25">
        <f t="shared" si="5"/>
        <v>0</v>
      </c>
      <c r="N7" s="25">
        <f t="shared" si="6"/>
        <v>525</v>
      </c>
    </row>
    <row r="8" spans="1:18" x14ac:dyDescent="0.3">
      <c r="A8" s="7"/>
      <c r="B8" s="7"/>
      <c r="D8" s="1">
        <v>5</v>
      </c>
      <c r="E8" s="25">
        <f t="shared" si="7"/>
        <v>105</v>
      </c>
      <c r="F8">
        <v>107</v>
      </c>
      <c r="G8" s="25">
        <f t="shared" si="0"/>
        <v>0</v>
      </c>
      <c r="H8" s="25">
        <f t="shared" si="1"/>
        <v>2</v>
      </c>
      <c r="I8" s="25">
        <f t="shared" si="2"/>
        <v>200</v>
      </c>
      <c r="K8" s="25">
        <f t="shared" ref="K8:K71" si="8">$B$6*G8</f>
        <v>0</v>
      </c>
      <c r="L8" s="25">
        <f t="shared" ref="L8:L71" si="9">$B$7*H8</f>
        <v>20</v>
      </c>
      <c r="M8" s="25">
        <f t="shared" ref="M8:M71" si="10">IF(I8&lt;&gt;0,$B$5,0)</f>
        <v>250</v>
      </c>
      <c r="N8" s="25">
        <f t="shared" ref="N8:N71" si="11">K8+L8+M8</f>
        <v>270</v>
      </c>
      <c r="P8" s="4"/>
      <c r="Q8" s="4"/>
    </row>
    <row r="9" spans="1:18" x14ac:dyDescent="0.3">
      <c r="D9" s="1">
        <v>6</v>
      </c>
      <c r="E9" s="25">
        <f t="shared" si="7"/>
        <v>198</v>
      </c>
      <c r="F9">
        <v>111</v>
      </c>
      <c r="G9" s="25">
        <f t="shared" si="0"/>
        <v>87</v>
      </c>
      <c r="H9" s="25">
        <f t="shared" si="1"/>
        <v>0</v>
      </c>
      <c r="I9" s="25">
        <f t="shared" si="2"/>
        <v>0</v>
      </c>
      <c r="K9" s="25">
        <f t="shared" si="8"/>
        <v>435</v>
      </c>
      <c r="L9" s="25">
        <f t="shared" si="9"/>
        <v>0</v>
      </c>
      <c r="M9" s="25">
        <f t="shared" si="10"/>
        <v>0</v>
      </c>
      <c r="N9" s="25">
        <f t="shared" si="11"/>
        <v>435</v>
      </c>
      <c r="P9" s="4"/>
      <c r="Q9" s="4"/>
    </row>
    <row r="10" spans="1:18" x14ac:dyDescent="0.3">
      <c r="D10" s="1">
        <v>7</v>
      </c>
      <c r="E10" s="25">
        <f t="shared" si="7"/>
        <v>87</v>
      </c>
      <c r="F10">
        <v>92</v>
      </c>
      <c r="G10" s="25">
        <f t="shared" si="0"/>
        <v>0</v>
      </c>
      <c r="H10" s="25">
        <f t="shared" si="1"/>
        <v>5</v>
      </c>
      <c r="I10" s="25">
        <f t="shared" si="2"/>
        <v>200</v>
      </c>
      <c r="K10" s="25">
        <f t="shared" si="8"/>
        <v>0</v>
      </c>
      <c r="L10" s="25">
        <f t="shared" si="9"/>
        <v>50</v>
      </c>
      <c r="M10" s="25">
        <f t="shared" si="10"/>
        <v>250</v>
      </c>
      <c r="N10" s="25">
        <f t="shared" si="11"/>
        <v>300</v>
      </c>
      <c r="P10" s="4"/>
      <c r="Q10" s="4"/>
    </row>
    <row r="11" spans="1:18" x14ac:dyDescent="0.3">
      <c r="D11" s="1">
        <v>8</v>
      </c>
      <c r="E11" s="25">
        <f t="shared" si="7"/>
        <v>195</v>
      </c>
      <c r="F11">
        <v>103</v>
      </c>
      <c r="G11" s="25">
        <f t="shared" si="0"/>
        <v>92</v>
      </c>
      <c r="H11" s="25">
        <f t="shared" si="1"/>
        <v>0</v>
      </c>
      <c r="I11" s="25">
        <f t="shared" si="2"/>
        <v>0</v>
      </c>
      <c r="K11" s="25">
        <f t="shared" si="8"/>
        <v>460</v>
      </c>
      <c r="L11" s="25">
        <f t="shared" si="9"/>
        <v>0</v>
      </c>
      <c r="M11" s="25">
        <f t="shared" si="10"/>
        <v>0</v>
      </c>
      <c r="N11" s="25">
        <f t="shared" si="11"/>
        <v>460</v>
      </c>
      <c r="P11" s="4"/>
      <c r="Q11" s="4"/>
    </row>
    <row r="12" spans="1:18" x14ac:dyDescent="0.3">
      <c r="D12" s="1">
        <v>9</v>
      </c>
      <c r="E12" s="25">
        <f t="shared" si="7"/>
        <v>92</v>
      </c>
      <c r="F12">
        <v>92</v>
      </c>
      <c r="G12" s="25">
        <f t="shared" si="0"/>
        <v>0</v>
      </c>
      <c r="H12" s="25">
        <f t="shared" si="1"/>
        <v>0</v>
      </c>
      <c r="I12" s="25">
        <f t="shared" si="2"/>
        <v>200</v>
      </c>
      <c r="K12" s="25">
        <f t="shared" si="8"/>
        <v>0</v>
      </c>
      <c r="L12" s="25">
        <f t="shared" si="9"/>
        <v>0</v>
      </c>
      <c r="M12" s="25">
        <f t="shared" si="10"/>
        <v>250</v>
      </c>
      <c r="N12" s="25">
        <f t="shared" si="11"/>
        <v>250</v>
      </c>
      <c r="P12" s="4"/>
      <c r="Q12" s="4"/>
    </row>
    <row r="13" spans="1:18" x14ac:dyDescent="0.3">
      <c r="D13" s="1">
        <v>10</v>
      </c>
      <c r="E13" s="25">
        <f t="shared" si="7"/>
        <v>200</v>
      </c>
      <c r="F13">
        <v>99</v>
      </c>
      <c r="G13" s="25">
        <f t="shared" si="0"/>
        <v>101</v>
      </c>
      <c r="H13" s="25">
        <f t="shared" si="1"/>
        <v>0</v>
      </c>
      <c r="I13" s="25">
        <f t="shared" si="2"/>
        <v>0</v>
      </c>
      <c r="K13" s="25">
        <f t="shared" si="8"/>
        <v>505</v>
      </c>
      <c r="L13" s="25">
        <f t="shared" si="9"/>
        <v>0</v>
      </c>
      <c r="M13" s="25">
        <f t="shared" si="10"/>
        <v>0</v>
      </c>
      <c r="N13" s="25">
        <f t="shared" si="11"/>
        <v>505</v>
      </c>
    </row>
    <row r="14" spans="1:18" x14ac:dyDescent="0.3">
      <c r="D14" s="1">
        <v>11</v>
      </c>
      <c r="E14" s="25">
        <f t="shared" si="7"/>
        <v>101</v>
      </c>
      <c r="F14">
        <v>105</v>
      </c>
      <c r="G14" s="25">
        <f t="shared" si="0"/>
        <v>0</v>
      </c>
      <c r="H14" s="25">
        <f t="shared" si="1"/>
        <v>4</v>
      </c>
      <c r="I14" s="25">
        <f t="shared" si="2"/>
        <v>200</v>
      </c>
      <c r="K14" s="25">
        <f t="shared" si="8"/>
        <v>0</v>
      </c>
      <c r="L14" s="25">
        <f t="shared" si="9"/>
        <v>40</v>
      </c>
      <c r="M14" s="25">
        <f t="shared" si="10"/>
        <v>250</v>
      </c>
      <c r="N14" s="25">
        <f t="shared" si="11"/>
        <v>290</v>
      </c>
      <c r="P14" s="27" t="s">
        <v>99</v>
      </c>
      <c r="Q14" s="26" t="s">
        <v>58</v>
      </c>
    </row>
    <row r="15" spans="1:18" x14ac:dyDescent="0.3">
      <c r="D15" s="1">
        <v>12</v>
      </c>
      <c r="E15" s="25">
        <f t="shared" si="7"/>
        <v>196</v>
      </c>
      <c r="F15">
        <v>101</v>
      </c>
      <c r="G15" s="25">
        <f t="shared" si="0"/>
        <v>95</v>
      </c>
      <c r="H15" s="25">
        <f t="shared" si="1"/>
        <v>0</v>
      </c>
      <c r="I15" s="25">
        <f t="shared" si="2"/>
        <v>0</v>
      </c>
      <c r="K15" s="25">
        <f t="shared" si="8"/>
        <v>475</v>
      </c>
      <c r="L15" s="25">
        <f t="shared" si="9"/>
        <v>0</v>
      </c>
      <c r="M15" s="25">
        <f t="shared" si="10"/>
        <v>0</v>
      </c>
      <c r="N15" s="25">
        <f t="shared" si="11"/>
        <v>475</v>
      </c>
    </row>
    <row r="16" spans="1:18" x14ac:dyDescent="0.3">
      <c r="D16" s="1">
        <v>13</v>
      </c>
      <c r="E16" s="25">
        <f t="shared" si="7"/>
        <v>95</v>
      </c>
      <c r="F16">
        <v>96</v>
      </c>
      <c r="G16" s="25">
        <f t="shared" si="0"/>
        <v>0</v>
      </c>
      <c r="H16" s="25">
        <f t="shared" si="1"/>
        <v>1</v>
      </c>
      <c r="I16" s="25">
        <f t="shared" si="2"/>
        <v>200</v>
      </c>
      <c r="K16" s="25">
        <f t="shared" si="8"/>
        <v>0</v>
      </c>
      <c r="L16" s="25">
        <f t="shared" si="9"/>
        <v>10</v>
      </c>
      <c r="M16" s="25">
        <f t="shared" si="10"/>
        <v>250</v>
      </c>
      <c r="N16" s="25">
        <f t="shared" si="11"/>
        <v>260</v>
      </c>
      <c r="Q16" s="18" t="s">
        <v>28</v>
      </c>
      <c r="R16" t="s">
        <v>59</v>
      </c>
    </row>
    <row r="17" spans="4:18" x14ac:dyDescent="0.3">
      <c r="D17" s="1">
        <v>14</v>
      </c>
      <c r="E17" s="25">
        <f t="shared" si="7"/>
        <v>199</v>
      </c>
      <c r="F17">
        <v>88</v>
      </c>
      <c r="G17" s="25">
        <f t="shared" si="0"/>
        <v>111</v>
      </c>
      <c r="H17" s="25">
        <f t="shared" si="1"/>
        <v>0</v>
      </c>
      <c r="I17" s="25">
        <f t="shared" si="2"/>
        <v>0</v>
      </c>
      <c r="K17" s="25">
        <f t="shared" si="8"/>
        <v>555</v>
      </c>
      <c r="L17" s="25">
        <f t="shared" si="9"/>
        <v>0</v>
      </c>
      <c r="M17" s="25">
        <f t="shared" si="10"/>
        <v>0</v>
      </c>
      <c r="N17" s="25">
        <f t="shared" si="11"/>
        <v>555</v>
      </c>
      <c r="R17" t="s">
        <v>60</v>
      </c>
    </row>
    <row r="18" spans="4:18" x14ac:dyDescent="0.3">
      <c r="D18" s="1">
        <v>15</v>
      </c>
      <c r="E18" s="25">
        <f t="shared" si="7"/>
        <v>111</v>
      </c>
      <c r="F18">
        <v>95</v>
      </c>
      <c r="G18" s="25">
        <f t="shared" si="0"/>
        <v>16</v>
      </c>
      <c r="H18" s="25">
        <f t="shared" si="1"/>
        <v>0</v>
      </c>
      <c r="I18" s="25">
        <f t="shared" si="2"/>
        <v>200</v>
      </c>
      <c r="K18" s="25">
        <f t="shared" si="8"/>
        <v>80</v>
      </c>
      <c r="L18" s="25">
        <f t="shared" si="9"/>
        <v>0</v>
      </c>
      <c r="M18" s="25">
        <f t="shared" si="10"/>
        <v>250</v>
      </c>
      <c r="N18" s="25">
        <f t="shared" si="11"/>
        <v>330</v>
      </c>
      <c r="R18" t="s">
        <v>61</v>
      </c>
    </row>
    <row r="19" spans="4:18" x14ac:dyDescent="0.3">
      <c r="D19" s="1">
        <v>16</v>
      </c>
      <c r="E19" s="25">
        <f t="shared" si="7"/>
        <v>216</v>
      </c>
      <c r="F19">
        <v>89</v>
      </c>
      <c r="G19" s="25">
        <f t="shared" si="0"/>
        <v>127</v>
      </c>
      <c r="H19" s="25">
        <f t="shared" si="1"/>
        <v>0</v>
      </c>
      <c r="I19" s="25">
        <f t="shared" si="2"/>
        <v>0</v>
      </c>
      <c r="K19" s="25">
        <f t="shared" si="8"/>
        <v>635</v>
      </c>
      <c r="L19" s="25">
        <f t="shared" si="9"/>
        <v>0</v>
      </c>
      <c r="M19" s="25">
        <f t="shared" si="10"/>
        <v>0</v>
      </c>
      <c r="N19" s="25">
        <f t="shared" si="11"/>
        <v>635</v>
      </c>
    </row>
    <row r="20" spans="4:18" x14ac:dyDescent="0.3">
      <c r="D20" s="1">
        <v>17</v>
      </c>
      <c r="E20" s="25">
        <f t="shared" si="7"/>
        <v>127</v>
      </c>
      <c r="F20">
        <v>93</v>
      </c>
      <c r="G20" s="25">
        <f t="shared" si="0"/>
        <v>34</v>
      </c>
      <c r="H20" s="25">
        <f t="shared" si="1"/>
        <v>0</v>
      </c>
      <c r="I20" s="25">
        <f t="shared" si="2"/>
        <v>200</v>
      </c>
      <c r="K20" s="25">
        <f t="shared" si="8"/>
        <v>170</v>
      </c>
      <c r="L20" s="25">
        <f t="shared" si="9"/>
        <v>0</v>
      </c>
      <c r="M20" s="25">
        <f t="shared" si="10"/>
        <v>250</v>
      </c>
      <c r="N20" s="25">
        <f t="shared" si="11"/>
        <v>420</v>
      </c>
      <c r="Q20" s="18" t="s">
        <v>29</v>
      </c>
      <c r="R20" t="s">
        <v>62</v>
      </c>
    </row>
    <row r="21" spans="4:18" x14ac:dyDescent="0.3">
      <c r="D21" s="1">
        <v>18</v>
      </c>
      <c r="E21" s="25">
        <f t="shared" si="7"/>
        <v>234</v>
      </c>
      <c r="F21">
        <v>114</v>
      </c>
      <c r="G21" s="25">
        <f t="shared" si="0"/>
        <v>120</v>
      </c>
      <c r="H21" s="25">
        <f t="shared" si="1"/>
        <v>0</v>
      </c>
      <c r="I21" s="25">
        <f t="shared" si="2"/>
        <v>0</v>
      </c>
      <c r="K21" s="25">
        <f t="shared" si="8"/>
        <v>600</v>
      </c>
      <c r="L21" s="25">
        <f t="shared" si="9"/>
        <v>0</v>
      </c>
      <c r="M21" s="25">
        <f t="shared" si="10"/>
        <v>0</v>
      </c>
      <c r="N21" s="25">
        <f t="shared" si="11"/>
        <v>600</v>
      </c>
      <c r="Q21" s="1" t="s">
        <v>98</v>
      </c>
      <c r="R21" t="s">
        <v>63</v>
      </c>
    </row>
    <row r="22" spans="4:18" x14ac:dyDescent="0.3">
      <c r="D22" s="1">
        <v>19</v>
      </c>
      <c r="E22" s="25">
        <f t="shared" si="7"/>
        <v>120</v>
      </c>
      <c r="F22">
        <v>90</v>
      </c>
      <c r="G22" s="25">
        <f t="shared" si="0"/>
        <v>30</v>
      </c>
      <c r="H22" s="25">
        <f t="shared" si="1"/>
        <v>0</v>
      </c>
      <c r="I22" s="25">
        <f t="shared" si="2"/>
        <v>200</v>
      </c>
      <c r="K22" s="25">
        <f t="shared" si="8"/>
        <v>150</v>
      </c>
      <c r="L22" s="25">
        <f t="shared" si="9"/>
        <v>0</v>
      </c>
      <c r="M22" s="25">
        <f t="shared" si="10"/>
        <v>250</v>
      </c>
      <c r="N22" s="25">
        <f t="shared" si="11"/>
        <v>400</v>
      </c>
      <c r="R22" t="s">
        <v>64</v>
      </c>
    </row>
    <row r="23" spans="4:18" x14ac:dyDescent="0.3">
      <c r="D23" s="1">
        <v>20</v>
      </c>
      <c r="E23" s="25">
        <f t="shared" si="7"/>
        <v>230</v>
      </c>
      <c r="F23">
        <v>105</v>
      </c>
      <c r="G23" s="25">
        <f t="shared" si="0"/>
        <v>125</v>
      </c>
      <c r="H23" s="25">
        <f t="shared" si="1"/>
        <v>0</v>
      </c>
      <c r="I23" s="25">
        <f t="shared" si="2"/>
        <v>0</v>
      </c>
      <c r="K23" s="25">
        <f t="shared" si="8"/>
        <v>625</v>
      </c>
      <c r="L23" s="25">
        <f t="shared" si="9"/>
        <v>0</v>
      </c>
      <c r="M23" s="25">
        <f t="shared" si="10"/>
        <v>0</v>
      </c>
      <c r="N23" s="25">
        <f t="shared" si="11"/>
        <v>625</v>
      </c>
      <c r="R23" t="s">
        <v>65</v>
      </c>
    </row>
    <row r="24" spans="4:18" x14ac:dyDescent="0.3">
      <c r="D24" s="1">
        <v>21</v>
      </c>
      <c r="E24" s="25">
        <f t="shared" si="7"/>
        <v>125</v>
      </c>
      <c r="F24">
        <v>103</v>
      </c>
      <c r="G24" s="25">
        <f t="shared" si="0"/>
        <v>22</v>
      </c>
      <c r="H24" s="25">
        <f t="shared" si="1"/>
        <v>0</v>
      </c>
      <c r="I24" s="25">
        <f t="shared" si="2"/>
        <v>200</v>
      </c>
      <c r="K24" s="25">
        <f t="shared" si="8"/>
        <v>110</v>
      </c>
      <c r="L24" s="25">
        <f t="shared" si="9"/>
        <v>0</v>
      </c>
      <c r="M24" s="25">
        <f t="shared" si="10"/>
        <v>250</v>
      </c>
      <c r="N24" s="25">
        <f t="shared" si="11"/>
        <v>360</v>
      </c>
      <c r="R24" t="s">
        <v>66</v>
      </c>
    </row>
    <row r="25" spans="4:18" x14ac:dyDescent="0.3">
      <c r="D25" s="1">
        <v>22</v>
      </c>
      <c r="E25" s="25">
        <f t="shared" si="7"/>
        <v>222</v>
      </c>
      <c r="F25">
        <v>77</v>
      </c>
      <c r="G25" s="25">
        <f t="shared" si="0"/>
        <v>145</v>
      </c>
      <c r="H25" s="25">
        <f t="shared" si="1"/>
        <v>0</v>
      </c>
      <c r="I25" s="25">
        <f t="shared" si="2"/>
        <v>0</v>
      </c>
      <c r="K25" s="25">
        <f t="shared" si="8"/>
        <v>725</v>
      </c>
      <c r="L25" s="25">
        <f t="shared" si="9"/>
        <v>0</v>
      </c>
      <c r="M25" s="25">
        <f t="shared" si="10"/>
        <v>0</v>
      </c>
      <c r="N25" s="25">
        <f t="shared" si="11"/>
        <v>725</v>
      </c>
    </row>
    <row r="26" spans="4:18" x14ac:dyDescent="0.3">
      <c r="D26" s="1">
        <v>23</v>
      </c>
      <c r="E26" s="25">
        <f t="shared" si="7"/>
        <v>145</v>
      </c>
      <c r="F26">
        <v>97</v>
      </c>
      <c r="G26" s="25">
        <f t="shared" si="0"/>
        <v>48</v>
      </c>
      <c r="H26" s="25">
        <f t="shared" si="1"/>
        <v>0</v>
      </c>
      <c r="I26" s="25">
        <f t="shared" si="2"/>
        <v>200</v>
      </c>
      <c r="K26" s="25">
        <f t="shared" si="8"/>
        <v>240</v>
      </c>
      <c r="L26" s="25">
        <f t="shared" si="9"/>
        <v>0</v>
      </c>
      <c r="M26" s="25">
        <f t="shared" si="10"/>
        <v>250</v>
      </c>
      <c r="N26" s="25">
        <f t="shared" si="11"/>
        <v>490</v>
      </c>
      <c r="Q26" s="18" t="s">
        <v>37</v>
      </c>
      <c r="R26" t="s">
        <v>67</v>
      </c>
    </row>
    <row r="27" spans="4:18" x14ac:dyDescent="0.3">
      <c r="D27" s="1">
        <v>24</v>
      </c>
      <c r="E27" s="25">
        <f t="shared" si="7"/>
        <v>248</v>
      </c>
      <c r="F27">
        <v>94</v>
      </c>
      <c r="G27" s="25">
        <f t="shared" si="0"/>
        <v>154</v>
      </c>
      <c r="H27" s="25">
        <f t="shared" si="1"/>
        <v>0</v>
      </c>
      <c r="I27" s="25">
        <f t="shared" si="2"/>
        <v>0</v>
      </c>
      <c r="K27" s="25">
        <f t="shared" si="8"/>
        <v>770</v>
      </c>
      <c r="L27" s="25">
        <f t="shared" si="9"/>
        <v>0</v>
      </c>
      <c r="M27" s="25">
        <f t="shared" si="10"/>
        <v>0</v>
      </c>
      <c r="N27" s="25">
        <f t="shared" si="11"/>
        <v>770</v>
      </c>
      <c r="Q27" s="1" t="s">
        <v>93</v>
      </c>
      <c r="R27" t="s">
        <v>68</v>
      </c>
    </row>
    <row r="28" spans="4:18" x14ac:dyDescent="0.3">
      <c r="D28" s="1">
        <v>25</v>
      </c>
      <c r="E28" s="25">
        <f t="shared" si="7"/>
        <v>154</v>
      </c>
      <c r="F28">
        <v>112</v>
      </c>
      <c r="G28" s="25">
        <f t="shared" si="0"/>
        <v>42</v>
      </c>
      <c r="H28" s="25">
        <f t="shared" si="1"/>
        <v>0</v>
      </c>
      <c r="I28" s="25">
        <f t="shared" si="2"/>
        <v>200</v>
      </c>
      <c r="K28" s="25">
        <f t="shared" si="8"/>
        <v>210</v>
      </c>
      <c r="L28" s="25">
        <f t="shared" si="9"/>
        <v>0</v>
      </c>
      <c r="M28" s="25">
        <f t="shared" si="10"/>
        <v>250</v>
      </c>
      <c r="N28" s="25">
        <f t="shared" si="11"/>
        <v>460</v>
      </c>
      <c r="R28" t="s">
        <v>69</v>
      </c>
    </row>
    <row r="29" spans="4:18" x14ac:dyDescent="0.3">
      <c r="D29" s="1">
        <v>26</v>
      </c>
      <c r="E29" s="25">
        <f t="shared" si="7"/>
        <v>242</v>
      </c>
      <c r="F29">
        <v>98</v>
      </c>
      <c r="G29" s="25">
        <f t="shared" si="0"/>
        <v>144</v>
      </c>
      <c r="H29" s="25">
        <f t="shared" si="1"/>
        <v>0</v>
      </c>
      <c r="I29" s="25">
        <f t="shared" si="2"/>
        <v>0</v>
      </c>
      <c r="K29" s="25">
        <f t="shared" si="8"/>
        <v>720</v>
      </c>
      <c r="L29" s="25">
        <f t="shared" si="9"/>
        <v>0</v>
      </c>
      <c r="M29" s="25">
        <f t="shared" si="10"/>
        <v>0</v>
      </c>
      <c r="N29" s="25">
        <f t="shared" si="11"/>
        <v>720</v>
      </c>
      <c r="R29" t="s">
        <v>70</v>
      </c>
    </row>
    <row r="30" spans="4:18" x14ac:dyDescent="0.3">
      <c r="D30" s="1">
        <v>27</v>
      </c>
      <c r="E30" s="25">
        <f t="shared" si="7"/>
        <v>144</v>
      </c>
      <c r="F30">
        <v>101</v>
      </c>
      <c r="G30" s="25">
        <f t="shared" si="0"/>
        <v>43</v>
      </c>
      <c r="H30" s="25">
        <f t="shared" si="1"/>
        <v>0</v>
      </c>
      <c r="I30" s="25">
        <f t="shared" si="2"/>
        <v>200</v>
      </c>
      <c r="K30" s="25">
        <f t="shared" si="8"/>
        <v>215</v>
      </c>
      <c r="L30" s="25">
        <f t="shared" si="9"/>
        <v>0</v>
      </c>
      <c r="M30" s="25">
        <f t="shared" si="10"/>
        <v>250</v>
      </c>
      <c r="N30" s="25">
        <f t="shared" si="11"/>
        <v>465</v>
      </c>
    </row>
    <row r="31" spans="4:18" x14ac:dyDescent="0.3">
      <c r="D31" s="1">
        <v>28</v>
      </c>
      <c r="E31" s="25">
        <f t="shared" si="7"/>
        <v>243</v>
      </c>
      <c r="F31">
        <v>115</v>
      </c>
      <c r="G31" s="25">
        <f t="shared" si="0"/>
        <v>128</v>
      </c>
      <c r="H31" s="25">
        <f t="shared" si="1"/>
        <v>0</v>
      </c>
      <c r="I31" s="25">
        <f t="shared" si="2"/>
        <v>0</v>
      </c>
      <c r="K31" s="25">
        <f t="shared" si="8"/>
        <v>640</v>
      </c>
      <c r="L31" s="25">
        <f t="shared" si="9"/>
        <v>0</v>
      </c>
      <c r="M31" s="25">
        <f t="shared" si="10"/>
        <v>0</v>
      </c>
      <c r="N31" s="25">
        <f t="shared" si="11"/>
        <v>640</v>
      </c>
      <c r="Q31" s="18" t="s">
        <v>50</v>
      </c>
      <c r="R31" t="s">
        <v>108</v>
      </c>
    </row>
    <row r="32" spans="4:18" x14ac:dyDescent="0.3">
      <c r="D32" s="1">
        <v>29</v>
      </c>
      <c r="E32" s="25">
        <f t="shared" si="7"/>
        <v>128</v>
      </c>
      <c r="F32">
        <v>111</v>
      </c>
      <c r="G32" s="25">
        <f t="shared" si="0"/>
        <v>17</v>
      </c>
      <c r="H32" s="25">
        <f t="shared" si="1"/>
        <v>0</v>
      </c>
      <c r="I32" s="25">
        <f t="shared" si="2"/>
        <v>200</v>
      </c>
      <c r="K32" s="25">
        <f t="shared" si="8"/>
        <v>85</v>
      </c>
      <c r="L32" s="25">
        <f t="shared" si="9"/>
        <v>0</v>
      </c>
      <c r="M32" s="25">
        <f t="shared" si="10"/>
        <v>250</v>
      </c>
      <c r="N32" s="25">
        <f t="shared" si="11"/>
        <v>335</v>
      </c>
      <c r="Q32" s="1" t="s">
        <v>107</v>
      </c>
      <c r="R32" t="s">
        <v>71</v>
      </c>
    </row>
    <row r="33" spans="4:29" x14ac:dyDescent="0.3">
      <c r="D33" s="1">
        <v>30</v>
      </c>
      <c r="E33" s="25">
        <f t="shared" si="7"/>
        <v>217</v>
      </c>
      <c r="F33">
        <v>100</v>
      </c>
      <c r="G33" s="25">
        <f t="shared" si="0"/>
        <v>117</v>
      </c>
      <c r="H33" s="25">
        <f t="shared" si="1"/>
        <v>0</v>
      </c>
      <c r="I33" s="25">
        <f t="shared" si="2"/>
        <v>0</v>
      </c>
      <c r="K33" s="25">
        <f t="shared" si="8"/>
        <v>585</v>
      </c>
      <c r="L33" s="25">
        <f t="shared" si="9"/>
        <v>0</v>
      </c>
      <c r="M33" s="25">
        <f t="shared" si="10"/>
        <v>0</v>
      </c>
      <c r="N33" s="25">
        <f t="shared" si="11"/>
        <v>585</v>
      </c>
    </row>
    <row r="34" spans="4:29" x14ac:dyDescent="0.3">
      <c r="D34" s="1">
        <v>31</v>
      </c>
      <c r="E34" s="25">
        <f t="shared" si="7"/>
        <v>117</v>
      </c>
      <c r="F34">
        <v>100</v>
      </c>
      <c r="G34" s="25">
        <f t="shared" si="0"/>
        <v>17</v>
      </c>
      <c r="H34" s="25">
        <f t="shared" si="1"/>
        <v>0</v>
      </c>
      <c r="I34" s="25">
        <f t="shared" si="2"/>
        <v>200</v>
      </c>
      <c r="K34" s="25">
        <f t="shared" si="8"/>
        <v>85</v>
      </c>
      <c r="L34" s="25">
        <f t="shared" si="9"/>
        <v>0</v>
      </c>
      <c r="M34" s="25">
        <f t="shared" si="10"/>
        <v>250</v>
      </c>
      <c r="N34" s="25">
        <f t="shared" si="11"/>
        <v>335</v>
      </c>
      <c r="Q34" s="18" t="s">
        <v>72</v>
      </c>
      <c r="R34" t="s">
        <v>73</v>
      </c>
    </row>
    <row r="35" spans="4:29" x14ac:dyDescent="0.3">
      <c r="D35" s="1">
        <v>32</v>
      </c>
      <c r="E35" s="25">
        <f t="shared" si="7"/>
        <v>217</v>
      </c>
      <c r="F35">
        <v>93</v>
      </c>
      <c r="G35" s="25">
        <f t="shared" si="0"/>
        <v>124</v>
      </c>
      <c r="H35" s="25">
        <f t="shared" si="1"/>
        <v>0</v>
      </c>
      <c r="I35" s="25">
        <f t="shared" si="2"/>
        <v>0</v>
      </c>
      <c r="K35" s="25">
        <f t="shared" si="8"/>
        <v>620</v>
      </c>
      <c r="L35" s="25">
        <f t="shared" si="9"/>
        <v>0</v>
      </c>
      <c r="M35" s="25">
        <f t="shared" si="10"/>
        <v>0</v>
      </c>
      <c r="N35" s="25">
        <f t="shared" si="11"/>
        <v>620</v>
      </c>
      <c r="Q35" s="1" t="s">
        <v>95</v>
      </c>
      <c r="R35" t="s">
        <v>74</v>
      </c>
    </row>
    <row r="36" spans="4:29" x14ac:dyDescent="0.3">
      <c r="D36" s="1">
        <v>33</v>
      </c>
      <c r="E36" s="25">
        <f t="shared" si="7"/>
        <v>124</v>
      </c>
      <c r="F36">
        <v>106</v>
      </c>
      <c r="G36" s="25">
        <f t="shared" si="0"/>
        <v>18</v>
      </c>
      <c r="H36" s="25">
        <f t="shared" si="1"/>
        <v>0</v>
      </c>
      <c r="I36" s="25">
        <f t="shared" si="2"/>
        <v>200</v>
      </c>
      <c r="K36" s="25">
        <f t="shared" si="8"/>
        <v>90</v>
      </c>
      <c r="L36" s="25">
        <f t="shared" si="9"/>
        <v>0</v>
      </c>
      <c r="M36" s="25">
        <f t="shared" si="10"/>
        <v>250</v>
      </c>
      <c r="N36" s="25">
        <f t="shared" si="11"/>
        <v>340</v>
      </c>
    </row>
    <row r="37" spans="4:29" x14ac:dyDescent="0.3">
      <c r="D37" s="1">
        <v>34</v>
      </c>
      <c r="E37" s="25">
        <f t="shared" si="7"/>
        <v>218</v>
      </c>
      <c r="F37">
        <v>78</v>
      </c>
      <c r="G37" s="25">
        <f t="shared" si="0"/>
        <v>140</v>
      </c>
      <c r="H37" s="25">
        <f t="shared" si="1"/>
        <v>0</v>
      </c>
      <c r="I37" s="25">
        <f t="shared" si="2"/>
        <v>0</v>
      </c>
      <c r="K37" s="25">
        <f t="shared" si="8"/>
        <v>700</v>
      </c>
      <c r="L37" s="25">
        <f t="shared" si="9"/>
        <v>0</v>
      </c>
      <c r="M37" s="25">
        <f t="shared" si="10"/>
        <v>0</v>
      </c>
      <c r="N37" s="25">
        <f t="shared" si="11"/>
        <v>700</v>
      </c>
      <c r="R37" t="s">
        <v>94</v>
      </c>
    </row>
    <row r="38" spans="4:29" x14ac:dyDescent="0.3">
      <c r="D38" s="1">
        <v>35</v>
      </c>
      <c r="E38" s="25">
        <f t="shared" si="7"/>
        <v>140</v>
      </c>
      <c r="F38">
        <v>106</v>
      </c>
      <c r="G38" s="25">
        <f t="shared" si="0"/>
        <v>34</v>
      </c>
      <c r="H38" s="25">
        <f t="shared" si="1"/>
        <v>0</v>
      </c>
      <c r="I38" s="25">
        <f t="shared" si="2"/>
        <v>200</v>
      </c>
      <c r="K38" s="25">
        <f t="shared" si="8"/>
        <v>170</v>
      </c>
      <c r="L38" s="25">
        <f t="shared" si="9"/>
        <v>0</v>
      </c>
      <c r="M38" s="25">
        <f t="shared" si="10"/>
        <v>250</v>
      </c>
      <c r="N38" s="25">
        <f t="shared" si="11"/>
        <v>420</v>
      </c>
      <c r="R38" t="s">
        <v>82</v>
      </c>
    </row>
    <row r="39" spans="4:29" x14ac:dyDescent="0.3">
      <c r="D39" s="1">
        <v>36</v>
      </c>
      <c r="E39" s="25">
        <f t="shared" si="7"/>
        <v>234</v>
      </c>
      <c r="F39">
        <v>107</v>
      </c>
      <c r="G39" s="25">
        <f t="shared" si="0"/>
        <v>127</v>
      </c>
      <c r="H39" s="25">
        <f t="shared" si="1"/>
        <v>0</v>
      </c>
      <c r="I39" s="25">
        <f t="shared" si="2"/>
        <v>0</v>
      </c>
      <c r="K39" s="25">
        <f t="shared" si="8"/>
        <v>635</v>
      </c>
      <c r="L39" s="25">
        <f t="shared" si="9"/>
        <v>0</v>
      </c>
      <c r="M39" s="25">
        <f t="shared" si="10"/>
        <v>0</v>
      </c>
      <c r="N39" s="25">
        <f t="shared" si="11"/>
        <v>635</v>
      </c>
    </row>
    <row r="40" spans="4:29" x14ac:dyDescent="0.3">
      <c r="D40" s="1">
        <v>37</v>
      </c>
      <c r="E40" s="25">
        <f t="shared" si="7"/>
        <v>127</v>
      </c>
      <c r="F40">
        <v>96</v>
      </c>
      <c r="G40" s="25">
        <f t="shared" si="0"/>
        <v>31</v>
      </c>
      <c r="H40" s="25">
        <f t="shared" si="1"/>
        <v>0</v>
      </c>
      <c r="I40" s="25">
        <f t="shared" si="2"/>
        <v>200</v>
      </c>
      <c r="K40" s="25">
        <f t="shared" si="8"/>
        <v>155</v>
      </c>
      <c r="L40" s="25">
        <f t="shared" si="9"/>
        <v>0</v>
      </c>
      <c r="M40" s="25">
        <f t="shared" si="10"/>
        <v>250</v>
      </c>
      <c r="N40" s="25">
        <f t="shared" si="11"/>
        <v>405</v>
      </c>
      <c r="S40" t="s">
        <v>75</v>
      </c>
    </row>
    <row r="41" spans="4:29" x14ac:dyDescent="0.3">
      <c r="D41" s="1">
        <v>38</v>
      </c>
      <c r="E41" s="25">
        <f t="shared" si="7"/>
        <v>231</v>
      </c>
      <c r="F41">
        <v>119</v>
      </c>
      <c r="G41" s="25">
        <f t="shared" si="0"/>
        <v>112</v>
      </c>
      <c r="H41" s="25">
        <f t="shared" si="1"/>
        <v>0</v>
      </c>
      <c r="I41" s="25">
        <f t="shared" si="2"/>
        <v>0</v>
      </c>
      <c r="K41" s="25">
        <f t="shared" si="8"/>
        <v>560</v>
      </c>
      <c r="L41" s="25">
        <f t="shared" si="9"/>
        <v>0</v>
      </c>
      <c r="M41" s="25">
        <f t="shared" si="10"/>
        <v>0</v>
      </c>
      <c r="N41" s="25">
        <f t="shared" si="11"/>
        <v>560</v>
      </c>
      <c r="S41" s="33" t="s">
        <v>117</v>
      </c>
      <c r="T41" s="34"/>
      <c r="U41" s="34"/>
      <c r="V41" s="34"/>
      <c r="W41" s="34"/>
      <c r="X41" s="34"/>
      <c r="Y41" s="34"/>
      <c r="Z41" s="34"/>
      <c r="AA41" s="34"/>
      <c r="AB41" s="34"/>
      <c r="AC41" s="34"/>
    </row>
    <row r="42" spans="4:29" x14ac:dyDescent="0.3">
      <c r="D42" s="1">
        <v>39</v>
      </c>
      <c r="E42" s="25">
        <f t="shared" si="7"/>
        <v>112</v>
      </c>
      <c r="F42">
        <v>113</v>
      </c>
      <c r="G42" s="25">
        <f t="shared" si="0"/>
        <v>0</v>
      </c>
      <c r="H42" s="25">
        <f t="shared" si="1"/>
        <v>1</v>
      </c>
      <c r="I42" s="25">
        <f t="shared" si="2"/>
        <v>200</v>
      </c>
      <c r="K42" s="25">
        <f t="shared" si="8"/>
        <v>0</v>
      </c>
      <c r="L42" s="25">
        <f t="shared" si="9"/>
        <v>10</v>
      </c>
      <c r="M42" s="25">
        <f t="shared" si="10"/>
        <v>250</v>
      </c>
      <c r="N42" s="25">
        <f t="shared" si="11"/>
        <v>260</v>
      </c>
      <c r="S42" s="34"/>
      <c r="T42" s="34"/>
      <c r="U42" s="34"/>
      <c r="V42" s="34"/>
      <c r="W42" s="34"/>
      <c r="X42" s="34"/>
      <c r="Y42" s="34"/>
      <c r="Z42" s="34"/>
      <c r="AA42" s="34"/>
      <c r="AB42" s="34"/>
      <c r="AC42" s="34"/>
    </row>
    <row r="43" spans="4:29" x14ac:dyDescent="0.3">
      <c r="D43" s="1">
        <v>40</v>
      </c>
      <c r="E43" s="25">
        <f t="shared" si="7"/>
        <v>199</v>
      </c>
      <c r="F43">
        <v>86</v>
      </c>
      <c r="G43" s="25">
        <f t="shared" si="0"/>
        <v>113</v>
      </c>
      <c r="H43" s="25">
        <f t="shared" si="1"/>
        <v>0</v>
      </c>
      <c r="I43" s="25">
        <f t="shared" si="2"/>
        <v>0</v>
      </c>
      <c r="K43" s="25">
        <f t="shared" si="8"/>
        <v>565</v>
      </c>
      <c r="L43" s="25">
        <f t="shared" si="9"/>
        <v>0</v>
      </c>
      <c r="M43" s="25">
        <f t="shared" si="10"/>
        <v>0</v>
      </c>
      <c r="N43" s="25">
        <f t="shared" si="11"/>
        <v>565</v>
      </c>
      <c r="S43" s="34"/>
      <c r="T43" s="34"/>
      <c r="U43" s="34"/>
      <c r="V43" s="34"/>
      <c r="W43" s="34"/>
      <c r="X43" s="34"/>
      <c r="Y43" s="34"/>
      <c r="Z43" s="34"/>
      <c r="AA43" s="34"/>
      <c r="AB43" s="34"/>
      <c r="AC43" s="34"/>
    </row>
    <row r="44" spans="4:29" x14ac:dyDescent="0.3">
      <c r="D44" s="1">
        <v>41</v>
      </c>
      <c r="E44" s="25">
        <f t="shared" si="7"/>
        <v>113</v>
      </c>
      <c r="F44">
        <v>90</v>
      </c>
      <c r="G44" s="25">
        <f t="shared" si="0"/>
        <v>23</v>
      </c>
      <c r="H44" s="25">
        <f t="shared" si="1"/>
        <v>0</v>
      </c>
      <c r="I44" s="25">
        <f t="shared" si="2"/>
        <v>200</v>
      </c>
      <c r="K44" s="25">
        <f t="shared" si="8"/>
        <v>115</v>
      </c>
      <c r="L44" s="25">
        <f t="shared" si="9"/>
        <v>0</v>
      </c>
      <c r="M44" s="25">
        <f t="shared" si="10"/>
        <v>250</v>
      </c>
      <c r="N44" s="25">
        <f t="shared" si="11"/>
        <v>365</v>
      </c>
      <c r="S44" s="34"/>
      <c r="T44" s="34"/>
      <c r="U44" s="34"/>
      <c r="V44" s="34"/>
      <c r="W44" s="34"/>
      <c r="X44" s="34"/>
      <c r="Y44" s="34"/>
      <c r="Z44" s="34"/>
      <c r="AA44" s="34"/>
      <c r="AB44" s="34"/>
      <c r="AC44" s="34"/>
    </row>
    <row r="45" spans="4:29" x14ac:dyDescent="0.3">
      <c r="D45" s="1">
        <v>42</v>
      </c>
      <c r="E45" s="25">
        <f t="shared" si="7"/>
        <v>223</v>
      </c>
      <c r="F45">
        <v>96</v>
      </c>
      <c r="G45" s="25">
        <f t="shared" si="0"/>
        <v>127</v>
      </c>
      <c r="H45" s="25">
        <f t="shared" si="1"/>
        <v>0</v>
      </c>
      <c r="I45" s="25">
        <f t="shared" si="2"/>
        <v>0</v>
      </c>
      <c r="K45" s="25">
        <f t="shared" si="8"/>
        <v>635</v>
      </c>
      <c r="L45" s="25">
        <f t="shared" si="9"/>
        <v>0</v>
      </c>
      <c r="M45" s="25">
        <f t="shared" si="10"/>
        <v>0</v>
      </c>
      <c r="N45" s="25">
        <f t="shared" si="11"/>
        <v>635</v>
      </c>
      <c r="S45" s="34"/>
      <c r="T45" s="34"/>
      <c r="U45" s="34"/>
      <c r="V45" s="34"/>
      <c r="W45" s="34"/>
      <c r="X45" s="34"/>
      <c r="Y45" s="34"/>
      <c r="Z45" s="34"/>
      <c r="AA45" s="34"/>
      <c r="AB45" s="34"/>
      <c r="AC45" s="34"/>
    </row>
    <row r="46" spans="4:29" x14ac:dyDescent="0.3">
      <c r="D46" s="1">
        <v>43</v>
      </c>
      <c r="E46" s="25">
        <f t="shared" si="7"/>
        <v>127</v>
      </c>
      <c r="F46">
        <v>93</v>
      </c>
      <c r="G46" s="25">
        <f t="shared" si="0"/>
        <v>34</v>
      </c>
      <c r="H46" s="25">
        <f t="shared" si="1"/>
        <v>0</v>
      </c>
      <c r="I46" s="25">
        <f t="shared" si="2"/>
        <v>200</v>
      </c>
      <c r="K46" s="25">
        <f t="shared" si="8"/>
        <v>170</v>
      </c>
      <c r="L46" s="25">
        <f t="shared" si="9"/>
        <v>0</v>
      </c>
      <c r="M46" s="25">
        <f t="shared" si="10"/>
        <v>250</v>
      </c>
      <c r="N46" s="25">
        <f t="shared" si="11"/>
        <v>420</v>
      </c>
      <c r="S46" s="34"/>
      <c r="T46" s="34"/>
      <c r="U46" s="34"/>
      <c r="V46" s="34"/>
      <c r="W46" s="34"/>
      <c r="X46" s="34"/>
      <c r="Y46" s="34"/>
      <c r="Z46" s="34"/>
      <c r="AA46" s="34"/>
      <c r="AB46" s="34"/>
      <c r="AC46" s="34"/>
    </row>
    <row r="47" spans="4:29" x14ac:dyDescent="0.3">
      <c r="D47" s="1">
        <v>44</v>
      </c>
      <c r="E47" s="25">
        <f t="shared" si="7"/>
        <v>234</v>
      </c>
      <c r="F47">
        <v>116</v>
      </c>
      <c r="G47" s="25">
        <f t="shared" si="0"/>
        <v>118</v>
      </c>
      <c r="H47" s="25">
        <f t="shared" si="1"/>
        <v>0</v>
      </c>
      <c r="I47" s="25">
        <f t="shared" si="2"/>
        <v>0</v>
      </c>
      <c r="K47" s="25">
        <f t="shared" si="8"/>
        <v>590</v>
      </c>
      <c r="L47" s="25">
        <f t="shared" si="9"/>
        <v>0</v>
      </c>
      <c r="M47" s="25">
        <f t="shared" si="10"/>
        <v>0</v>
      </c>
      <c r="N47" s="25">
        <f t="shared" si="11"/>
        <v>590</v>
      </c>
      <c r="S47" s="34"/>
      <c r="T47" s="34"/>
      <c r="U47" s="34"/>
      <c r="V47" s="34"/>
      <c r="W47" s="34"/>
      <c r="X47" s="34"/>
      <c r="Y47" s="34"/>
      <c r="Z47" s="34"/>
      <c r="AA47" s="34"/>
      <c r="AB47" s="34"/>
      <c r="AC47" s="34"/>
    </row>
    <row r="48" spans="4:29" x14ac:dyDescent="0.3">
      <c r="D48" s="1">
        <v>45</v>
      </c>
      <c r="E48" s="25">
        <f t="shared" si="7"/>
        <v>118</v>
      </c>
      <c r="F48">
        <v>116</v>
      </c>
      <c r="G48" s="25">
        <f t="shared" si="0"/>
        <v>2</v>
      </c>
      <c r="H48" s="25">
        <f t="shared" si="1"/>
        <v>0</v>
      </c>
      <c r="I48" s="25">
        <f t="shared" si="2"/>
        <v>200</v>
      </c>
      <c r="K48" s="25">
        <f t="shared" si="8"/>
        <v>10</v>
      </c>
      <c r="L48" s="25">
        <f t="shared" si="9"/>
        <v>0</v>
      </c>
      <c r="M48" s="25">
        <f t="shared" si="10"/>
        <v>250</v>
      </c>
      <c r="N48" s="25">
        <f t="shared" si="11"/>
        <v>260</v>
      </c>
    </row>
    <row r="49" spans="4:29" x14ac:dyDescent="0.3">
      <c r="D49" s="1">
        <v>46</v>
      </c>
      <c r="E49" s="25">
        <f t="shared" si="7"/>
        <v>202</v>
      </c>
      <c r="F49">
        <v>98</v>
      </c>
      <c r="G49" s="25">
        <f t="shared" si="0"/>
        <v>104</v>
      </c>
      <c r="H49" s="25">
        <f t="shared" si="1"/>
        <v>0</v>
      </c>
      <c r="I49" s="25">
        <f t="shared" si="2"/>
        <v>0</v>
      </c>
      <c r="K49" s="25">
        <f t="shared" si="8"/>
        <v>520</v>
      </c>
      <c r="L49" s="25">
        <f t="shared" si="9"/>
        <v>0</v>
      </c>
      <c r="M49" s="25">
        <f t="shared" si="10"/>
        <v>0</v>
      </c>
      <c r="N49" s="25">
        <f t="shared" si="11"/>
        <v>520</v>
      </c>
      <c r="S49" t="s">
        <v>76</v>
      </c>
    </row>
    <row r="50" spans="4:29" x14ac:dyDescent="0.3">
      <c r="D50" s="1">
        <v>47</v>
      </c>
      <c r="E50" s="25">
        <f t="shared" si="7"/>
        <v>104</v>
      </c>
      <c r="F50">
        <v>106</v>
      </c>
      <c r="G50" s="25">
        <f t="shared" si="0"/>
        <v>0</v>
      </c>
      <c r="H50" s="25">
        <f t="shared" si="1"/>
        <v>2</v>
      </c>
      <c r="I50" s="25">
        <f t="shared" si="2"/>
        <v>200</v>
      </c>
      <c r="K50" s="25">
        <f t="shared" si="8"/>
        <v>0</v>
      </c>
      <c r="L50" s="25">
        <f t="shared" si="9"/>
        <v>20</v>
      </c>
      <c r="M50" s="25">
        <f t="shared" si="10"/>
        <v>250</v>
      </c>
      <c r="N50" s="25">
        <f t="shared" si="11"/>
        <v>270</v>
      </c>
      <c r="S50" s="33" t="s">
        <v>118</v>
      </c>
      <c r="T50" s="34"/>
      <c r="U50" s="34"/>
      <c r="V50" s="34"/>
      <c r="W50" s="34"/>
      <c r="X50" s="34"/>
      <c r="Y50" s="34"/>
      <c r="Z50" s="34"/>
      <c r="AA50" s="34"/>
      <c r="AB50" s="34"/>
      <c r="AC50" s="34"/>
    </row>
    <row r="51" spans="4:29" x14ac:dyDescent="0.3">
      <c r="D51" s="1">
        <v>48</v>
      </c>
      <c r="E51" s="25">
        <f t="shared" si="7"/>
        <v>198</v>
      </c>
      <c r="F51">
        <v>121</v>
      </c>
      <c r="G51" s="25">
        <f t="shared" si="0"/>
        <v>77</v>
      </c>
      <c r="H51" s="25">
        <f t="shared" si="1"/>
        <v>0</v>
      </c>
      <c r="I51" s="25">
        <f t="shared" si="2"/>
        <v>0</v>
      </c>
      <c r="K51" s="25">
        <f t="shared" si="8"/>
        <v>385</v>
      </c>
      <c r="L51" s="25">
        <f t="shared" si="9"/>
        <v>0</v>
      </c>
      <c r="M51" s="25">
        <f t="shared" si="10"/>
        <v>0</v>
      </c>
      <c r="N51" s="25">
        <f t="shared" si="11"/>
        <v>385</v>
      </c>
      <c r="S51" s="34"/>
      <c r="T51" s="34"/>
      <c r="U51" s="34"/>
      <c r="V51" s="34"/>
      <c r="W51" s="34"/>
      <c r="X51" s="34"/>
      <c r="Y51" s="34"/>
      <c r="Z51" s="34"/>
      <c r="AA51" s="34"/>
      <c r="AB51" s="34"/>
      <c r="AC51" s="34"/>
    </row>
    <row r="52" spans="4:29" x14ac:dyDescent="0.3">
      <c r="D52" s="1">
        <v>49</v>
      </c>
      <c r="E52" s="25">
        <f t="shared" si="7"/>
        <v>77</v>
      </c>
      <c r="F52">
        <v>100</v>
      </c>
      <c r="G52" s="25">
        <f t="shared" si="0"/>
        <v>0</v>
      </c>
      <c r="H52" s="25">
        <f t="shared" si="1"/>
        <v>23</v>
      </c>
      <c r="I52" s="25">
        <f t="shared" si="2"/>
        <v>200</v>
      </c>
      <c r="K52" s="25">
        <f t="shared" si="8"/>
        <v>0</v>
      </c>
      <c r="L52" s="25">
        <f t="shared" si="9"/>
        <v>230</v>
      </c>
      <c r="M52" s="25">
        <f t="shared" si="10"/>
        <v>250</v>
      </c>
      <c r="N52" s="25">
        <f t="shared" si="11"/>
        <v>480</v>
      </c>
      <c r="S52" s="34"/>
      <c r="T52" s="34"/>
      <c r="U52" s="34"/>
      <c r="V52" s="34"/>
      <c r="W52" s="34"/>
      <c r="X52" s="34"/>
      <c r="Y52" s="34"/>
      <c r="Z52" s="34"/>
      <c r="AA52" s="34"/>
      <c r="AB52" s="34"/>
      <c r="AC52" s="34"/>
    </row>
    <row r="53" spans="4:29" x14ac:dyDescent="0.3">
      <c r="D53" s="1">
        <v>50</v>
      </c>
      <c r="E53" s="25">
        <f t="shared" si="7"/>
        <v>177</v>
      </c>
      <c r="F53">
        <v>80</v>
      </c>
      <c r="G53" s="25">
        <f t="shared" si="0"/>
        <v>97</v>
      </c>
      <c r="H53" s="25">
        <f t="shared" si="1"/>
        <v>0</v>
      </c>
      <c r="I53" s="25">
        <f t="shared" si="2"/>
        <v>0</v>
      </c>
      <c r="K53" s="25">
        <f t="shared" si="8"/>
        <v>485</v>
      </c>
      <c r="L53" s="25">
        <f t="shared" si="9"/>
        <v>0</v>
      </c>
      <c r="M53" s="25">
        <f t="shared" si="10"/>
        <v>0</v>
      </c>
      <c r="N53" s="25">
        <f t="shared" si="11"/>
        <v>485</v>
      </c>
      <c r="S53" s="34"/>
      <c r="T53" s="34"/>
      <c r="U53" s="34"/>
      <c r="V53" s="34"/>
      <c r="W53" s="34"/>
      <c r="X53" s="34"/>
      <c r="Y53" s="34"/>
      <c r="Z53" s="34"/>
      <c r="AA53" s="34"/>
      <c r="AB53" s="34"/>
      <c r="AC53" s="34"/>
    </row>
    <row r="54" spans="4:29" x14ac:dyDescent="0.3">
      <c r="D54" s="1">
        <v>51</v>
      </c>
      <c r="E54" s="25">
        <f t="shared" si="7"/>
        <v>97</v>
      </c>
      <c r="F54">
        <v>111</v>
      </c>
      <c r="G54" s="25">
        <f t="shared" si="0"/>
        <v>0</v>
      </c>
      <c r="H54" s="25">
        <f t="shared" si="1"/>
        <v>14</v>
      </c>
      <c r="I54" s="25">
        <f t="shared" si="2"/>
        <v>200</v>
      </c>
      <c r="K54" s="25">
        <f t="shared" si="8"/>
        <v>0</v>
      </c>
      <c r="L54" s="25">
        <f t="shared" si="9"/>
        <v>140</v>
      </c>
      <c r="M54" s="25">
        <f t="shared" si="10"/>
        <v>250</v>
      </c>
      <c r="N54" s="25">
        <f t="shared" si="11"/>
        <v>390</v>
      </c>
      <c r="S54" s="34"/>
      <c r="T54" s="34"/>
      <c r="U54" s="34"/>
      <c r="V54" s="34"/>
      <c r="W54" s="34"/>
      <c r="X54" s="34"/>
      <c r="Y54" s="34"/>
      <c r="Z54" s="34"/>
      <c r="AA54" s="34"/>
      <c r="AB54" s="34"/>
      <c r="AC54" s="34"/>
    </row>
    <row r="55" spans="4:29" x14ac:dyDescent="0.3">
      <c r="D55" s="1">
        <v>52</v>
      </c>
      <c r="E55" s="25">
        <f t="shared" si="7"/>
        <v>186</v>
      </c>
      <c r="F55">
        <v>95</v>
      </c>
      <c r="G55" s="25">
        <f t="shared" si="0"/>
        <v>91</v>
      </c>
      <c r="H55" s="25">
        <f t="shared" si="1"/>
        <v>0</v>
      </c>
      <c r="I55" s="25">
        <f t="shared" si="2"/>
        <v>0</v>
      </c>
      <c r="K55" s="25">
        <f t="shared" si="8"/>
        <v>455</v>
      </c>
      <c r="L55" s="25">
        <f t="shared" si="9"/>
        <v>0</v>
      </c>
      <c r="M55" s="25">
        <f t="shared" si="10"/>
        <v>0</v>
      </c>
      <c r="N55" s="25">
        <f t="shared" si="11"/>
        <v>455</v>
      </c>
      <c r="S55" s="34"/>
      <c r="T55" s="34"/>
      <c r="U55" s="34"/>
      <c r="V55" s="34"/>
      <c r="W55" s="34"/>
      <c r="X55" s="34"/>
      <c r="Y55" s="34"/>
      <c r="Z55" s="34"/>
      <c r="AA55" s="34"/>
      <c r="AB55" s="34"/>
      <c r="AC55" s="34"/>
    </row>
    <row r="56" spans="4:29" x14ac:dyDescent="0.3">
      <c r="D56" s="1">
        <v>53</v>
      </c>
      <c r="E56" s="25">
        <f t="shared" si="7"/>
        <v>91</v>
      </c>
      <c r="F56">
        <v>101</v>
      </c>
      <c r="G56" s="25">
        <f t="shared" si="0"/>
        <v>0</v>
      </c>
      <c r="H56" s="25">
        <f t="shared" si="1"/>
        <v>10</v>
      </c>
      <c r="I56" s="25">
        <f t="shared" si="2"/>
        <v>200</v>
      </c>
      <c r="K56" s="25">
        <f t="shared" si="8"/>
        <v>0</v>
      </c>
      <c r="L56" s="25">
        <f t="shared" si="9"/>
        <v>100</v>
      </c>
      <c r="M56" s="25">
        <f t="shared" si="10"/>
        <v>250</v>
      </c>
      <c r="N56" s="25">
        <f t="shared" si="11"/>
        <v>350</v>
      </c>
      <c r="S56" s="34"/>
      <c r="T56" s="34"/>
      <c r="U56" s="34"/>
      <c r="V56" s="34"/>
      <c r="W56" s="34"/>
      <c r="X56" s="34"/>
      <c r="Y56" s="34"/>
      <c r="Z56" s="34"/>
      <c r="AA56" s="34"/>
      <c r="AB56" s="34"/>
      <c r="AC56" s="34"/>
    </row>
    <row r="57" spans="4:29" x14ac:dyDescent="0.3">
      <c r="D57" s="1">
        <v>54</v>
      </c>
      <c r="E57" s="25">
        <f t="shared" si="7"/>
        <v>190</v>
      </c>
      <c r="F57">
        <v>95</v>
      </c>
      <c r="G57" s="25">
        <f t="shared" si="0"/>
        <v>95</v>
      </c>
      <c r="H57" s="25">
        <f t="shared" si="1"/>
        <v>0</v>
      </c>
      <c r="I57" s="25">
        <f t="shared" si="2"/>
        <v>0</v>
      </c>
      <c r="K57" s="25">
        <f t="shared" si="8"/>
        <v>475</v>
      </c>
      <c r="L57" s="25">
        <f t="shared" si="9"/>
        <v>0</v>
      </c>
      <c r="M57" s="25">
        <f t="shared" si="10"/>
        <v>0</v>
      </c>
      <c r="N57" s="25">
        <f t="shared" si="11"/>
        <v>475</v>
      </c>
    </row>
    <row r="58" spans="4:29" x14ac:dyDescent="0.3">
      <c r="D58" s="1">
        <v>55</v>
      </c>
      <c r="E58" s="25">
        <f t="shared" si="7"/>
        <v>95</v>
      </c>
      <c r="F58">
        <v>115</v>
      </c>
      <c r="G58" s="25">
        <f t="shared" si="0"/>
        <v>0</v>
      </c>
      <c r="H58" s="25">
        <f t="shared" si="1"/>
        <v>20</v>
      </c>
      <c r="I58" s="25">
        <f t="shared" si="2"/>
        <v>200</v>
      </c>
      <c r="K58" s="25">
        <f t="shared" si="8"/>
        <v>0</v>
      </c>
      <c r="L58" s="25">
        <f t="shared" si="9"/>
        <v>200</v>
      </c>
      <c r="M58" s="25">
        <f t="shared" si="10"/>
        <v>250</v>
      </c>
      <c r="N58" s="25">
        <f t="shared" si="11"/>
        <v>450</v>
      </c>
    </row>
    <row r="59" spans="4:29" x14ac:dyDescent="0.3">
      <c r="D59" s="1">
        <v>56</v>
      </c>
      <c r="E59" s="25">
        <f t="shared" si="7"/>
        <v>180</v>
      </c>
      <c r="F59">
        <v>88</v>
      </c>
      <c r="G59" s="25">
        <f t="shared" si="0"/>
        <v>92</v>
      </c>
      <c r="H59" s="25">
        <f t="shared" si="1"/>
        <v>0</v>
      </c>
      <c r="I59" s="25">
        <f t="shared" si="2"/>
        <v>0</v>
      </c>
      <c r="K59" s="25">
        <f t="shared" si="8"/>
        <v>460</v>
      </c>
      <c r="L59" s="25">
        <f t="shared" si="9"/>
        <v>0</v>
      </c>
      <c r="M59" s="25">
        <f t="shared" si="10"/>
        <v>0</v>
      </c>
      <c r="N59" s="25">
        <f t="shared" si="11"/>
        <v>460</v>
      </c>
    </row>
    <row r="60" spans="4:29" x14ac:dyDescent="0.3">
      <c r="D60" s="1">
        <v>57</v>
      </c>
      <c r="E60" s="25">
        <f t="shared" si="7"/>
        <v>92</v>
      </c>
      <c r="F60">
        <v>108</v>
      </c>
      <c r="G60" s="25">
        <f t="shared" si="0"/>
        <v>0</v>
      </c>
      <c r="H60" s="25">
        <f t="shared" si="1"/>
        <v>16</v>
      </c>
      <c r="I60" s="25">
        <f t="shared" si="2"/>
        <v>200</v>
      </c>
      <c r="K60" s="25">
        <f t="shared" si="8"/>
        <v>0</v>
      </c>
      <c r="L60" s="25">
        <f t="shared" si="9"/>
        <v>160</v>
      </c>
      <c r="M60" s="25">
        <f t="shared" si="10"/>
        <v>250</v>
      </c>
      <c r="N60" s="25">
        <f t="shared" si="11"/>
        <v>410</v>
      </c>
    </row>
    <row r="61" spans="4:29" x14ac:dyDescent="0.3">
      <c r="D61" s="1">
        <v>58</v>
      </c>
      <c r="E61" s="25">
        <f t="shared" si="7"/>
        <v>184</v>
      </c>
      <c r="F61">
        <v>89</v>
      </c>
      <c r="G61" s="25">
        <f t="shared" si="0"/>
        <v>95</v>
      </c>
      <c r="H61" s="25">
        <f t="shared" si="1"/>
        <v>0</v>
      </c>
      <c r="I61" s="25">
        <f t="shared" si="2"/>
        <v>0</v>
      </c>
      <c r="K61" s="25">
        <f t="shared" si="8"/>
        <v>475</v>
      </c>
      <c r="L61" s="25">
        <f t="shared" si="9"/>
        <v>0</v>
      </c>
      <c r="M61" s="25">
        <f t="shared" si="10"/>
        <v>0</v>
      </c>
      <c r="N61" s="25">
        <f t="shared" si="11"/>
        <v>475</v>
      </c>
    </row>
    <row r="62" spans="4:29" x14ac:dyDescent="0.3">
      <c r="D62" s="1">
        <v>59</v>
      </c>
      <c r="E62" s="25">
        <f t="shared" si="7"/>
        <v>95</v>
      </c>
      <c r="F62">
        <v>99</v>
      </c>
      <c r="G62" s="25">
        <f t="shared" si="0"/>
        <v>0</v>
      </c>
      <c r="H62" s="25">
        <f t="shared" si="1"/>
        <v>4</v>
      </c>
      <c r="I62" s="25">
        <f t="shared" si="2"/>
        <v>200</v>
      </c>
      <c r="K62" s="25">
        <f t="shared" si="8"/>
        <v>0</v>
      </c>
      <c r="L62" s="25">
        <f t="shared" si="9"/>
        <v>40</v>
      </c>
      <c r="M62" s="25">
        <f t="shared" si="10"/>
        <v>250</v>
      </c>
      <c r="N62" s="25">
        <f t="shared" si="11"/>
        <v>290</v>
      </c>
    </row>
    <row r="63" spans="4:29" x14ac:dyDescent="0.3">
      <c r="D63" s="1">
        <v>60</v>
      </c>
      <c r="E63" s="25">
        <f t="shared" si="7"/>
        <v>196</v>
      </c>
      <c r="F63">
        <v>90</v>
      </c>
      <c r="G63" s="25">
        <f t="shared" si="0"/>
        <v>106</v>
      </c>
      <c r="H63" s="25">
        <f t="shared" si="1"/>
        <v>0</v>
      </c>
      <c r="I63" s="25">
        <f t="shared" si="2"/>
        <v>0</v>
      </c>
      <c r="K63" s="25">
        <f t="shared" si="8"/>
        <v>530</v>
      </c>
      <c r="L63" s="25">
        <f t="shared" si="9"/>
        <v>0</v>
      </c>
      <c r="M63" s="25">
        <f t="shared" si="10"/>
        <v>0</v>
      </c>
      <c r="N63" s="25">
        <f t="shared" si="11"/>
        <v>530</v>
      </c>
    </row>
    <row r="64" spans="4:29" x14ac:dyDescent="0.3">
      <c r="D64" s="1">
        <v>61</v>
      </c>
      <c r="E64" s="25">
        <f t="shared" si="7"/>
        <v>106</v>
      </c>
      <c r="F64">
        <v>100</v>
      </c>
      <c r="G64" s="25">
        <f t="shared" si="0"/>
        <v>6</v>
      </c>
      <c r="H64" s="25">
        <f t="shared" si="1"/>
        <v>0</v>
      </c>
      <c r="I64" s="25">
        <f t="shared" si="2"/>
        <v>200</v>
      </c>
      <c r="K64" s="25">
        <f t="shared" si="8"/>
        <v>30</v>
      </c>
      <c r="L64" s="25">
        <f t="shared" si="9"/>
        <v>0</v>
      </c>
      <c r="M64" s="25">
        <f t="shared" si="10"/>
        <v>250</v>
      </c>
      <c r="N64" s="25">
        <f t="shared" si="11"/>
        <v>280</v>
      </c>
    </row>
    <row r="65" spans="4:14" x14ac:dyDescent="0.3">
      <c r="D65" s="1">
        <v>62</v>
      </c>
      <c r="E65" s="25">
        <f t="shared" si="7"/>
        <v>206</v>
      </c>
      <c r="F65">
        <v>104</v>
      </c>
      <c r="G65" s="25">
        <f t="shared" si="0"/>
        <v>102</v>
      </c>
      <c r="H65" s="25">
        <f t="shared" si="1"/>
        <v>0</v>
      </c>
      <c r="I65" s="25">
        <f t="shared" si="2"/>
        <v>0</v>
      </c>
      <c r="K65" s="25">
        <f t="shared" si="8"/>
        <v>510</v>
      </c>
      <c r="L65" s="25">
        <f t="shared" si="9"/>
        <v>0</v>
      </c>
      <c r="M65" s="25">
        <f t="shared" si="10"/>
        <v>0</v>
      </c>
      <c r="N65" s="25">
        <f t="shared" si="11"/>
        <v>510</v>
      </c>
    </row>
    <row r="66" spans="4:14" x14ac:dyDescent="0.3">
      <c r="D66" s="1">
        <v>63</v>
      </c>
      <c r="E66" s="25">
        <f t="shared" si="7"/>
        <v>102</v>
      </c>
      <c r="F66">
        <v>112</v>
      </c>
      <c r="G66" s="25">
        <f t="shared" si="0"/>
        <v>0</v>
      </c>
      <c r="H66" s="25">
        <f t="shared" si="1"/>
        <v>10</v>
      </c>
      <c r="I66" s="25">
        <f t="shared" si="2"/>
        <v>200</v>
      </c>
      <c r="K66" s="25">
        <f t="shared" si="8"/>
        <v>0</v>
      </c>
      <c r="L66" s="25">
        <f t="shared" si="9"/>
        <v>100</v>
      </c>
      <c r="M66" s="25">
        <f t="shared" si="10"/>
        <v>250</v>
      </c>
      <c r="N66" s="25">
        <f t="shared" si="11"/>
        <v>350</v>
      </c>
    </row>
    <row r="67" spans="4:14" x14ac:dyDescent="0.3">
      <c r="D67" s="1">
        <v>64</v>
      </c>
      <c r="E67" s="25">
        <f t="shared" si="7"/>
        <v>190</v>
      </c>
      <c r="F67">
        <v>91</v>
      </c>
      <c r="G67" s="25">
        <f t="shared" si="0"/>
        <v>99</v>
      </c>
      <c r="H67" s="25">
        <f t="shared" si="1"/>
        <v>0</v>
      </c>
      <c r="I67" s="25">
        <f t="shared" si="2"/>
        <v>0</v>
      </c>
      <c r="K67" s="25">
        <f t="shared" si="8"/>
        <v>495</v>
      </c>
      <c r="L67" s="25">
        <f t="shared" si="9"/>
        <v>0</v>
      </c>
      <c r="M67" s="25">
        <f t="shared" si="10"/>
        <v>0</v>
      </c>
      <c r="N67" s="25">
        <f t="shared" si="11"/>
        <v>495</v>
      </c>
    </row>
    <row r="68" spans="4:14" x14ac:dyDescent="0.3">
      <c r="D68" s="1">
        <v>65</v>
      </c>
      <c r="E68" s="25">
        <f t="shared" si="7"/>
        <v>99</v>
      </c>
      <c r="F68">
        <v>110</v>
      </c>
      <c r="G68" s="25">
        <f t="shared" si="0"/>
        <v>0</v>
      </c>
      <c r="H68" s="25">
        <f t="shared" si="1"/>
        <v>11</v>
      </c>
      <c r="I68" s="25">
        <f t="shared" si="2"/>
        <v>200</v>
      </c>
      <c r="K68" s="25">
        <f t="shared" si="8"/>
        <v>0</v>
      </c>
      <c r="L68" s="25">
        <f t="shared" si="9"/>
        <v>110</v>
      </c>
      <c r="M68" s="25">
        <f t="shared" si="10"/>
        <v>250</v>
      </c>
      <c r="N68" s="25">
        <f t="shared" si="11"/>
        <v>360</v>
      </c>
    </row>
    <row r="69" spans="4:14" x14ac:dyDescent="0.3">
      <c r="D69" s="1">
        <v>66</v>
      </c>
      <c r="E69" s="25">
        <f t="shared" si="7"/>
        <v>189</v>
      </c>
      <c r="F69">
        <v>102</v>
      </c>
      <c r="G69" s="25">
        <f t="shared" ref="G69:G103" si="12">IF(F69&lt;=E69,E69-F69,0)</f>
        <v>87</v>
      </c>
      <c r="H69" s="25">
        <f t="shared" ref="H69:H103" si="13">IF(F69&lt;=E69,0,F69-E69)</f>
        <v>0</v>
      </c>
      <c r="I69" s="25">
        <f t="shared" ref="I69:I103" si="14">IF(G69&lt;=$B$3,$B$2,0)</f>
        <v>0</v>
      </c>
      <c r="K69" s="25">
        <f t="shared" si="8"/>
        <v>435</v>
      </c>
      <c r="L69" s="25">
        <f t="shared" si="9"/>
        <v>0</v>
      </c>
      <c r="M69" s="25">
        <f t="shared" si="10"/>
        <v>0</v>
      </c>
      <c r="N69" s="25">
        <f t="shared" si="11"/>
        <v>435</v>
      </c>
    </row>
    <row r="70" spans="4:14" x14ac:dyDescent="0.3">
      <c r="D70" s="1">
        <v>67</v>
      </c>
      <c r="E70" s="25">
        <f t="shared" ref="E70:E103" si="15">G69+I69-H69</f>
        <v>87</v>
      </c>
      <c r="F70">
        <v>96</v>
      </c>
      <c r="G70" s="25">
        <f t="shared" si="12"/>
        <v>0</v>
      </c>
      <c r="H70" s="25">
        <f t="shared" si="13"/>
        <v>9</v>
      </c>
      <c r="I70" s="25">
        <f t="shared" si="14"/>
        <v>200</v>
      </c>
      <c r="K70" s="25">
        <f t="shared" si="8"/>
        <v>0</v>
      </c>
      <c r="L70" s="25">
        <f t="shared" si="9"/>
        <v>90</v>
      </c>
      <c r="M70" s="25">
        <f t="shared" si="10"/>
        <v>250</v>
      </c>
      <c r="N70" s="25">
        <f t="shared" si="11"/>
        <v>340</v>
      </c>
    </row>
    <row r="71" spans="4:14" x14ac:dyDescent="0.3">
      <c r="D71" s="1">
        <v>68</v>
      </c>
      <c r="E71" s="25">
        <f t="shared" si="15"/>
        <v>191</v>
      </c>
      <c r="F71">
        <v>116</v>
      </c>
      <c r="G71" s="25">
        <f t="shared" si="12"/>
        <v>75</v>
      </c>
      <c r="H71" s="25">
        <f t="shared" si="13"/>
        <v>0</v>
      </c>
      <c r="I71" s="25">
        <f t="shared" si="14"/>
        <v>0</v>
      </c>
      <c r="K71" s="25">
        <f t="shared" si="8"/>
        <v>375</v>
      </c>
      <c r="L71" s="25">
        <f t="shared" si="9"/>
        <v>0</v>
      </c>
      <c r="M71" s="25">
        <f t="shared" si="10"/>
        <v>0</v>
      </c>
      <c r="N71" s="25">
        <f t="shared" si="11"/>
        <v>375</v>
      </c>
    </row>
    <row r="72" spans="4:14" x14ac:dyDescent="0.3">
      <c r="D72" s="1">
        <v>69</v>
      </c>
      <c r="E72" s="25">
        <f t="shared" si="15"/>
        <v>75</v>
      </c>
      <c r="F72">
        <v>77</v>
      </c>
      <c r="G72" s="25">
        <f t="shared" si="12"/>
        <v>0</v>
      </c>
      <c r="H72" s="25">
        <f t="shared" si="13"/>
        <v>2</v>
      </c>
      <c r="I72" s="25">
        <f t="shared" si="14"/>
        <v>200</v>
      </c>
      <c r="K72" s="25">
        <f t="shared" ref="K72:K103" si="16">$B$6*G72</f>
        <v>0</v>
      </c>
      <c r="L72" s="25">
        <f t="shared" ref="L72:L103" si="17">$B$7*H72</f>
        <v>20</v>
      </c>
      <c r="M72" s="25">
        <f t="shared" ref="M72:M103" si="18">IF(I72&lt;&gt;0,$B$5,0)</f>
        <v>250</v>
      </c>
      <c r="N72" s="25">
        <f t="shared" ref="N72:N103" si="19">K72+L72+M72</f>
        <v>270</v>
      </c>
    </row>
    <row r="73" spans="4:14" x14ac:dyDescent="0.3">
      <c r="D73" s="1">
        <v>70</v>
      </c>
      <c r="E73" s="25">
        <f t="shared" si="15"/>
        <v>198</v>
      </c>
      <c r="F73">
        <v>106</v>
      </c>
      <c r="G73" s="25">
        <f t="shared" si="12"/>
        <v>92</v>
      </c>
      <c r="H73" s="25">
        <f t="shared" si="13"/>
        <v>0</v>
      </c>
      <c r="I73" s="25">
        <f t="shared" si="14"/>
        <v>0</v>
      </c>
      <c r="K73" s="25">
        <f t="shared" si="16"/>
        <v>460</v>
      </c>
      <c r="L73" s="25">
        <f t="shared" si="17"/>
        <v>0</v>
      </c>
      <c r="M73" s="25">
        <f t="shared" si="18"/>
        <v>0</v>
      </c>
      <c r="N73" s="25">
        <f t="shared" si="19"/>
        <v>460</v>
      </c>
    </row>
    <row r="74" spans="4:14" x14ac:dyDescent="0.3">
      <c r="D74" s="1">
        <v>71</v>
      </c>
      <c r="E74" s="25">
        <f t="shared" si="15"/>
        <v>92</v>
      </c>
      <c r="F74">
        <v>103</v>
      </c>
      <c r="G74" s="25">
        <f t="shared" si="12"/>
        <v>0</v>
      </c>
      <c r="H74" s="25">
        <f t="shared" si="13"/>
        <v>11</v>
      </c>
      <c r="I74" s="25">
        <f t="shared" si="14"/>
        <v>200</v>
      </c>
      <c r="K74" s="25">
        <f t="shared" si="16"/>
        <v>0</v>
      </c>
      <c r="L74" s="25">
        <f t="shared" si="17"/>
        <v>110</v>
      </c>
      <c r="M74" s="25">
        <f t="shared" si="18"/>
        <v>250</v>
      </c>
      <c r="N74" s="25">
        <f t="shared" si="19"/>
        <v>360</v>
      </c>
    </row>
    <row r="75" spans="4:14" x14ac:dyDescent="0.3">
      <c r="D75" s="1">
        <v>72</v>
      </c>
      <c r="E75" s="25">
        <f t="shared" si="15"/>
        <v>189</v>
      </c>
      <c r="F75">
        <v>104</v>
      </c>
      <c r="G75" s="25">
        <f t="shared" si="12"/>
        <v>85</v>
      </c>
      <c r="H75" s="25">
        <f t="shared" si="13"/>
        <v>0</v>
      </c>
      <c r="I75" s="25">
        <f t="shared" si="14"/>
        <v>0</v>
      </c>
      <c r="K75" s="25">
        <f t="shared" si="16"/>
        <v>425</v>
      </c>
      <c r="L75" s="25">
        <f t="shared" si="17"/>
        <v>0</v>
      </c>
      <c r="M75" s="25">
        <f t="shared" si="18"/>
        <v>0</v>
      </c>
      <c r="N75" s="25">
        <f t="shared" si="19"/>
        <v>425</v>
      </c>
    </row>
    <row r="76" spans="4:14" x14ac:dyDescent="0.3">
      <c r="D76" s="1">
        <v>73</v>
      </c>
      <c r="E76" s="25">
        <f t="shared" si="15"/>
        <v>85</v>
      </c>
      <c r="F76">
        <v>99</v>
      </c>
      <c r="G76" s="25">
        <f t="shared" si="12"/>
        <v>0</v>
      </c>
      <c r="H76" s="25">
        <f t="shared" si="13"/>
        <v>14</v>
      </c>
      <c r="I76" s="25">
        <f t="shared" si="14"/>
        <v>200</v>
      </c>
      <c r="K76" s="25">
        <f t="shared" si="16"/>
        <v>0</v>
      </c>
      <c r="L76" s="25">
        <f t="shared" si="17"/>
        <v>140</v>
      </c>
      <c r="M76" s="25">
        <f t="shared" si="18"/>
        <v>250</v>
      </c>
      <c r="N76" s="25">
        <f t="shared" si="19"/>
        <v>390</v>
      </c>
    </row>
    <row r="77" spans="4:14" x14ac:dyDescent="0.3">
      <c r="D77" s="1">
        <v>74</v>
      </c>
      <c r="E77" s="25">
        <f t="shared" si="15"/>
        <v>186</v>
      </c>
      <c r="F77">
        <v>104</v>
      </c>
      <c r="G77" s="25">
        <f t="shared" si="12"/>
        <v>82</v>
      </c>
      <c r="H77" s="25">
        <f t="shared" si="13"/>
        <v>0</v>
      </c>
      <c r="I77" s="25">
        <f t="shared" si="14"/>
        <v>0</v>
      </c>
      <c r="K77" s="25">
        <f t="shared" si="16"/>
        <v>410</v>
      </c>
      <c r="L77" s="25">
        <f t="shared" si="17"/>
        <v>0</v>
      </c>
      <c r="M77" s="25">
        <f t="shared" si="18"/>
        <v>0</v>
      </c>
      <c r="N77" s="25">
        <f t="shared" si="19"/>
        <v>410</v>
      </c>
    </row>
    <row r="78" spans="4:14" x14ac:dyDescent="0.3">
      <c r="D78" s="1">
        <v>75</v>
      </c>
      <c r="E78" s="25">
        <f t="shared" si="15"/>
        <v>82</v>
      </c>
      <c r="F78">
        <v>105</v>
      </c>
      <c r="G78" s="25">
        <f t="shared" si="12"/>
        <v>0</v>
      </c>
      <c r="H78" s="25">
        <f t="shared" si="13"/>
        <v>23</v>
      </c>
      <c r="I78" s="25">
        <f t="shared" si="14"/>
        <v>200</v>
      </c>
      <c r="K78" s="25">
        <f t="shared" si="16"/>
        <v>0</v>
      </c>
      <c r="L78" s="25">
        <f t="shared" si="17"/>
        <v>230</v>
      </c>
      <c r="M78" s="25">
        <f t="shared" si="18"/>
        <v>250</v>
      </c>
      <c r="N78" s="25">
        <f t="shared" si="19"/>
        <v>480</v>
      </c>
    </row>
    <row r="79" spans="4:14" x14ac:dyDescent="0.3">
      <c r="D79" s="1">
        <v>76</v>
      </c>
      <c r="E79" s="25">
        <f t="shared" si="15"/>
        <v>177</v>
      </c>
      <c r="F79">
        <v>93</v>
      </c>
      <c r="G79" s="25">
        <f t="shared" si="12"/>
        <v>84</v>
      </c>
      <c r="H79" s="25">
        <f t="shared" si="13"/>
        <v>0</v>
      </c>
      <c r="I79" s="25">
        <f t="shared" si="14"/>
        <v>0</v>
      </c>
      <c r="K79" s="25">
        <f t="shared" si="16"/>
        <v>420</v>
      </c>
      <c r="L79" s="25">
        <f t="shared" si="17"/>
        <v>0</v>
      </c>
      <c r="M79" s="25">
        <f t="shared" si="18"/>
        <v>0</v>
      </c>
      <c r="N79" s="25">
        <f t="shared" si="19"/>
        <v>420</v>
      </c>
    </row>
    <row r="80" spans="4:14" x14ac:dyDescent="0.3">
      <c r="D80" s="1">
        <v>77</v>
      </c>
      <c r="E80" s="25">
        <f t="shared" si="15"/>
        <v>84</v>
      </c>
      <c r="F80">
        <v>112</v>
      </c>
      <c r="G80" s="25">
        <f t="shared" si="12"/>
        <v>0</v>
      </c>
      <c r="H80" s="25">
        <f t="shared" si="13"/>
        <v>28</v>
      </c>
      <c r="I80" s="25">
        <f t="shared" si="14"/>
        <v>200</v>
      </c>
      <c r="K80" s="25">
        <f t="shared" si="16"/>
        <v>0</v>
      </c>
      <c r="L80" s="25">
        <f t="shared" si="17"/>
        <v>280</v>
      </c>
      <c r="M80" s="25">
        <f t="shared" si="18"/>
        <v>250</v>
      </c>
      <c r="N80" s="25">
        <f t="shared" si="19"/>
        <v>530</v>
      </c>
    </row>
    <row r="81" spans="4:14" x14ac:dyDescent="0.3">
      <c r="D81" s="1">
        <v>78</v>
      </c>
      <c r="E81" s="25">
        <f t="shared" si="15"/>
        <v>172</v>
      </c>
      <c r="F81">
        <v>116</v>
      </c>
      <c r="G81" s="25">
        <f t="shared" si="12"/>
        <v>56</v>
      </c>
      <c r="H81" s="25">
        <f t="shared" si="13"/>
        <v>0</v>
      </c>
      <c r="I81" s="25">
        <f t="shared" si="14"/>
        <v>0</v>
      </c>
      <c r="K81" s="25">
        <f t="shared" si="16"/>
        <v>280</v>
      </c>
      <c r="L81" s="25">
        <f t="shared" si="17"/>
        <v>0</v>
      </c>
      <c r="M81" s="25">
        <f t="shared" si="18"/>
        <v>0</v>
      </c>
      <c r="N81" s="25">
        <f t="shared" si="19"/>
        <v>280</v>
      </c>
    </row>
    <row r="82" spans="4:14" x14ac:dyDescent="0.3">
      <c r="D82" s="1">
        <v>79</v>
      </c>
      <c r="E82" s="25">
        <f t="shared" si="15"/>
        <v>56</v>
      </c>
      <c r="F82">
        <v>88</v>
      </c>
      <c r="G82" s="25">
        <f t="shared" si="12"/>
        <v>0</v>
      </c>
      <c r="H82" s="25">
        <f t="shared" si="13"/>
        <v>32</v>
      </c>
      <c r="I82" s="25">
        <f t="shared" si="14"/>
        <v>200</v>
      </c>
      <c r="K82" s="25">
        <f t="shared" si="16"/>
        <v>0</v>
      </c>
      <c r="L82" s="25">
        <f t="shared" si="17"/>
        <v>320</v>
      </c>
      <c r="M82" s="25">
        <f t="shared" si="18"/>
        <v>250</v>
      </c>
      <c r="N82" s="25">
        <f t="shared" si="19"/>
        <v>570</v>
      </c>
    </row>
    <row r="83" spans="4:14" x14ac:dyDescent="0.3">
      <c r="D83" s="1">
        <v>80</v>
      </c>
      <c r="E83" s="25">
        <f t="shared" si="15"/>
        <v>168</v>
      </c>
      <c r="F83">
        <v>92</v>
      </c>
      <c r="G83" s="25">
        <f t="shared" si="12"/>
        <v>76</v>
      </c>
      <c r="H83" s="25">
        <f t="shared" si="13"/>
        <v>0</v>
      </c>
      <c r="I83" s="25">
        <f t="shared" si="14"/>
        <v>0</v>
      </c>
      <c r="K83" s="25">
        <f t="shared" si="16"/>
        <v>380</v>
      </c>
      <c r="L83" s="25">
        <f t="shared" si="17"/>
        <v>0</v>
      </c>
      <c r="M83" s="25">
        <f t="shared" si="18"/>
        <v>0</v>
      </c>
      <c r="N83" s="25">
        <f t="shared" si="19"/>
        <v>380</v>
      </c>
    </row>
    <row r="84" spans="4:14" x14ac:dyDescent="0.3">
      <c r="D84" s="1">
        <v>81</v>
      </c>
      <c r="E84" s="25">
        <f t="shared" si="15"/>
        <v>76</v>
      </c>
      <c r="F84">
        <v>103</v>
      </c>
      <c r="G84" s="25">
        <f t="shared" si="12"/>
        <v>0</v>
      </c>
      <c r="H84" s="25">
        <f t="shared" si="13"/>
        <v>27</v>
      </c>
      <c r="I84" s="25">
        <f t="shared" si="14"/>
        <v>200</v>
      </c>
      <c r="K84" s="25">
        <f t="shared" si="16"/>
        <v>0</v>
      </c>
      <c r="L84" s="25">
        <f t="shared" si="17"/>
        <v>270</v>
      </c>
      <c r="M84" s="25">
        <f t="shared" si="18"/>
        <v>250</v>
      </c>
      <c r="N84" s="25">
        <f t="shared" si="19"/>
        <v>520</v>
      </c>
    </row>
    <row r="85" spans="4:14" x14ac:dyDescent="0.3">
      <c r="D85" s="1">
        <v>82</v>
      </c>
      <c r="E85" s="25">
        <f t="shared" si="15"/>
        <v>173</v>
      </c>
      <c r="F85">
        <v>97</v>
      </c>
      <c r="G85" s="25">
        <f t="shared" si="12"/>
        <v>76</v>
      </c>
      <c r="H85" s="25">
        <f t="shared" si="13"/>
        <v>0</v>
      </c>
      <c r="I85" s="25">
        <f t="shared" si="14"/>
        <v>0</v>
      </c>
      <c r="K85" s="25">
        <f t="shared" si="16"/>
        <v>380</v>
      </c>
      <c r="L85" s="25">
        <f t="shared" si="17"/>
        <v>0</v>
      </c>
      <c r="M85" s="25">
        <f t="shared" si="18"/>
        <v>0</v>
      </c>
      <c r="N85" s="25">
        <f t="shared" si="19"/>
        <v>380</v>
      </c>
    </row>
    <row r="86" spans="4:14" x14ac:dyDescent="0.3">
      <c r="D86" s="1">
        <v>83</v>
      </c>
      <c r="E86" s="25">
        <f t="shared" si="15"/>
        <v>76</v>
      </c>
      <c r="F86">
        <v>100</v>
      </c>
      <c r="G86" s="25">
        <f t="shared" si="12"/>
        <v>0</v>
      </c>
      <c r="H86" s="25">
        <f t="shared" si="13"/>
        <v>24</v>
      </c>
      <c r="I86" s="25">
        <f t="shared" si="14"/>
        <v>200</v>
      </c>
      <c r="K86" s="25">
        <f t="shared" si="16"/>
        <v>0</v>
      </c>
      <c r="L86" s="25">
        <f t="shared" si="17"/>
        <v>240</v>
      </c>
      <c r="M86" s="25">
        <f t="shared" si="18"/>
        <v>250</v>
      </c>
      <c r="N86" s="25">
        <f t="shared" si="19"/>
        <v>490</v>
      </c>
    </row>
    <row r="87" spans="4:14" x14ac:dyDescent="0.3">
      <c r="D87" s="1">
        <v>84</v>
      </c>
      <c r="E87" s="25">
        <f t="shared" si="15"/>
        <v>176</v>
      </c>
      <c r="F87">
        <v>86</v>
      </c>
      <c r="G87" s="25">
        <f t="shared" si="12"/>
        <v>90</v>
      </c>
      <c r="H87" s="25">
        <f t="shared" si="13"/>
        <v>0</v>
      </c>
      <c r="I87" s="25">
        <f t="shared" si="14"/>
        <v>0</v>
      </c>
      <c r="K87" s="25">
        <f t="shared" si="16"/>
        <v>450</v>
      </c>
      <c r="L87" s="25">
        <f t="shared" si="17"/>
        <v>0</v>
      </c>
      <c r="M87" s="25">
        <f t="shared" si="18"/>
        <v>0</v>
      </c>
      <c r="N87" s="25">
        <f t="shared" si="19"/>
        <v>450</v>
      </c>
    </row>
    <row r="88" spans="4:14" x14ac:dyDescent="0.3">
      <c r="D88" s="1">
        <v>85</v>
      </c>
      <c r="E88" s="25">
        <f t="shared" si="15"/>
        <v>90</v>
      </c>
      <c r="F88">
        <v>109</v>
      </c>
      <c r="G88" s="25">
        <f t="shared" si="12"/>
        <v>0</v>
      </c>
      <c r="H88" s="25">
        <f t="shared" si="13"/>
        <v>19</v>
      </c>
      <c r="I88" s="25">
        <f t="shared" si="14"/>
        <v>200</v>
      </c>
      <c r="K88" s="25">
        <f t="shared" si="16"/>
        <v>0</v>
      </c>
      <c r="L88" s="25">
        <f t="shared" si="17"/>
        <v>190</v>
      </c>
      <c r="M88" s="25">
        <f t="shared" si="18"/>
        <v>250</v>
      </c>
      <c r="N88" s="25">
        <f t="shared" si="19"/>
        <v>440</v>
      </c>
    </row>
    <row r="89" spans="4:14" x14ac:dyDescent="0.3">
      <c r="D89" s="1">
        <v>86</v>
      </c>
      <c r="E89" s="25">
        <f t="shared" si="15"/>
        <v>181</v>
      </c>
      <c r="F89">
        <v>117</v>
      </c>
      <c r="G89" s="25">
        <f t="shared" si="12"/>
        <v>64</v>
      </c>
      <c r="H89" s="25">
        <f t="shared" si="13"/>
        <v>0</v>
      </c>
      <c r="I89" s="25">
        <f t="shared" si="14"/>
        <v>0</v>
      </c>
      <c r="K89" s="25">
        <f t="shared" si="16"/>
        <v>320</v>
      </c>
      <c r="L89" s="25">
        <f t="shared" si="17"/>
        <v>0</v>
      </c>
      <c r="M89" s="25">
        <f t="shared" si="18"/>
        <v>0</v>
      </c>
      <c r="N89" s="25">
        <f t="shared" si="19"/>
        <v>320</v>
      </c>
    </row>
    <row r="90" spans="4:14" x14ac:dyDescent="0.3">
      <c r="D90" s="1">
        <v>87</v>
      </c>
      <c r="E90" s="25">
        <f t="shared" si="15"/>
        <v>64</v>
      </c>
      <c r="F90">
        <v>86</v>
      </c>
      <c r="G90" s="25">
        <f t="shared" si="12"/>
        <v>0</v>
      </c>
      <c r="H90" s="25">
        <f t="shared" si="13"/>
        <v>22</v>
      </c>
      <c r="I90" s="25">
        <f t="shared" si="14"/>
        <v>200</v>
      </c>
      <c r="K90" s="25">
        <f t="shared" si="16"/>
        <v>0</v>
      </c>
      <c r="L90" s="25">
        <f t="shared" si="17"/>
        <v>220</v>
      </c>
      <c r="M90" s="25">
        <f t="shared" si="18"/>
        <v>250</v>
      </c>
      <c r="N90" s="25">
        <f t="shared" si="19"/>
        <v>470</v>
      </c>
    </row>
    <row r="91" spans="4:14" x14ac:dyDescent="0.3">
      <c r="D91" s="1">
        <v>88</v>
      </c>
      <c r="E91" s="25">
        <f t="shared" si="15"/>
        <v>178</v>
      </c>
      <c r="F91">
        <v>108</v>
      </c>
      <c r="G91" s="25">
        <f t="shared" si="12"/>
        <v>70</v>
      </c>
      <c r="H91" s="25">
        <f t="shared" si="13"/>
        <v>0</v>
      </c>
      <c r="I91" s="25">
        <f t="shared" si="14"/>
        <v>0</v>
      </c>
      <c r="K91" s="25">
        <f t="shared" si="16"/>
        <v>350</v>
      </c>
      <c r="L91" s="25">
        <f t="shared" si="17"/>
        <v>0</v>
      </c>
      <c r="M91" s="25">
        <f t="shared" si="18"/>
        <v>0</v>
      </c>
      <c r="N91" s="25">
        <f t="shared" si="19"/>
        <v>350</v>
      </c>
    </row>
    <row r="92" spans="4:14" x14ac:dyDescent="0.3">
      <c r="D92" s="1">
        <v>89</v>
      </c>
      <c r="E92" s="25">
        <f t="shared" si="15"/>
        <v>70</v>
      </c>
      <c r="F92">
        <v>96</v>
      </c>
      <c r="G92" s="25">
        <f t="shared" si="12"/>
        <v>0</v>
      </c>
      <c r="H92" s="25">
        <f t="shared" si="13"/>
        <v>26</v>
      </c>
      <c r="I92" s="25">
        <f t="shared" si="14"/>
        <v>200</v>
      </c>
      <c r="K92" s="25">
        <f t="shared" si="16"/>
        <v>0</v>
      </c>
      <c r="L92" s="25">
        <f t="shared" si="17"/>
        <v>260</v>
      </c>
      <c r="M92" s="25">
        <f t="shared" si="18"/>
        <v>250</v>
      </c>
      <c r="N92" s="25">
        <f t="shared" si="19"/>
        <v>510</v>
      </c>
    </row>
    <row r="93" spans="4:14" x14ac:dyDescent="0.3">
      <c r="D93" s="1">
        <v>90</v>
      </c>
      <c r="E93" s="25">
        <f t="shared" si="15"/>
        <v>174</v>
      </c>
      <c r="F93">
        <v>110</v>
      </c>
      <c r="G93" s="25">
        <f t="shared" si="12"/>
        <v>64</v>
      </c>
      <c r="H93" s="25">
        <f t="shared" si="13"/>
        <v>0</v>
      </c>
      <c r="I93" s="25">
        <f t="shared" si="14"/>
        <v>0</v>
      </c>
      <c r="K93" s="25">
        <f t="shared" si="16"/>
        <v>320</v>
      </c>
      <c r="L93" s="25">
        <f t="shared" si="17"/>
        <v>0</v>
      </c>
      <c r="M93" s="25">
        <f t="shared" si="18"/>
        <v>0</v>
      </c>
      <c r="N93" s="25">
        <f t="shared" si="19"/>
        <v>320</v>
      </c>
    </row>
    <row r="94" spans="4:14" x14ac:dyDescent="0.3">
      <c r="D94" s="1">
        <v>91</v>
      </c>
      <c r="E94" s="25">
        <f t="shared" si="15"/>
        <v>64</v>
      </c>
      <c r="F94">
        <v>99</v>
      </c>
      <c r="G94" s="25">
        <f t="shared" si="12"/>
        <v>0</v>
      </c>
      <c r="H94" s="25">
        <f t="shared" si="13"/>
        <v>35</v>
      </c>
      <c r="I94" s="25">
        <f t="shared" si="14"/>
        <v>200</v>
      </c>
      <c r="K94" s="25">
        <f t="shared" si="16"/>
        <v>0</v>
      </c>
      <c r="L94" s="25">
        <f t="shared" si="17"/>
        <v>350</v>
      </c>
      <c r="M94" s="25">
        <f t="shared" si="18"/>
        <v>250</v>
      </c>
      <c r="N94" s="25">
        <f t="shared" si="19"/>
        <v>600</v>
      </c>
    </row>
    <row r="95" spans="4:14" x14ac:dyDescent="0.3">
      <c r="D95" s="1">
        <v>92</v>
      </c>
      <c r="E95" s="25">
        <f t="shared" si="15"/>
        <v>165</v>
      </c>
      <c r="F95">
        <v>100</v>
      </c>
      <c r="G95" s="25">
        <f t="shared" si="12"/>
        <v>65</v>
      </c>
      <c r="H95" s="25">
        <f t="shared" si="13"/>
        <v>0</v>
      </c>
      <c r="I95" s="25">
        <f t="shared" si="14"/>
        <v>0</v>
      </c>
      <c r="K95" s="25">
        <f t="shared" si="16"/>
        <v>325</v>
      </c>
      <c r="L95" s="25">
        <f t="shared" si="17"/>
        <v>0</v>
      </c>
      <c r="M95" s="25">
        <f t="shared" si="18"/>
        <v>0</v>
      </c>
      <c r="N95" s="25">
        <f t="shared" si="19"/>
        <v>325</v>
      </c>
    </row>
    <row r="96" spans="4:14" x14ac:dyDescent="0.3">
      <c r="D96" s="1">
        <v>93</v>
      </c>
      <c r="E96" s="25">
        <f t="shared" si="15"/>
        <v>65</v>
      </c>
      <c r="F96">
        <v>100</v>
      </c>
      <c r="G96" s="25">
        <f t="shared" si="12"/>
        <v>0</v>
      </c>
      <c r="H96" s="25">
        <f t="shared" si="13"/>
        <v>35</v>
      </c>
      <c r="I96" s="25">
        <f t="shared" si="14"/>
        <v>200</v>
      </c>
      <c r="K96" s="25">
        <f t="shared" si="16"/>
        <v>0</v>
      </c>
      <c r="L96" s="25">
        <f t="shared" si="17"/>
        <v>350</v>
      </c>
      <c r="M96" s="25">
        <f t="shared" si="18"/>
        <v>250</v>
      </c>
      <c r="N96" s="25">
        <f t="shared" si="19"/>
        <v>600</v>
      </c>
    </row>
    <row r="97" spans="4:14" x14ac:dyDescent="0.3">
      <c r="D97" s="1">
        <v>94</v>
      </c>
      <c r="E97" s="25">
        <f t="shared" si="15"/>
        <v>165</v>
      </c>
      <c r="F97">
        <v>99</v>
      </c>
      <c r="G97" s="25">
        <f t="shared" si="12"/>
        <v>66</v>
      </c>
      <c r="H97" s="25">
        <f t="shared" si="13"/>
        <v>0</v>
      </c>
      <c r="I97" s="25">
        <f t="shared" si="14"/>
        <v>0</v>
      </c>
      <c r="K97" s="25">
        <f t="shared" si="16"/>
        <v>330</v>
      </c>
      <c r="L97" s="25">
        <f t="shared" si="17"/>
        <v>0</v>
      </c>
      <c r="M97" s="25">
        <f t="shared" si="18"/>
        <v>0</v>
      </c>
      <c r="N97" s="25">
        <f t="shared" si="19"/>
        <v>330</v>
      </c>
    </row>
    <row r="98" spans="4:14" x14ac:dyDescent="0.3">
      <c r="D98" s="1">
        <v>95</v>
      </c>
      <c r="E98" s="25">
        <f t="shared" si="15"/>
        <v>66</v>
      </c>
      <c r="F98">
        <v>100</v>
      </c>
      <c r="G98" s="25">
        <f t="shared" si="12"/>
        <v>0</v>
      </c>
      <c r="H98" s="25">
        <f t="shared" si="13"/>
        <v>34</v>
      </c>
      <c r="I98" s="25">
        <f t="shared" si="14"/>
        <v>200</v>
      </c>
      <c r="K98" s="25">
        <f t="shared" si="16"/>
        <v>0</v>
      </c>
      <c r="L98" s="25">
        <f t="shared" si="17"/>
        <v>340</v>
      </c>
      <c r="M98" s="25">
        <f t="shared" si="18"/>
        <v>250</v>
      </c>
      <c r="N98" s="25">
        <f t="shared" si="19"/>
        <v>590</v>
      </c>
    </row>
    <row r="99" spans="4:14" x14ac:dyDescent="0.3">
      <c r="D99" s="1">
        <v>96</v>
      </c>
      <c r="E99" s="25">
        <f t="shared" si="15"/>
        <v>166</v>
      </c>
      <c r="F99">
        <v>114</v>
      </c>
      <c r="G99" s="25">
        <f t="shared" si="12"/>
        <v>52</v>
      </c>
      <c r="H99" s="25">
        <f t="shared" si="13"/>
        <v>0</v>
      </c>
      <c r="I99" s="25">
        <f t="shared" si="14"/>
        <v>0</v>
      </c>
      <c r="K99" s="25">
        <f t="shared" si="16"/>
        <v>260</v>
      </c>
      <c r="L99" s="25">
        <f t="shared" si="17"/>
        <v>0</v>
      </c>
      <c r="M99" s="25">
        <f t="shared" si="18"/>
        <v>0</v>
      </c>
      <c r="N99" s="25">
        <f t="shared" si="19"/>
        <v>260</v>
      </c>
    </row>
    <row r="100" spans="4:14" x14ac:dyDescent="0.3">
      <c r="D100" s="1">
        <v>97</v>
      </c>
      <c r="E100" s="25">
        <f t="shared" si="15"/>
        <v>52</v>
      </c>
      <c r="F100">
        <v>113</v>
      </c>
      <c r="G100" s="25">
        <f t="shared" si="12"/>
        <v>0</v>
      </c>
      <c r="H100" s="25">
        <f t="shared" si="13"/>
        <v>61</v>
      </c>
      <c r="I100" s="25">
        <f t="shared" si="14"/>
        <v>200</v>
      </c>
      <c r="K100" s="25">
        <f t="shared" si="16"/>
        <v>0</v>
      </c>
      <c r="L100" s="25">
        <f t="shared" si="17"/>
        <v>610</v>
      </c>
      <c r="M100" s="25">
        <f t="shared" si="18"/>
        <v>250</v>
      </c>
      <c r="N100" s="25">
        <f t="shared" si="19"/>
        <v>860</v>
      </c>
    </row>
    <row r="101" spans="4:14" x14ac:dyDescent="0.3">
      <c r="D101" s="1">
        <v>98</v>
      </c>
      <c r="E101" s="25">
        <f t="shared" si="15"/>
        <v>139</v>
      </c>
      <c r="F101">
        <v>120</v>
      </c>
      <c r="G101" s="25">
        <f t="shared" si="12"/>
        <v>19</v>
      </c>
      <c r="H101" s="25">
        <f t="shared" si="13"/>
        <v>0</v>
      </c>
      <c r="I101" s="25">
        <f t="shared" si="14"/>
        <v>200</v>
      </c>
      <c r="K101" s="25">
        <f t="shared" si="16"/>
        <v>95</v>
      </c>
      <c r="L101" s="25">
        <f t="shared" si="17"/>
        <v>0</v>
      </c>
      <c r="M101" s="25">
        <f t="shared" si="18"/>
        <v>250</v>
      </c>
      <c r="N101" s="25">
        <f t="shared" si="19"/>
        <v>345</v>
      </c>
    </row>
    <row r="102" spans="4:14" x14ac:dyDescent="0.3">
      <c r="D102" s="1">
        <v>99</v>
      </c>
      <c r="E102" s="25">
        <f t="shared" si="15"/>
        <v>219</v>
      </c>
      <c r="F102">
        <v>110</v>
      </c>
      <c r="G102" s="25">
        <f t="shared" si="12"/>
        <v>109</v>
      </c>
      <c r="H102" s="25">
        <f t="shared" si="13"/>
        <v>0</v>
      </c>
      <c r="I102" s="25">
        <f t="shared" si="14"/>
        <v>0</v>
      </c>
      <c r="K102" s="25">
        <f t="shared" si="16"/>
        <v>545</v>
      </c>
      <c r="L102" s="25">
        <f t="shared" si="17"/>
        <v>0</v>
      </c>
      <c r="M102" s="25">
        <f t="shared" si="18"/>
        <v>0</v>
      </c>
      <c r="N102" s="25">
        <f t="shared" si="19"/>
        <v>545</v>
      </c>
    </row>
    <row r="103" spans="4:14" x14ac:dyDescent="0.3">
      <c r="D103" s="1">
        <v>100</v>
      </c>
      <c r="E103" s="25">
        <f t="shared" si="15"/>
        <v>109</v>
      </c>
      <c r="F103">
        <v>93</v>
      </c>
      <c r="G103" s="25">
        <f t="shared" si="12"/>
        <v>16</v>
      </c>
      <c r="H103" s="25">
        <f t="shared" si="13"/>
        <v>0</v>
      </c>
      <c r="I103" s="25">
        <f t="shared" si="14"/>
        <v>200</v>
      </c>
      <c r="K103" s="25">
        <f t="shared" si="16"/>
        <v>80</v>
      </c>
      <c r="L103" s="25">
        <f t="shared" si="17"/>
        <v>0</v>
      </c>
      <c r="M103" s="25">
        <f t="shared" si="18"/>
        <v>250</v>
      </c>
      <c r="N103" s="25">
        <f t="shared" si="19"/>
        <v>330</v>
      </c>
    </row>
  </sheetData>
  <mergeCells count="6">
    <mergeCell ref="S41:AC47"/>
    <mergeCell ref="S50:AC56"/>
    <mergeCell ref="E1:I1"/>
    <mergeCell ref="K1:N1"/>
    <mergeCell ref="A4:B4"/>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3D354-5B82-44E8-B418-940E69DC713F}">
  <dimension ref="A1:AC103"/>
  <sheetViews>
    <sheetView zoomScale="72" zoomScaleNormal="70" workbookViewId="0">
      <selection activeCell="B3" sqref="B3"/>
    </sheetView>
  </sheetViews>
  <sheetFormatPr defaultRowHeight="14.4" x14ac:dyDescent="0.3"/>
  <cols>
    <col min="4" max="4" width="9.109375" style="1"/>
    <col min="5" max="5" width="14.77734375" style="1" bestFit="1" customWidth="1"/>
    <col min="6" max="6" width="13.109375" style="1" bestFit="1" customWidth="1"/>
    <col min="7" max="7" width="14.5546875" style="1" bestFit="1" customWidth="1"/>
    <col min="8" max="8" width="11.6640625" style="1" bestFit="1" customWidth="1"/>
    <col min="9" max="9" width="11.33203125" style="1" bestFit="1" customWidth="1"/>
    <col min="11" max="11" width="11.109375" style="1" bestFit="1" customWidth="1"/>
    <col min="12" max="12" width="11.21875" style="1" bestFit="1" customWidth="1"/>
    <col min="13" max="14" width="9.109375" style="1"/>
    <col min="16" max="16" width="31.21875" bestFit="1" customWidth="1"/>
    <col min="17" max="17" width="24.21875" bestFit="1" customWidth="1"/>
  </cols>
  <sheetData>
    <row r="1" spans="1:19" x14ac:dyDescent="0.3">
      <c r="A1" s="38" t="s">
        <v>22</v>
      </c>
      <c r="B1" s="38"/>
      <c r="E1" s="38" t="s">
        <v>19</v>
      </c>
      <c r="F1" s="38"/>
      <c r="G1" s="38"/>
      <c r="H1" s="38"/>
      <c r="I1" s="38"/>
      <c r="K1" s="38" t="s">
        <v>20</v>
      </c>
      <c r="L1" s="38"/>
      <c r="M1" s="38"/>
      <c r="N1" s="38"/>
      <c r="P1" s="4"/>
      <c r="Q1" s="4"/>
    </row>
    <row r="2" spans="1:19" x14ac:dyDescent="0.3">
      <c r="A2" s="1" t="s">
        <v>5</v>
      </c>
      <c r="B2" s="2">
        <v>250</v>
      </c>
      <c r="D2" s="1" t="s">
        <v>18</v>
      </c>
      <c r="E2" s="1" t="s">
        <v>14</v>
      </c>
      <c r="F2" s="1" t="s">
        <v>15</v>
      </c>
      <c r="G2" s="1" t="s">
        <v>16</v>
      </c>
      <c r="H2" s="1" t="s">
        <v>17</v>
      </c>
      <c r="I2" s="1" t="s">
        <v>11</v>
      </c>
      <c r="K2" s="1" t="s">
        <v>7</v>
      </c>
      <c r="L2" s="1" t="s">
        <v>10</v>
      </c>
      <c r="M2" s="1" t="s">
        <v>11</v>
      </c>
      <c r="N2" s="1" t="s">
        <v>13</v>
      </c>
      <c r="P2" s="4"/>
      <c r="Q2" s="4"/>
    </row>
    <row r="3" spans="1:19" x14ac:dyDescent="0.3">
      <c r="A3" s="1" t="s">
        <v>6</v>
      </c>
      <c r="B3" s="2">
        <v>25</v>
      </c>
      <c r="D3" s="3" t="s">
        <v>30</v>
      </c>
      <c r="E3" s="3" t="s">
        <v>31</v>
      </c>
      <c r="F3" s="3" t="s">
        <v>32</v>
      </c>
      <c r="G3" s="3" t="s">
        <v>33</v>
      </c>
      <c r="H3" s="3" t="s">
        <v>34</v>
      </c>
      <c r="I3" s="3" t="s">
        <v>35</v>
      </c>
      <c r="K3" s="3" t="s">
        <v>8</v>
      </c>
      <c r="L3" s="3" t="s">
        <v>9</v>
      </c>
      <c r="M3" s="3" t="s">
        <v>12</v>
      </c>
      <c r="N3" s="3" t="s">
        <v>12</v>
      </c>
      <c r="P3" s="4"/>
      <c r="Q3" s="4"/>
    </row>
    <row r="4" spans="1:19" x14ac:dyDescent="0.3">
      <c r="A4" s="38" t="s">
        <v>21</v>
      </c>
      <c r="B4" s="38"/>
      <c r="D4" s="1">
        <v>1</v>
      </c>
      <c r="E4" s="2">
        <v>125</v>
      </c>
      <c r="F4">
        <v>110</v>
      </c>
      <c r="G4" s="25">
        <f>IF(F4&lt;=E4,E4-F4,0)</f>
        <v>15</v>
      </c>
      <c r="H4" s="25">
        <f>IF(F4&lt;=E4,0,F4-E4)</f>
        <v>0</v>
      </c>
      <c r="I4" s="25">
        <f>IF(G4&lt;=$B$3,$B$2-G4+H4,0)</f>
        <v>235</v>
      </c>
      <c r="K4" s="25">
        <f>$B$6*G4</f>
        <v>75</v>
      </c>
      <c r="L4" s="25">
        <f>$B$7*H4</f>
        <v>0</v>
      </c>
      <c r="M4" s="25">
        <f>IF(I4&lt;&gt;0,$B$5,0)</f>
        <v>250</v>
      </c>
      <c r="N4" s="25">
        <f>K4+L4+M4</f>
        <v>325</v>
      </c>
      <c r="P4" t="s">
        <v>23</v>
      </c>
      <c r="Q4" s="6">
        <f>AVERAGE(N4:N103)</f>
        <v>579.54999999999995</v>
      </c>
    </row>
    <row r="5" spans="1:19" x14ac:dyDescent="0.3">
      <c r="A5" s="1" t="s">
        <v>3</v>
      </c>
      <c r="B5" s="2">
        <v>250</v>
      </c>
      <c r="D5" s="1">
        <v>2</v>
      </c>
      <c r="E5" s="25">
        <f>G4+I4-H4</f>
        <v>250</v>
      </c>
      <c r="F5">
        <v>92</v>
      </c>
      <c r="G5" s="25">
        <f t="shared" ref="G5:G68" si="0">IF(F5&lt;=E5,E5-F5,0)</f>
        <v>158</v>
      </c>
      <c r="H5" s="25">
        <f t="shared" ref="H5:H68" si="1">IF(F5&lt;=E5,0,F5-E5)</f>
        <v>0</v>
      </c>
      <c r="I5" s="25">
        <f t="shared" ref="I5:I68" si="2">IF(G5&lt;=$B$3,$B$2-G5+H5,0)</f>
        <v>0</v>
      </c>
      <c r="K5" s="25">
        <f t="shared" ref="K5:K68" si="3">$B$6*G5</f>
        <v>790</v>
      </c>
      <c r="L5" s="25">
        <f t="shared" ref="L5:L68" si="4">$B$7*H5</f>
        <v>0</v>
      </c>
      <c r="M5" s="25">
        <f t="shared" ref="M5:M68" si="5">IF(I5&lt;&gt;0,$B$5,0)</f>
        <v>0</v>
      </c>
      <c r="N5" s="25">
        <f t="shared" ref="N5:N68" si="6">K5+L5+M5</f>
        <v>790</v>
      </c>
      <c r="P5" t="s">
        <v>81</v>
      </c>
      <c r="Q5" s="6">
        <f>STDEV(N4:N103)</f>
        <v>250.47338514633978</v>
      </c>
    </row>
    <row r="6" spans="1:19" x14ac:dyDescent="0.3">
      <c r="A6" s="1" t="s">
        <v>2</v>
      </c>
      <c r="B6" s="2">
        <v>5</v>
      </c>
      <c r="D6" s="1">
        <v>3</v>
      </c>
      <c r="E6" s="25">
        <f t="shared" ref="E6:E69" si="7">G5+I5-H5</f>
        <v>158</v>
      </c>
      <c r="F6">
        <v>105</v>
      </c>
      <c r="G6" s="25">
        <f t="shared" si="0"/>
        <v>53</v>
      </c>
      <c r="H6" s="25">
        <f t="shared" si="1"/>
        <v>0</v>
      </c>
      <c r="I6" s="25">
        <f t="shared" si="2"/>
        <v>0</v>
      </c>
      <c r="K6" s="25">
        <f t="shared" si="3"/>
        <v>265</v>
      </c>
      <c r="L6" s="25">
        <f t="shared" si="4"/>
        <v>0</v>
      </c>
      <c r="M6" s="25">
        <f t="shared" si="5"/>
        <v>0</v>
      </c>
      <c r="N6" s="25">
        <f t="shared" si="6"/>
        <v>265</v>
      </c>
    </row>
    <row r="7" spans="1:19" x14ac:dyDescent="0.3">
      <c r="A7" s="1" t="s">
        <v>4</v>
      </c>
      <c r="B7" s="2">
        <v>10</v>
      </c>
      <c r="D7" s="1">
        <v>4</v>
      </c>
      <c r="E7" s="25">
        <f t="shared" si="7"/>
        <v>53</v>
      </c>
      <c r="F7">
        <v>113</v>
      </c>
      <c r="G7" s="25">
        <f t="shared" si="0"/>
        <v>0</v>
      </c>
      <c r="H7" s="25">
        <f t="shared" si="1"/>
        <v>60</v>
      </c>
      <c r="I7" s="25">
        <f t="shared" si="2"/>
        <v>310</v>
      </c>
      <c r="K7" s="25">
        <f t="shared" si="3"/>
        <v>0</v>
      </c>
      <c r="L7" s="25">
        <f t="shared" si="4"/>
        <v>600</v>
      </c>
      <c r="M7" s="25">
        <f t="shared" si="5"/>
        <v>250</v>
      </c>
      <c r="N7" s="25">
        <f t="shared" si="6"/>
        <v>850</v>
      </c>
    </row>
    <row r="8" spans="1:19" x14ac:dyDescent="0.3">
      <c r="A8" s="1"/>
      <c r="B8" s="1"/>
      <c r="D8" s="1">
        <v>5</v>
      </c>
      <c r="E8" s="25">
        <f t="shared" si="7"/>
        <v>250</v>
      </c>
      <c r="F8">
        <v>107</v>
      </c>
      <c r="G8" s="25">
        <f t="shared" si="0"/>
        <v>143</v>
      </c>
      <c r="H8" s="25">
        <f t="shared" si="1"/>
        <v>0</v>
      </c>
      <c r="I8" s="25">
        <f t="shared" si="2"/>
        <v>0</v>
      </c>
      <c r="K8" s="25">
        <f t="shared" si="3"/>
        <v>715</v>
      </c>
      <c r="L8" s="25">
        <f t="shared" si="4"/>
        <v>0</v>
      </c>
      <c r="M8" s="25">
        <f t="shared" si="5"/>
        <v>0</v>
      </c>
      <c r="N8" s="25">
        <f t="shared" si="6"/>
        <v>715</v>
      </c>
      <c r="P8" s="4"/>
      <c r="Q8" s="4"/>
      <c r="R8" s="4"/>
      <c r="S8" s="4"/>
    </row>
    <row r="9" spans="1:19" x14ac:dyDescent="0.3">
      <c r="D9" s="1">
        <v>6</v>
      </c>
      <c r="E9" s="25">
        <f t="shared" si="7"/>
        <v>143</v>
      </c>
      <c r="F9">
        <v>111</v>
      </c>
      <c r="G9" s="25">
        <f t="shared" si="0"/>
        <v>32</v>
      </c>
      <c r="H9" s="25">
        <f t="shared" si="1"/>
        <v>0</v>
      </c>
      <c r="I9" s="25">
        <f t="shared" si="2"/>
        <v>0</v>
      </c>
      <c r="K9" s="25">
        <f t="shared" si="3"/>
        <v>160</v>
      </c>
      <c r="L9" s="25">
        <f t="shared" si="4"/>
        <v>0</v>
      </c>
      <c r="M9" s="25">
        <f t="shared" si="5"/>
        <v>0</v>
      </c>
      <c r="N9" s="25">
        <f t="shared" si="6"/>
        <v>160</v>
      </c>
      <c r="P9" s="4"/>
      <c r="Q9" s="4"/>
      <c r="R9" s="4"/>
      <c r="S9" s="4"/>
    </row>
    <row r="10" spans="1:19" x14ac:dyDescent="0.3">
      <c r="D10" s="1">
        <v>7</v>
      </c>
      <c r="E10" s="25">
        <f t="shared" si="7"/>
        <v>32</v>
      </c>
      <c r="F10">
        <v>92</v>
      </c>
      <c r="G10" s="25">
        <f t="shared" si="0"/>
        <v>0</v>
      </c>
      <c r="H10" s="25">
        <f t="shared" si="1"/>
        <v>60</v>
      </c>
      <c r="I10" s="25">
        <f t="shared" si="2"/>
        <v>310</v>
      </c>
      <c r="K10" s="25">
        <f t="shared" si="3"/>
        <v>0</v>
      </c>
      <c r="L10" s="25">
        <f t="shared" si="4"/>
        <v>600</v>
      </c>
      <c r="M10" s="25">
        <f t="shared" si="5"/>
        <v>250</v>
      </c>
      <c r="N10" s="25">
        <f t="shared" si="6"/>
        <v>850</v>
      </c>
      <c r="P10" s="4"/>
      <c r="Q10" s="4"/>
      <c r="R10" s="4"/>
      <c r="S10" s="4"/>
    </row>
    <row r="11" spans="1:19" x14ac:dyDescent="0.3">
      <c r="D11" s="1">
        <v>8</v>
      </c>
      <c r="E11" s="25">
        <f t="shared" si="7"/>
        <v>250</v>
      </c>
      <c r="F11">
        <v>103</v>
      </c>
      <c r="G11" s="25">
        <f t="shared" si="0"/>
        <v>147</v>
      </c>
      <c r="H11" s="25">
        <f t="shared" si="1"/>
        <v>0</v>
      </c>
      <c r="I11" s="25">
        <f t="shared" si="2"/>
        <v>0</v>
      </c>
      <c r="K11" s="25">
        <f t="shared" si="3"/>
        <v>735</v>
      </c>
      <c r="L11" s="25">
        <f t="shared" si="4"/>
        <v>0</v>
      </c>
      <c r="M11" s="25">
        <f t="shared" si="5"/>
        <v>0</v>
      </c>
      <c r="N11" s="25">
        <f t="shared" si="6"/>
        <v>735</v>
      </c>
      <c r="P11" s="4"/>
      <c r="Q11" s="4"/>
      <c r="R11" s="4"/>
      <c r="S11" s="4"/>
    </row>
    <row r="12" spans="1:19" x14ac:dyDescent="0.3">
      <c r="D12" s="1">
        <v>9</v>
      </c>
      <c r="E12" s="25">
        <f t="shared" si="7"/>
        <v>147</v>
      </c>
      <c r="F12">
        <v>92</v>
      </c>
      <c r="G12" s="25">
        <f t="shared" si="0"/>
        <v>55</v>
      </c>
      <c r="H12" s="25">
        <f t="shared" si="1"/>
        <v>0</v>
      </c>
      <c r="I12" s="25">
        <f t="shared" si="2"/>
        <v>0</v>
      </c>
      <c r="K12" s="25">
        <f t="shared" si="3"/>
        <v>275</v>
      </c>
      <c r="L12" s="25">
        <f t="shared" si="4"/>
        <v>0</v>
      </c>
      <c r="M12" s="25">
        <f t="shared" si="5"/>
        <v>0</v>
      </c>
      <c r="N12" s="25">
        <f t="shared" si="6"/>
        <v>275</v>
      </c>
      <c r="P12" s="4"/>
      <c r="Q12" s="4"/>
      <c r="R12" s="4"/>
      <c r="S12" s="4"/>
    </row>
    <row r="13" spans="1:19" x14ac:dyDescent="0.3">
      <c r="D13" s="1">
        <v>10</v>
      </c>
      <c r="E13" s="25">
        <f t="shared" si="7"/>
        <v>55</v>
      </c>
      <c r="F13">
        <v>99</v>
      </c>
      <c r="G13" s="25">
        <f t="shared" si="0"/>
        <v>0</v>
      </c>
      <c r="H13" s="25">
        <f t="shared" si="1"/>
        <v>44</v>
      </c>
      <c r="I13" s="25">
        <f t="shared" si="2"/>
        <v>294</v>
      </c>
      <c r="K13" s="25">
        <f t="shared" si="3"/>
        <v>0</v>
      </c>
      <c r="L13" s="25">
        <f t="shared" si="4"/>
        <v>440</v>
      </c>
      <c r="M13" s="25">
        <f t="shared" si="5"/>
        <v>250</v>
      </c>
      <c r="N13" s="25">
        <f t="shared" si="6"/>
        <v>690</v>
      </c>
      <c r="P13" s="4"/>
      <c r="Q13" s="4"/>
      <c r="R13" s="4"/>
      <c r="S13" s="4"/>
    </row>
    <row r="14" spans="1:19" x14ac:dyDescent="0.3">
      <c r="D14" s="1">
        <v>11</v>
      </c>
      <c r="E14" s="25">
        <f t="shared" si="7"/>
        <v>250</v>
      </c>
      <c r="F14">
        <v>105</v>
      </c>
      <c r="G14" s="25">
        <f t="shared" si="0"/>
        <v>145</v>
      </c>
      <c r="H14" s="25">
        <f t="shared" si="1"/>
        <v>0</v>
      </c>
      <c r="I14" s="25">
        <f t="shared" si="2"/>
        <v>0</v>
      </c>
      <c r="K14" s="25">
        <f t="shared" si="3"/>
        <v>725</v>
      </c>
      <c r="L14" s="25">
        <f t="shared" si="4"/>
        <v>0</v>
      </c>
      <c r="M14" s="25">
        <f t="shared" si="5"/>
        <v>0</v>
      </c>
      <c r="N14" s="25">
        <f t="shared" si="6"/>
        <v>725</v>
      </c>
      <c r="P14" s="27" t="s">
        <v>99</v>
      </c>
      <c r="Q14" s="26" t="s">
        <v>77</v>
      </c>
    </row>
    <row r="15" spans="1:19" x14ac:dyDescent="0.3">
      <c r="D15" s="1">
        <v>12</v>
      </c>
      <c r="E15" s="25">
        <f t="shared" si="7"/>
        <v>145</v>
      </c>
      <c r="F15">
        <v>101</v>
      </c>
      <c r="G15" s="25">
        <f t="shared" si="0"/>
        <v>44</v>
      </c>
      <c r="H15" s="25">
        <f t="shared" si="1"/>
        <v>0</v>
      </c>
      <c r="I15" s="25">
        <f t="shared" si="2"/>
        <v>0</v>
      </c>
      <c r="K15" s="25">
        <f t="shared" si="3"/>
        <v>220</v>
      </c>
      <c r="L15" s="25">
        <f t="shared" si="4"/>
        <v>0</v>
      </c>
      <c r="M15" s="25">
        <f t="shared" si="5"/>
        <v>0</v>
      </c>
      <c r="N15" s="25">
        <f t="shared" si="6"/>
        <v>220</v>
      </c>
    </row>
    <row r="16" spans="1:19" x14ac:dyDescent="0.3">
      <c r="D16" s="1">
        <v>13</v>
      </c>
      <c r="E16" s="25">
        <f t="shared" si="7"/>
        <v>44</v>
      </c>
      <c r="F16">
        <v>96</v>
      </c>
      <c r="G16" s="25">
        <f t="shared" si="0"/>
        <v>0</v>
      </c>
      <c r="H16" s="25">
        <f t="shared" si="1"/>
        <v>52</v>
      </c>
      <c r="I16" s="25">
        <f t="shared" si="2"/>
        <v>302</v>
      </c>
      <c r="K16" s="25">
        <f t="shared" si="3"/>
        <v>0</v>
      </c>
      <c r="L16" s="25">
        <f t="shared" si="4"/>
        <v>520</v>
      </c>
      <c r="M16" s="25">
        <f t="shared" si="5"/>
        <v>250</v>
      </c>
      <c r="N16" s="25">
        <f t="shared" si="6"/>
        <v>770</v>
      </c>
      <c r="Q16" s="18" t="s">
        <v>28</v>
      </c>
      <c r="R16" t="s">
        <v>59</v>
      </c>
    </row>
    <row r="17" spans="4:18" x14ac:dyDescent="0.3">
      <c r="D17" s="1">
        <v>14</v>
      </c>
      <c r="E17" s="25">
        <f t="shared" si="7"/>
        <v>250</v>
      </c>
      <c r="F17">
        <v>88</v>
      </c>
      <c r="G17" s="25">
        <f t="shared" si="0"/>
        <v>162</v>
      </c>
      <c r="H17" s="25">
        <f t="shared" si="1"/>
        <v>0</v>
      </c>
      <c r="I17" s="25">
        <f t="shared" si="2"/>
        <v>0</v>
      </c>
      <c r="K17" s="25">
        <f t="shared" si="3"/>
        <v>810</v>
      </c>
      <c r="L17" s="25">
        <f t="shared" si="4"/>
        <v>0</v>
      </c>
      <c r="M17" s="25">
        <f t="shared" si="5"/>
        <v>0</v>
      </c>
      <c r="N17" s="25">
        <f t="shared" si="6"/>
        <v>810</v>
      </c>
      <c r="R17" t="s">
        <v>78</v>
      </c>
    </row>
    <row r="18" spans="4:18" x14ac:dyDescent="0.3">
      <c r="D18" s="1">
        <v>15</v>
      </c>
      <c r="E18" s="25">
        <f t="shared" si="7"/>
        <v>162</v>
      </c>
      <c r="F18">
        <v>95</v>
      </c>
      <c r="G18" s="25">
        <f t="shared" si="0"/>
        <v>67</v>
      </c>
      <c r="H18" s="25">
        <f t="shared" si="1"/>
        <v>0</v>
      </c>
      <c r="I18" s="25">
        <f t="shared" si="2"/>
        <v>0</v>
      </c>
      <c r="K18" s="25">
        <f t="shared" si="3"/>
        <v>335</v>
      </c>
      <c r="L18" s="25">
        <f t="shared" si="4"/>
        <v>0</v>
      </c>
      <c r="M18" s="25">
        <f t="shared" si="5"/>
        <v>0</v>
      </c>
      <c r="N18" s="25">
        <f t="shared" si="6"/>
        <v>335</v>
      </c>
      <c r="R18" t="s">
        <v>61</v>
      </c>
    </row>
    <row r="19" spans="4:18" x14ac:dyDescent="0.3">
      <c r="D19" s="1">
        <v>16</v>
      </c>
      <c r="E19" s="25">
        <f t="shared" si="7"/>
        <v>67</v>
      </c>
      <c r="F19">
        <v>89</v>
      </c>
      <c r="G19" s="25">
        <f t="shared" si="0"/>
        <v>0</v>
      </c>
      <c r="H19" s="25">
        <f t="shared" si="1"/>
        <v>22</v>
      </c>
      <c r="I19" s="25">
        <f t="shared" si="2"/>
        <v>272</v>
      </c>
      <c r="K19" s="25">
        <f t="shared" si="3"/>
        <v>0</v>
      </c>
      <c r="L19" s="25">
        <f t="shared" si="4"/>
        <v>220</v>
      </c>
      <c r="M19" s="25">
        <f t="shared" si="5"/>
        <v>250</v>
      </c>
      <c r="N19" s="25">
        <f t="shared" si="6"/>
        <v>470</v>
      </c>
    </row>
    <row r="20" spans="4:18" x14ac:dyDescent="0.3">
      <c r="D20" s="1">
        <v>17</v>
      </c>
      <c r="E20" s="25">
        <f t="shared" si="7"/>
        <v>250</v>
      </c>
      <c r="F20">
        <v>93</v>
      </c>
      <c r="G20" s="25">
        <f t="shared" si="0"/>
        <v>157</v>
      </c>
      <c r="H20" s="25">
        <f t="shared" si="1"/>
        <v>0</v>
      </c>
      <c r="I20" s="25">
        <f t="shared" si="2"/>
        <v>0</v>
      </c>
      <c r="K20" s="25">
        <f t="shared" si="3"/>
        <v>785</v>
      </c>
      <c r="L20" s="25">
        <f t="shared" si="4"/>
        <v>0</v>
      </c>
      <c r="M20" s="25">
        <f t="shared" si="5"/>
        <v>0</v>
      </c>
      <c r="N20" s="25">
        <f t="shared" si="6"/>
        <v>785</v>
      </c>
      <c r="Q20" s="18" t="s">
        <v>29</v>
      </c>
      <c r="R20" t="s">
        <v>62</v>
      </c>
    </row>
    <row r="21" spans="4:18" x14ac:dyDescent="0.3">
      <c r="D21" s="1">
        <v>18</v>
      </c>
      <c r="E21" s="25">
        <f t="shared" si="7"/>
        <v>157</v>
      </c>
      <c r="F21">
        <v>114</v>
      </c>
      <c r="G21" s="25">
        <f t="shared" si="0"/>
        <v>43</v>
      </c>
      <c r="H21" s="25">
        <f t="shared" si="1"/>
        <v>0</v>
      </c>
      <c r="I21" s="25">
        <f t="shared" si="2"/>
        <v>0</v>
      </c>
      <c r="K21" s="25">
        <f t="shared" si="3"/>
        <v>215</v>
      </c>
      <c r="L21" s="25">
        <f t="shared" si="4"/>
        <v>0</v>
      </c>
      <c r="M21" s="25">
        <f t="shared" si="5"/>
        <v>0</v>
      </c>
      <c r="N21" s="25">
        <f t="shared" si="6"/>
        <v>215</v>
      </c>
      <c r="Q21" s="1" t="s">
        <v>98</v>
      </c>
      <c r="R21" t="s">
        <v>63</v>
      </c>
    </row>
    <row r="22" spans="4:18" x14ac:dyDescent="0.3">
      <c r="D22" s="1">
        <v>19</v>
      </c>
      <c r="E22" s="25">
        <f t="shared" si="7"/>
        <v>43</v>
      </c>
      <c r="F22">
        <v>90</v>
      </c>
      <c r="G22" s="25">
        <f t="shared" si="0"/>
        <v>0</v>
      </c>
      <c r="H22" s="25">
        <f t="shared" si="1"/>
        <v>47</v>
      </c>
      <c r="I22" s="25">
        <f t="shared" si="2"/>
        <v>297</v>
      </c>
      <c r="K22" s="25">
        <f t="shared" si="3"/>
        <v>0</v>
      </c>
      <c r="L22" s="25">
        <f t="shared" si="4"/>
        <v>470</v>
      </c>
      <c r="M22" s="25">
        <f t="shared" si="5"/>
        <v>250</v>
      </c>
      <c r="N22" s="25">
        <f t="shared" si="6"/>
        <v>720</v>
      </c>
      <c r="R22" t="s">
        <v>79</v>
      </c>
    </row>
    <row r="23" spans="4:18" x14ac:dyDescent="0.3">
      <c r="D23" s="1">
        <v>20</v>
      </c>
      <c r="E23" s="25">
        <f t="shared" si="7"/>
        <v>250</v>
      </c>
      <c r="F23">
        <v>105</v>
      </c>
      <c r="G23" s="25">
        <f t="shared" si="0"/>
        <v>145</v>
      </c>
      <c r="H23" s="25">
        <f t="shared" si="1"/>
        <v>0</v>
      </c>
      <c r="I23" s="25">
        <f t="shared" si="2"/>
        <v>0</v>
      </c>
      <c r="K23" s="25">
        <f t="shared" si="3"/>
        <v>725</v>
      </c>
      <c r="L23" s="25">
        <f t="shared" si="4"/>
        <v>0</v>
      </c>
      <c r="M23" s="25">
        <f t="shared" si="5"/>
        <v>0</v>
      </c>
      <c r="N23" s="25">
        <f t="shared" si="6"/>
        <v>725</v>
      </c>
      <c r="R23" t="s">
        <v>65</v>
      </c>
    </row>
    <row r="24" spans="4:18" x14ac:dyDescent="0.3">
      <c r="D24" s="1">
        <v>21</v>
      </c>
      <c r="E24" s="25">
        <f t="shared" si="7"/>
        <v>145</v>
      </c>
      <c r="F24">
        <v>103</v>
      </c>
      <c r="G24" s="25">
        <f t="shared" si="0"/>
        <v>42</v>
      </c>
      <c r="H24" s="25">
        <f t="shared" si="1"/>
        <v>0</v>
      </c>
      <c r="I24" s="25">
        <f t="shared" si="2"/>
        <v>0</v>
      </c>
      <c r="K24" s="25">
        <f t="shared" si="3"/>
        <v>210</v>
      </c>
      <c r="L24" s="25">
        <f t="shared" si="4"/>
        <v>0</v>
      </c>
      <c r="M24" s="25">
        <f t="shared" si="5"/>
        <v>0</v>
      </c>
      <c r="N24" s="25">
        <f t="shared" si="6"/>
        <v>210</v>
      </c>
      <c r="R24" t="s">
        <v>66</v>
      </c>
    </row>
    <row r="25" spans="4:18" x14ac:dyDescent="0.3">
      <c r="D25" s="1">
        <v>22</v>
      </c>
      <c r="E25" s="25">
        <f t="shared" si="7"/>
        <v>42</v>
      </c>
      <c r="F25">
        <v>77</v>
      </c>
      <c r="G25" s="25">
        <f t="shared" si="0"/>
        <v>0</v>
      </c>
      <c r="H25" s="25">
        <f t="shared" si="1"/>
        <v>35</v>
      </c>
      <c r="I25" s="25">
        <f t="shared" si="2"/>
        <v>285</v>
      </c>
      <c r="K25" s="25">
        <f t="shared" si="3"/>
        <v>0</v>
      </c>
      <c r="L25" s="25">
        <f t="shared" si="4"/>
        <v>350</v>
      </c>
      <c r="M25" s="25">
        <f t="shared" si="5"/>
        <v>250</v>
      </c>
      <c r="N25" s="25">
        <f t="shared" si="6"/>
        <v>600</v>
      </c>
    </row>
    <row r="26" spans="4:18" x14ac:dyDescent="0.3">
      <c r="D26" s="1">
        <v>23</v>
      </c>
      <c r="E26" s="25">
        <f t="shared" si="7"/>
        <v>250</v>
      </c>
      <c r="F26">
        <v>97</v>
      </c>
      <c r="G26" s="25">
        <f t="shared" si="0"/>
        <v>153</v>
      </c>
      <c r="H26" s="25">
        <f t="shared" si="1"/>
        <v>0</v>
      </c>
      <c r="I26" s="25">
        <f t="shared" si="2"/>
        <v>0</v>
      </c>
      <c r="K26" s="25">
        <f t="shared" si="3"/>
        <v>765</v>
      </c>
      <c r="L26" s="25">
        <f t="shared" si="4"/>
        <v>0</v>
      </c>
      <c r="M26" s="25">
        <f t="shared" si="5"/>
        <v>0</v>
      </c>
      <c r="N26" s="25">
        <f t="shared" si="6"/>
        <v>765</v>
      </c>
      <c r="Q26" s="18" t="s">
        <v>37</v>
      </c>
      <c r="R26" t="s">
        <v>67</v>
      </c>
    </row>
    <row r="27" spans="4:18" x14ac:dyDescent="0.3">
      <c r="D27" s="1">
        <v>24</v>
      </c>
      <c r="E27" s="25">
        <f t="shared" si="7"/>
        <v>153</v>
      </c>
      <c r="F27">
        <v>94</v>
      </c>
      <c r="G27" s="25">
        <f t="shared" si="0"/>
        <v>59</v>
      </c>
      <c r="H27" s="25">
        <f t="shared" si="1"/>
        <v>0</v>
      </c>
      <c r="I27" s="25">
        <f t="shared" si="2"/>
        <v>0</v>
      </c>
      <c r="K27" s="25">
        <f t="shared" si="3"/>
        <v>295</v>
      </c>
      <c r="L27" s="25">
        <f t="shared" si="4"/>
        <v>0</v>
      </c>
      <c r="M27" s="25">
        <f t="shared" si="5"/>
        <v>0</v>
      </c>
      <c r="N27" s="25">
        <f t="shared" si="6"/>
        <v>295</v>
      </c>
      <c r="Q27" s="1" t="s">
        <v>93</v>
      </c>
      <c r="R27" t="s">
        <v>68</v>
      </c>
    </row>
    <row r="28" spans="4:18" x14ac:dyDescent="0.3">
      <c r="D28" s="1">
        <v>25</v>
      </c>
      <c r="E28" s="25">
        <f t="shared" si="7"/>
        <v>59</v>
      </c>
      <c r="F28">
        <v>112</v>
      </c>
      <c r="G28" s="25">
        <f t="shared" si="0"/>
        <v>0</v>
      </c>
      <c r="H28" s="25">
        <f t="shared" si="1"/>
        <v>53</v>
      </c>
      <c r="I28" s="25">
        <f t="shared" si="2"/>
        <v>303</v>
      </c>
      <c r="K28" s="25">
        <f t="shared" si="3"/>
        <v>0</v>
      </c>
      <c r="L28" s="25">
        <f t="shared" si="4"/>
        <v>530</v>
      </c>
      <c r="M28" s="25">
        <f t="shared" si="5"/>
        <v>250</v>
      </c>
      <c r="N28" s="25">
        <f t="shared" si="6"/>
        <v>780</v>
      </c>
      <c r="R28" t="s">
        <v>69</v>
      </c>
    </row>
    <row r="29" spans="4:18" x14ac:dyDescent="0.3">
      <c r="D29" s="1">
        <v>26</v>
      </c>
      <c r="E29" s="25">
        <f t="shared" si="7"/>
        <v>250</v>
      </c>
      <c r="F29">
        <v>98</v>
      </c>
      <c r="G29" s="25">
        <f t="shared" si="0"/>
        <v>152</v>
      </c>
      <c r="H29" s="25">
        <f t="shared" si="1"/>
        <v>0</v>
      </c>
      <c r="I29" s="25">
        <f t="shared" si="2"/>
        <v>0</v>
      </c>
      <c r="K29" s="25">
        <f t="shared" si="3"/>
        <v>760</v>
      </c>
      <c r="L29" s="25">
        <f t="shared" si="4"/>
        <v>0</v>
      </c>
      <c r="M29" s="25">
        <f t="shared" si="5"/>
        <v>0</v>
      </c>
      <c r="N29" s="25">
        <f t="shared" si="6"/>
        <v>760</v>
      </c>
      <c r="R29" t="s">
        <v>70</v>
      </c>
    </row>
    <row r="30" spans="4:18" x14ac:dyDescent="0.3">
      <c r="D30" s="1">
        <v>27</v>
      </c>
      <c r="E30" s="25">
        <f t="shared" si="7"/>
        <v>152</v>
      </c>
      <c r="F30">
        <v>101</v>
      </c>
      <c r="G30" s="25">
        <f t="shared" si="0"/>
        <v>51</v>
      </c>
      <c r="H30" s="25">
        <f t="shared" si="1"/>
        <v>0</v>
      </c>
      <c r="I30" s="25">
        <f t="shared" si="2"/>
        <v>0</v>
      </c>
      <c r="K30" s="25">
        <f t="shared" si="3"/>
        <v>255</v>
      </c>
      <c r="L30" s="25">
        <f t="shared" si="4"/>
        <v>0</v>
      </c>
      <c r="M30" s="25">
        <f t="shared" si="5"/>
        <v>0</v>
      </c>
      <c r="N30" s="25">
        <f t="shared" si="6"/>
        <v>255</v>
      </c>
    </row>
    <row r="31" spans="4:18" x14ac:dyDescent="0.3">
      <c r="D31" s="1">
        <v>28</v>
      </c>
      <c r="E31" s="25">
        <f t="shared" si="7"/>
        <v>51</v>
      </c>
      <c r="F31">
        <v>115</v>
      </c>
      <c r="G31" s="25">
        <f t="shared" si="0"/>
        <v>0</v>
      </c>
      <c r="H31" s="25">
        <f t="shared" si="1"/>
        <v>64</v>
      </c>
      <c r="I31" s="25">
        <f t="shared" si="2"/>
        <v>314</v>
      </c>
      <c r="K31" s="25">
        <f t="shared" si="3"/>
        <v>0</v>
      </c>
      <c r="L31" s="25">
        <f t="shared" si="4"/>
        <v>640</v>
      </c>
      <c r="M31" s="25">
        <f t="shared" si="5"/>
        <v>250</v>
      </c>
      <c r="N31" s="25">
        <f t="shared" si="6"/>
        <v>890</v>
      </c>
      <c r="Q31" s="18" t="s">
        <v>50</v>
      </c>
      <c r="R31" t="s">
        <v>108</v>
      </c>
    </row>
    <row r="32" spans="4:18" x14ac:dyDescent="0.3">
      <c r="D32" s="1">
        <v>29</v>
      </c>
      <c r="E32" s="25">
        <f t="shared" si="7"/>
        <v>250</v>
      </c>
      <c r="F32">
        <v>111</v>
      </c>
      <c r="G32" s="25">
        <f t="shared" si="0"/>
        <v>139</v>
      </c>
      <c r="H32" s="25">
        <f t="shared" si="1"/>
        <v>0</v>
      </c>
      <c r="I32" s="25">
        <f t="shared" si="2"/>
        <v>0</v>
      </c>
      <c r="K32" s="25">
        <f t="shared" si="3"/>
        <v>695</v>
      </c>
      <c r="L32" s="25">
        <f t="shared" si="4"/>
        <v>0</v>
      </c>
      <c r="M32" s="25">
        <f t="shared" si="5"/>
        <v>0</v>
      </c>
      <c r="N32" s="25">
        <f t="shared" si="6"/>
        <v>695</v>
      </c>
      <c r="Q32" s="1" t="s">
        <v>107</v>
      </c>
      <c r="R32" t="s">
        <v>71</v>
      </c>
    </row>
    <row r="33" spans="4:29" x14ac:dyDescent="0.3">
      <c r="D33" s="1">
        <v>30</v>
      </c>
      <c r="E33" s="25">
        <f t="shared" si="7"/>
        <v>139</v>
      </c>
      <c r="F33">
        <v>100</v>
      </c>
      <c r="G33" s="25">
        <f t="shared" si="0"/>
        <v>39</v>
      </c>
      <c r="H33" s="25">
        <f t="shared" si="1"/>
        <v>0</v>
      </c>
      <c r="I33" s="25">
        <f t="shared" si="2"/>
        <v>0</v>
      </c>
      <c r="K33" s="25">
        <f t="shared" si="3"/>
        <v>195</v>
      </c>
      <c r="L33" s="25">
        <f t="shared" si="4"/>
        <v>0</v>
      </c>
      <c r="M33" s="25">
        <f t="shared" si="5"/>
        <v>0</v>
      </c>
      <c r="N33" s="25">
        <f t="shared" si="6"/>
        <v>195</v>
      </c>
    </row>
    <row r="34" spans="4:29" x14ac:dyDescent="0.3">
      <c r="D34" s="1">
        <v>31</v>
      </c>
      <c r="E34" s="25">
        <f t="shared" si="7"/>
        <v>39</v>
      </c>
      <c r="F34">
        <v>100</v>
      </c>
      <c r="G34" s="25">
        <f t="shared" si="0"/>
        <v>0</v>
      </c>
      <c r="H34" s="25">
        <f t="shared" si="1"/>
        <v>61</v>
      </c>
      <c r="I34" s="25">
        <f t="shared" si="2"/>
        <v>311</v>
      </c>
      <c r="K34" s="25">
        <f t="shared" si="3"/>
        <v>0</v>
      </c>
      <c r="L34" s="25">
        <f t="shared" si="4"/>
        <v>610</v>
      </c>
      <c r="M34" s="25">
        <f t="shared" si="5"/>
        <v>250</v>
      </c>
      <c r="N34" s="25">
        <f t="shared" si="6"/>
        <v>860</v>
      </c>
      <c r="Q34" s="18" t="s">
        <v>72</v>
      </c>
      <c r="R34" t="s">
        <v>73</v>
      </c>
    </row>
    <row r="35" spans="4:29" x14ac:dyDescent="0.3">
      <c r="D35" s="1">
        <v>32</v>
      </c>
      <c r="E35" s="25">
        <f t="shared" si="7"/>
        <v>250</v>
      </c>
      <c r="F35">
        <v>93</v>
      </c>
      <c r="G35" s="25">
        <f t="shared" si="0"/>
        <v>157</v>
      </c>
      <c r="H35" s="25">
        <f t="shared" si="1"/>
        <v>0</v>
      </c>
      <c r="I35" s="25">
        <f t="shared" si="2"/>
        <v>0</v>
      </c>
      <c r="K35" s="25">
        <f t="shared" si="3"/>
        <v>785</v>
      </c>
      <c r="L35" s="25">
        <f t="shared" si="4"/>
        <v>0</v>
      </c>
      <c r="M35" s="25">
        <f t="shared" si="5"/>
        <v>0</v>
      </c>
      <c r="N35" s="25">
        <f t="shared" si="6"/>
        <v>785</v>
      </c>
      <c r="Q35" s="1" t="s">
        <v>95</v>
      </c>
      <c r="R35" t="s">
        <v>74</v>
      </c>
    </row>
    <row r="36" spans="4:29" x14ac:dyDescent="0.3">
      <c r="D36" s="1">
        <v>33</v>
      </c>
      <c r="E36" s="25">
        <f t="shared" si="7"/>
        <v>157</v>
      </c>
      <c r="F36">
        <v>106</v>
      </c>
      <c r="G36" s="25">
        <f t="shared" si="0"/>
        <v>51</v>
      </c>
      <c r="H36" s="25">
        <f t="shared" si="1"/>
        <v>0</v>
      </c>
      <c r="I36" s="25">
        <f t="shared" si="2"/>
        <v>0</v>
      </c>
      <c r="K36" s="25">
        <f t="shared" si="3"/>
        <v>255</v>
      </c>
      <c r="L36" s="25">
        <f t="shared" si="4"/>
        <v>0</v>
      </c>
      <c r="M36" s="25">
        <f t="shared" si="5"/>
        <v>0</v>
      </c>
      <c r="N36" s="25">
        <f t="shared" si="6"/>
        <v>255</v>
      </c>
    </row>
    <row r="37" spans="4:29" x14ac:dyDescent="0.3">
      <c r="D37" s="1">
        <v>34</v>
      </c>
      <c r="E37" s="25">
        <f t="shared" si="7"/>
        <v>51</v>
      </c>
      <c r="F37">
        <v>78</v>
      </c>
      <c r="G37" s="25">
        <f t="shared" si="0"/>
        <v>0</v>
      </c>
      <c r="H37" s="25">
        <f t="shared" si="1"/>
        <v>27</v>
      </c>
      <c r="I37" s="25">
        <f t="shared" si="2"/>
        <v>277</v>
      </c>
      <c r="K37" s="25">
        <f t="shared" si="3"/>
        <v>0</v>
      </c>
      <c r="L37" s="25">
        <f t="shared" si="4"/>
        <v>270</v>
      </c>
      <c r="M37" s="25">
        <f t="shared" si="5"/>
        <v>250</v>
      </c>
      <c r="N37" s="25">
        <f t="shared" si="6"/>
        <v>520</v>
      </c>
      <c r="R37" t="s">
        <v>96</v>
      </c>
    </row>
    <row r="38" spans="4:29" x14ac:dyDescent="0.3">
      <c r="D38" s="1">
        <v>35</v>
      </c>
      <c r="E38" s="25">
        <f t="shared" si="7"/>
        <v>250</v>
      </c>
      <c r="F38">
        <v>106</v>
      </c>
      <c r="G38" s="25">
        <f t="shared" si="0"/>
        <v>144</v>
      </c>
      <c r="H38" s="25">
        <f t="shared" si="1"/>
        <v>0</v>
      </c>
      <c r="I38" s="25">
        <f t="shared" si="2"/>
        <v>0</v>
      </c>
      <c r="K38" s="25">
        <f t="shared" si="3"/>
        <v>720</v>
      </c>
      <c r="L38" s="25">
        <f t="shared" si="4"/>
        <v>0</v>
      </c>
      <c r="M38" s="25">
        <f t="shared" si="5"/>
        <v>0</v>
      </c>
      <c r="N38" s="25">
        <f t="shared" si="6"/>
        <v>720</v>
      </c>
      <c r="R38" t="s">
        <v>82</v>
      </c>
    </row>
    <row r="39" spans="4:29" x14ac:dyDescent="0.3">
      <c r="D39" s="1">
        <v>36</v>
      </c>
      <c r="E39" s="25">
        <f t="shared" si="7"/>
        <v>144</v>
      </c>
      <c r="F39">
        <v>107</v>
      </c>
      <c r="G39" s="25">
        <f t="shared" si="0"/>
        <v>37</v>
      </c>
      <c r="H39" s="25">
        <f t="shared" si="1"/>
        <v>0</v>
      </c>
      <c r="I39" s="25">
        <f t="shared" si="2"/>
        <v>0</v>
      </c>
      <c r="K39" s="25">
        <f t="shared" si="3"/>
        <v>185</v>
      </c>
      <c r="L39" s="25">
        <f t="shared" si="4"/>
        <v>0</v>
      </c>
      <c r="M39" s="25">
        <f t="shared" si="5"/>
        <v>0</v>
      </c>
      <c r="N39" s="25">
        <f t="shared" si="6"/>
        <v>185</v>
      </c>
    </row>
    <row r="40" spans="4:29" x14ac:dyDescent="0.3">
      <c r="D40" s="1">
        <v>37</v>
      </c>
      <c r="E40" s="25">
        <f t="shared" si="7"/>
        <v>37</v>
      </c>
      <c r="F40">
        <v>96</v>
      </c>
      <c r="G40" s="25">
        <f t="shared" si="0"/>
        <v>0</v>
      </c>
      <c r="H40" s="25">
        <f t="shared" si="1"/>
        <v>59</v>
      </c>
      <c r="I40" s="25">
        <f t="shared" si="2"/>
        <v>309</v>
      </c>
      <c r="K40" s="25">
        <f t="shared" si="3"/>
        <v>0</v>
      </c>
      <c r="L40" s="25">
        <f t="shared" si="4"/>
        <v>590</v>
      </c>
      <c r="M40" s="25">
        <f t="shared" si="5"/>
        <v>250</v>
      </c>
      <c r="N40" s="25">
        <f t="shared" si="6"/>
        <v>840</v>
      </c>
      <c r="S40" t="s">
        <v>80</v>
      </c>
    </row>
    <row r="41" spans="4:29" x14ac:dyDescent="0.3">
      <c r="D41" s="1">
        <v>38</v>
      </c>
      <c r="E41" s="25">
        <f t="shared" si="7"/>
        <v>250</v>
      </c>
      <c r="F41">
        <v>119</v>
      </c>
      <c r="G41" s="25">
        <f t="shared" si="0"/>
        <v>131</v>
      </c>
      <c r="H41" s="25">
        <f t="shared" si="1"/>
        <v>0</v>
      </c>
      <c r="I41" s="25">
        <f t="shared" si="2"/>
        <v>0</v>
      </c>
      <c r="K41" s="25">
        <f t="shared" si="3"/>
        <v>655</v>
      </c>
      <c r="L41" s="25">
        <f t="shared" si="4"/>
        <v>0</v>
      </c>
      <c r="M41" s="25">
        <f t="shared" si="5"/>
        <v>0</v>
      </c>
      <c r="N41" s="25">
        <f t="shared" si="6"/>
        <v>655</v>
      </c>
      <c r="S41" s="33" t="s">
        <v>120</v>
      </c>
      <c r="T41" s="34"/>
      <c r="U41" s="34"/>
      <c r="V41" s="34"/>
      <c r="W41" s="34"/>
      <c r="X41" s="34"/>
      <c r="Y41" s="34"/>
      <c r="Z41" s="34"/>
      <c r="AA41" s="34"/>
      <c r="AB41" s="34"/>
      <c r="AC41" s="34"/>
    </row>
    <row r="42" spans="4:29" x14ac:dyDescent="0.3">
      <c r="D42" s="1">
        <v>39</v>
      </c>
      <c r="E42" s="25">
        <f t="shared" si="7"/>
        <v>131</v>
      </c>
      <c r="F42">
        <v>113</v>
      </c>
      <c r="G42" s="25">
        <f t="shared" si="0"/>
        <v>18</v>
      </c>
      <c r="H42" s="25">
        <f t="shared" si="1"/>
        <v>0</v>
      </c>
      <c r="I42" s="25">
        <f t="shared" si="2"/>
        <v>232</v>
      </c>
      <c r="K42" s="25">
        <f t="shared" si="3"/>
        <v>90</v>
      </c>
      <c r="L42" s="25">
        <f t="shared" si="4"/>
        <v>0</v>
      </c>
      <c r="M42" s="25">
        <f t="shared" si="5"/>
        <v>250</v>
      </c>
      <c r="N42" s="25">
        <f t="shared" si="6"/>
        <v>340</v>
      </c>
      <c r="S42" s="34"/>
      <c r="T42" s="34"/>
      <c r="U42" s="34"/>
      <c r="V42" s="34"/>
      <c r="W42" s="34"/>
      <c r="X42" s="34"/>
      <c r="Y42" s="34"/>
      <c r="Z42" s="34"/>
      <c r="AA42" s="34"/>
      <c r="AB42" s="34"/>
      <c r="AC42" s="34"/>
    </row>
    <row r="43" spans="4:29" x14ac:dyDescent="0.3">
      <c r="D43" s="1">
        <v>40</v>
      </c>
      <c r="E43" s="25">
        <f t="shared" si="7"/>
        <v>250</v>
      </c>
      <c r="F43">
        <v>86</v>
      </c>
      <c r="G43" s="25">
        <f t="shared" si="0"/>
        <v>164</v>
      </c>
      <c r="H43" s="25">
        <f t="shared" si="1"/>
        <v>0</v>
      </c>
      <c r="I43" s="25">
        <f t="shared" si="2"/>
        <v>0</v>
      </c>
      <c r="K43" s="25">
        <f t="shared" si="3"/>
        <v>820</v>
      </c>
      <c r="L43" s="25">
        <f t="shared" si="4"/>
        <v>0</v>
      </c>
      <c r="M43" s="25">
        <f t="shared" si="5"/>
        <v>0</v>
      </c>
      <c r="N43" s="25">
        <f t="shared" si="6"/>
        <v>820</v>
      </c>
      <c r="S43" s="34"/>
      <c r="T43" s="34"/>
      <c r="U43" s="34"/>
      <c r="V43" s="34"/>
      <c r="W43" s="34"/>
      <c r="X43" s="34"/>
      <c r="Y43" s="34"/>
      <c r="Z43" s="34"/>
      <c r="AA43" s="34"/>
      <c r="AB43" s="34"/>
      <c r="AC43" s="34"/>
    </row>
    <row r="44" spans="4:29" x14ac:dyDescent="0.3">
      <c r="D44" s="1">
        <v>41</v>
      </c>
      <c r="E44" s="25">
        <f t="shared" si="7"/>
        <v>164</v>
      </c>
      <c r="F44">
        <v>90</v>
      </c>
      <c r="G44" s="25">
        <f t="shared" si="0"/>
        <v>74</v>
      </c>
      <c r="H44" s="25">
        <f t="shared" si="1"/>
        <v>0</v>
      </c>
      <c r="I44" s="25">
        <f t="shared" si="2"/>
        <v>0</v>
      </c>
      <c r="K44" s="25">
        <f t="shared" si="3"/>
        <v>370</v>
      </c>
      <c r="L44" s="25">
        <f t="shared" si="4"/>
        <v>0</v>
      </c>
      <c r="M44" s="25">
        <f t="shared" si="5"/>
        <v>0</v>
      </c>
      <c r="N44" s="25">
        <f t="shared" si="6"/>
        <v>370</v>
      </c>
      <c r="S44" s="34"/>
      <c r="T44" s="34"/>
      <c r="U44" s="34"/>
      <c r="V44" s="34"/>
      <c r="W44" s="34"/>
      <c r="X44" s="34"/>
      <c r="Y44" s="34"/>
      <c r="Z44" s="34"/>
      <c r="AA44" s="34"/>
      <c r="AB44" s="34"/>
      <c r="AC44" s="34"/>
    </row>
    <row r="45" spans="4:29" x14ac:dyDescent="0.3">
      <c r="D45" s="1">
        <v>42</v>
      </c>
      <c r="E45" s="25">
        <f t="shared" si="7"/>
        <v>74</v>
      </c>
      <c r="F45">
        <v>96</v>
      </c>
      <c r="G45" s="25">
        <f t="shared" si="0"/>
        <v>0</v>
      </c>
      <c r="H45" s="25">
        <f t="shared" si="1"/>
        <v>22</v>
      </c>
      <c r="I45" s="25">
        <f t="shared" si="2"/>
        <v>272</v>
      </c>
      <c r="K45" s="25">
        <f t="shared" si="3"/>
        <v>0</v>
      </c>
      <c r="L45" s="25">
        <f t="shared" si="4"/>
        <v>220</v>
      </c>
      <c r="M45" s="25">
        <f t="shared" si="5"/>
        <v>250</v>
      </c>
      <c r="N45" s="25">
        <f t="shared" si="6"/>
        <v>470</v>
      </c>
      <c r="S45" s="34"/>
      <c r="T45" s="34"/>
      <c r="U45" s="34"/>
      <c r="V45" s="34"/>
      <c r="W45" s="34"/>
      <c r="X45" s="34"/>
      <c r="Y45" s="34"/>
      <c r="Z45" s="34"/>
      <c r="AA45" s="34"/>
      <c r="AB45" s="34"/>
      <c r="AC45" s="34"/>
    </row>
    <row r="46" spans="4:29" x14ac:dyDescent="0.3">
      <c r="D46" s="1">
        <v>43</v>
      </c>
      <c r="E46" s="25">
        <f t="shared" si="7"/>
        <v>250</v>
      </c>
      <c r="F46">
        <v>93</v>
      </c>
      <c r="G46" s="25">
        <f t="shared" si="0"/>
        <v>157</v>
      </c>
      <c r="H46" s="25">
        <f t="shared" si="1"/>
        <v>0</v>
      </c>
      <c r="I46" s="25">
        <f t="shared" si="2"/>
        <v>0</v>
      </c>
      <c r="K46" s="25">
        <f t="shared" si="3"/>
        <v>785</v>
      </c>
      <c r="L46" s="25">
        <f t="shared" si="4"/>
        <v>0</v>
      </c>
      <c r="M46" s="25">
        <f t="shared" si="5"/>
        <v>0</v>
      </c>
      <c r="N46" s="25">
        <f t="shared" si="6"/>
        <v>785</v>
      </c>
      <c r="S46" s="34"/>
      <c r="T46" s="34"/>
      <c r="U46" s="34"/>
      <c r="V46" s="34"/>
      <c r="W46" s="34"/>
      <c r="X46" s="34"/>
      <c r="Y46" s="34"/>
      <c r="Z46" s="34"/>
      <c r="AA46" s="34"/>
      <c r="AB46" s="34"/>
      <c r="AC46" s="34"/>
    </row>
    <row r="47" spans="4:29" x14ac:dyDescent="0.3">
      <c r="D47" s="1">
        <v>44</v>
      </c>
      <c r="E47" s="25">
        <f t="shared" si="7"/>
        <v>157</v>
      </c>
      <c r="F47">
        <v>116</v>
      </c>
      <c r="G47" s="25">
        <f t="shared" si="0"/>
        <v>41</v>
      </c>
      <c r="H47" s="25">
        <f t="shared" si="1"/>
        <v>0</v>
      </c>
      <c r="I47" s="25">
        <f t="shared" si="2"/>
        <v>0</v>
      </c>
      <c r="K47" s="25">
        <f t="shared" si="3"/>
        <v>205</v>
      </c>
      <c r="L47" s="25">
        <f t="shared" si="4"/>
        <v>0</v>
      </c>
      <c r="M47" s="25">
        <f t="shared" si="5"/>
        <v>0</v>
      </c>
      <c r="N47" s="25">
        <f t="shared" si="6"/>
        <v>205</v>
      </c>
      <c r="S47" s="34"/>
      <c r="T47" s="34"/>
      <c r="U47" s="34"/>
      <c r="V47" s="34"/>
      <c r="W47" s="34"/>
      <c r="X47" s="34"/>
      <c r="Y47" s="34"/>
      <c r="Z47" s="34"/>
      <c r="AA47" s="34"/>
      <c r="AB47" s="34"/>
      <c r="AC47" s="34"/>
    </row>
    <row r="48" spans="4:29" x14ac:dyDescent="0.3">
      <c r="D48" s="1">
        <v>45</v>
      </c>
      <c r="E48" s="25">
        <f t="shared" si="7"/>
        <v>41</v>
      </c>
      <c r="F48">
        <v>116</v>
      </c>
      <c r="G48" s="25">
        <f t="shared" si="0"/>
        <v>0</v>
      </c>
      <c r="H48" s="25">
        <f t="shared" si="1"/>
        <v>75</v>
      </c>
      <c r="I48" s="25">
        <f t="shared" si="2"/>
        <v>325</v>
      </c>
      <c r="K48" s="25">
        <f t="shared" si="3"/>
        <v>0</v>
      </c>
      <c r="L48" s="25">
        <f t="shared" si="4"/>
        <v>750</v>
      </c>
      <c r="M48" s="25">
        <f t="shared" si="5"/>
        <v>250</v>
      </c>
      <c r="N48" s="25">
        <f t="shared" si="6"/>
        <v>1000</v>
      </c>
    </row>
    <row r="49" spans="4:29" x14ac:dyDescent="0.3">
      <c r="D49" s="1">
        <v>46</v>
      </c>
      <c r="E49" s="25">
        <f t="shared" si="7"/>
        <v>250</v>
      </c>
      <c r="F49">
        <v>98</v>
      </c>
      <c r="G49" s="25">
        <f t="shared" si="0"/>
        <v>152</v>
      </c>
      <c r="H49" s="25">
        <f t="shared" si="1"/>
        <v>0</v>
      </c>
      <c r="I49" s="25">
        <f t="shared" si="2"/>
        <v>0</v>
      </c>
      <c r="K49" s="25">
        <f t="shared" si="3"/>
        <v>760</v>
      </c>
      <c r="L49" s="25">
        <f t="shared" si="4"/>
        <v>0</v>
      </c>
      <c r="M49" s="25">
        <f t="shared" si="5"/>
        <v>0</v>
      </c>
      <c r="N49" s="25">
        <f t="shared" si="6"/>
        <v>760</v>
      </c>
      <c r="S49" t="s">
        <v>97</v>
      </c>
    </row>
    <row r="50" spans="4:29" x14ac:dyDescent="0.3">
      <c r="D50" s="1">
        <v>47</v>
      </c>
      <c r="E50" s="25">
        <f t="shared" si="7"/>
        <v>152</v>
      </c>
      <c r="F50">
        <v>106</v>
      </c>
      <c r="G50" s="25">
        <f t="shared" si="0"/>
        <v>46</v>
      </c>
      <c r="H50" s="25">
        <f t="shared" si="1"/>
        <v>0</v>
      </c>
      <c r="I50" s="25">
        <f t="shared" si="2"/>
        <v>0</v>
      </c>
      <c r="K50" s="25">
        <f t="shared" si="3"/>
        <v>230</v>
      </c>
      <c r="L50" s="25">
        <f t="shared" si="4"/>
        <v>0</v>
      </c>
      <c r="M50" s="25">
        <f t="shared" si="5"/>
        <v>0</v>
      </c>
      <c r="N50" s="25">
        <f t="shared" si="6"/>
        <v>230</v>
      </c>
      <c r="S50" s="33" t="s">
        <v>121</v>
      </c>
      <c r="T50" s="34"/>
      <c r="U50" s="34"/>
      <c r="V50" s="34"/>
      <c r="W50" s="34"/>
      <c r="X50" s="34"/>
      <c r="Y50" s="34"/>
      <c r="Z50" s="34"/>
      <c r="AA50" s="34"/>
      <c r="AB50" s="34"/>
      <c r="AC50" s="34"/>
    </row>
    <row r="51" spans="4:29" x14ac:dyDescent="0.3">
      <c r="D51" s="1">
        <v>48</v>
      </c>
      <c r="E51" s="25">
        <f t="shared" si="7"/>
        <v>46</v>
      </c>
      <c r="F51">
        <v>121</v>
      </c>
      <c r="G51" s="25">
        <f t="shared" si="0"/>
        <v>0</v>
      </c>
      <c r="H51" s="25">
        <f t="shared" si="1"/>
        <v>75</v>
      </c>
      <c r="I51" s="25">
        <f t="shared" si="2"/>
        <v>325</v>
      </c>
      <c r="K51" s="25">
        <f t="shared" si="3"/>
        <v>0</v>
      </c>
      <c r="L51" s="25">
        <f t="shared" si="4"/>
        <v>750</v>
      </c>
      <c r="M51" s="25">
        <f t="shared" si="5"/>
        <v>250</v>
      </c>
      <c r="N51" s="25">
        <f t="shared" si="6"/>
        <v>1000</v>
      </c>
      <c r="S51" s="34"/>
      <c r="T51" s="34"/>
      <c r="U51" s="34"/>
      <c r="V51" s="34"/>
      <c r="W51" s="34"/>
      <c r="X51" s="34"/>
      <c r="Y51" s="34"/>
      <c r="Z51" s="34"/>
      <c r="AA51" s="34"/>
      <c r="AB51" s="34"/>
      <c r="AC51" s="34"/>
    </row>
    <row r="52" spans="4:29" x14ac:dyDescent="0.3">
      <c r="D52" s="1">
        <v>49</v>
      </c>
      <c r="E52" s="25">
        <f t="shared" si="7"/>
        <v>250</v>
      </c>
      <c r="F52">
        <v>100</v>
      </c>
      <c r="G52" s="25">
        <f t="shared" si="0"/>
        <v>150</v>
      </c>
      <c r="H52" s="25">
        <f t="shared" si="1"/>
        <v>0</v>
      </c>
      <c r="I52" s="25">
        <f t="shared" si="2"/>
        <v>0</v>
      </c>
      <c r="K52" s="25">
        <f t="shared" si="3"/>
        <v>750</v>
      </c>
      <c r="L52" s="25">
        <f t="shared" si="4"/>
        <v>0</v>
      </c>
      <c r="M52" s="25">
        <f t="shared" si="5"/>
        <v>0</v>
      </c>
      <c r="N52" s="25">
        <f t="shared" si="6"/>
        <v>750</v>
      </c>
      <c r="S52" s="34"/>
      <c r="T52" s="34"/>
      <c r="U52" s="34"/>
      <c r="V52" s="34"/>
      <c r="W52" s="34"/>
      <c r="X52" s="34"/>
      <c r="Y52" s="34"/>
      <c r="Z52" s="34"/>
      <c r="AA52" s="34"/>
      <c r="AB52" s="34"/>
      <c r="AC52" s="34"/>
    </row>
    <row r="53" spans="4:29" x14ac:dyDescent="0.3">
      <c r="D53" s="1">
        <v>50</v>
      </c>
      <c r="E53" s="25">
        <f t="shared" si="7"/>
        <v>150</v>
      </c>
      <c r="F53">
        <v>80</v>
      </c>
      <c r="G53" s="25">
        <f t="shared" si="0"/>
        <v>70</v>
      </c>
      <c r="H53" s="25">
        <f t="shared" si="1"/>
        <v>0</v>
      </c>
      <c r="I53" s="25">
        <f t="shared" si="2"/>
        <v>0</v>
      </c>
      <c r="K53" s="25">
        <f t="shared" si="3"/>
        <v>350</v>
      </c>
      <c r="L53" s="25">
        <f t="shared" si="4"/>
        <v>0</v>
      </c>
      <c r="M53" s="25">
        <f t="shared" si="5"/>
        <v>0</v>
      </c>
      <c r="N53" s="25">
        <f t="shared" si="6"/>
        <v>350</v>
      </c>
      <c r="S53" s="34"/>
      <c r="T53" s="34"/>
      <c r="U53" s="34"/>
      <c r="V53" s="34"/>
      <c r="W53" s="34"/>
      <c r="X53" s="34"/>
      <c r="Y53" s="34"/>
      <c r="Z53" s="34"/>
      <c r="AA53" s="34"/>
      <c r="AB53" s="34"/>
      <c r="AC53" s="34"/>
    </row>
    <row r="54" spans="4:29" x14ac:dyDescent="0.3">
      <c r="D54" s="1">
        <v>51</v>
      </c>
      <c r="E54" s="25">
        <f t="shared" si="7"/>
        <v>70</v>
      </c>
      <c r="F54">
        <v>111</v>
      </c>
      <c r="G54" s="25">
        <f t="shared" si="0"/>
        <v>0</v>
      </c>
      <c r="H54" s="25">
        <f t="shared" si="1"/>
        <v>41</v>
      </c>
      <c r="I54" s="25">
        <f t="shared" si="2"/>
        <v>291</v>
      </c>
      <c r="K54" s="25">
        <f t="shared" si="3"/>
        <v>0</v>
      </c>
      <c r="L54" s="25">
        <f t="shared" si="4"/>
        <v>410</v>
      </c>
      <c r="M54" s="25">
        <f t="shared" si="5"/>
        <v>250</v>
      </c>
      <c r="N54" s="25">
        <f t="shared" si="6"/>
        <v>660</v>
      </c>
      <c r="S54" s="34"/>
      <c r="T54" s="34"/>
      <c r="U54" s="34"/>
      <c r="V54" s="34"/>
      <c r="W54" s="34"/>
      <c r="X54" s="34"/>
      <c r="Y54" s="34"/>
      <c r="Z54" s="34"/>
      <c r="AA54" s="34"/>
      <c r="AB54" s="34"/>
      <c r="AC54" s="34"/>
    </row>
    <row r="55" spans="4:29" x14ac:dyDescent="0.3">
      <c r="D55" s="1">
        <v>52</v>
      </c>
      <c r="E55" s="25">
        <f t="shared" si="7"/>
        <v>250</v>
      </c>
      <c r="F55">
        <v>95</v>
      </c>
      <c r="G55" s="25">
        <f t="shared" si="0"/>
        <v>155</v>
      </c>
      <c r="H55" s="25">
        <f t="shared" si="1"/>
        <v>0</v>
      </c>
      <c r="I55" s="25">
        <f t="shared" si="2"/>
        <v>0</v>
      </c>
      <c r="K55" s="25">
        <f t="shared" si="3"/>
        <v>775</v>
      </c>
      <c r="L55" s="25">
        <f t="shared" si="4"/>
        <v>0</v>
      </c>
      <c r="M55" s="25">
        <f t="shared" si="5"/>
        <v>0</v>
      </c>
      <c r="N55" s="25">
        <f t="shared" si="6"/>
        <v>775</v>
      </c>
      <c r="S55" s="34"/>
      <c r="T55" s="34"/>
      <c r="U55" s="34"/>
      <c r="V55" s="34"/>
      <c r="W55" s="34"/>
      <c r="X55" s="34"/>
      <c r="Y55" s="34"/>
      <c r="Z55" s="34"/>
      <c r="AA55" s="34"/>
      <c r="AB55" s="34"/>
      <c r="AC55" s="34"/>
    </row>
    <row r="56" spans="4:29" x14ac:dyDescent="0.3">
      <c r="D56" s="1">
        <v>53</v>
      </c>
      <c r="E56" s="25">
        <f t="shared" si="7"/>
        <v>155</v>
      </c>
      <c r="F56">
        <v>101</v>
      </c>
      <c r="G56" s="25">
        <f t="shared" si="0"/>
        <v>54</v>
      </c>
      <c r="H56" s="25">
        <f t="shared" si="1"/>
        <v>0</v>
      </c>
      <c r="I56" s="25">
        <f t="shared" si="2"/>
        <v>0</v>
      </c>
      <c r="K56" s="25">
        <f t="shared" si="3"/>
        <v>270</v>
      </c>
      <c r="L56" s="25">
        <f t="shared" si="4"/>
        <v>0</v>
      </c>
      <c r="M56" s="25">
        <f t="shared" si="5"/>
        <v>0</v>
      </c>
      <c r="N56" s="25">
        <f t="shared" si="6"/>
        <v>270</v>
      </c>
      <c r="S56" s="34"/>
      <c r="T56" s="34"/>
      <c r="U56" s="34"/>
      <c r="V56" s="34"/>
      <c r="W56" s="34"/>
      <c r="X56" s="34"/>
      <c r="Y56" s="34"/>
      <c r="Z56" s="34"/>
      <c r="AA56" s="34"/>
      <c r="AB56" s="34"/>
      <c r="AC56" s="34"/>
    </row>
    <row r="57" spans="4:29" x14ac:dyDescent="0.3">
      <c r="D57" s="1">
        <v>54</v>
      </c>
      <c r="E57" s="25">
        <f t="shared" si="7"/>
        <v>54</v>
      </c>
      <c r="F57">
        <v>95</v>
      </c>
      <c r="G57" s="25">
        <f t="shared" si="0"/>
        <v>0</v>
      </c>
      <c r="H57" s="25">
        <f t="shared" si="1"/>
        <v>41</v>
      </c>
      <c r="I57" s="25">
        <f t="shared" si="2"/>
        <v>291</v>
      </c>
      <c r="K57" s="25">
        <f t="shared" si="3"/>
        <v>0</v>
      </c>
      <c r="L57" s="25">
        <f t="shared" si="4"/>
        <v>410</v>
      </c>
      <c r="M57" s="25">
        <f t="shared" si="5"/>
        <v>250</v>
      </c>
      <c r="N57" s="25">
        <f t="shared" si="6"/>
        <v>660</v>
      </c>
    </row>
    <row r="58" spans="4:29" x14ac:dyDescent="0.3">
      <c r="D58" s="1">
        <v>55</v>
      </c>
      <c r="E58" s="25">
        <f t="shared" si="7"/>
        <v>250</v>
      </c>
      <c r="F58">
        <v>115</v>
      </c>
      <c r="G58" s="25">
        <f t="shared" si="0"/>
        <v>135</v>
      </c>
      <c r="H58" s="25">
        <f t="shared" si="1"/>
        <v>0</v>
      </c>
      <c r="I58" s="25">
        <f t="shared" si="2"/>
        <v>0</v>
      </c>
      <c r="K58" s="25">
        <f t="shared" si="3"/>
        <v>675</v>
      </c>
      <c r="L58" s="25">
        <f t="shared" si="4"/>
        <v>0</v>
      </c>
      <c r="M58" s="25">
        <f t="shared" si="5"/>
        <v>0</v>
      </c>
      <c r="N58" s="25">
        <f t="shared" si="6"/>
        <v>675</v>
      </c>
    </row>
    <row r="59" spans="4:29" x14ac:dyDescent="0.3">
      <c r="D59" s="1">
        <v>56</v>
      </c>
      <c r="E59" s="25">
        <f t="shared" si="7"/>
        <v>135</v>
      </c>
      <c r="F59">
        <v>88</v>
      </c>
      <c r="G59" s="25">
        <f t="shared" si="0"/>
        <v>47</v>
      </c>
      <c r="H59" s="25">
        <f t="shared" si="1"/>
        <v>0</v>
      </c>
      <c r="I59" s="25">
        <f t="shared" si="2"/>
        <v>0</v>
      </c>
      <c r="K59" s="25">
        <f t="shared" si="3"/>
        <v>235</v>
      </c>
      <c r="L59" s="25">
        <f t="shared" si="4"/>
        <v>0</v>
      </c>
      <c r="M59" s="25">
        <f t="shared" si="5"/>
        <v>0</v>
      </c>
      <c r="N59" s="25">
        <f t="shared" si="6"/>
        <v>235</v>
      </c>
    </row>
    <row r="60" spans="4:29" x14ac:dyDescent="0.3">
      <c r="D60" s="1">
        <v>57</v>
      </c>
      <c r="E60" s="25">
        <f t="shared" si="7"/>
        <v>47</v>
      </c>
      <c r="F60">
        <v>108</v>
      </c>
      <c r="G60" s="25">
        <f t="shared" si="0"/>
        <v>0</v>
      </c>
      <c r="H60" s="25">
        <f t="shared" si="1"/>
        <v>61</v>
      </c>
      <c r="I60" s="25">
        <f t="shared" si="2"/>
        <v>311</v>
      </c>
      <c r="K60" s="25">
        <f t="shared" si="3"/>
        <v>0</v>
      </c>
      <c r="L60" s="25">
        <f t="shared" si="4"/>
        <v>610</v>
      </c>
      <c r="M60" s="25">
        <f t="shared" si="5"/>
        <v>250</v>
      </c>
      <c r="N60" s="25">
        <f t="shared" si="6"/>
        <v>860</v>
      </c>
    </row>
    <row r="61" spans="4:29" x14ac:dyDescent="0.3">
      <c r="D61" s="1">
        <v>58</v>
      </c>
      <c r="E61" s="25">
        <f t="shared" si="7"/>
        <v>250</v>
      </c>
      <c r="F61">
        <v>89</v>
      </c>
      <c r="G61" s="25">
        <f t="shared" si="0"/>
        <v>161</v>
      </c>
      <c r="H61" s="25">
        <f t="shared" si="1"/>
        <v>0</v>
      </c>
      <c r="I61" s="25">
        <f t="shared" si="2"/>
        <v>0</v>
      </c>
      <c r="K61" s="25">
        <f t="shared" si="3"/>
        <v>805</v>
      </c>
      <c r="L61" s="25">
        <f t="shared" si="4"/>
        <v>0</v>
      </c>
      <c r="M61" s="25">
        <f t="shared" si="5"/>
        <v>0</v>
      </c>
      <c r="N61" s="25">
        <f t="shared" si="6"/>
        <v>805</v>
      </c>
    </row>
    <row r="62" spans="4:29" x14ac:dyDescent="0.3">
      <c r="D62" s="1">
        <v>59</v>
      </c>
      <c r="E62" s="25">
        <f t="shared" si="7"/>
        <v>161</v>
      </c>
      <c r="F62">
        <v>99</v>
      </c>
      <c r="G62" s="25">
        <f t="shared" si="0"/>
        <v>62</v>
      </c>
      <c r="H62" s="25">
        <f t="shared" si="1"/>
        <v>0</v>
      </c>
      <c r="I62" s="25">
        <f t="shared" si="2"/>
        <v>0</v>
      </c>
      <c r="K62" s="25">
        <f t="shared" si="3"/>
        <v>310</v>
      </c>
      <c r="L62" s="25">
        <f t="shared" si="4"/>
        <v>0</v>
      </c>
      <c r="M62" s="25">
        <f t="shared" si="5"/>
        <v>0</v>
      </c>
      <c r="N62" s="25">
        <f t="shared" si="6"/>
        <v>310</v>
      </c>
    </row>
    <row r="63" spans="4:29" x14ac:dyDescent="0.3">
      <c r="D63" s="1">
        <v>60</v>
      </c>
      <c r="E63" s="25">
        <f t="shared" si="7"/>
        <v>62</v>
      </c>
      <c r="F63">
        <v>90</v>
      </c>
      <c r="G63" s="25">
        <f t="shared" si="0"/>
        <v>0</v>
      </c>
      <c r="H63" s="25">
        <f t="shared" si="1"/>
        <v>28</v>
      </c>
      <c r="I63" s="25">
        <f t="shared" si="2"/>
        <v>278</v>
      </c>
      <c r="K63" s="25">
        <f t="shared" si="3"/>
        <v>0</v>
      </c>
      <c r="L63" s="25">
        <f t="shared" si="4"/>
        <v>280</v>
      </c>
      <c r="M63" s="25">
        <f t="shared" si="5"/>
        <v>250</v>
      </c>
      <c r="N63" s="25">
        <f t="shared" si="6"/>
        <v>530</v>
      </c>
    </row>
    <row r="64" spans="4:29" x14ac:dyDescent="0.3">
      <c r="D64" s="1">
        <v>61</v>
      </c>
      <c r="E64" s="25">
        <f t="shared" si="7"/>
        <v>250</v>
      </c>
      <c r="F64">
        <v>100</v>
      </c>
      <c r="G64" s="25">
        <f t="shared" si="0"/>
        <v>150</v>
      </c>
      <c r="H64" s="25">
        <f t="shared" si="1"/>
        <v>0</v>
      </c>
      <c r="I64" s="25">
        <f t="shared" si="2"/>
        <v>0</v>
      </c>
      <c r="K64" s="25">
        <f t="shared" si="3"/>
        <v>750</v>
      </c>
      <c r="L64" s="25">
        <f t="shared" si="4"/>
        <v>0</v>
      </c>
      <c r="M64" s="25">
        <f t="shared" si="5"/>
        <v>0</v>
      </c>
      <c r="N64" s="25">
        <f t="shared" si="6"/>
        <v>750</v>
      </c>
    </row>
    <row r="65" spans="4:14" x14ac:dyDescent="0.3">
      <c r="D65" s="1">
        <v>62</v>
      </c>
      <c r="E65" s="25">
        <f t="shared" si="7"/>
        <v>150</v>
      </c>
      <c r="F65">
        <v>104</v>
      </c>
      <c r="G65" s="25">
        <f t="shared" si="0"/>
        <v>46</v>
      </c>
      <c r="H65" s="25">
        <f t="shared" si="1"/>
        <v>0</v>
      </c>
      <c r="I65" s="25">
        <f t="shared" si="2"/>
        <v>0</v>
      </c>
      <c r="K65" s="25">
        <f t="shared" si="3"/>
        <v>230</v>
      </c>
      <c r="L65" s="25">
        <f t="shared" si="4"/>
        <v>0</v>
      </c>
      <c r="M65" s="25">
        <f t="shared" si="5"/>
        <v>0</v>
      </c>
      <c r="N65" s="25">
        <f t="shared" si="6"/>
        <v>230</v>
      </c>
    </row>
    <row r="66" spans="4:14" x14ac:dyDescent="0.3">
      <c r="D66" s="1">
        <v>63</v>
      </c>
      <c r="E66" s="25">
        <f t="shared" si="7"/>
        <v>46</v>
      </c>
      <c r="F66">
        <v>112</v>
      </c>
      <c r="G66" s="25">
        <f t="shared" si="0"/>
        <v>0</v>
      </c>
      <c r="H66" s="25">
        <f t="shared" si="1"/>
        <v>66</v>
      </c>
      <c r="I66" s="25">
        <f t="shared" si="2"/>
        <v>316</v>
      </c>
      <c r="K66" s="25">
        <f t="shared" si="3"/>
        <v>0</v>
      </c>
      <c r="L66" s="25">
        <f t="shared" si="4"/>
        <v>660</v>
      </c>
      <c r="M66" s="25">
        <f t="shared" si="5"/>
        <v>250</v>
      </c>
      <c r="N66" s="25">
        <f t="shared" si="6"/>
        <v>910</v>
      </c>
    </row>
    <row r="67" spans="4:14" x14ac:dyDescent="0.3">
      <c r="D67" s="1">
        <v>64</v>
      </c>
      <c r="E67" s="25">
        <f t="shared" si="7"/>
        <v>250</v>
      </c>
      <c r="F67">
        <v>91</v>
      </c>
      <c r="G67" s="25">
        <f t="shared" si="0"/>
        <v>159</v>
      </c>
      <c r="H67" s="25">
        <f t="shared" si="1"/>
        <v>0</v>
      </c>
      <c r="I67" s="25">
        <f t="shared" si="2"/>
        <v>0</v>
      </c>
      <c r="K67" s="25">
        <f t="shared" si="3"/>
        <v>795</v>
      </c>
      <c r="L67" s="25">
        <f t="shared" si="4"/>
        <v>0</v>
      </c>
      <c r="M67" s="25">
        <f t="shared" si="5"/>
        <v>0</v>
      </c>
      <c r="N67" s="25">
        <f t="shared" si="6"/>
        <v>795</v>
      </c>
    </row>
    <row r="68" spans="4:14" x14ac:dyDescent="0.3">
      <c r="D68" s="1">
        <v>65</v>
      </c>
      <c r="E68" s="25">
        <f t="shared" si="7"/>
        <v>159</v>
      </c>
      <c r="F68">
        <v>110</v>
      </c>
      <c r="G68" s="25">
        <f t="shared" si="0"/>
        <v>49</v>
      </c>
      <c r="H68" s="25">
        <f t="shared" si="1"/>
        <v>0</v>
      </c>
      <c r="I68" s="25">
        <f t="shared" si="2"/>
        <v>0</v>
      </c>
      <c r="K68" s="25">
        <f t="shared" si="3"/>
        <v>245</v>
      </c>
      <c r="L68" s="25">
        <f t="shared" si="4"/>
        <v>0</v>
      </c>
      <c r="M68" s="25">
        <f t="shared" si="5"/>
        <v>0</v>
      </c>
      <c r="N68" s="25">
        <f t="shared" si="6"/>
        <v>245</v>
      </c>
    </row>
    <row r="69" spans="4:14" x14ac:dyDescent="0.3">
      <c r="D69" s="1">
        <v>66</v>
      </c>
      <c r="E69" s="25">
        <f t="shared" si="7"/>
        <v>49</v>
      </c>
      <c r="F69">
        <v>102</v>
      </c>
      <c r="G69" s="25">
        <f t="shared" ref="G69:G103" si="8">IF(F69&lt;=E69,E69-F69,0)</f>
        <v>0</v>
      </c>
      <c r="H69" s="25">
        <f t="shared" ref="H69:H103" si="9">IF(F69&lt;=E69,0,F69-E69)</f>
        <v>53</v>
      </c>
      <c r="I69" s="25">
        <f t="shared" ref="I69:I103" si="10">IF(G69&lt;=$B$3,$B$2-G69+H69,0)</f>
        <v>303</v>
      </c>
      <c r="K69" s="25">
        <f t="shared" ref="K69:K103" si="11">$B$6*G69</f>
        <v>0</v>
      </c>
      <c r="L69" s="25">
        <f t="shared" ref="L69:L103" si="12">$B$7*H69</f>
        <v>530</v>
      </c>
      <c r="M69" s="25">
        <f t="shared" ref="M69:M103" si="13">IF(I69&lt;&gt;0,$B$5,0)</f>
        <v>250</v>
      </c>
      <c r="N69" s="25">
        <f t="shared" ref="N69:N103" si="14">K69+L69+M69</f>
        <v>780</v>
      </c>
    </row>
    <row r="70" spans="4:14" x14ac:dyDescent="0.3">
      <c r="D70" s="1">
        <v>67</v>
      </c>
      <c r="E70" s="25">
        <f t="shared" ref="E70:E103" si="15">G69+I69-H69</f>
        <v>250</v>
      </c>
      <c r="F70">
        <v>96</v>
      </c>
      <c r="G70" s="25">
        <f t="shared" si="8"/>
        <v>154</v>
      </c>
      <c r="H70" s="25">
        <f t="shared" si="9"/>
        <v>0</v>
      </c>
      <c r="I70" s="25">
        <f t="shared" si="10"/>
        <v>0</v>
      </c>
      <c r="K70" s="25">
        <f t="shared" si="11"/>
        <v>770</v>
      </c>
      <c r="L70" s="25">
        <f t="shared" si="12"/>
        <v>0</v>
      </c>
      <c r="M70" s="25">
        <f t="shared" si="13"/>
        <v>0</v>
      </c>
      <c r="N70" s="25">
        <f t="shared" si="14"/>
        <v>770</v>
      </c>
    </row>
    <row r="71" spans="4:14" x14ac:dyDescent="0.3">
      <c r="D71" s="1">
        <v>68</v>
      </c>
      <c r="E71" s="25">
        <f t="shared" si="15"/>
        <v>154</v>
      </c>
      <c r="F71">
        <v>116</v>
      </c>
      <c r="G71" s="25">
        <f t="shared" si="8"/>
        <v>38</v>
      </c>
      <c r="H71" s="25">
        <f t="shared" si="9"/>
        <v>0</v>
      </c>
      <c r="I71" s="25">
        <f t="shared" si="10"/>
        <v>0</v>
      </c>
      <c r="K71" s="25">
        <f t="shared" si="11"/>
        <v>190</v>
      </c>
      <c r="L71" s="25">
        <f t="shared" si="12"/>
        <v>0</v>
      </c>
      <c r="M71" s="25">
        <f t="shared" si="13"/>
        <v>0</v>
      </c>
      <c r="N71" s="25">
        <f t="shared" si="14"/>
        <v>190</v>
      </c>
    </row>
    <row r="72" spans="4:14" x14ac:dyDescent="0.3">
      <c r="D72" s="1">
        <v>69</v>
      </c>
      <c r="E72" s="25">
        <f t="shared" si="15"/>
        <v>38</v>
      </c>
      <c r="F72">
        <v>77</v>
      </c>
      <c r="G72" s="25">
        <f t="shared" si="8"/>
        <v>0</v>
      </c>
      <c r="H72" s="25">
        <f t="shared" si="9"/>
        <v>39</v>
      </c>
      <c r="I72" s="25">
        <f t="shared" si="10"/>
        <v>289</v>
      </c>
      <c r="K72" s="25">
        <f t="shared" si="11"/>
        <v>0</v>
      </c>
      <c r="L72" s="25">
        <f t="shared" si="12"/>
        <v>390</v>
      </c>
      <c r="M72" s="25">
        <f t="shared" si="13"/>
        <v>250</v>
      </c>
      <c r="N72" s="25">
        <f t="shared" si="14"/>
        <v>640</v>
      </c>
    </row>
    <row r="73" spans="4:14" x14ac:dyDescent="0.3">
      <c r="D73" s="1">
        <v>70</v>
      </c>
      <c r="E73" s="25">
        <f t="shared" si="15"/>
        <v>250</v>
      </c>
      <c r="F73">
        <v>106</v>
      </c>
      <c r="G73" s="25">
        <f t="shared" si="8"/>
        <v>144</v>
      </c>
      <c r="H73" s="25">
        <f t="shared" si="9"/>
        <v>0</v>
      </c>
      <c r="I73" s="25">
        <f t="shared" si="10"/>
        <v>0</v>
      </c>
      <c r="K73" s="25">
        <f t="shared" si="11"/>
        <v>720</v>
      </c>
      <c r="L73" s="25">
        <f t="shared" si="12"/>
        <v>0</v>
      </c>
      <c r="M73" s="25">
        <f t="shared" si="13"/>
        <v>0</v>
      </c>
      <c r="N73" s="25">
        <f t="shared" si="14"/>
        <v>720</v>
      </c>
    </row>
    <row r="74" spans="4:14" x14ac:dyDescent="0.3">
      <c r="D74" s="1">
        <v>71</v>
      </c>
      <c r="E74" s="25">
        <f t="shared" si="15"/>
        <v>144</v>
      </c>
      <c r="F74">
        <v>103</v>
      </c>
      <c r="G74" s="25">
        <f t="shared" si="8"/>
        <v>41</v>
      </c>
      <c r="H74" s="25">
        <f t="shared" si="9"/>
        <v>0</v>
      </c>
      <c r="I74" s="25">
        <f t="shared" si="10"/>
        <v>0</v>
      </c>
      <c r="K74" s="25">
        <f t="shared" si="11"/>
        <v>205</v>
      </c>
      <c r="L74" s="25">
        <f t="shared" si="12"/>
        <v>0</v>
      </c>
      <c r="M74" s="25">
        <f t="shared" si="13"/>
        <v>0</v>
      </c>
      <c r="N74" s="25">
        <f t="shared" si="14"/>
        <v>205</v>
      </c>
    </row>
    <row r="75" spans="4:14" x14ac:dyDescent="0.3">
      <c r="D75" s="1">
        <v>72</v>
      </c>
      <c r="E75" s="25">
        <f t="shared" si="15"/>
        <v>41</v>
      </c>
      <c r="F75">
        <v>104</v>
      </c>
      <c r="G75" s="25">
        <f t="shared" si="8"/>
        <v>0</v>
      </c>
      <c r="H75" s="25">
        <f t="shared" si="9"/>
        <v>63</v>
      </c>
      <c r="I75" s="25">
        <f t="shared" si="10"/>
        <v>313</v>
      </c>
      <c r="K75" s="25">
        <f t="shared" si="11"/>
        <v>0</v>
      </c>
      <c r="L75" s="25">
        <f t="shared" si="12"/>
        <v>630</v>
      </c>
      <c r="M75" s="25">
        <f t="shared" si="13"/>
        <v>250</v>
      </c>
      <c r="N75" s="25">
        <f t="shared" si="14"/>
        <v>880</v>
      </c>
    </row>
    <row r="76" spans="4:14" x14ac:dyDescent="0.3">
      <c r="D76" s="1">
        <v>73</v>
      </c>
      <c r="E76" s="25">
        <f t="shared" si="15"/>
        <v>250</v>
      </c>
      <c r="F76">
        <v>99</v>
      </c>
      <c r="G76" s="25">
        <f t="shared" si="8"/>
        <v>151</v>
      </c>
      <c r="H76" s="25">
        <f t="shared" si="9"/>
        <v>0</v>
      </c>
      <c r="I76" s="25">
        <f t="shared" si="10"/>
        <v>0</v>
      </c>
      <c r="K76" s="25">
        <f t="shared" si="11"/>
        <v>755</v>
      </c>
      <c r="L76" s="25">
        <f t="shared" si="12"/>
        <v>0</v>
      </c>
      <c r="M76" s="25">
        <f t="shared" si="13"/>
        <v>0</v>
      </c>
      <c r="N76" s="25">
        <f t="shared" si="14"/>
        <v>755</v>
      </c>
    </row>
    <row r="77" spans="4:14" x14ac:dyDescent="0.3">
      <c r="D77" s="1">
        <v>74</v>
      </c>
      <c r="E77" s="25">
        <f t="shared" si="15"/>
        <v>151</v>
      </c>
      <c r="F77">
        <v>104</v>
      </c>
      <c r="G77" s="25">
        <f t="shared" si="8"/>
        <v>47</v>
      </c>
      <c r="H77" s="25">
        <f t="shared" si="9"/>
        <v>0</v>
      </c>
      <c r="I77" s="25">
        <f t="shared" si="10"/>
        <v>0</v>
      </c>
      <c r="K77" s="25">
        <f t="shared" si="11"/>
        <v>235</v>
      </c>
      <c r="L77" s="25">
        <f t="shared" si="12"/>
        <v>0</v>
      </c>
      <c r="M77" s="25">
        <f t="shared" si="13"/>
        <v>0</v>
      </c>
      <c r="N77" s="25">
        <f t="shared" si="14"/>
        <v>235</v>
      </c>
    </row>
    <row r="78" spans="4:14" x14ac:dyDescent="0.3">
      <c r="D78" s="1">
        <v>75</v>
      </c>
      <c r="E78" s="25">
        <f t="shared" si="15"/>
        <v>47</v>
      </c>
      <c r="F78">
        <v>105</v>
      </c>
      <c r="G78" s="25">
        <f t="shared" si="8"/>
        <v>0</v>
      </c>
      <c r="H78" s="25">
        <f t="shared" si="9"/>
        <v>58</v>
      </c>
      <c r="I78" s="25">
        <f t="shared" si="10"/>
        <v>308</v>
      </c>
      <c r="K78" s="25">
        <f t="shared" si="11"/>
        <v>0</v>
      </c>
      <c r="L78" s="25">
        <f t="shared" si="12"/>
        <v>580</v>
      </c>
      <c r="M78" s="25">
        <f t="shared" si="13"/>
        <v>250</v>
      </c>
      <c r="N78" s="25">
        <f t="shared" si="14"/>
        <v>830</v>
      </c>
    </row>
    <row r="79" spans="4:14" x14ac:dyDescent="0.3">
      <c r="D79" s="1">
        <v>76</v>
      </c>
      <c r="E79" s="25">
        <f t="shared" si="15"/>
        <v>250</v>
      </c>
      <c r="F79">
        <v>93</v>
      </c>
      <c r="G79" s="25">
        <f t="shared" si="8"/>
        <v>157</v>
      </c>
      <c r="H79" s="25">
        <f t="shared" si="9"/>
        <v>0</v>
      </c>
      <c r="I79" s="25">
        <f t="shared" si="10"/>
        <v>0</v>
      </c>
      <c r="K79" s="25">
        <f t="shared" si="11"/>
        <v>785</v>
      </c>
      <c r="L79" s="25">
        <f t="shared" si="12"/>
        <v>0</v>
      </c>
      <c r="M79" s="25">
        <f t="shared" si="13"/>
        <v>0</v>
      </c>
      <c r="N79" s="25">
        <f t="shared" si="14"/>
        <v>785</v>
      </c>
    </row>
    <row r="80" spans="4:14" x14ac:dyDescent="0.3">
      <c r="D80" s="1">
        <v>77</v>
      </c>
      <c r="E80" s="25">
        <f t="shared" si="15"/>
        <v>157</v>
      </c>
      <c r="F80">
        <v>112</v>
      </c>
      <c r="G80" s="25">
        <f t="shared" si="8"/>
        <v>45</v>
      </c>
      <c r="H80" s="25">
        <f t="shared" si="9"/>
        <v>0</v>
      </c>
      <c r="I80" s="25">
        <f t="shared" si="10"/>
        <v>0</v>
      </c>
      <c r="K80" s="25">
        <f t="shared" si="11"/>
        <v>225</v>
      </c>
      <c r="L80" s="25">
        <f t="shared" si="12"/>
        <v>0</v>
      </c>
      <c r="M80" s="25">
        <f t="shared" si="13"/>
        <v>0</v>
      </c>
      <c r="N80" s="25">
        <f t="shared" si="14"/>
        <v>225</v>
      </c>
    </row>
    <row r="81" spans="4:14" x14ac:dyDescent="0.3">
      <c r="D81" s="1">
        <v>78</v>
      </c>
      <c r="E81" s="25">
        <f t="shared" si="15"/>
        <v>45</v>
      </c>
      <c r="F81">
        <v>116</v>
      </c>
      <c r="G81" s="25">
        <f t="shared" si="8"/>
        <v>0</v>
      </c>
      <c r="H81" s="25">
        <f t="shared" si="9"/>
        <v>71</v>
      </c>
      <c r="I81" s="25">
        <f t="shared" si="10"/>
        <v>321</v>
      </c>
      <c r="K81" s="25">
        <f t="shared" si="11"/>
        <v>0</v>
      </c>
      <c r="L81" s="25">
        <f t="shared" si="12"/>
        <v>710</v>
      </c>
      <c r="M81" s="25">
        <f t="shared" si="13"/>
        <v>250</v>
      </c>
      <c r="N81" s="25">
        <f t="shared" si="14"/>
        <v>960</v>
      </c>
    </row>
    <row r="82" spans="4:14" x14ac:dyDescent="0.3">
      <c r="D82" s="1">
        <v>79</v>
      </c>
      <c r="E82" s="25">
        <f t="shared" si="15"/>
        <v>250</v>
      </c>
      <c r="F82">
        <v>88</v>
      </c>
      <c r="G82" s="25">
        <f t="shared" si="8"/>
        <v>162</v>
      </c>
      <c r="H82" s="25">
        <f t="shared" si="9"/>
        <v>0</v>
      </c>
      <c r="I82" s="25">
        <f t="shared" si="10"/>
        <v>0</v>
      </c>
      <c r="K82" s="25">
        <f t="shared" si="11"/>
        <v>810</v>
      </c>
      <c r="L82" s="25">
        <f t="shared" si="12"/>
        <v>0</v>
      </c>
      <c r="M82" s="25">
        <f t="shared" si="13"/>
        <v>0</v>
      </c>
      <c r="N82" s="25">
        <f t="shared" si="14"/>
        <v>810</v>
      </c>
    </row>
    <row r="83" spans="4:14" x14ac:dyDescent="0.3">
      <c r="D83" s="1">
        <v>80</v>
      </c>
      <c r="E83" s="25">
        <f t="shared" si="15"/>
        <v>162</v>
      </c>
      <c r="F83">
        <v>92</v>
      </c>
      <c r="G83" s="25">
        <f t="shared" si="8"/>
        <v>70</v>
      </c>
      <c r="H83" s="25">
        <f t="shared" si="9"/>
        <v>0</v>
      </c>
      <c r="I83" s="25">
        <f t="shared" si="10"/>
        <v>0</v>
      </c>
      <c r="K83" s="25">
        <f t="shared" si="11"/>
        <v>350</v>
      </c>
      <c r="L83" s="25">
        <f t="shared" si="12"/>
        <v>0</v>
      </c>
      <c r="M83" s="25">
        <f t="shared" si="13"/>
        <v>0</v>
      </c>
      <c r="N83" s="25">
        <f t="shared" si="14"/>
        <v>350</v>
      </c>
    </row>
    <row r="84" spans="4:14" x14ac:dyDescent="0.3">
      <c r="D84" s="1">
        <v>81</v>
      </c>
      <c r="E84" s="25">
        <f t="shared" si="15"/>
        <v>70</v>
      </c>
      <c r="F84">
        <v>103</v>
      </c>
      <c r="G84" s="25">
        <f t="shared" si="8"/>
        <v>0</v>
      </c>
      <c r="H84" s="25">
        <f t="shared" si="9"/>
        <v>33</v>
      </c>
      <c r="I84" s="25">
        <f t="shared" si="10"/>
        <v>283</v>
      </c>
      <c r="K84" s="25">
        <f t="shared" si="11"/>
        <v>0</v>
      </c>
      <c r="L84" s="25">
        <f t="shared" si="12"/>
        <v>330</v>
      </c>
      <c r="M84" s="25">
        <f t="shared" si="13"/>
        <v>250</v>
      </c>
      <c r="N84" s="25">
        <f t="shared" si="14"/>
        <v>580</v>
      </c>
    </row>
    <row r="85" spans="4:14" x14ac:dyDescent="0.3">
      <c r="D85" s="1">
        <v>82</v>
      </c>
      <c r="E85" s="25">
        <f t="shared" si="15"/>
        <v>250</v>
      </c>
      <c r="F85">
        <v>97</v>
      </c>
      <c r="G85" s="25">
        <f t="shared" si="8"/>
        <v>153</v>
      </c>
      <c r="H85" s="25">
        <f t="shared" si="9"/>
        <v>0</v>
      </c>
      <c r="I85" s="25">
        <f t="shared" si="10"/>
        <v>0</v>
      </c>
      <c r="K85" s="25">
        <f t="shared" si="11"/>
        <v>765</v>
      </c>
      <c r="L85" s="25">
        <f t="shared" si="12"/>
        <v>0</v>
      </c>
      <c r="M85" s="25">
        <f t="shared" si="13"/>
        <v>0</v>
      </c>
      <c r="N85" s="25">
        <f t="shared" si="14"/>
        <v>765</v>
      </c>
    </row>
    <row r="86" spans="4:14" x14ac:dyDescent="0.3">
      <c r="D86" s="1">
        <v>83</v>
      </c>
      <c r="E86" s="25">
        <f t="shared" si="15"/>
        <v>153</v>
      </c>
      <c r="F86">
        <v>100</v>
      </c>
      <c r="G86" s="25">
        <f t="shared" si="8"/>
        <v>53</v>
      </c>
      <c r="H86" s="25">
        <f t="shared" si="9"/>
        <v>0</v>
      </c>
      <c r="I86" s="25">
        <f t="shared" si="10"/>
        <v>0</v>
      </c>
      <c r="K86" s="25">
        <f t="shared" si="11"/>
        <v>265</v>
      </c>
      <c r="L86" s="25">
        <f t="shared" si="12"/>
        <v>0</v>
      </c>
      <c r="M86" s="25">
        <f t="shared" si="13"/>
        <v>0</v>
      </c>
      <c r="N86" s="25">
        <f t="shared" si="14"/>
        <v>265</v>
      </c>
    </row>
    <row r="87" spans="4:14" x14ac:dyDescent="0.3">
      <c r="D87" s="1">
        <v>84</v>
      </c>
      <c r="E87" s="25">
        <f t="shared" si="15"/>
        <v>53</v>
      </c>
      <c r="F87">
        <v>86</v>
      </c>
      <c r="G87" s="25">
        <f t="shared" si="8"/>
        <v>0</v>
      </c>
      <c r="H87" s="25">
        <f t="shared" si="9"/>
        <v>33</v>
      </c>
      <c r="I87" s="25">
        <f t="shared" si="10"/>
        <v>283</v>
      </c>
      <c r="K87" s="25">
        <f t="shared" si="11"/>
        <v>0</v>
      </c>
      <c r="L87" s="25">
        <f t="shared" si="12"/>
        <v>330</v>
      </c>
      <c r="M87" s="25">
        <f t="shared" si="13"/>
        <v>250</v>
      </c>
      <c r="N87" s="25">
        <f t="shared" si="14"/>
        <v>580</v>
      </c>
    </row>
    <row r="88" spans="4:14" x14ac:dyDescent="0.3">
      <c r="D88" s="1">
        <v>85</v>
      </c>
      <c r="E88" s="25">
        <f t="shared" si="15"/>
        <v>250</v>
      </c>
      <c r="F88">
        <v>109</v>
      </c>
      <c r="G88" s="25">
        <f t="shared" si="8"/>
        <v>141</v>
      </c>
      <c r="H88" s="25">
        <f t="shared" si="9"/>
        <v>0</v>
      </c>
      <c r="I88" s="25">
        <f t="shared" si="10"/>
        <v>0</v>
      </c>
      <c r="K88" s="25">
        <f t="shared" si="11"/>
        <v>705</v>
      </c>
      <c r="L88" s="25">
        <f t="shared" si="12"/>
        <v>0</v>
      </c>
      <c r="M88" s="25">
        <f t="shared" si="13"/>
        <v>0</v>
      </c>
      <c r="N88" s="25">
        <f t="shared" si="14"/>
        <v>705</v>
      </c>
    </row>
    <row r="89" spans="4:14" x14ac:dyDescent="0.3">
      <c r="D89" s="1">
        <v>86</v>
      </c>
      <c r="E89" s="25">
        <f t="shared" si="15"/>
        <v>141</v>
      </c>
      <c r="F89">
        <v>117</v>
      </c>
      <c r="G89" s="25">
        <f t="shared" si="8"/>
        <v>24</v>
      </c>
      <c r="H89" s="25">
        <f t="shared" si="9"/>
        <v>0</v>
      </c>
      <c r="I89" s="25">
        <f t="shared" si="10"/>
        <v>226</v>
      </c>
      <c r="K89" s="25">
        <f t="shared" si="11"/>
        <v>120</v>
      </c>
      <c r="L89" s="25">
        <f t="shared" si="12"/>
        <v>0</v>
      </c>
      <c r="M89" s="25">
        <f t="shared" si="13"/>
        <v>250</v>
      </c>
      <c r="N89" s="25">
        <f t="shared" si="14"/>
        <v>370</v>
      </c>
    </row>
    <row r="90" spans="4:14" x14ac:dyDescent="0.3">
      <c r="D90" s="1">
        <v>87</v>
      </c>
      <c r="E90" s="25">
        <f t="shared" si="15"/>
        <v>250</v>
      </c>
      <c r="F90">
        <v>86</v>
      </c>
      <c r="G90" s="25">
        <f t="shared" si="8"/>
        <v>164</v>
      </c>
      <c r="H90" s="25">
        <f t="shared" si="9"/>
        <v>0</v>
      </c>
      <c r="I90" s="25">
        <f t="shared" si="10"/>
        <v>0</v>
      </c>
      <c r="K90" s="25">
        <f t="shared" si="11"/>
        <v>820</v>
      </c>
      <c r="L90" s="25">
        <f t="shared" si="12"/>
        <v>0</v>
      </c>
      <c r="M90" s="25">
        <f t="shared" si="13"/>
        <v>0</v>
      </c>
      <c r="N90" s="25">
        <f t="shared" si="14"/>
        <v>820</v>
      </c>
    </row>
    <row r="91" spans="4:14" x14ac:dyDescent="0.3">
      <c r="D91" s="1">
        <v>88</v>
      </c>
      <c r="E91" s="25">
        <f t="shared" si="15"/>
        <v>164</v>
      </c>
      <c r="F91">
        <v>108</v>
      </c>
      <c r="G91" s="25">
        <f t="shared" si="8"/>
        <v>56</v>
      </c>
      <c r="H91" s="25">
        <f t="shared" si="9"/>
        <v>0</v>
      </c>
      <c r="I91" s="25">
        <f t="shared" si="10"/>
        <v>0</v>
      </c>
      <c r="K91" s="25">
        <f t="shared" si="11"/>
        <v>280</v>
      </c>
      <c r="L91" s="25">
        <f t="shared" si="12"/>
        <v>0</v>
      </c>
      <c r="M91" s="25">
        <f t="shared" si="13"/>
        <v>0</v>
      </c>
      <c r="N91" s="25">
        <f t="shared" si="14"/>
        <v>280</v>
      </c>
    </row>
    <row r="92" spans="4:14" x14ac:dyDescent="0.3">
      <c r="D92" s="1">
        <v>89</v>
      </c>
      <c r="E92" s="25">
        <f t="shared" si="15"/>
        <v>56</v>
      </c>
      <c r="F92">
        <v>96</v>
      </c>
      <c r="G92" s="25">
        <f t="shared" si="8"/>
        <v>0</v>
      </c>
      <c r="H92" s="25">
        <f t="shared" si="9"/>
        <v>40</v>
      </c>
      <c r="I92" s="25">
        <f t="shared" si="10"/>
        <v>290</v>
      </c>
      <c r="K92" s="25">
        <f t="shared" si="11"/>
        <v>0</v>
      </c>
      <c r="L92" s="25">
        <f t="shared" si="12"/>
        <v>400</v>
      </c>
      <c r="M92" s="25">
        <f t="shared" si="13"/>
        <v>250</v>
      </c>
      <c r="N92" s="25">
        <f t="shared" si="14"/>
        <v>650</v>
      </c>
    </row>
    <row r="93" spans="4:14" x14ac:dyDescent="0.3">
      <c r="D93" s="1">
        <v>90</v>
      </c>
      <c r="E93" s="25">
        <f t="shared" si="15"/>
        <v>250</v>
      </c>
      <c r="F93">
        <v>110</v>
      </c>
      <c r="G93" s="25">
        <f t="shared" si="8"/>
        <v>140</v>
      </c>
      <c r="H93" s="25">
        <f t="shared" si="9"/>
        <v>0</v>
      </c>
      <c r="I93" s="25">
        <f t="shared" si="10"/>
        <v>0</v>
      </c>
      <c r="K93" s="25">
        <f t="shared" si="11"/>
        <v>700</v>
      </c>
      <c r="L93" s="25">
        <f t="shared" si="12"/>
        <v>0</v>
      </c>
      <c r="M93" s="25">
        <f t="shared" si="13"/>
        <v>0</v>
      </c>
      <c r="N93" s="25">
        <f t="shared" si="14"/>
        <v>700</v>
      </c>
    </row>
    <row r="94" spans="4:14" x14ac:dyDescent="0.3">
      <c r="D94" s="1">
        <v>91</v>
      </c>
      <c r="E94" s="25">
        <f t="shared" si="15"/>
        <v>140</v>
      </c>
      <c r="F94">
        <v>99</v>
      </c>
      <c r="G94" s="25">
        <f t="shared" si="8"/>
        <v>41</v>
      </c>
      <c r="H94" s="25">
        <f t="shared" si="9"/>
        <v>0</v>
      </c>
      <c r="I94" s="25">
        <f t="shared" si="10"/>
        <v>0</v>
      </c>
      <c r="K94" s="25">
        <f t="shared" si="11"/>
        <v>205</v>
      </c>
      <c r="L94" s="25">
        <f t="shared" si="12"/>
        <v>0</v>
      </c>
      <c r="M94" s="25">
        <f t="shared" si="13"/>
        <v>0</v>
      </c>
      <c r="N94" s="25">
        <f t="shared" si="14"/>
        <v>205</v>
      </c>
    </row>
    <row r="95" spans="4:14" x14ac:dyDescent="0.3">
      <c r="D95" s="1">
        <v>92</v>
      </c>
      <c r="E95" s="25">
        <f t="shared" si="15"/>
        <v>41</v>
      </c>
      <c r="F95">
        <v>100</v>
      </c>
      <c r="G95" s="25">
        <f t="shared" si="8"/>
        <v>0</v>
      </c>
      <c r="H95" s="25">
        <f t="shared" si="9"/>
        <v>59</v>
      </c>
      <c r="I95" s="25">
        <f t="shared" si="10"/>
        <v>309</v>
      </c>
      <c r="K95" s="25">
        <f t="shared" si="11"/>
        <v>0</v>
      </c>
      <c r="L95" s="25">
        <f t="shared" si="12"/>
        <v>590</v>
      </c>
      <c r="M95" s="25">
        <f t="shared" si="13"/>
        <v>250</v>
      </c>
      <c r="N95" s="25">
        <f t="shared" si="14"/>
        <v>840</v>
      </c>
    </row>
    <row r="96" spans="4:14" x14ac:dyDescent="0.3">
      <c r="D96" s="1">
        <v>93</v>
      </c>
      <c r="E96" s="25">
        <f t="shared" si="15"/>
        <v>250</v>
      </c>
      <c r="F96">
        <v>100</v>
      </c>
      <c r="G96" s="25">
        <f t="shared" si="8"/>
        <v>150</v>
      </c>
      <c r="H96" s="25">
        <f t="shared" si="9"/>
        <v>0</v>
      </c>
      <c r="I96" s="25">
        <f t="shared" si="10"/>
        <v>0</v>
      </c>
      <c r="K96" s="25">
        <f t="shared" si="11"/>
        <v>750</v>
      </c>
      <c r="L96" s="25">
        <f t="shared" si="12"/>
        <v>0</v>
      </c>
      <c r="M96" s="25">
        <f t="shared" si="13"/>
        <v>0</v>
      </c>
      <c r="N96" s="25">
        <f t="shared" si="14"/>
        <v>750</v>
      </c>
    </row>
    <row r="97" spans="4:14" x14ac:dyDescent="0.3">
      <c r="D97" s="1">
        <v>94</v>
      </c>
      <c r="E97" s="25">
        <f t="shared" si="15"/>
        <v>150</v>
      </c>
      <c r="F97">
        <v>99</v>
      </c>
      <c r="G97" s="25">
        <f t="shared" si="8"/>
        <v>51</v>
      </c>
      <c r="H97" s="25">
        <f t="shared" si="9"/>
        <v>0</v>
      </c>
      <c r="I97" s="25">
        <f t="shared" si="10"/>
        <v>0</v>
      </c>
      <c r="K97" s="25">
        <f t="shared" si="11"/>
        <v>255</v>
      </c>
      <c r="L97" s="25">
        <f t="shared" si="12"/>
        <v>0</v>
      </c>
      <c r="M97" s="25">
        <f t="shared" si="13"/>
        <v>0</v>
      </c>
      <c r="N97" s="25">
        <f t="shared" si="14"/>
        <v>255</v>
      </c>
    </row>
    <row r="98" spans="4:14" x14ac:dyDescent="0.3">
      <c r="D98" s="1">
        <v>95</v>
      </c>
      <c r="E98" s="25">
        <f t="shared" si="15"/>
        <v>51</v>
      </c>
      <c r="F98">
        <v>100</v>
      </c>
      <c r="G98" s="25">
        <f t="shared" si="8"/>
        <v>0</v>
      </c>
      <c r="H98" s="25">
        <f t="shared" si="9"/>
        <v>49</v>
      </c>
      <c r="I98" s="25">
        <f t="shared" si="10"/>
        <v>299</v>
      </c>
      <c r="K98" s="25">
        <f t="shared" si="11"/>
        <v>0</v>
      </c>
      <c r="L98" s="25">
        <f t="shared" si="12"/>
        <v>490</v>
      </c>
      <c r="M98" s="25">
        <f t="shared" si="13"/>
        <v>250</v>
      </c>
      <c r="N98" s="25">
        <f t="shared" si="14"/>
        <v>740</v>
      </c>
    </row>
    <row r="99" spans="4:14" x14ac:dyDescent="0.3">
      <c r="D99" s="1">
        <v>96</v>
      </c>
      <c r="E99" s="25">
        <f t="shared" si="15"/>
        <v>250</v>
      </c>
      <c r="F99">
        <v>114</v>
      </c>
      <c r="G99" s="25">
        <f t="shared" si="8"/>
        <v>136</v>
      </c>
      <c r="H99" s="25">
        <f t="shared" si="9"/>
        <v>0</v>
      </c>
      <c r="I99" s="25">
        <f t="shared" si="10"/>
        <v>0</v>
      </c>
      <c r="K99" s="25">
        <f t="shared" si="11"/>
        <v>680</v>
      </c>
      <c r="L99" s="25">
        <f t="shared" si="12"/>
        <v>0</v>
      </c>
      <c r="M99" s="25">
        <f t="shared" si="13"/>
        <v>0</v>
      </c>
      <c r="N99" s="25">
        <f t="shared" si="14"/>
        <v>680</v>
      </c>
    </row>
    <row r="100" spans="4:14" x14ac:dyDescent="0.3">
      <c r="D100" s="1">
        <v>97</v>
      </c>
      <c r="E100" s="25">
        <f t="shared" si="15"/>
        <v>136</v>
      </c>
      <c r="F100">
        <v>113</v>
      </c>
      <c r="G100" s="25">
        <f t="shared" si="8"/>
        <v>23</v>
      </c>
      <c r="H100" s="25">
        <f t="shared" si="9"/>
        <v>0</v>
      </c>
      <c r="I100" s="25">
        <f t="shared" si="10"/>
        <v>227</v>
      </c>
      <c r="K100" s="25">
        <f t="shared" si="11"/>
        <v>115</v>
      </c>
      <c r="L100" s="25">
        <f t="shared" si="12"/>
        <v>0</v>
      </c>
      <c r="M100" s="25">
        <f t="shared" si="13"/>
        <v>250</v>
      </c>
      <c r="N100" s="25">
        <f t="shared" si="14"/>
        <v>365</v>
      </c>
    </row>
    <row r="101" spans="4:14" x14ac:dyDescent="0.3">
      <c r="D101" s="1">
        <v>98</v>
      </c>
      <c r="E101" s="25">
        <f t="shared" si="15"/>
        <v>250</v>
      </c>
      <c r="F101">
        <v>120</v>
      </c>
      <c r="G101" s="25">
        <f t="shared" si="8"/>
        <v>130</v>
      </c>
      <c r="H101" s="25">
        <f t="shared" si="9"/>
        <v>0</v>
      </c>
      <c r="I101" s="25">
        <f t="shared" si="10"/>
        <v>0</v>
      </c>
      <c r="K101" s="25">
        <f t="shared" si="11"/>
        <v>650</v>
      </c>
      <c r="L101" s="25">
        <f t="shared" si="12"/>
        <v>0</v>
      </c>
      <c r="M101" s="25">
        <f t="shared" si="13"/>
        <v>0</v>
      </c>
      <c r="N101" s="25">
        <f t="shared" si="14"/>
        <v>650</v>
      </c>
    </row>
    <row r="102" spans="4:14" x14ac:dyDescent="0.3">
      <c r="D102" s="1">
        <v>99</v>
      </c>
      <c r="E102" s="25">
        <f t="shared" si="15"/>
        <v>130</v>
      </c>
      <c r="F102">
        <v>110</v>
      </c>
      <c r="G102" s="25">
        <f t="shared" si="8"/>
        <v>20</v>
      </c>
      <c r="H102" s="25">
        <f t="shared" si="9"/>
        <v>0</v>
      </c>
      <c r="I102" s="25">
        <f t="shared" si="10"/>
        <v>230</v>
      </c>
      <c r="K102" s="25">
        <f t="shared" si="11"/>
        <v>100</v>
      </c>
      <c r="L102" s="25">
        <f t="shared" si="12"/>
        <v>0</v>
      </c>
      <c r="M102" s="25">
        <f t="shared" si="13"/>
        <v>250</v>
      </c>
      <c r="N102" s="25">
        <f t="shared" si="14"/>
        <v>350</v>
      </c>
    </row>
    <row r="103" spans="4:14" x14ac:dyDescent="0.3">
      <c r="D103" s="1">
        <v>100</v>
      </c>
      <c r="E103" s="25">
        <f t="shared" si="15"/>
        <v>250</v>
      </c>
      <c r="F103">
        <v>93</v>
      </c>
      <c r="G103" s="25">
        <f t="shared" si="8"/>
        <v>157</v>
      </c>
      <c r="H103" s="25">
        <f t="shared" si="9"/>
        <v>0</v>
      </c>
      <c r="I103" s="25">
        <f t="shared" si="10"/>
        <v>0</v>
      </c>
      <c r="K103" s="25">
        <f t="shared" si="11"/>
        <v>785</v>
      </c>
      <c r="L103" s="25">
        <f t="shared" si="12"/>
        <v>0</v>
      </c>
      <c r="M103" s="25">
        <f t="shared" si="13"/>
        <v>0</v>
      </c>
      <c r="N103" s="25">
        <f t="shared" si="14"/>
        <v>785</v>
      </c>
    </row>
  </sheetData>
  <mergeCells count="6">
    <mergeCell ref="S41:AC47"/>
    <mergeCell ref="S50:AC56"/>
    <mergeCell ref="E1:I1"/>
    <mergeCell ref="K1:N1"/>
    <mergeCell ref="A1:B1"/>
    <mergeCell ref="A4: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D044-4F5F-4A89-9778-149D35D2571E}">
  <dimension ref="A1:S43"/>
  <sheetViews>
    <sheetView tabSelected="1" zoomScale="92" zoomScaleNormal="92" workbookViewId="0">
      <selection activeCell="C34" sqref="C34:R43"/>
    </sheetView>
  </sheetViews>
  <sheetFormatPr defaultRowHeight="14.4" x14ac:dyDescent="0.3"/>
  <cols>
    <col min="1" max="1" width="30.88671875" bestFit="1" customWidth="1"/>
    <col min="2" max="2" width="16.77734375" customWidth="1"/>
    <col min="4" max="4" width="16.33203125" customWidth="1"/>
  </cols>
  <sheetData>
    <row r="1" spans="1:15" x14ac:dyDescent="0.3">
      <c r="B1" s="28" t="s">
        <v>83</v>
      </c>
      <c r="C1" s="28"/>
      <c r="D1" s="28" t="s">
        <v>84</v>
      </c>
    </row>
    <row r="2" spans="1:15" x14ac:dyDescent="0.3">
      <c r="A2" t="s">
        <v>23</v>
      </c>
      <c r="B2" s="24">
        <v>448.55</v>
      </c>
      <c r="C2" s="1"/>
      <c r="D2" s="6">
        <v>579.54999999999995</v>
      </c>
    </row>
    <row r="3" spans="1:15" x14ac:dyDescent="0.3">
      <c r="A3" t="s">
        <v>81</v>
      </c>
      <c r="B3" s="32">
        <v>128.59633617163314</v>
      </c>
      <c r="C3" s="1"/>
      <c r="D3" s="24">
        <v>250.47338514633978</v>
      </c>
    </row>
    <row r="6" spans="1:15" x14ac:dyDescent="0.3">
      <c r="A6" s="16" t="s">
        <v>85</v>
      </c>
      <c r="B6" s="18" t="s">
        <v>28</v>
      </c>
      <c r="C6" t="s">
        <v>86</v>
      </c>
    </row>
    <row r="7" spans="1:15" x14ac:dyDescent="0.3">
      <c r="A7" s="27" t="s">
        <v>100</v>
      </c>
      <c r="C7" t="s">
        <v>109</v>
      </c>
    </row>
    <row r="8" spans="1:15" x14ac:dyDescent="0.3">
      <c r="C8" t="s">
        <v>110</v>
      </c>
    </row>
    <row r="10" spans="1:15" x14ac:dyDescent="0.3">
      <c r="B10" s="18" t="s">
        <v>29</v>
      </c>
      <c r="C10" t="s">
        <v>87</v>
      </c>
    </row>
    <row r="11" spans="1:15" x14ac:dyDescent="0.3">
      <c r="B11" s="1" t="s">
        <v>101</v>
      </c>
    </row>
    <row r="12" spans="1:15" x14ac:dyDescent="0.3">
      <c r="C12" s="16" t="s">
        <v>88</v>
      </c>
      <c r="D12" t="s">
        <v>90</v>
      </c>
    </row>
    <row r="13" spans="1:15" x14ac:dyDescent="0.3">
      <c r="D13" s="33" t="s">
        <v>119</v>
      </c>
      <c r="E13" s="33"/>
      <c r="F13" s="33"/>
      <c r="G13" s="33"/>
      <c r="H13" s="33"/>
      <c r="I13" s="33"/>
      <c r="J13" s="33"/>
      <c r="K13" s="33"/>
      <c r="L13" s="33"/>
      <c r="M13" s="33"/>
      <c r="N13" s="33"/>
      <c r="O13" s="33"/>
    </row>
    <row r="14" spans="1:15" x14ac:dyDescent="0.3">
      <c r="D14" s="33"/>
      <c r="E14" s="33"/>
      <c r="F14" s="33"/>
      <c r="G14" s="33"/>
      <c r="H14" s="33"/>
      <c r="I14" s="33"/>
      <c r="J14" s="33"/>
      <c r="K14" s="33"/>
      <c r="L14" s="33"/>
      <c r="M14" s="33"/>
      <c r="N14" s="33"/>
      <c r="O14" s="33"/>
    </row>
    <row r="15" spans="1:15" x14ac:dyDescent="0.3">
      <c r="D15" s="33"/>
      <c r="E15" s="33"/>
      <c r="F15" s="33"/>
      <c r="G15" s="33"/>
      <c r="H15" s="33"/>
      <c r="I15" s="33"/>
      <c r="J15" s="33"/>
      <c r="K15" s="33"/>
      <c r="L15" s="33"/>
      <c r="M15" s="33"/>
      <c r="N15" s="33"/>
      <c r="O15" s="33"/>
    </row>
    <row r="16" spans="1:15" x14ac:dyDescent="0.3">
      <c r="D16" s="33"/>
      <c r="E16" s="33"/>
      <c r="F16" s="33"/>
      <c r="G16" s="33"/>
      <c r="H16" s="33"/>
      <c r="I16" s="33"/>
      <c r="J16" s="33"/>
      <c r="K16" s="33"/>
      <c r="L16" s="33"/>
      <c r="M16" s="33"/>
      <c r="N16" s="33"/>
      <c r="O16" s="33"/>
    </row>
    <row r="17" spans="2:19" x14ac:dyDescent="0.3">
      <c r="D17" s="33"/>
      <c r="E17" s="33"/>
      <c r="F17" s="33"/>
      <c r="G17" s="33"/>
      <c r="H17" s="33"/>
      <c r="I17" s="33"/>
      <c r="J17" s="33"/>
      <c r="K17" s="33"/>
      <c r="L17" s="33"/>
      <c r="M17" s="33"/>
      <c r="N17" s="33"/>
      <c r="O17" s="33"/>
    </row>
    <row r="18" spans="2:19" x14ac:dyDescent="0.3">
      <c r="D18" s="33"/>
      <c r="E18" s="33"/>
      <c r="F18" s="33"/>
      <c r="G18" s="33"/>
      <c r="H18" s="33"/>
      <c r="I18" s="33"/>
      <c r="J18" s="33"/>
      <c r="K18" s="33"/>
      <c r="L18" s="33"/>
      <c r="M18" s="33"/>
      <c r="N18" s="33"/>
      <c r="O18" s="33"/>
    </row>
    <row r="19" spans="2:19" x14ac:dyDescent="0.3">
      <c r="C19" s="16" t="s">
        <v>89</v>
      </c>
      <c r="D19" t="s">
        <v>91</v>
      </c>
    </row>
    <row r="20" spans="2:19" x14ac:dyDescent="0.3">
      <c r="D20" t="s">
        <v>92</v>
      </c>
    </row>
    <row r="21" spans="2:19" x14ac:dyDescent="0.3">
      <c r="D21" s="33" t="s">
        <v>122</v>
      </c>
      <c r="E21" s="33"/>
      <c r="F21" s="33"/>
      <c r="G21" s="33"/>
      <c r="H21" s="33"/>
      <c r="I21" s="33"/>
      <c r="J21" s="33"/>
      <c r="K21" s="33"/>
      <c r="L21" s="33"/>
      <c r="M21" s="33"/>
      <c r="N21" s="33"/>
      <c r="O21" s="33"/>
      <c r="P21" s="33"/>
      <c r="Q21" s="33"/>
      <c r="R21" s="33"/>
      <c r="S21" s="33"/>
    </row>
    <row r="22" spans="2:19" x14ac:dyDescent="0.3">
      <c r="D22" s="33"/>
      <c r="E22" s="33"/>
      <c r="F22" s="33"/>
      <c r="G22" s="33"/>
      <c r="H22" s="33"/>
      <c r="I22" s="33"/>
      <c r="J22" s="33"/>
      <c r="K22" s="33"/>
      <c r="L22" s="33"/>
      <c r="M22" s="33"/>
      <c r="N22" s="33"/>
      <c r="O22" s="33"/>
      <c r="P22" s="33"/>
      <c r="Q22" s="33"/>
      <c r="R22" s="33"/>
      <c r="S22" s="33"/>
    </row>
    <row r="23" spans="2:19" x14ac:dyDescent="0.3">
      <c r="D23" s="33"/>
      <c r="E23" s="33"/>
      <c r="F23" s="33"/>
      <c r="G23" s="33"/>
      <c r="H23" s="33"/>
      <c r="I23" s="33"/>
      <c r="J23" s="33"/>
      <c r="K23" s="33"/>
      <c r="L23" s="33"/>
      <c r="M23" s="33"/>
      <c r="N23" s="33"/>
      <c r="O23" s="33"/>
      <c r="P23" s="33"/>
      <c r="Q23" s="33"/>
      <c r="R23" s="33"/>
      <c r="S23" s="33"/>
    </row>
    <row r="24" spans="2:19" x14ac:dyDescent="0.3">
      <c r="D24" s="33"/>
      <c r="E24" s="33"/>
      <c r="F24" s="33"/>
      <c r="G24" s="33"/>
      <c r="H24" s="33"/>
      <c r="I24" s="33"/>
      <c r="J24" s="33"/>
      <c r="K24" s="33"/>
      <c r="L24" s="33"/>
      <c r="M24" s="33"/>
      <c r="N24" s="33"/>
      <c r="O24" s="33"/>
      <c r="P24" s="33"/>
      <c r="Q24" s="33"/>
      <c r="R24" s="33"/>
      <c r="S24" s="33"/>
    </row>
    <row r="25" spans="2:19" x14ac:dyDescent="0.3">
      <c r="D25" s="33"/>
      <c r="E25" s="33"/>
      <c r="F25" s="33"/>
      <c r="G25" s="33"/>
      <c r="H25" s="33"/>
      <c r="I25" s="33"/>
      <c r="J25" s="33"/>
      <c r="K25" s="33"/>
      <c r="L25" s="33"/>
      <c r="M25" s="33"/>
      <c r="N25" s="33"/>
      <c r="O25" s="33"/>
      <c r="P25" s="33"/>
      <c r="Q25" s="33"/>
      <c r="R25" s="33"/>
      <c r="S25" s="33"/>
    </row>
    <row r="26" spans="2:19" x14ac:dyDescent="0.3">
      <c r="D26" s="33"/>
      <c r="E26" s="33"/>
      <c r="F26" s="33"/>
      <c r="G26" s="33"/>
      <c r="H26" s="33"/>
      <c r="I26" s="33"/>
      <c r="J26" s="33"/>
      <c r="K26" s="33"/>
      <c r="L26" s="33"/>
      <c r="M26" s="33"/>
      <c r="N26" s="33"/>
      <c r="O26" s="33"/>
      <c r="P26" s="33"/>
      <c r="Q26" s="33"/>
      <c r="R26" s="33"/>
      <c r="S26" s="33"/>
    </row>
    <row r="27" spans="2:19" x14ac:dyDescent="0.3">
      <c r="D27" s="33"/>
      <c r="E27" s="33"/>
      <c r="F27" s="33"/>
      <c r="G27" s="33"/>
      <c r="H27" s="33"/>
      <c r="I27" s="33"/>
      <c r="J27" s="33"/>
      <c r="K27" s="33"/>
      <c r="L27" s="33"/>
      <c r="M27" s="33"/>
      <c r="N27" s="33"/>
      <c r="O27" s="33"/>
      <c r="P27" s="33"/>
      <c r="Q27" s="33"/>
      <c r="R27" s="33"/>
      <c r="S27" s="33"/>
    </row>
    <row r="28" spans="2:19" x14ac:dyDescent="0.3">
      <c r="D28" s="33"/>
      <c r="E28" s="33"/>
      <c r="F28" s="33"/>
      <c r="G28" s="33"/>
      <c r="H28" s="33"/>
      <c r="I28" s="33"/>
      <c r="J28" s="33"/>
      <c r="K28" s="33"/>
      <c r="L28" s="33"/>
      <c r="M28" s="33"/>
      <c r="N28" s="33"/>
      <c r="O28" s="33"/>
      <c r="P28" s="33"/>
      <c r="Q28" s="33"/>
      <c r="R28" s="33"/>
      <c r="S28" s="33"/>
    </row>
    <row r="29" spans="2:19" x14ac:dyDescent="0.3">
      <c r="D29" s="33"/>
      <c r="E29" s="33"/>
      <c r="F29" s="33"/>
      <c r="G29" s="33"/>
      <c r="H29" s="33"/>
      <c r="I29" s="33"/>
      <c r="J29" s="33"/>
      <c r="K29" s="33"/>
      <c r="L29" s="33"/>
      <c r="M29" s="33"/>
      <c r="N29" s="33"/>
      <c r="O29" s="33"/>
      <c r="P29" s="33"/>
      <c r="Q29" s="33"/>
      <c r="R29" s="33"/>
      <c r="S29" s="33"/>
    </row>
    <row r="30" spans="2:19" x14ac:dyDescent="0.3">
      <c r="D30" s="33"/>
      <c r="E30" s="33"/>
      <c r="F30" s="33"/>
      <c r="G30" s="33"/>
      <c r="H30" s="33"/>
      <c r="I30" s="33"/>
      <c r="J30" s="33"/>
      <c r="K30" s="33"/>
      <c r="L30" s="33"/>
      <c r="M30" s="33"/>
      <c r="N30" s="33"/>
      <c r="O30" s="33"/>
      <c r="P30" s="33"/>
      <c r="Q30" s="33"/>
      <c r="R30" s="33"/>
      <c r="S30" s="33"/>
    </row>
    <row r="32" spans="2:19" x14ac:dyDescent="0.3">
      <c r="B32" s="18" t="s">
        <v>37</v>
      </c>
      <c r="C32" t="s">
        <v>102</v>
      </c>
    </row>
    <row r="33" spans="2:18" x14ac:dyDescent="0.3">
      <c r="B33" s="1" t="s">
        <v>36</v>
      </c>
      <c r="C33" t="s">
        <v>103</v>
      </c>
    </row>
    <row r="34" spans="2:18" ht="14.25" customHeight="1" x14ac:dyDescent="0.3">
      <c r="C34" s="33" t="s">
        <v>123</v>
      </c>
      <c r="D34" s="33"/>
      <c r="E34" s="33"/>
      <c r="F34" s="33"/>
      <c r="G34" s="33"/>
      <c r="H34" s="33"/>
      <c r="I34" s="33"/>
      <c r="J34" s="33"/>
      <c r="K34" s="33"/>
      <c r="L34" s="33"/>
      <c r="M34" s="33"/>
      <c r="N34" s="33"/>
      <c r="O34" s="33"/>
      <c r="P34" s="33"/>
      <c r="Q34" s="33"/>
      <c r="R34" s="33"/>
    </row>
    <row r="35" spans="2:18" x14ac:dyDescent="0.3">
      <c r="C35" s="33"/>
      <c r="D35" s="33"/>
      <c r="E35" s="33"/>
      <c r="F35" s="33"/>
      <c r="G35" s="33"/>
      <c r="H35" s="33"/>
      <c r="I35" s="33"/>
      <c r="J35" s="33"/>
      <c r="K35" s="33"/>
      <c r="L35" s="33"/>
      <c r="M35" s="33"/>
      <c r="N35" s="33"/>
      <c r="O35" s="33"/>
      <c r="P35" s="33"/>
      <c r="Q35" s="33"/>
      <c r="R35" s="33"/>
    </row>
    <row r="36" spans="2:18" x14ac:dyDescent="0.3">
      <c r="C36" s="33"/>
      <c r="D36" s="33"/>
      <c r="E36" s="33"/>
      <c r="F36" s="33"/>
      <c r="G36" s="33"/>
      <c r="H36" s="33"/>
      <c r="I36" s="33"/>
      <c r="J36" s="33"/>
      <c r="K36" s="33"/>
      <c r="L36" s="33"/>
      <c r="M36" s="33"/>
      <c r="N36" s="33"/>
      <c r="O36" s="33"/>
      <c r="P36" s="33"/>
      <c r="Q36" s="33"/>
      <c r="R36" s="33"/>
    </row>
    <row r="37" spans="2:18" x14ac:dyDescent="0.3">
      <c r="C37" s="33"/>
      <c r="D37" s="33"/>
      <c r="E37" s="33"/>
      <c r="F37" s="33"/>
      <c r="G37" s="33"/>
      <c r="H37" s="33"/>
      <c r="I37" s="33"/>
      <c r="J37" s="33"/>
      <c r="K37" s="33"/>
      <c r="L37" s="33"/>
      <c r="M37" s="33"/>
      <c r="N37" s="33"/>
      <c r="O37" s="33"/>
      <c r="P37" s="33"/>
      <c r="Q37" s="33"/>
      <c r="R37" s="33"/>
    </row>
    <row r="38" spans="2:18" x14ac:dyDescent="0.3">
      <c r="C38" s="33"/>
      <c r="D38" s="33"/>
      <c r="E38" s="33"/>
      <c r="F38" s="33"/>
      <c r="G38" s="33"/>
      <c r="H38" s="33"/>
      <c r="I38" s="33"/>
      <c r="J38" s="33"/>
      <c r="K38" s="33"/>
      <c r="L38" s="33"/>
      <c r="M38" s="33"/>
      <c r="N38" s="33"/>
      <c r="O38" s="33"/>
      <c r="P38" s="33"/>
      <c r="Q38" s="33"/>
      <c r="R38" s="33"/>
    </row>
    <row r="39" spans="2:18" x14ac:dyDescent="0.3">
      <c r="C39" s="33"/>
      <c r="D39" s="33"/>
      <c r="E39" s="33"/>
      <c r="F39" s="33"/>
      <c r="G39" s="33"/>
      <c r="H39" s="33"/>
      <c r="I39" s="33"/>
      <c r="J39" s="33"/>
      <c r="K39" s="33"/>
      <c r="L39" s="33"/>
      <c r="M39" s="33"/>
      <c r="N39" s="33"/>
      <c r="O39" s="33"/>
      <c r="P39" s="33"/>
      <c r="Q39" s="33"/>
      <c r="R39" s="33"/>
    </row>
    <row r="40" spans="2:18" x14ac:dyDescent="0.3">
      <c r="C40" s="33"/>
      <c r="D40" s="33"/>
      <c r="E40" s="33"/>
      <c r="F40" s="33"/>
      <c r="G40" s="33"/>
      <c r="H40" s="33"/>
      <c r="I40" s="33"/>
      <c r="J40" s="33"/>
      <c r="K40" s="33"/>
      <c r="L40" s="33"/>
      <c r="M40" s="33"/>
      <c r="N40" s="33"/>
      <c r="O40" s="33"/>
      <c r="P40" s="33"/>
      <c r="Q40" s="33"/>
      <c r="R40" s="33"/>
    </row>
    <row r="41" spans="2:18" x14ac:dyDescent="0.3">
      <c r="C41" s="33"/>
      <c r="D41" s="33"/>
      <c r="E41" s="33"/>
      <c r="F41" s="33"/>
      <c r="G41" s="33"/>
      <c r="H41" s="33"/>
      <c r="I41" s="33"/>
      <c r="J41" s="33"/>
      <c r="K41" s="33"/>
      <c r="L41" s="33"/>
      <c r="M41" s="33"/>
      <c r="N41" s="33"/>
      <c r="O41" s="33"/>
      <c r="P41" s="33"/>
      <c r="Q41" s="33"/>
      <c r="R41" s="33"/>
    </row>
    <row r="42" spans="2:18" x14ac:dyDescent="0.3">
      <c r="C42" s="33"/>
      <c r="D42" s="33"/>
      <c r="E42" s="33"/>
      <c r="F42" s="33"/>
      <c r="G42" s="33"/>
      <c r="H42" s="33"/>
      <c r="I42" s="33"/>
      <c r="J42" s="33"/>
      <c r="K42" s="33"/>
      <c r="L42" s="33"/>
      <c r="M42" s="33"/>
      <c r="N42" s="33"/>
      <c r="O42" s="33"/>
      <c r="P42" s="33"/>
      <c r="Q42" s="33"/>
      <c r="R42" s="33"/>
    </row>
    <row r="43" spans="2:18" x14ac:dyDescent="0.3">
      <c r="C43" s="33"/>
      <c r="D43" s="33"/>
      <c r="E43" s="33"/>
      <c r="F43" s="33"/>
      <c r="G43" s="33"/>
      <c r="H43" s="33"/>
      <c r="I43" s="33"/>
      <c r="J43" s="33"/>
      <c r="K43" s="33"/>
      <c r="L43" s="33"/>
      <c r="M43" s="33"/>
      <c r="N43" s="33"/>
      <c r="O43" s="33"/>
      <c r="P43" s="33"/>
      <c r="Q43" s="33"/>
      <c r="R43" s="33"/>
    </row>
  </sheetData>
  <mergeCells count="3">
    <mergeCell ref="D13:O18"/>
    <mergeCell ref="D21:S30"/>
    <mergeCell ref="C34:R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Demand Generation and Analysis</vt:lpstr>
      <vt:lpstr>(Q,R) policy</vt:lpstr>
      <vt:lpstr>(s,S) policy</vt:lpstr>
      <vt:lpstr>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Dincer Konur</dc:creator>
  <cp:lastModifiedBy>laksh</cp:lastModifiedBy>
  <dcterms:created xsi:type="dcterms:W3CDTF">2015-06-05T18:17:20Z</dcterms:created>
  <dcterms:modified xsi:type="dcterms:W3CDTF">2022-07-12T20:09:06Z</dcterms:modified>
</cp:coreProperties>
</file>