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4" i="1"/>
  <c r="R4" i="1"/>
  <c r="R5" i="1"/>
  <c r="R2" i="1"/>
  <c r="Q4" i="1"/>
  <c r="Q5" i="1"/>
  <c r="Q2" i="1"/>
  <c r="P4" i="1"/>
  <c r="P5" i="1"/>
  <c r="P2" i="1"/>
  <c r="D3" i="1"/>
  <c r="D4" i="1"/>
  <c r="D5" i="1"/>
  <c r="D2" i="1"/>
  <c r="O5" i="1"/>
  <c r="O2" i="1"/>
  <c r="N4" i="1"/>
  <c r="N5" i="1"/>
  <c r="N2" i="1"/>
  <c r="M3" i="1"/>
  <c r="M4" i="1"/>
  <c r="M5" i="1"/>
  <c r="K3" i="1"/>
  <c r="K4" i="1"/>
  <c r="K5" i="1"/>
  <c r="I3" i="1"/>
  <c r="I4" i="1"/>
  <c r="I5" i="1"/>
  <c r="K2" i="1"/>
  <c r="I2" i="1"/>
  <c r="G4" i="1"/>
  <c r="G5" i="1"/>
  <c r="G2" i="1"/>
  <c r="F3" i="1"/>
  <c r="G3" i="1" s="1"/>
  <c r="N3" i="1" s="1"/>
  <c r="O3" i="1" s="1"/>
  <c r="F4" i="1"/>
  <c r="F5" i="1"/>
  <c r="F2" i="1"/>
  <c r="P3" i="1" l="1"/>
  <c r="Q3" i="1" s="1"/>
  <c r="R3" i="1" s="1"/>
</calcChain>
</file>

<file path=xl/sharedStrings.xml><?xml version="1.0" encoding="utf-8"?>
<sst xmlns="http://schemas.openxmlformats.org/spreadsheetml/2006/main" count="22" uniqueCount="21">
  <si>
    <t>channel</t>
  </si>
  <si>
    <t>Offers </t>
  </si>
  <si>
    <t>cost per join</t>
  </si>
  <si>
    <t>conversion</t>
  </si>
  <si>
    <t>attrition in 6 months</t>
  </si>
  <si>
    <t>attrition in 24 months</t>
  </si>
  <si>
    <t>first appraisal success</t>
  </si>
  <si>
    <t>Job board</t>
  </si>
  <si>
    <t>Walk-ins</t>
  </si>
  <si>
    <t>Referrals</t>
  </si>
  <si>
    <t>Agencies</t>
  </si>
  <si>
    <t>offers to be made</t>
  </si>
  <si>
    <t>cost of productivity</t>
  </si>
  <si>
    <t>cost of attrition</t>
  </si>
  <si>
    <t>incremental value add</t>
  </si>
  <si>
    <t>additional cost</t>
  </si>
  <si>
    <t>net add cost</t>
  </si>
  <si>
    <t>loaded cost</t>
  </si>
  <si>
    <t>total cost/ hire</t>
  </si>
  <si>
    <t>ratio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</si>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</sst>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" fontId="0" fillId="0" borderId="1" xfId="1" applyNumberFormat="1" applyFont="1" applyBorder="1" applyAlignment="1">
      <alignment vertical="center" wrapText="1"/>
    </xf>
    <xf numFmtId="171" fontId="0" fillId="0" borderId="1" xfId="0" applyNumberForma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G11" sqref="G11"/>
    </sheetView>
  </sheetViews>
  <sheetFormatPr defaultRowHeight="15" x14ac:dyDescent="0.25"/>
  <cols>
    <col min="3" max="3" width="10.7109375" bestFit="1" customWidth="1"/>
    <col min="4" max="4" width="13.42578125" bestFit="1" customWidth="1"/>
    <col min="6" max="6" width="11.5703125" bestFit="1" customWidth="1"/>
    <col min="7" max="7" width="12.28515625" bestFit="1" customWidth="1"/>
    <col min="9" max="9" width="13.42578125" bestFit="1" customWidth="1"/>
    <col min="11" max="11" width="13.42578125" bestFit="1" customWidth="1"/>
    <col min="13" max="13" width="13.42578125" bestFit="1" customWidth="1"/>
    <col min="14" max="14" width="15" bestFit="1" customWidth="1"/>
    <col min="15" max="15" width="13.42578125" bestFit="1" customWidth="1"/>
    <col min="16" max="16" width="15" bestFit="1" customWidth="1"/>
    <col min="17" max="17" width="12.28515625" bestFit="1" customWidth="1"/>
    <col min="18" max="18" width="11.5703125" bestFit="1" customWidth="1"/>
  </cols>
  <sheetData>
    <row r="1" spans="1:18" ht="60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11</v>
      </c>
      <c r="G1" s="1" t="s">
        <v>12</v>
      </c>
      <c r="H1" s="1" t="s">
        <v>4</v>
      </c>
      <c r="I1" s="1" t="s">
        <v>13</v>
      </c>
      <c r="J1" s="1" t="s">
        <v>5</v>
      </c>
      <c r="K1" s="1" t="s">
        <v>13</v>
      </c>
      <c r="L1" s="1" t="s">
        <v>6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ht="30" x14ac:dyDescent="0.25">
      <c r="A2" s="1" t="s">
        <v>7</v>
      </c>
      <c r="B2" s="1">
        <v>100</v>
      </c>
      <c r="C2" s="4">
        <v>60000</v>
      </c>
      <c r="D2" s="4">
        <f>B2*C2</f>
        <v>6000000</v>
      </c>
      <c r="E2" s="2">
        <v>0.6</v>
      </c>
      <c r="F2" s="3">
        <f>B2/E2</f>
        <v>166.66666666666669</v>
      </c>
      <c r="G2" s="4">
        <f>(F2-B2)*1500</f>
        <v>100000.00000000003</v>
      </c>
      <c r="H2" s="2">
        <v>0.1</v>
      </c>
      <c r="I2" s="4">
        <f>(B2*H2)*400000</f>
        <v>4000000</v>
      </c>
      <c r="J2" s="2">
        <v>0.25</v>
      </c>
      <c r="K2" s="4">
        <f>((J2-H2)*B2)*400000</f>
        <v>6000000</v>
      </c>
      <c r="L2" s="2">
        <v>0.15</v>
      </c>
      <c r="M2" s="4">
        <f>(L2*B2)*(0.2*3000000)</f>
        <v>9000000</v>
      </c>
      <c r="N2" s="4">
        <f>G2+I2+K2</f>
        <v>10100000</v>
      </c>
      <c r="O2" s="4">
        <f>N2-M2</f>
        <v>1100000</v>
      </c>
      <c r="P2" s="4">
        <f>D2+O2</f>
        <v>7100000</v>
      </c>
      <c r="Q2" s="4">
        <f>P2/B2</f>
        <v>71000</v>
      </c>
      <c r="R2" s="1">
        <f>Q2/C2</f>
        <v>1.1833333333333333</v>
      </c>
    </row>
    <row r="3" spans="1:18" x14ac:dyDescent="0.25">
      <c r="A3" s="1" t="s">
        <v>8</v>
      </c>
      <c r="B3" s="1">
        <v>100</v>
      </c>
      <c r="C3" s="4">
        <v>25000</v>
      </c>
      <c r="D3" s="4">
        <f t="shared" ref="D3:D5" si="0">B3*C3</f>
        <v>2500000</v>
      </c>
      <c r="E3" s="2">
        <v>0.9</v>
      </c>
      <c r="F3" s="3">
        <f t="shared" ref="F3:F5" si="1">B3/E3</f>
        <v>111.11111111111111</v>
      </c>
      <c r="G3" s="4">
        <f t="shared" ref="G3:G5" si="2">(F3-B3)*1500</f>
        <v>16666.666666666672</v>
      </c>
      <c r="H3" s="2">
        <v>7.0000000000000007E-2</v>
      </c>
      <c r="I3" s="4">
        <f t="shared" ref="I3:I5" si="3">(B3*H3)*400000</f>
        <v>2800000.0000000005</v>
      </c>
      <c r="J3" s="2">
        <v>0.17</v>
      </c>
      <c r="K3" s="4">
        <f t="shared" ref="K3:K5" si="4">((J3-H3)*B3)*400000</f>
        <v>4000000</v>
      </c>
      <c r="L3" s="2">
        <v>0.05</v>
      </c>
      <c r="M3" s="4">
        <f t="shared" ref="M3:M5" si="5">(L3*B3)*(0.2*3000000)</f>
        <v>3000000</v>
      </c>
      <c r="N3" s="4">
        <f t="shared" ref="N3:N5" si="6">G3+I3+K3</f>
        <v>6816666.666666667</v>
      </c>
      <c r="O3" s="4">
        <f t="shared" ref="O3:O5" si="7">N3-M3</f>
        <v>3816666.666666667</v>
      </c>
      <c r="P3" s="4">
        <f t="shared" ref="P3:P5" si="8">D3+O3</f>
        <v>6316666.666666667</v>
      </c>
      <c r="Q3" s="4">
        <f t="shared" ref="Q3:Q5" si="9">P3/B3</f>
        <v>63166.666666666672</v>
      </c>
      <c r="R3" s="1">
        <f t="shared" ref="R3:R5" si="10">Q3/C3</f>
        <v>2.5266666666666668</v>
      </c>
    </row>
    <row r="4" spans="1:18" x14ac:dyDescent="0.25">
      <c r="A4" s="1" t="s">
        <v>9</v>
      </c>
      <c r="B4" s="1">
        <v>100</v>
      </c>
      <c r="C4" s="4">
        <v>60000</v>
      </c>
      <c r="D4" s="4">
        <f t="shared" si="0"/>
        <v>6000000</v>
      </c>
      <c r="E4" s="2">
        <v>0.9</v>
      </c>
      <c r="F4" s="3">
        <f t="shared" si="1"/>
        <v>111.11111111111111</v>
      </c>
      <c r="G4" s="4">
        <f t="shared" si="2"/>
        <v>16666.666666666672</v>
      </c>
      <c r="H4" s="2">
        <v>0.02</v>
      </c>
      <c r="I4" s="4">
        <f t="shared" si="3"/>
        <v>800000</v>
      </c>
      <c r="J4" s="2">
        <v>0.15</v>
      </c>
      <c r="K4" s="4">
        <f t="shared" si="4"/>
        <v>5200000</v>
      </c>
      <c r="L4" s="2">
        <v>0.02</v>
      </c>
      <c r="M4" s="4">
        <f t="shared" si="5"/>
        <v>1200000</v>
      </c>
      <c r="N4" s="4">
        <f t="shared" si="6"/>
        <v>6016666.666666667</v>
      </c>
      <c r="O4" s="4">
        <f>N4-M4</f>
        <v>4816666.666666667</v>
      </c>
      <c r="P4" s="4">
        <f t="shared" si="8"/>
        <v>10816666.666666668</v>
      </c>
      <c r="Q4" s="4">
        <f t="shared" si="9"/>
        <v>108166.66666666669</v>
      </c>
      <c r="R4" s="1">
        <f t="shared" si="10"/>
        <v>1.802777777777778</v>
      </c>
    </row>
    <row r="5" spans="1:18" x14ac:dyDescent="0.25">
      <c r="A5" s="1" t="s">
        <v>10</v>
      </c>
      <c r="B5" s="1">
        <v>100</v>
      </c>
      <c r="C5" s="4">
        <v>79000</v>
      </c>
      <c r="D5" s="4">
        <f t="shared" si="0"/>
        <v>7900000</v>
      </c>
      <c r="E5" s="2">
        <v>0.75</v>
      </c>
      <c r="F5" s="3">
        <f t="shared" si="1"/>
        <v>133.33333333333334</v>
      </c>
      <c r="G5" s="4">
        <f t="shared" si="2"/>
        <v>50000.000000000015</v>
      </c>
      <c r="H5" s="2">
        <v>0.05</v>
      </c>
      <c r="I5" s="4">
        <f t="shared" si="3"/>
        <v>2000000</v>
      </c>
      <c r="J5" s="2">
        <v>0.2</v>
      </c>
      <c r="K5" s="4">
        <f t="shared" si="4"/>
        <v>6000000.0000000009</v>
      </c>
      <c r="L5" s="2">
        <v>0.12</v>
      </c>
      <c r="M5" s="4">
        <f t="shared" si="5"/>
        <v>7200000</v>
      </c>
      <c r="N5" s="4">
        <f t="shared" si="6"/>
        <v>8050000.0000000009</v>
      </c>
      <c r="O5" s="4">
        <f t="shared" si="7"/>
        <v>850000.00000000093</v>
      </c>
      <c r="P5" s="4">
        <f t="shared" si="8"/>
        <v>8750000</v>
      </c>
      <c r="Q5" s="4">
        <f t="shared" si="9"/>
        <v>87500</v>
      </c>
      <c r="R5" s="1">
        <f t="shared" si="10"/>
        <v>1.1075949367088607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2019-01-05T11:57:40Z</dcterms:created>
  <dcterms:modified xsi:type="dcterms:W3CDTF">2019-01-05T14:10:12Z</dcterms:modified>
</cp:coreProperties>
</file>