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dhusudan\Desktop\"/>
    </mc:Choice>
  </mc:AlternateContent>
  <bookViews>
    <workbookView xWindow="0" yWindow="0" windowWidth="21600" windowHeight="10650" activeTab="4"/>
  </bookViews>
  <sheets>
    <sheet name="Sheet1" sheetId="1" r:id="rId1"/>
    <sheet name="Question1" sheetId="2" r:id="rId2"/>
    <sheet name="Question 2" sheetId="3" r:id="rId3"/>
    <sheet name="Question 3" sheetId="4" r:id="rId4"/>
    <sheet name="Question 4"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1" l="1"/>
  <c r="G30" i="1"/>
  <c r="H18" i="1"/>
  <c r="G18" i="1"/>
  <c r="H28" i="1"/>
  <c r="G28" i="1"/>
  <c r="H19" i="1"/>
  <c r="E19" i="1"/>
  <c r="H27" i="1"/>
  <c r="H26" i="1"/>
  <c r="H25" i="1"/>
  <c r="H24" i="1"/>
  <c r="H23" i="1"/>
  <c r="G13" i="1"/>
  <c r="G2" i="1"/>
  <c r="G23" i="1" s="1"/>
  <c r="G17" i="1"/>
  <c r="G16" i="1"/>
  <c r="G15" i="1"/>
  <c r="G14" i="1"/>
  <c r="G12" i="1"/>
  <c r="G11" i="1"/>
  <c r="G10" i="1"/>
  <c r="G9" i="1"/>
  <c r="G8" i="1"/>
  <c r="G7" i="1"/>
  <c r="G6" i="1"/>
  <c r="G5" i="1"/>
  <c r="G4" i="1"/>
  <c r="G3" i="1"/>
  <c r="G24" i="1" l="1"/>
  <c r="G26" i="1"/>
  <c r="G25" i="1"/>
  <c r="G27" i="1"/>
  <c r="G19" i="1"/>
  <c r="G20" i="1" s="1"/>
  <c r="H20" i="1"/>
  <c r="J20" i="1"/>
</calcChain>
</file>

<file path=xl/sharedStrings.xml><?xml version="1.0" encoding="utf-8"?>
<sst xmlns="http://schemas.openxmlformats.org/spreadsheetml/2006/main" count="145" uniqueCount="69">
  <si>
    <t>Employee ID</t>
  </si>
  <si>
    <t>Department </t>
  </si>
  <si>
    <t>Date of Joining</t>
  </si>
  <si>
    <t>Role</t>
  </si>
  <si>
    <t>CTC</t>
  </si>
  <si>
    <t>Performance Rating</t>
  </si>
  <si>
    <t>ABC 458</t>
  </si>
  <si>
    <t>Derivatives</t>
  </si>
  <si>
    <t>Analyst</t>
  </si>
  <si>
    <t>Met Expectations</t>
  </si>
  <si>
    <t>ABC 459</t>
  </si>
  <si>
    <t>Below Expectations</t>
  </si>
  <si>
    <t>ABC 465</t>
  </si>
  <si>
    <t>ABC 468</t>
  </si>
  <si>
    <t>ABC 469</t>
  </si>
  <si>
    <t>ABC 470</t>
  </si>
  <si>
    <t>ABC 473</t>
  </si>
  <si>
    <t>Exceeded Expectations</t>
  </si>
  <si>
    <t>ABC 477</t>
  </si>
  <si>
    <t>ABC 479</t>
  </si>
  <si>
    <t>ABC 490</t>
  </si>
  <si>
    <t>ABC 495</t>
  </si>
  <si>
    <t>ABC 499</t>
  </si>
  <si>
    <t>ABC 501</t>
  </si>
  <si>
    <t>ABC 505</t>
  </si>
  <si>
    <t>ABC 506</t>
  </si>
  <si>
    <t>ABC 507</t>
  </si>
  <si>
    <t>Below Expectations - 0%</t>
  </si>
  <si>
    <t>Met Expectations- 10%</t>
  </si>
  <si>
    <t>Exceeded Expectaions- 18%</t>
  </si>
  <si>
    <t>performance </t>
  </si>
  <si>
    <t>hike</t>
  </si>
  <si>
    <t>Performance based hike</t>
  </si>
  <si>
    <t>Standard hike @12%</t>
  </si>
  <si>
    <t>standard dev</t>
  </si>
  <si>
    <t>Q1</t>
  </si>
  <si>
    <t>Q3</t>
  </si>
  <si>
    <t>5 number summary</t>
  </si>
  <si>
    <t>lowest</t>
  </si>
  <si>
    <t>median</t>
  </si>
  <si>
    <t>highest</t>
  </si>
  <si>
    <t>`</t>
  </si>
  <si>
    <t>Question 1</t>
  </si>
  <si>
    <t>2.5 / 5 pts</t>
  </si>
  <si>
    <t>Skip to question text.</t>
  </si>
  <si>
    <t>The CEO of ABC Ltd has decided to provide a 12% hike to all his employees. However, as a HR Head you suggest a performance based hike as follows:</t>
  </si>
  <si>
    <t>From the above illustration:</t>
  </si>
  <si>
    <t>Standard </t>
  </si>
  <si>
    <t>  </t>
  </si>
  <si>
    <t>Performance based revised pay </t>
  </si>
  <si>
    <t>Calculate the standard deviation for both standard and revised performance based hike (Enter upto 2 decimal points)</t>
  </si>
  <si>
    <t>The CEO of ABC Ltd has decided to provide a 12% hike to all his employees.</t>
  </si>
  <si>
    <t xml:space="preserve"> However as a HR Head you suggest a performance based hike as follows:</t>
  </si>
  <si>
    <t>Standard hike VS Preformance based hike . Which is better for ABC Ltd and why ?</t>
  </si>
  <si>
    <t>Answer:</t>
  </si>
  <si>
    <t>Also, from a business point of view, a Standard hike system in very de-motivational for high performers, as it gives out a message that the reward is not directly linked to their performance. If every performer is getting the same percentage of hike, it defeats the purpose of Performance Assessment.</t>
  </si>
  <si>
    <t>Standard hike</t>
  </si>
  <si>
    <t>Q2</t>
  </si>
  <si>
    <t>Total</t>
  </si>
  <si>
    <t>A Performance Based Hike is mathematically better for the company, because in that approach, the company has to budget a total hike of only Rs. 970000, instead of Rs. 13,87,200 which would have had to be paid in a standard hike, which amounts to a saving of Rs. 417,200. This money may be used for a variety of purposes like increased hikes, extra nominal hikes for those who were below expectations (just to keep them motivated to stay with the company), extra training programs for employees to improve their performance, improved facilities, etc.</t>
  </si>
  <si>
    <t>Submit a 5 number summary for revised performance based pay.</t>
  </si>
  <si>
    <r>
      <t>Find out </t>
    </r>
    <r>
      <rPr>
        <b/>
        <sz val="12"/>
        <color rgb="FF000000"/>
        <rFont val="Arial"/>
        <family val="2"/>
      </rPr>
      <t>Stdev P and Quartile inclusive value</t>
    </r>
  </si>
  <si>
    <t>Answer</t>
  </si>
  <si>
    <t>5 number summary:</t>
  </si>
  <si>
    <t>stdev P</t>
  </si>
  <si>
    <t>What is the 90th Percentile value (inclusive) for the revised standard hike pay ?</t>
  </si>
  <si>
    <t>Q4</t>
  </si>
  <si>
    <t>90th percentile</t>
  </si>
  <si>
    <t>90th percentile for the standard hike @12% =  924000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</si>
</sst>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8"/>
      <color rgb="FF000000"/>
      <name val="Arial"/>
      <family val="2"/>
    </font>
    <font>
      <sz val="11"/>
      <color theme="1"/>
      <name val="Arial"/>
      <family val="2"/>
    </font>
    <font>
      <b/>
      <sz val="13.2"/>
      <color rgb="FF000000"/>
      <name val="Arial"/>
      <family val="2"/>
    </font>
    <font>
      <b/>
      <sz val="9.9"/>
      <color rgb="FF595959"/>
      <name val="Arial"/>
      <family val="2"/>
    </font>
    <font>
      <b/>
      <sz val="8"/>
      <color rgb="FF000000"/>
      <name val="Arial"/>
      <family val="2"/>
    </font>
    <font>
      <b/>
      <sz val="6"/>
      <color rgb="FFFFFFFF"/>
      <name val="Arial"/>
      <family val="2"/>
    </font>
    <font>
      <b/>
      <sz val="6"/>
      <color rgb="FF333333"/>
      <name val="Arial"/>
      <family val="2"/>
    </font>
    <font>
      <u/>
      <sz val="11"/>
      <color theme="10"/>
      <name val="Calibri"/>
      <family val="2"/>
      <scheme val="minor"/>
    </font>
    <font>
      <sz val="12"/>
      <color rgb="FF000000"/>
      <name val="Arial"/>
      <family val="2"/>
    </font>
    <font>
      <b/>
      <sz val="12"/>
      <color rgb="FF000000"/>
      <name val="Arial"/>
      <family val="2"/>
    </font>
    <font>
      <sz val="12"/>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5F5F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medium">
        <color rgb="FFAAAAAA"/>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2" fillId="0" borderId="1" xfId="0" applyFont="1" applyBorder="1" applyAlignment="1">
      <alignment vertical="center" wrapText="1"/>
    </xf>
    <xf numFmtId="15" fontId="2" fillId="0" borderId="1" xfId="0" applyNumberFormat="1" applyFont="1" applyBorder="1" applyAlignment="1">
      <alignment vertical="center" wrapText="1"/>
    </xf>
    <xf numFmtId="0" fontId="2" fillId="0" borderId="0" xfId="0" applyFont="1" applyFill="1" applyBorder="1" applyAlignment="1">
      <alignment vertical="center" wrapText="1"/>
    </xf>
    <xf numFmtId="2" fontId="2" fillId="0" borderId="1" xfId="0" applyNumberFormat="1" applyFont="1" applyBorder="1" applyAlignment="1">
      <alignment vertical="center" wrapText="1"/>
    </xf>
    <xf numFmtId="0" fontId="2" fillId="0" borderId="2" xfId="0" applyFont="1" applyFill="1" applyBorder="1" applyAlignment="1">
      <alignment vertical="center" wrapText="1"/>
    </xf>
    <xf numFmtId="2" fontId="0" fillId="0" borderId="0" xfId="0" applyNumberFormat="1"/>
    <xf numFmtId="1" fontId="0" fillId="0" borderId="0" xfId="0" applyNumberFormat="1"/>
    <xf numFmtId="0" fontId="0" fillId="0" borderId="0" xfId="0" applyBorder="1"/>
    <xf numFmtId="0" fontId="2" fillId="0" borderId="0" xfId="0" applyFont="1" applyBorder="1" applyAlignment="1">
      <alignment vertical="center" wrapText="1"/>
    </xf>
    <xf numFmtId="0" fontId="2" fillId="2" borderId="2" xfId="0" applyFont="1" applyFill="1" applyBorder="1" applyAlignment="1">
      <alignment vertical="center" wrapText="1"/>
    </xf>
    <xf numFmtId="0" fontId="0" fillId="2" borderId="0" xfId="0" applyFill="1"/>
    <xf numFmtId="2" fontId="0" fillId="2" borderId="0" xfId="0" applyNumberFormat="1" applyFill="1"/>
    <xf numFmtId="0" fontId="3" fillId="0" borderId="3" xfId="0" applyFont="1" applyBorder="1" applyAlignment="1">
      <alignment horizontal="left" vertical="center" wrapText="1" indent="1"/>
    </xf>
    <xf numFmtId="0" fontId="0" fillId="0" borderId="0" xfId="0" applyAlignment="1">
      <alignment horizontal="left" vertical="center" wrapText="1" indent="1"/>
    </xf>
    <xf numFmtId="0" fontId="4" fillId="0" borderId="0" xfId="0" applyFont="1" applyAlignment="1">
      <alignment horizontal="left" vertical="center" wrapText="1" indent="1"/>
    </xf>
    <xf numFmtId="0" fontId="8" fillId="3" borderId="3" xfId="1" applyFill="1" applyBorder="1" applyAlignment="1">
      <alignment horizontal="left" vertical="center" wrapText="1" indent="1"/>
    </xf>
    <xf numFmtId="0" fontId="9" fillId="0" borderId="0" xfId="0" applyFont="1" applyAlignment="1">
      <alignment vertical="center" wrapText="1"/>
    </xf>
    <xf numFmtId="0" fontId="5" fillId="0" borderId="0" xfId="0" applyFont="1" applyBorder="1" applyAlignment="1">
      <alignment vertical="center" wrapText="1"/>
    </xf>
    <xf numFmtId="0" fontId="6" fillId="0" borderId="0" xfId="0" applyFont="1" applyBorder="1" applyAlignment="1">
      <alignment horizontal="left" vertical="center" wrapText="1" indent="2"/>
    </xf>
    <xf numFmtId="0" fontId="7" fillId="0" borderId="0" xfId="0" applyFont="1" applyBorder="1" applyAlignment="1">
      <alignment horizontal="left" vertical="center" wrapText="1" indent="2"/>
    </xf>
    <xf numFmtId="0" fontId="1" fillId="0" borderId="0" xfId="0" applyFont="1" applyBorder="1" applyAlignment="1">
      <alignment vertical="center" wrapText="1"/>
    </xf>
    <xf numFmtId="0" fontId="1" fillId="0" borderId="0" xfId="0" applyFont="1" applyBorder="1" applyAlignment="1">
      <alignment horizontal="left" vertical="center" wrapText="1" indent="2"/>
    </xf>
    <xf numFmtId="0" fontId="9" fillId="0" borderId="0" xfId="0" applyFont="1" applyAlignment="1">
      <alignment horizontal="center" vertical="center" wrapText="1"/>
    </xf>
    <xf numFmtId="0" fontId="9" fillId="0" borderId="0" xfId="0" applyFont="1" applyAlignment="1">
      <alignment horizontal="left" vertical="center" wrapText="1"/>
    </xf>
    <xf numFmtId="0" fontId="0" fillId="0" borderId="4" xfId="0" applyBorder="1"/>
    <xf numFmtId="0" fontId="11" fillId="0" borderId="0" xfId="0" applyFont="1"/>
    <xf numFmtId="2" fontId="0" fillId="0" borderId="0" xfId="0" applyNumberFormat="1" applyBorder="1"/>
    <xf numFmtId="0" fontId="11" fillId="0" borderId="0" xfId="0" applyFont="1" applyAlignment="1">
      <alignment horizontal="left"/>
    </xf>
    <xf numFmtId="0" fontId="0" fillId="2"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1</xdr:col>
          <xdr:colOff>914400</xdr:colOff>
          <xdr:row>14</xdr:row>
          <xdr:rowOff>31750</xdr:rowOff>
        </xdr:to>
        <xdr:sp macro="" textlink="">
          <xdr:nvSpPr>
            <xdr:cNvPr id="2049" name="Control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1</xdr:col>
          <xdr:colOff>914400</xdr:colOff>
          <xdr:row>16</xdr:row>
          <xdr:rowOff>31750</xdr:rowOff>
        </xdr:to>
        <xdr:sp macro="" textlink="">
          <xdr:nvSpPr>
            <xdr:cNvPr id="2050" name="Control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hyperlink" Target="https://jigsawacademy.net/courses/247/quizzes/3404?headless=1" TargetMode="External"/><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11" workbookViewId="0">
      <selection activeCell="I27" sqref="I27"/>
    </sheetView>
  </sheetViews>
  <sheetFormatPr defaultRowHeight="14.5" x14ac:dyDescent="0.35"/>
  <cols>
    <col min="1" max="1" width="11.90625" customWidth="1"/>
    <col min="2" max="2" width="18.36328125" customWidth="1"/>
    <col min="3" max="3" width="10.26953125" bestFit="1" customWidth="1"/>
    <col min="6" max="6" width="17.26953125" customWidth="1"/>
    <col min="7" max="7" width="10.81640625" bestFit="1" customWidth="1"/>
    <col min="8" max="8" width="13.1796875" customWidth="1"/>
    <col min="9" max="9" width="6.7265625" customWidth="1"/>
  </cols>
  <sheetData>
    <row r="1" spans="1:16" ht="42" x14ac:dyDescent="0.35">
      <c r="A1" s="1" t="s">
        <v>0</v>
      </c>
      <c r="B1" s="1" t="s">
        <v>1</v>
      </c>
      <c r="C1" s="1" t="s">
        <v>2</v>
      </c>
      <c r="D1" s="1" t="s">
        <v>3</v>
      </c>
      <c r="E1" s="1" t="s">
        <v>4</v>
      </c>
      <c r="F1" s="1" t="s">
        <v>5</v>
      </c>
      <c r="G1" s="5" t="s">
        <v>33</v>
      </c>
      <c r="H1" s="5" t="s">
        <v>32</v>
      </c>
    </row>
    <row r="2" spans="1:16" x14ac:dyDescent="0.35">
      <c r="A2" s="1" t="s">
        <v>6</v>
      </c>
      <c r="B2" s="1" t="s">
        <v>7</v>
      </c>
      <c r="C2" s="2">
        <v>41730</v>
      </c>
      <c r="D2" s="1" t="s">
        <v>8</v>
      </c>
      <c r="E2" s="1">
        <v>700000</v>
      </c>
      <c r="F2" s="1" t="s">
        <v>9</v>
      </c>
      <c r="G2">
        <f>E2*1.12</f>
        <v>784000.00000000012</v>
      </c>
      <c r="H2">
        <v>770000.00000000012</v>
      </c>
    </row>
    <row r="3" spans="1:16" ht="28" x14ac:dyDescent="0.35">
      <c r="A3" s="1" t="s">
        <v>10</v>
      </c>
      <c r="B3" s="1" t="s">
        <v>7</v>
      </c>
      <c r="C3" s="2">
        <v>41730</v>
      </c>
      <c r="D3" s="1" t="s">
        <v>8</v>
      </c>
      <c r="E3" s="1">
        <v>680000</v>
      </c>
      <c r="F3" s="1" t="s">
        <v>11</v>
      </c>
      <c r="G3">
        <f t="shared" ref="G3:G17" si="0">E3*1.12</f>
        <v>761600.00000000012</v>
      </c>
      <c r="H3">
        <v>680000</v>
      </c>
    </row>
    <row r="4" spans="1:16" ht="28" x14ac:dyDescent="0.35">
      <c r="A4" s="1" t="s">
        <v>12</v>
      </c>
      <c r="B4" s="1" t="s">
        <v>7</v>
      </c>
      <c r="C4" s="2">
        <v>41730</v>
      </c>
      <c r="D4" s="1" t="s">
        <v>8</v>
      </c>
      <c r="E4" s="1">
        <v>750000</v>
      </c>
      <c r="F4" s="1" t="s">
        <v>11</v>
      </c>
      <c r="G4">
        <f t="shared" si="0"/>
        <v>840000.00000000012</v>
      </c>
      <c r="H4">
        <v>750000</v>
      </c>
      <c r="O4" s="1" t="s">
        <v>30</v>
      </c>
      <c r="P4" s="1" t="s">
        <v>31</v>
      </c>
    </row>
    <row r="5" spans="1:16" ht="56" x14ac:dyDescent="0.35">
      <c r="A5" s="1" t="s">
        <v>13</v>
      </c>
      <c r="B5" s="1" t="s">
        <v>7</v>
      </c>
      <c r="C5" s="2">
        <v>41730</v>
      </c>
      <c r="D5" s="1" t="s">
        <v>8</v>
      </c>
      <c r="E5" s="1">
        <v>700000</v>
      </c>
      <c r="F5" s="1" t="s">
        <v>9</v>
      </c>
      <c r="G5">
        <f t="shared" si="0"/>
        <v>784000.00000000012</v>
      </c>
      <c r="H5">
        <v>770000.00000000012</v>
      </c>
      <c r="O5" s="1" t="s">
        <v>17</v>
      </c>
      <c r="P5" s="1">
        <v>1.18</v>
      </c>
    </row>
    <row r="6" spans="1:16" ht="42" x14ac:dyDescent="0.35">
      <c r="A6" s="1" t="s">
        <v>14</v>
      </c>
      <c r="B6" s="1" t="s">
        <v>7</v>
      </c>
      <c r="C6" s="2">
        <v>42074</v>
      </c>
      <c r="D6" s="1" t="s">
        <v>8</v>
      </c>
      <c r="E6" s="1">
        <v>700000</v>
      </c>
      <c r="F6" s="1" t="s">
        <v>9</v>
      </c>
      <c r="G6">
        <f t="shared" si="0"/>
        <v>784000.00000000012</v>
      </c>
      <c r="H6">
        <v>770000.00000000012</v>
      </c>
      <c r="O6" s="1" t="s">
        <v>9</v>
      </c>
      <c r="P6" s="4">
        <v>1.1000000000000001</v>
      </c>
    </row>
    <row r="7" spans="1:16" ht="42" x14ac:dyDescent="0.35">
      <c r="A7" s="1" t="s">
        <v>15</v>
      </c>
      <c r="B7" s="1" t="s">
        <v>7</v>
      </c>
      <c r="C7" s="2">
        <v>42011</v>
      </c>
      <c r="D7" s="1" t="s">
        <v>8</v>
      </c>
      <c r="E7" s="1">
        <v>800000</v>
      </c>
      <c r="F7" s="1" t="s">
        <v>11</v>
      </c>
      <c r="G7">
        <f t="shared" si="0"/>
        <v>896000.00000000012</v>
      </c>
      <c r="H7">
        <v>800000</v>
      </c>
      <c r="O7" s="1" t="s">
        <v>11</v>
      </c>
      <c r="P7" s="4">
        <v>1</v>
      </c>
    </row>
    <row r="8" spans="1:16" ht="28" x14ac:dyDescent="0.35">
      <c r="A8" s="1" t="s">
        <v>16</v>
      </c>
      <c r="B8" s="1" t="s">
        <v>7</v>
      </c>
      <c r="C8" s="2">
        <v>42102</v>
      </c>
      <c r="D8" s="1" t="s">
        <v>8</v>
      </c>
      <c r="E8" s="1">
        <v>650000</v>
      </c>
      <c r="F8" s="1" t="s">
        <v>17</v>
      </c>
      <c r="G8">
        <f t="shared" si="0"/>
        <v>728000.00000000012</v>
      </c>
      <c r="H8">
        <v>767000</v>
      </c>
    </row>
    <row r="9" spans="1:16" ht="42" x14ac:dyDescent="0.35">
      <c r="A9" s="1" t="s">
        <v>18</v>
      </c>
      <c r="B9" s="1" t="s">
        <v>7</v>
      </c>
      <c r="C9" s="2">
        <v>42102</v>
      </c>
      <c r="D9" s="1" t="s">
        <v>8</v>
      </c>
      <c r="E9" s="1">
        <v>650000</v>
      </c>
      <c r="F9" s="1" t="s">
        <v>11</v>
      </c>
      <c r="G9">
        <f t="shared" si="0"/>
        <v>728000.00000000012</v>
      </c>
      <c r="H9">
        <v>650000</v>
      </c>
    </row>
    <row r="10" spans="1:16" ht="42" x14ac:dyDescent="0.35">
      <c r="A10" s="1" t="s">
        <v>19</v>
      </c>
      <c r="B10" s="1" t="s">
        <v>7</v>
      </c>
      <c r="C10" s="2">
        <v>42102</v>
      </c>
      <c r="D10" s="1" t="s">
        <v>8</v>
      </c>
      <c r="E10" s="1">
        <v>700000</v>
      </c>
      <c r="F10" s="1" t="s">
        <v>9</v>
      </c>
      <c r="G10">
        <f t="shared" si="0"/>
        <v>784000.00000000012</v>
      </c>
      <c r="H10">
        <v>770000.00000000012</v>
      </c>
    </row>
    <row r="11" spans="1:16" ht="42" x14ac:dyDescent="0.35">
      <c r="A11" s="1" t="s">
        <v>20</v>
      </c>
      <c r="B11" s="1" t="s">
        <v>7</v>
      </c>
      <c r="C11" s="2">
        <v>42102</v>
      </c>
      <c r="D11" s="1" t="s">
        <v>8</v>
      </c>
      <c r="E11" s="1">
        <v>700000</v>
      </c>
      <c r="F11" s="1" t="s">
        <v>11</v>
      </c>
      <c r="G11">
        <f t="shared" si="0"/>
        <v>784000.00000000012</v>
      </c>
      <c r="H11">
        <v>700000</v>
      </c>
    </row>
    <row r="12" spans="1:16" ht="42" x14ac:dyDescent="0.35">
      <c r="A12" s="1" t="s">
        <v>21</v>
      </c>
      <c r="B12" s="1" t="s">
        <v>7</v>
      </c>
      <c r="C12" s="2">
        <v>41967</v>
      </c>
      <c r="D12" s="1" t="s">
        <v>8</v>
      </c>
      <c r="E12" s="1">
        <v>700000</v>
      </c>
      <c r="F12" s="1" t="s">
        <v>9</v>
      </c>
      <c r="G12">
        <f t="shared" si="0"/>
        <v>784000.00000000012</v>
      </c>
      <c r="H12">
        <v>770000.00000000012</v>
      </c>
    </row>
    <row r="13" spans="1:16" ht="42" x14ac:dyDescent="0.35">
      <c r="A13" s="1" t="s">
        <v>22</v>
      </c>
      <c r="B13" s="1" t="s">
        <v>7</v>
      </c>
      <c r="C13" s="2">
        <v>41730</v>
      </c>
      <c r="D13" s="1" t="s">
        <v>8</v>
      </c>
      <c r="E13" s="1">
        <v>900000</v>
      </c>
      <c r="F13" s="1" t="s">
        <v>9</v>
      </c>
      <c r="G13">
        <f t="shared" si="0"/>
        <v>1008000.0000000001</v>
      </c>
      <c r="H13">
        <v>990000.00000000012</v>
      </c>
    </row>
    <row r="14" spans="1:16" ht="28" x14ac:dyDescent="0.35">
      <c r="A14" s="1" t="s">
        <v>23</v>
      </c>
      <c r="B14" s="1" t="s">
        <v>7</v>
      </c>
      <c r="C14" s="2">
        <v>42142</v>
      </c>
      <c r="D14" s="1" t="s">
        <v>8</v>
      </c>
      <c r="E14" s="1">
        <v>850000</v>
      </c>
      <c r="F14" s="1" t="s">
        <v>17</v>
      </c>
      <c r="G14">
        <f t="shared" si="0"/>
        <v>952000.00000000012</v>
      </c>
      <c r="H14">
        <v>1003000</v>
      </c>
    </row>
    <row r="15" spans="1:16" ht="42" x14ac:dyDescent="0.35">
      <c r="A15" s="1" t="s">
        <v>24</v>
      </c>
      <c r="B15" s="1" t="s">
        <v>7</v>
      </c>
      <c r="C15" s="2">
        <v>41687</v>
      </c>
      <c r="D15" s="1" t="s">
        <v>8</v>
      </c>
      <c r="E15" s="1">
        <v>730000</v>
      </c>
      <c r="F15" s="1" t="s">
        <v>9</v>
      </c>
      <c r="G15">
        <f t="shared" si="0"/>
        <v>817600.00000000012</v>
      </c>
      <c r="H15">
        <v>803000.00000000012</v>
      </c>
    </row>
    <row r="16" spans="1:16" ht="42" x14ac:dyDescent="0.35">
      <c r="A16" s="1" t="s">
        <v>25</v>
      </c>
      <c r="B16" s="1" t="s">
        <v>7</v>
      </c>
      <c r="C16" s="2">
        <v>41730</v>
      </c>
      <c r="D16" s="1" t="s">
        <v>8</v>
      </c>
      <c r="E16" s="1">
        <v>700000</v>
      </c>
      <c r="F16" s="1" t="s">
        <v>9</v>
      </c>
      <c r="G16">
        <f t="shared" si="0"/>
        <v>784000.00000000012</v>
      </c>
      <c r="H16">
        <v>770000.00000000012</v>
      </c>
    </row>
    <row r="17" spans="1:17" ht="28" x14ac:dyDescent="0.35">
      <c r="A17" s="1" t="s">
        <v>26</v>
      </c>
      <c r="B17" s="1" t="s">
        <v>7</v>
      </c>
      <c r="C17" s="2">
        <v>41396</v>
      </c>
      <c r="D17" s="1" t="s">
        <v>8</v>
      </c>
      <c r="E17" s="1">
        <v>650000</v>
      </c>
      <c r="F17" s="1" t="s">
        <v>17</v>
      </c>
      <c r="G17">
        <f t="shared" si="0"/>
        <v>728000.00000000012</v>
      </c>
      <c r="H17" s="7">
        <v>767000</v>
      </c>
    </row>
    <row r="18" spans="1:17" x14ac:dyDescent="0.35">
      <c r="C18" s="11" t="s">
        <v>35</v>
      </c>
      <c r="F18" s="10" t="s">
        <v>34</v>
      </c>
      <c r="G18" s="12">
        <f>STDEV(G2:G17)</f>
        <v>79564.682282195208</v>
      </c>
      <c r="H18" s="12">
        <f>STDEV(H2:H17)</f>
        <v>93001.702493377321</v>
      </c>
    </row>
    <row r="19" spans="1:17" x14ac:dyDescent="0.35">
      <c r="C19" t="s">
        <v>57</v>
      </c>
      <c r="E19">
        <f>SUM(E2:E17)</f>
        <v>11560000</v>
      </c>
      <c r="F19" s="5" t="s">
        <v>58</v>
      </c>
      <c r="G19">
        <f>SUM(G2:G17)</f>
        <v>12947200.000000002</v>
      </c>
      <c r="H19">
        <f>SUM(H2:H17)</f>
        <v>12530000</v>
      </c>
    </row>
    <row r="20" spans="1:17" x14ac:dyDescent="0.35">
      <c r="F20" s="5" t="s">
        <v>31</v>
      </c>
      <c r="G20">
        <f>G19-E19</f>
        <v>1387200.0000000019</v>
      </c>
      <c r="H20">
        <f>H19-E19</f>
        <v>970000</v>
      </c>
      <c r="I20" s="8"/>
      <c r="J20">
        <f>G20-H20</f>
        <v>417200.00000000186</v>
      </c>
    </row>
    <row r="21" spans="1:17" x14ac:dyDescent="0.35">
      <c r="E21" s="8"/>
      <c r="F21" s="8"/>
      <c r="G21" s="8"/>
      <c r="H21" s="8"/>
      <c r="I21" s="8"/>
    </row>
    <row r="22" spans="1:17" ht="28" x14ac:dyDescent="0.35">
      <c r="C22" t="s">
        <v>36</v>
      </c>
      <c r="F22" s="5" t="s">
        <v>37</v>
      </c>
      <c r="I22" s="8"/>
    </row>
    <row r="23" spans="1:17" x14ac:dyDescent="0.35">
      <c r="E23" s="8"/>
      <c r="F23" s="5" t="s">
        <v>38</v>
      </c>
      <c r="G23" s="8">
        <f>_xlfn.QUARTILE.INC($G$2:$G$17,0)</f>
        <v>728000.00000000012</v>
      </c>
      <c r="H23" s="8">
        <f>_xlfn.QUARTILE.INC($H$2:$H$17,0)</f>
        <v>650000</v>
      </c>
      <c r="I23" s="8"/>
    </row>
    <row r="24" spans="1:17" x14ac:dyDescent="0.35">
      <c r="E24" s="8"/>
      <c r="F24" s="9" t="s">
        <v>39</v>
      </c>
      <c r="G24" s="8">
        <f>_xlfn.QUARTILE.INC($G$2:$G$17,2)</f>
        <v>784000.00000000012</v>
      </c>
      <c r="H24" s="8">
        <f>_xlfn.QUARTILE.INC($H$2:$H$17,2)</f>
        <v>770000.00000000012</v>
      </c>
      <c r="I24" s="8"/>
    </row>
    <row r="25" spans="1:17" x14ac:dyDescent="0.35">
      <c r="E25" s="8"/>
      <c r="F25" s="3" t="s">
        <v>35</v>
      </c>
      <c r="G25" s="8">
        <f>_xlfn.QUARTILE.INC($G$2:$G$17,1)</f>
        <v>778400.00000000012</v>
      </c>
      <c r="H25" s="8">
        <f>_xlfn.QUARTILE.INC($H$2:$H$17,1)</f>
        <v>762750</v>
      </c>
      <c r="I25" s="8"/>
      <c r="Q25" t="s">
        <v>41</v>
      </c>
    </row>
    <row r="26" spans="1:17" x14ac:dyDescent="0.35">
      <c r="E26" s="8"/>
      <c r="F26" s="9" t="s">
        <v>36</v>
      </c>
      <c r="G26" s="8">
        <f>_xlfn.QUARTILE.INC($G$2:$G$17,3)</f>
        <v>823200.00000000012</v>
      </c>
      <c r="H26" s="8">
        <f>_xlfn.QUARTILE.INC($H$2:$H$17,3)</f>
        <v>777500.00000000012</v>
      </c>
      <c r="I26" s="8"/>
    </row>
    <row r="27" spans="1:17" x14ac:dyDescent="0.35">
      <c r="E27" s="8"/>
      <c r="F27" s="3" t="s">
        <v>40</v>
      </c>
      <c r="G27" s="8">
        <f>_xlfn.QUARTILE.INC($G$2:$G$17,4)</f>
        <v>1008000.0000000001</v>
      </c>
      <c r="H27" s="8">
        <f>_xlfn.QUARTILE.INC($H$2:$H$17,4)</f>
        <v>1003000</v>
      </c>
      <c r="I27" s="8"/>
    </row>
    <row r="28" spans="1:17" x14ac:dyDescent="0.35">
      <c r="E28" s="8"/>
      <c r="F28" s="3" t="s">
        <v>64</v>
      </c>
      <c r="G28" s="27">
        <f>_xlfn.STDEV.P(G2:G17)</f>
        <v>77038.17235630659</v>
      </c>
      <c r="H28" s="27">
        <f>_xlfn.STDEV.P(H2:H17)</f>
        <v>90048.511231446799</v>
      </c>
      <c r="I28" s="8"/>
    </row>
    <row r="29" spans="1:17" x14ac:dyDescent="0.35">
      <c r="E29" s="8"/>
      <c r="F29" s="3"/>
      <c r="G29" s="27"/>
      <c r="H29" s="27"/>
      <c r="I29" s="8"/>
    </row>
    <row r="30" spans="1:17" x14ac:dyDescent="0.35">
      <c r="C30" t="s">
        <v>66</v>
      </c>
      <c r="E30" s="8"/>
      <c r="F30" s="3" t="s">
        <v>67</v>
      </c>
      <c r="G30" s="29">
        <f>_xlfn.PERCENTILE.INC(G1:G17,0.9)</f>
        <v>924000.00000000012</v>
      </c>
      <c r="H30" s="8">
        <f>_xlfn.PERCENTILE.INC(H1:H17,0.9)</f>
        <v>896500.00000000012</v>
      </c>
      <c r="I30" s="8"/>
    </row>
    <row r="31" spans="1:17" x14ac:dyDescent="0.35">
      <c r="E31" s="8"/>
      <c r="F31" s="8"/>
      <c r="G31" s="8"/>
      <c r="H31" s="8"/>
      <c r="I31" s="8"/>
    </row>
    <row r="32" spans="1:17" x14ac:dyDescent="0.35">
      <c r="E32" s="8"/>
      <c r="F32" s="8"/>
      <c r="G32" s="8"/>
      <c r="H32" s="8"/>
      <c r="I32" s="8"/>
    </row>
    <row r="33" spans="5:9" x14ac:dyDescent="0.35">
      <c r="E33" s="8"/>
      <c r="F33" s="8"/>
      <c r="G33" s="8"/>
      <c r="H33" s="8"/>
      <c r="I33" s="8"/>
    </row>
  </sheetData>
  <pageMargins left="0.7" right="0.7" top="0.75" bottom="0.75" header="0.3" footer="0.3"/>
  <pageSetup paperSize="9" orientation="portrait" r:id="rId1"/>
  <ignoredErrors>
    <ignoredError sqref="H28" formulaRange="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28"/>
  <sheetViews>
    <sheetView workbookViewId="0">
      <selection activeCell="B5" sqref="B5:C8"/>
    </sheetView>
  </sheetViews>
  <sheetFormatPr defaultRowHeight="14.5" x14ac:dyDescent="0.35"/>
  <cols>
    <col min="2" max="2" width="33" customWidth="1"/>
    <col min="3" max="3" width="25.08984375" customWidth="1"/>
  </cols>
  <sheetData>
    <row r="1" spans="2:3" ht="17" thickBot="1" x14ac:dyDescent="0.4">
      <c r="B1" s="13" t="s">
        <v>42</v>
      </c>
    </row>
    <row r="2" spans="2:3" x14ac:dyDescent="0.35">
      <c r="B2" s="15" t="s">
        <v>43</v>
      </c>
    </row>
    <row r="3" spans="2:3" ht="15" thickBot="1" x14ac:dyDescent="0.4">
      <c r="B3" s="16" t="s">
        <v>44</v>
      </c>
    </row>
    <row r="4" spans="2:3" x14ac:dyDescent="0.35">
      <c r="B4" s="14"/>
    </row>
    <row r="5" spans="2:3" ht="62" x14ac:dyDescent="0.35">
      <c r="B5" s="17" t="s">
        <v>51</v>
      </c>
      <c r="C5" s="17" t="s">
        <v>52</v>
      </c>
    </row>
    <row r="6" spans="2:3" ht="15.5" x14ac:dyDescent="0.35">
      <c r="B6" s="17" t="s">
        <v>27</v>
      </c>
    </row>
    <row r="7" spans="2:3" ht="15.5" x14ac:dyDescent="0.35">
      <c r="B7" s="17" t="s">
        <v>28</v>
      </c>
    </row>
    <row r="8" spans="2:3" ht="15.5" x14ac:dyDescent="0.35">
      <c r="B8" s="17" t="s">
        <v>29</v>
      </c>
    </row>
    <row r="9" spans="2:3" ht="15.5" x14ac:dyDescent="0.35">
      <c r="B9" s="17"/>
    </row>
    <row r="10" spans="2:3" ht="15.5" x14ac:dyDescent="0.35">
      <c r="B10" s="17" t="s">
        <v>46</v>
      </c>
    </row>
    <row r="11" spans="2:3" ht="62" x14ac:dyDescent="0.35">
      <c r="B11" s="17" t="s">
        <v>50</v>
      </c>
    </row>
    <row r="12" spans="2:3" ht="15.5" x14ac:dyDescent="0.35">
      <c r="B12" s="17"/>
    </row>
    <row r="13" spans="2:3" ht="15.5" x14ac:dyDescent="0.35">
      <c r="B13" s="17" t="s">
        <v>47</v>
      </c>
    </row>
    <row r="14" spans="2:3" ht="15.5" x14ac:dyDescent="0.35">
      <c r="B14" s="17" t="s">
        <v>48</v>
      </c>
      <c r="C14" s="6">
        <v>79564.682282195208</v>
      </c>
    </row>
    <row r="15" spans="2:3" ht="15.5" x14ac:dyDescent="0.35">
      <c r="B15" s="17" t="s">
        <v>49</v>
      </c>
    </row>
    <row r="16" spans="2:3" ht="15.5" x14ac:dyDescent="0.35">
      <c r="B16" s="17"/>
      <c r="C16" s="6">
        <v>93001.702493377321</v>
      </c>
    </row>
    <row r="17" spans="2:3" ht="15.5" x14ac:dyDescent="0.35">
      <c r="B17" s="17"/>
    </row>
    <row r="18" spans="2:3" x14ac:dyDescent="0.35">
      <c r="B18" s="18"/>
      <c r="C18" s="8"/>
    </row>
    <row r="19" spans="2:3" x14ac:dyDescent="0.35">
      <c r="B19" s="19"/>
      <c r="C19" s="8"/>
    </row>
    <row r="20" spans="2:3" x14ac:dyDescent="0.35">
      <c r="B20" s="20"/>
      <c r="C20" s="8"/>
    </row>
    <row r="21" spans="2:3" x14ac:dyDescent="0.35">
      <c r="B21" s="21"/>
      <c r="C21" s="8"/>
    </row>
    <row r="22" spans="2:3" x14ac:dyDescent="0.35">
      <c r="B22" s="22"/>
      <c r="C22" s="8"/>
    </row>
    <row r="23" spans="2:3" x14ac:dyDescent="0.35">
      <c r="B23" s="18"/>
      <c r="C23" s="8"/>
    </row>
    <row r="24" spans="2:3" x14ac:dyDescent="0.35">
      <c r="B24" s="19"/>
      <c r="C24" s="8"/>
    </row>
    <row r="25" spans="2:3" x14ac:dyDescent="0.35">
      <c r="B25" s="20"/>
      <c r="C25" s="8"/>
    </row>
    <row r="26" spans="2:3" x14ac:dyDescent="0.35">
      <c r="B26" s="21"/>
      <c r="C26" s="8"/>
    </row>
    <row r="27" spans="2:3" x14ac:dyDescent="0.35">
      <c r="B27" s="22"/>
      <c r="C27" s="8"/>
    </row>
    <row r="28" spans="2:3" x14ac:dyDescent="0.35">
      <c r="B28" s="8"/>
      <c r="C28" s="8"/>
    </row>
  </sheetData>
  <hyperlinks>
    <hyperlink ref="B3" r:id="rId1" location="question_22341_question_text" display="question_22341_question_text"/>
  </hyperlinks>
  <pageMargins left="0.7" right="0.7" top="0.75" bottom="0.75" header="0.3" footer="0.3"/>
  <drawing r:id="rId2"/>
  <legacyDrawing r:id="rId3"/>
  <controls>
    <mc:AlternateContent xmlns:mc="http://schemas.openxmlformats.org/markup-compatibility/2006">
      <mc:Choice Requires="x14">
        <control shapeId="2050" r:id="rId4" name="Control 2">
          <controlPr defaultSize="0" r:id="rId5">
            <anchor moveWithCells="1">
              <from>
                <xdr:col>1</xdr:col>
                <xdr:colOff>0</xdr:colOff>
                <xdr:row>15</xdr:row>
                <xdr:rowOff>0</xdr:rowOff>
              </from>
              <to>
                <xdr:col>1</xdr:col>
                <xdr:colOff>914400</xdr:colOff>
                <xdr:row>16</xdr:row>
                <xdr:rowOff>31750</xdr:rowOff>
              </to>
            </anchor>
          </controlPr>
        </control>
      </mc:Choice>
      <mc:Fallback>
        <control shapeId="2050" r:id="rId4" name="Control 2"/>
      </mc:Fallback>
    </mc:AlternateContent>
    <mc:AlternateContent xmlns:mc="http://schemas.openxmlformats.org/markup-compatibility/2006">
      <mc:Choice Requires="x14">
        <control shapeId="2049" r:id="rId6" name="Control 1">
          <controlPr defaultSize="0" r:id="rId7">
            <anchor moveWithCells="1">
              <from>
                <xdr:col>1</xdr:col>
                <xdr:colOff>0</xdr:colOff>
                <xdr:row>13</xdr:row>
                <xdr:rowOff>0</xdr:rowOff>
              </from>
              <to>
                <xdr:col>1</xdr:col>
                <xdr:colOff>914400</xdr:colOff>
                <xdr:row>14</xdr:row>
                <xdr:rowOff>31750</xdr:rowOff>
              </to>
            </anchor>
          </controlPr>
        </control>
      </mc:Choice>
      <mc:Fallback>
        <control shapeId="2049" r:id="rId6" name="Control 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9"/>
  <sheetViews>
    <sheetView topLeftCell="A10" workbookViewId="0">
      <selection activeCell="F19" sqref="F19"/>
    </sheetView>
  </sheetViews>
  <sheetFormatPr defaultRowHeight="14.5" x14ac:dyDescent="0.35"/>
  <cols>
    <col min="2" max="2" width="20.453125" customWidth="1"/>
    <col min="3" max="3" width="18.54296875" customWidth="1"/>
    <col min="4" max="4" width="13.7265625" customWidth="1"/>
  </cols>
  <sheetData>
    <row r="4" spans="1:9" ht="93" x14ac:dyDescent="0.35">
      <c r="B4" s="17" t="s">
        <v>51</v>
      </c>
      <c r="C4" s="17" t="s">
        <v>52</v>
      </c>
    </row>
    <row r="5" spans="1:9" ht="31" x14ac:dyDescent="0.35">
      <c r="B5" s="17" t="s">
        <v>27</v>
      </c>
    </row>
    <row r="6" spans="1:9" ht="31" x14ac:dyDescent="0.35">
      <c r="B6" s="17" t="s">
        <v>28</v>
      </c>
    </row>
    <row r="7" spans="1:9" ht="31" x14ac:dyDescent="0.35">
      <c r="B7" s="17" t="s">
        <v>29</v>
      </c>
    </row>
    <row r="9" spans="1:9" ht="31" x14ac:dyDescent="0.35">
      <c r="B9" s="17" t="s">
        <v>46</v>
      </c>
    </row>
    <row r="10" spans="1:9" ht="77.5" customHeight="1" x14ac:dyDescent="0.35">
      <c r="B10" s="24" t="s">
        <v>53</v>
      </c>
      <c r="C10" s="24"/>
      <c r="D10" s="24"/>
    </row>
    <row r="12" spans="1:9" ht="200" customHeight="1" x14ac:dyDescent="0.35">
      <c r="A12" t="s">
        <v>54</v>
      </c>
      <c r="B12" s="24" t="s">
        <v>59</v>
      </c>
      <c r="C12" s="24"/>
      <c r="D12" s="24"/>
      <c r="E12" s="24"/>
      <c r="F12" s="24"/>
      <c r="G12" s="24"/>
      <c r="H12" s="24"/>
      <c r="I12" s="24"/>
    </row>
    <row r="13" spans="1:9" ht="110" customHeight="1" x14ac:dyDescent="0.35">
      <c r="B13" s="24" t="s">
        <v>55</v>
      </c>
      <c r="C13" s="24"/>
      <c r="D13" s="24"/>
      <c r="E13" s="24"/>
      <c r="F13" s="24"/>
      <c r="G13" s="24"/>
      <c r="H13" s="24"/>
      <c r="I13" s="24"/>
    </row>
    <row r="16" spans="1:9" x14ac:dyDescent="0.35">
      <c r="B16" s="25"/>
      <c r="C16" s="25" t="s">
        <v>56</v>
      </c>
      <c r="D16" s="25" t="s">
        <v>32</v>
      </c>
    </row>
    <row r="17" spans="2:4" x14ac:dyDescent="0.35">
      <c r="B17" s="25" t="s">
        <v>34</v>
      </c>
      <c r="C17" s="25">
        <v>79564.682282195208</v>
      </c>
      <c r="D17" s="25">
        <v>93001.702493377321</v>
      </c>
    </row>
    <row r="18" spans="2:4" x14ac:dyDescent="0.35">
      <c r="B18" s="25" t="s">
        <v>58</v>
      </c>
      <c r="C18" s="25">
        <v>12947200.000000002</v>
      </c>
      <c r="D18" s="25">
        <v>12530000</v>
      </c>
    </row>
    <row r="19" spans="2:4" x14ac:dyDescent="0.35">
      <c r="B19" s="25" t="s">
        <v>31</v>
      </c>
      <c r="C19" s="25">
        <v>1387200.0000000019</v>
      </c>
      <c r="D19" s="25">
        <v>970000</v>
      </c>
    </row>
  </sheetData>
  <mergeCells count="5">
    <mergeCell ref="B13:G13"/>
    <mergeCell ref="B10:D10"/>
    <mergeCell ref="H12:I12"/>
    <mergeCell ref="H13:I13"/>
    <mergeCell ref="B12:G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workbookViewId="0">
      <selection activeCell="E16" sqref="E16"/>
    </sheetView>
  </sheetViews>
  <sheetFormatPr defaultRowHeight="14.5" x14ac:dyDescent="0.35"/>
  <cols>
    <col min="3" max="3" width="14.90625" customWidth="1"/>
    <col min="4" max="4" width="13.08984375" customWidth="1"/>
  </cols>
  <sheetData>
    <row r="2" spans="1:5" ht="75" customHeight="1" x14ac:dyDescent="0.35">
      <c r="B2" s="23" t="s">
        <v>45</v>
      </c>
      <c r="C2" s="23"/>
      <c r="D2" s="23"/>
      <c r="E2" s="23"/>
    </row>
    <row r="3" spans="1:5" ht="15.5" x14ac:dyDescent="0.35">
      <c r="B3" s="23" t="s">
        <v>27</v>
      </c>
      <c r="C3" s="23"/>
      <c r="D3" s="23"/>
      <c r="E3" s="23"/>
    </row>
    <row r="4" spans="1:5" ht="15.5" x14ac:dyDescent="0.35">
      <c r="B4" s="23" t="s">
        <v>28</v>
      </c>
      <c r="C4" s="23"/>
      <c r="D4" s="23"/>
      <c r="E4" s="23"/>
    </row>
    <row r="5" spans="1:5" ht="15.5" x14ac:dyDescent="0.35">
      <c r="B5" s="23" t="s">
        <v>29</v>
      </c>
      <c r="C5" s="23"/>
      <c r="D5" s="23"/>
      <c r="E5" s="23"/>
    </row>
    <row r="6" spans="1:5" ht="15.5" x14ac:dyDescent="0.35">
      <c r="B6" s="23" t="s">
        <v>46</v>
      </c>
      <c r="C6" s="23"/>
      <c r="D6" s="23"/>
      <c r="E6" s="23"/>
    </row>
    <row r="7" spans="1:5" ht="46.5" customHeight="1" x14ac:dyDescent="0.35">
      <c r="B7" s="23" t="s">
        <v>60</v>
      </c>
      <c r="C7" s="23"/>
      <c r="D7" s="23"/>
      <c r="E7" s="23"/>
    </row>
    <row r="8" spans="1:5" ht="45.5" customHeight="1" x14ac:dyDescent="0.35">
      <c r="B8" s="23" t="s">
        <v>61</v>
      </c>
      <c r="C8" s="23"/>
      <c r="D8" s="23"/>
      <c r="E8" s="23"/>
    </row>
    <row r="9" spans="1:5" ht="15.5" x14ac:dyDescent="0.35">
      <c r="B9" s="26"/>
      <c r="C9" s="26"/>
      <c r="D9" s="26"/>
      <c r="E9" s="26"/>
    </row>
    <row r="11" spans="1:5" x14ac:dyDescent="0.35">
      <c r="A11" t="s">
        <v>62</v>
      </c>
      <c r="B11" t="s">
        <v>63</v>
      </c>
    </row>
    <row r="12" spans="1:5" ht="42" x14ac:dyDescent="0.35">
      <c r="C12" s="5" t="s">
        <v>32</v>
      </c>
    </row>
    <row r="13" spans="1:5" x14ac:dyDescent="0.35">
      <c r="B13" t="s">
        <v>38</v>
      </c>
      <c r="C13">
        <v>650000</v>
      </c>
    </row>
    <row r="14" spans="1:5" x14ac:dyDescent="0.35">
      <c r="B14" t="s">
        <v>39</v>
      </c>
      <c r="C14">
        <v>770000.00000000012</v>
      </c>
    </row>
    <row r="15" spans="1:5" x14ac:dyDescent="0.35">
      <c r="B15" t="s">
        <v>35</v>
      </c>
      <c r="C15">
        <v>762750</v>
      </c>
    </row>
    <row r="16" spans="1:5" x14ac:dyDescent="0.35">
      <c r="B16" t="s">
        <v>36</v>
      </c>
      <c r="C16">
        <v>777500.00000000012</v>
      </c>
    </row>
    <row r="17" spans="2:3" x14ac:dyDescent="0.35">
      <c r="B17" t="s">
        <v>40</v>
      </c>
      <c r="C17">
        <v>1003000</v>
      </c>
    </row>
    <row r="18" spans="2:3" x14ac:dyDescent="0.35">
      <c r="B18" t="s">
        <v>64</v>
      </c>
      <c r="C18" s="6">
        <v>90048.511231446799</v>
      </c>
    </row>
  </sheetData>
  <mergeCells count="7">
    <mergeCell ref="B2:E2"/>
    <mergeCell ref="B3:E3"/>
    <mergeCell ref="B4:E4"/>
    <mergeCell ref="B5:E5"/>
    <mergeCell ref="B6:E6"/>
    <mergeCell ref="B7:E7"/>
    <mergeCell ref="B8: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tabSelected="1" workbookViewId="0">
      <selection activeCell="H7" sqref="H7"/>
    </sheetView>
  </sheetViews>
  <sheetFormatPr defaultRowHeight="14.5" x14ac:dyDescent="0.35"/>
  <sheetData>
    <row r="2" spans="1:6" ht="150" customHeight="1" x14ac:dyDescent="0.35">
      <c r="B2" s="24" t="s">
        <v>45</v>
      </c>
      <c r="C2" s="24"/>
      <c r="D2" s="24"/>
      <c r="E2" s="24"/>
    </row>
    <row r="3" spans="1:6" ht="30" customHeight="1" x14ac:dyDescent="0.35">
      <c r="B3" s="24" t="s">
        <v>27</v>
      </c>
      <c r="C3" s="24"/>
      <c r="D3" s="24"/>
      <c r="E3" s="24"/>
    </row>
    <row r="4" spans="1:6" ht="30" customHeight="1" x14ac:dyDescent="0.35">
      <c r="B4" s="24" t="s">
        <v>28</v>
      </c>
      <c r="C4" s="24"/>
      <c r="D4" s="24"/>
      <c r="E4" s="24"/>
    </row>
    <row r="5" spans="1:6" ht="30" customHeight="1" x14ac:dyDescent="0.35">
      <c r="B5" s="24" t="s">
        <v>29</v>
      </c>
      <c r="C5" s="24"/>
      <c r="D5" s="24"/>
      <c r="E5" s="24"/>
    </row>
    <row r="6" spans="1:6" ht="30" customHeight="1" x14ac:dyDescent="0.35">
      <c r="B6" s="24" t="s">
        <v>46</v>
      </c>
      <c r="C6" s="24"/>
      <c r="D6" s="24"/>
      <c r="E6" s="24"/>
    </row>
    <row r="7" spans="1:6" ht="90" customHeight="1" x14ac:dyDescent="0.35">
      <c r="B7" s="24" t="s">
        <v>65</v>
      </c>
      <c r="C7" s="24"/>
      <c r="D7" s="24"/>
      <c r="E7" s="24"/>
    </row>
    <row r="8" spans="1:6" ht="67.5" customHeight="1" x14ac:dyDescent="0.35">
      <c r="A8" t="s">
        <v>62</v>
      </c>
      <c r="B8" s="24" t="s">
        <v>68</v>
      </c>
      <c r="C8" s="24"/>
      <c r="D8" s="24"/>
      <c r="E8" s="28"/>
    </row>
    <row r="13" spans="1:6" x14ac:dyDescent="0.35">
      <c r="F13" s="8"/>
    </row>
  </sheetData>
  <mergeCells count="7">
    <mergeCell ref="B8:D8"/>
    <mergeCell ref="B2:E2"/>
    <mergeCell ref="B3:E3"/>
    <mergeCell ref="B4:E4"/>
    <mergeCell ref="B5:E5"/>
    <mergeCell ref="B6:E6"/>
    <mergeCell ref="B7: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Question1</vt:lpstr>
      <vt:lpstr>Question 2</vt:lpstr>
      <vt:lpstr>Question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Madhusudan</dc:creator>
  <cp:lastModifiedBy>Madhusudan</cp:lastModifiedBy>
  <dcterms:created xsi:type="dcterms:W3CDTF">2018-06-11T19:48:44Z</dcterms:created>
  <dcterms:modified xsi:type="dcterms:W3CDTF">2018-06-11T21:55:00Z</dcterms:modified>
</cp:coreProperties>
</file>