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6470"/>
  </bookViews>
  <sheets>
    <sheet name="Project Costing Model" sheetId="1" r:id="rId1"/>
    <sheet name="Scenario Summary" sheetId="3" r:id="rId2"/>
    <sheet name="Answer Report 1" sheetId="9" r:id="rId3"/>
    <sheet name="Sensitivity Report 1" sheetId="10" r:id="rId4"/>
    <sheet name="Limits Report 1" sheetId="11" r:id="rId5"/>
  </sheets>
  <definedNames>
    <definedName name="Projected_Profit">'Project Costing Model'!$E$20</definedName>
    <definedName name="Quantity_Sold_Per_Manual">'Project Costing Model'!$E$16</definedName>
    <definedName name="Sale_Price">'Project Costing Model'!$E$15</definedName>
    <definedName name="solver_adj" localSheetId="0" hidden="1">'Project Costing Model'!$B$7:$B$9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'Project Costing Model'!$E$7</definedName>
    <definedName name="solver_lhs2" localSheetId="0" hidden="1">'Project Costing Model'!$B$7</definedName>
    <definedName name="solver_lhs3" localSheetId="0" hidden="1">'Project Costing Model'!$B$8</definedName>
    <definedName name="solver_lhs4" localSheetId="0" hidden="1">'Project Costing Model'!$B$8</definedName>
    <definedName name="solver_lhs5" localSheetId="0" hidden="1">'Project Costing Model'!$B$9</definedName>
    <definedName name="solver_lhs6" localSheetId="0" hidden="1">'Project Costing Model'!$B$9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'Project Costing Model'!$E$20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30</definedName>
    <definedName name="solver_rhs2" localSheetId="0" hidden="1">12</definedName>
    <definedName name="solver_rhs3" localSheetId="0" hidden="1">9</definedName>
    <definedName name="solver_rhs4" localSheetId="0" hidden="1">7</definedName>
    <definedName name="solver_rhs5" localSheetId="0" hidden="1">6</definedName>
    <definedName name="solver_rhs6" localSheetId="0" hidden="1">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4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Staff">'Project Costing Model'!$B$7</definedName>
    <definedName name="Working_Day">'Project Costing Model'!$B$8</definedName>
    <definedName name="Working_Week">'Project Costing Model'!$B$9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 s="1"/>
  <c r="E10" i="1"/>
  <c r="E11" i="1" s="1"/>
  <c r="E6" i="1"/>
  <c r="E5" i="1"/>
  <c r="E12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<sst xmlns="http://schemas.openxmlformats.org/spreadsheetml/2006/main" count="163" uniqueCount="100">
  <si>
    <t>Project Costing Overview</t>
  </si>
  <si>
    <t>Project Variables</t>
  </si>
  <si>
    <t>Project Duration</t>
  </si>
  <si>
    <t>Software Manuals</t>
  </si>
  <si>
    <t>Total effort (hours)</t>
  </si>
  <si>
    <t>Man Hours per Manual</t>
  </si>
  <si>
    <t>Total working week (hours)</t>
  </si>
  <si>
    <t>Total staff</t>
  </si>
  <si>
    <t>Calculated duration (weeks)</t>
  </si>
  <si>
    <t>Working day (hours)</t>
  </si>
  <si>
    <t>Working week (days)</t>
  </si>
  <si>
    <t>Salary calculations (per person per week)</t>
  </si>
  <si>
    <t>Standard Work Week Hours</t>
  </si>
  <si>
    <t>Total hours per week</t>
  </si>
  <si>
    <t>Standard Hourly Rate</t>
  </si>
  <si>
    <t>Base salary ($50 per hour up to 40 hours per week)</t>
  </si>
  <si>
    <t>Overtime Hourly Rate</t>
  </si>
  <si>
    <t>Overtime salary ($75 per hour over 40 hours per week)</t>
  </si>
  <si>
    <t>Costs</t>
  </si>
  <si>
    <t>Revenues</t>
  </si>
  <si>
    <t>Weekly salary (per person)</t>
  </si>
  <si>
    <t>Sale Price</t>
  </si>
  <si>
    <t>Total weekly salaries</t>
  </si>
  <si>
    <t>Quantity Sold (Per Manual)</t>
  </si>
  <si>
    <t>Total project salaries</t>
  </si>
  <si>
    <t>Per Manual Revenue</t>
  </si>
  <si>
    <t>Fixed Overheads</t>
  </si>
  <si>
    <t>Total Revenue</t>
  </si>
  <si>
    <t>Total Project Costs</t>
  </si>
  <si>
    <t>Projected Profit</t>
  </si>
  <si>
    <t>Current Price</t>
  </si>
  <si>
    <t>Created by hp on 8/21/2025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</si>
  <si>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</si>
  <si>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</si>
  <si>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</si>
  <si>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</si>
  <si>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</si>
  <si>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</si>
  <si>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</si>
  <si>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</si>
  <si>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</si>
  <si>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Sale_Price</t>
  </si>
  <si>
    <t>Quantity_Sold_Per_Manual</t>
  </si>
  <si>
    <t>Projected_Profit</t>
  </si>
  <si>
    <t>Total_Staff</t>
  </si>
  <si>
    <t>Working_Day</t>
  </si>
  <si>
    <t>Working_Week</t>
  </si>
  <si>
    <t>Microsoft Excel 16.0 Answer Report</t>
  </si>
  <si>
    <t>Worksheet: [Excel - Scenario Manager, Solver(Data Modeling).xlsx]Project Costing Model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</si>
  <si>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</si>
  <si>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</si>
  <si>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</si>
  <si>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</si>
  <si>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</si>
  <si>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</si>
  <si>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</si>
  <si>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</si>
  <si>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</si>
  <si>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</si>
  <si>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</si>
  <si>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</si>
  <si>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</si>
  <si>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</si>
  <si>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</si>
  <si>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</si>
  <si>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</si>
  <si>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</si>
  <si>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</si>
  <si>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$E$20</t>
  </si>
  <si>
    <t>$B$7</t>
  </si>
  <si>
    <t>Contin</t>
  </si>
  <si>
    <t>$B$8</t>
  </si>
  <si>
    <t>$B$9</t>
  </si>
  <si>
    <t>$E$7</t>
  </si>
  <si>
    <t>$E$7&lt;=30</t>
  </si>
  <si>
    <t>Binding</t>
  </si>
  <si>
    <t>$B$7&lt;=12</t>
  </si>
  <si>
    <t>$B$8&lt;=9</t>
  </si>
  <si>
    <t>Not Binding</t>
  </si>
  <si>
    <t>$B$8&gt;=7</t>
  </si>
  <si>
    <t>$B$9&lt;=6</t>
  </si>
  <si>
    <t>$B$9&gt;=4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</si>
  <si>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</si>
  <si>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</si>
  <si>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</si>
  <si>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</si>
  <si>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</si>
  <si>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</si>
  <si>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</si>
  <si>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</si>
  <si>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</si>
  <si>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</si>
  <si>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</si>
  <si>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</si>
  <si>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</si>
  <si>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</si>
  <si>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Solution Time: 0 Seconds.</t>
  </si>
  <si>
    <t>Iterations: 0 Subproblems: 0</t>
  </si>
  <si>
    <t>Report Created: 8/21/2025 2:02:00 AM</t>
  </si>
  <si>
    <t>Report Created: 8/21/2025 2:02:01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</si>
</sst>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.00"/>
    <numFmt numFmtId="165" formatCode="_-* #,##0_-;\-* #,##0_-;_-* &quot;-&quot;??_-;_-@_-"/>
    <numFmt numFmtId="166" formatCode="_-&quot;$&quot;* #,##0.00_-;\-&quot;$&quot;* #,##0.00_-;_-&quot;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7" fillId="0" borderId="0"/>
  </cellStyleXfs>
  <cellXfs count="48">
    <xf numFmtId="0" fontId="0" fillId="0" borderId="0" xfId="0"/>
    <xf numFmtId="0" fontId="5" fillId="3" borderId="0" xfId="4" applyFont="1" applyAlignment="1">
      <alignment vertical="center"/>
    </xf>
    <xf numFmtId="0" fontId="6" fillId="3" borderId="0" xfId="4" applyFont="1" applyAlignment="1">
      <alignment vertical="center"/>
    </xf>
    <xf numFmtId="0" fontId="8" fillId="0" borderId="0" xfId="5" applyFont="1" applyAlignment="1">
      <alignment vertical="center"/>
    </xf>
    <xf numFmtId="0" fontId="1" fillId="0" borderId="0" xfId="0" applyFont="1" applyAlignment="1">
      <alignment vertical="center"/>
    </xf>
    <xf numFmtId="0" fontId="9" fillId="4" borderId="0" xfId="4" applyFont="1" applyFill="1" applyAlignment="1">
      <alignment vertical="center"/>
    </xf>
    <xf numFmtId="0" fontId="10" fillId="4" borderId="0" xfId="4" applyFont="1" applyFill="1" applyAlignment="1">
      <alignment vertical="center"/>
    </xf>
    <xf numFmtId="0" fontId="11" fillId="0" borderId="0" xfId="5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5" applyFont="1"/>
    <xf numFmtId="0" fontId="1" fillId="0" borderId="0" xfId="0" applyFont="1"/>
    <xf numFmtId="0" fontId="13" fillId="0" borderId="0" xfId="5" applyFont="1"/>
    <xf numFmtId="0" fontId="14" fillId="2" borderId="1" xfId="2" applyFont="1"/>
    <xf numFmtId="1" fontId="8" fillId="0" borderId="0" xfId="5" applyNumberFormat="1" applyFont="1"/>
    <xf numFmtId="1" fontId="14" fillId="2" borderId="1" xfId="2" applyNumberFormat="1" applyFont="1"/>
    <xf numFmtId="1" fontId="4" fillId="3" borderId="0" xfId="4" applyNumberFormat="1"/>
    <xf numFmtId="164" fontId="8" fillId="0" borderId="0" xfId="5" applyNumberFormat="1" applyFont="1"/>
    <xf numFmtId="0" fontId="8" fillId="0" borderId="0" xfId="5" applyFont="1" applyFill="1"/>
    <xf numFmtId="164" fontId="15" fillId="0" borderId="0" xfId="0" applyNumberFormat="1" applyFont="1"/>
    <xf numFmtId="165" fontId="15" fillId="0" borderId="0" xfId="1" applyNumberFormat="1" applyFont="1"/>
    <xf numFmtId="164" fontId="14" fillId="2" borderId="1" xfId="2" applyNumberFormat="1" applyFont="1"/>
    <xf numFmtId="0" fontId="16" fillId="0" borderId="0" xfId="5" applyFont="1"/>
    <xf numFmtId="166" fontId="3" fillId="5" borderId="2" xfId="3" applyNumberFormat="1" applyFont="1" applyFill="1"/>
    <xf numFmtId="164" fontId="3" fillId="5" borderId="2" xfId="3" applyNumberFormat="1" applyFont="1" applyFill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4" xfId="0" applyNumberFormat="1" applyFill="1" applyBorder="1" applyAlignment="1"/>
    <xf numFmtId="0" fontId="17" fillId="6" borderId="5" xfId="0" applyFont="1" applyFill="1" applyBorder="1" applyAlignment="1">
      <alignment horizontal="left"/>
    </xf>
    <xf numFmtId="0" fontId="17" fillId="6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18" fillId="7" borderId="0" xfId="0" applyFont="1" applyFill="1" applyBorder="1" applyAlignment="1">
      <alignment horizontal="left"/>
    </xf>
    <xf numFmtId="0" fontId="19" fillId="7" borderId="6" xfId="0" applyFont="1" applyFill="1" applyBorder="1" applyAlignment="1">
      <alignment horizontal="left"/>
    </xf>
    <xf numFmtId="0" fontId="18" fillId="7" borderId="4" xfId="0" applyFont="1" applyFill="1" applyBorder="1" applyAlignment="1">
      <alignment horizontal="left"/>
    </xf>
    <xf numFmtId="0" fontId="20" fillId="6" borderId="3" xfId="0" applyFont="1" applyFill="1" applyBorder="1" applyAlignment="1">
      <alignment horizontal="right"/>
    </xf>
    <xf numFmtId="0" fontId="20" fillId="6" borderId="5" xfId="0" applyFont="1" applyFill="1" applyBorder="1" applyAlignment="1">
      <alignment horizontal="right"/>
    </xf>
    <xf numFmtId="164" fontId="0" fillId="8" borderId="0" xfId="0" applyNumberFormat="1" applyFill="1" applyBorder="1" applyAlignment="1"/>
    <xf numFmtId="165" fontId="0" fillId="8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0" fontId="3" fillId="0" borderId="0" xfId="0" applyFont="1"/>
    <xf numFmtId="0" fontId="0" fillId="0" borderId="10" xfId="0" applyFill="1" applyBorder="1" applyAlignment="1"/>
    <xf numFmtId="0" fontId="21" fillId="0" borderId="9" xfId="0" applyFont="1" applyFill="1" applyBorder="1" applyAlignment="1">
      <alignment horizontal="center"/>
    </xf>
    <xf numFmtId="0" fontId="0" fillId="0" borderId="11" xfId="0" applyFill="1" applyBorder="1" applyAlignment="1"/>
    <xf numFmtId="164" fontId="0" fillId="0" borderId="10" xfId="0" applyNumberFormat="1" applyFill="1" applyBorder="1" applyAlignment="1"/>
    <xf numFmtId="1" fontId="0" fillId="0" borderId="11" xfId="0" applyNumberFormat="1" applyFill="1" applyBorder="1" applyAlignment="1"/>
    <xf numFmtId="1" fontId="0" fillId="0" borderId="10" xfId="0" applyNumberFormat="1" applyFill="1" applyBorder="1" applyAlignment="1"/>
    <xf numFmtId="0" fontId="21" fillId="0" borderId="7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</cellXfs>
  <cellStyles count="6">
    <cellStyle name="Accent1" xfId="4" builtinId="29"/>
    <cellStyle name="Comma" xfId="1" builtinId="3"/>
    <cellStyle name="Normal" xfId="0" builtinId="0"/>
    <cellStyle name="Normal 2" xfId="5"/>
    <cellStyle name="Output" xfId="2" builtinId="21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8" sqref="G8"/>
    </sheetView>
  </sheetViews>
  <sheetFormatPr defaultColWidth="8.81640625" defaultRowHeight="14.5" x14ac:dyDescent="0.35"/>
  <cols>
    <col min="1" max="1" width="40.54296875" style="10" customWidth="1"/>
    <col min="2" max="2" width="12.54296875" style="10" customWidth="1"/>
    <col min="3" max="3" width="7.1796875" style="10" customWidth="1"/>
    <col min="4" max="4" width="40.54296875" style="10" customWidth="1"/>
    <col min="5" max="5" width="12.54296875" style="10" customWidth="1"/>
    <col min="6" max="16384" width="8.81640625" style="10"/>
  </cols>
  <sheetData>
    <row r="1" spans="1:6" s="4" customFormat="1" ht="31" x14ac:dyDescent="0.35">
      <c r="A1" s="1" t="s">
        <v>0</v>
      </c>
      <c r="B1" s="2"/>
      <c r="C1" s="2"/>
      <c r="D1" s="2"/>
      <c r="E1" s="2"/>
      <c r="F1" s="3"/>
    </row>
    <row r="2" spans="1:6" s="8" customFormat="1" ht="10.5" x14ac:dyDescent="0.35">
      <c r="A2" s="5"/>
      <c r="B2" s="6"/>
      <c r="C2" s="6"/>
      <c r="D2" s="6"/>
      <c r="E2" s="6"/>
      <c r="F2" s="7"/>
    </row>
    <row r="3" spans="1:6" x14ac:dyDescent="0.35">
      <c r="A3" s="9"/>
      <c r="B3" s="9"/>
      <c r="C3" s="9"/>
      <c r="D3" s="9"/>
      <c r="E3" s="9"/>
      <c r="F3" s="9"/>
    </row>
    <row r="4" spans="1:6" ht="15.5" x14ac:dyDescent="0.35">
      <c r="A4" s="11" t="s">
        <v>1</v>
      </c>
      <c r="B4" s="9"/>
      <c r="C4" s="9"/>
      <c r="D4" s="11" t="s">
        <v>2</v>
      </c>
      <c r="E4" s="9"/>
      <c r="F4" s="9"/>
    </row>
    <row r="5" spans="1:6" x14ac:dyDescent="0.35">
      <c r="A5" s="9" t="s">
        <v>3</v>
      </c>
      <c r="B5" s="12">
        <v>13</v>
      </c>
      <c r="C5" s="9"/>
      <c r="D5" s="9" t="s">
        <v>4</v>
      </c>
      <c r="E5" s="9">
        <f>B5*B6</f>
        <v>13000</v>
      </c>
      <c r="F5" s="9"/>
    </row>
    <row r="6" spans="1:6" x14ac:dyDescent="0.35">
      <c r="A6" s="9" t="s">
        <v>5</v>
      </c>
      <c r="B6" s="12">
        <v>1000</v>
      </c>
      <c r="C6" s="9"/>
      <c r="D6" s="9" t="s">
        <v>6</v>
      </c>
      <c r="E6" s="13">
        <f>B7*B8*B9</f>
        <v>433.33302649774242</v>
      </c>
      <c r="F6" s="9"/>
    </row>
    <row r="7" spans="1:6" x14ac:dyDescent="0.35">
      <c r="A7" s="9" t="s">
        <v>7</v>
      </c>
      <c r="B7" s="14">
        <v>11.999999999999998</v>
      </c>
      <c r="C7" s="9"/>
      <c r="D7" s="9" t="s">
        <v>8</v>
      </c>
      <c r="E7" s="15">
        <f>E5/E6</f>
        <v>30.000021242479029</v>
      </c>
      <c r="F7" s="9"/>
    </row>
    <row r="8" spans="1:6" x14ac:dyDescent="0.35">
      <c r="A8" s="9" t="s">
        <v>9</v>
      </c>
      <c r="B8" s="14">
        <v>7.8998416096684947</v>
      </c>
      <c r="C8" s="9"/>
      <c r="D8" s="9"/>
      <c r="E8" s="9"/>
      <c r="F8" s="9"/>
    </row>
    <row r="9" spans="1:6" ht="15.5" x14ac:dyDescent="0.35">
      <c r="A9" s="9" t="s">
        <v>10</v>
      </c>
      <c r="B9" s="14">
        <v>4.571115134420257</v>
      </c>
      <c r="C9" s="9"/>
      <c r="D9" s="11" t="s">
        <v>11</v>
      </c>
      <c r="E9" s="9"/>
      <c r="F9" s="9"/>
    </row>
    <row r="10" spans="1:6" x14ac:dyDescent="0.35">
      <c r="A10" s="9" t="s">
        <v>12</v>
      </c>
      <c r="B10" s="12">
        <v>35</v>
      </c>
      <c r="C10" s="9"/>
      <c r="D10" s="9" t="s">
        <v>13</v>
      </c>
      <c r="E10" s="9">
        <f>B8*B9</f>
        <v>36.111085541478538</v>
      </c>
      <c r="F10" s="9"/>
    </row>
    <row r="11" spans="1:6" x14ac:dyDescent="0.35">
      <c r="A11" s="9" t="s">
        <v>14</v>
      </c>
      <c r="B11" s="12">
        <v>50</v>
      </c>
      <c r="C11" s="9"/>
      <c r="D11" s="9" t="s">
        <v>15</v>
      </c>
      <c r="E11" s="16">
        <f>E10*B11</f>
        <v>1805.5542770739269</v>
      </c>
      <c r="F11" s="9"/>
    </row>
    <row r="12" spans="1:6" x14ac:dyDescent="0.35">
      <c r="A12" s="9" t="s">
        <v>16</v>
      </c>
      <c r="B12" s="12">
        <v>75</v>
      </c>
      <c r="C12" s="9"/>
      <c r="D12" s="9" t="s">
        <v>17</v>
      </c>
      <c r="E12" s="16">
        <f>IF(E10&gt;B10,(E10-B10)*B12,0)</f>
        <v>83.331415610890332</v>
      </c>
      <c r="F12" s="9"/>
    </row>
    <row r="13" spans="1:6" x14ac:dyDescent="0.35">
      <c r="C13" s="9"/>
      <c r="D13" s="9"/>
      <c r="E13" s="9"/>
      <c r="F13" s="9"/>
    </row>
    <row r="14" spans="1:6" ht="15.5" x14ac:dyDescent="0.35">
      <c r="A14" s="11" t="s">
        <v>18</v>
      </c>
      <c r="C14" s="9"/>
      <c r="D14" s="11" t="s">
        <v>19</v>
      </c>
      <c r="F14" s="9"/>
    </row>
    <row r="15" spans="1:6" x14ac:dyDescent="0.35">
      <c r="A15" s="9" t="s">
        <v>20</v>
      </c>
      <c r="B15" s="16">
        <f>E11+E12</f>
        <v>1888.8856926848173</v>
      </c>
      <c r="C15" s="9"/>
      <c r="D15" s="17" t="s">
        <v>21</v>
      </c>
      <c r="E15" s="18">
        <v>35</v>
      </c>
      <c r="F15" s="9"/>
    </row>
    <row r="16" spans="1:6" x14ac:dyDescent="0.35">
      <c r="A16" s="9" t="s">
        <v>22</v>
      </c>
      <c r="B16" s="16">
        <f>B15*B7</f>
        <v>22666.628312217803</v>
      </c>
      <c r="C16" s="9"/>
      <c r="D16" s="17" t="s">
        <v>23</v>
      </c>
      <c r="E16" s="19">
        <v>2140</v>
      </c>
      <c r="F16" s="9"/>
    </row>
    <row r="17" spans="1:6" x14ac:dyDescent="0.35">
      <c r="A17" s="9" t="s">
        <v>24</v>
      </c>
      <c r="B17" s="16">
        <f>B16*E7</f>
        <v>679999.33086191071</v>
      </c>
      <c r="C17" s="9"/>
      <c r="D17" s="17" t="s">
        <v>25</v>
      </c>
      <c r="E17" s="16">
        <f>E15*E16</f>
        <v>74900</v>
      </c>
      <c r="F17" s="9"/>
    </row>
    <row r="18" spans="1:6" x14ac:dyDescent="0.35">
      <c r="A18" s="9" t="s">
        <v>26</v>
      </c>
      <c r="B18" s="20">
        <v>100000</v>
      </c>
      <c r="C18" s="9"/>
      <c r="D18" s="17" t="s">
        <v>27</v>
      </c>
      <c r="E18" s="16">
        <f>E17*B5</f>
        <v>973700</v>
      </c>
      <c r="F18" s="9"/>
    </row>
    <row r="19" spans="1:6" x14ac:dyDescent="0.35">
      <c r="A19" s="9"/>
      <c r="B19" s="21"/>
      <c r="C19" s="9"/>
      <c r="D19" s="9"/>
      <c r="E19" s="9"/>
      <c r="F19" s="9"/>
    </row>
    <row r="20" spans="1:6" ht="15" thickBot="1" x14ac:dyDescent="0.4">
      <c r="A20" s="22" t="s">
        <v>28</v>
      </c>
      <c r="B20" s="23">
        <f>B17+B18</f>
        <v>779999.33086191071</v>
      </c>
      <c r="C20" s="9"/>
      <c r="D20" s="22" t="s">
        <v>29</v>
      </c>
      <c r="E20" s="23">
        <f>E18-B20</f>
        <v>193700.66913808929</v>
      </c>
      <c r="F20" s="9"/>
    </row>
    <row r="21" spans="1:6" ht="15" thickTop="1" x14ac:dyDescent="0.35">
      <c r="C21" s="9"/>
      <c r="D21" s="9"/>
      <c r="E21" s="9"/>
      <c r="F21" s="9"/>
    </row>
    <row r="22" spans="1:6" x14ac:dyDescent="0.35">
      <c r="C22" s="9"/>
      <c r="D22" s="9"/>
      <c r="E22" s="9"/>
      <c r="F22" s="9"/>
    </row>
    <row r="23" spans="1:6" x14ac:dyDescent="0.35">
      <c r="C23" s="9"/>
      <c r="D23" s="9"/>
      <c r="E23" s="9"/>
      <c r="F23" s="9"/>
    </row>
    <row r="24" spans="1:6" x14ac:dyDescent="0.35">
      <c r="C24" s="9"/>
      <c r="D24" s="9"/>
      <c r="E24" s="9"/>
      <c r="F24" s="9"/>
    </row>
    <row r="25" spans="1:6" x14ac:dyDescent="0.35">
      <c r="C25" s="9"/>
      <c r="D25" s="9"/>
      <c r="E25" s="9"/>
      <c r="F25" s="9"/>
    </row>
    <row r="26" spans="1:6" x14ac:dyDescent="0.35">
      <c r="A26" s="9"/>
      <c r="B26" s="9"/>
      <c r="C26" s="9"/>
      <c r="D26" s="9"/>
      <c r="E26" s="9"/>
      <c r="F26" s="9"/>
    </row>
  </sheetData>
  <scenarios current="3" sqref="E20">
    <scenario name="20 Weeks" locked="1" count="3" user="hp" comment="Created by hp on 8/21/2025_x000a_Modified by hp on 8/21/2025">
      <inputCells r="B7" val="11" numFmtId="1"/>
      <inputCells r="B8" val="9" numFmtId="1"/>
      <inputCells r="B9" val="6" numFmtId="1"/>
    </scenario>
    <scenario name="30 Weeks" locked="1" count="3" user="hp" comment="Created by hp on 8/21/2025">
      <inputCells r="B7" val="10" numFmtId="1"/>
      <inputCells r="B8" val="8" numFmtId="1"/>
      <inputCells r="B9" val="5" numFmtId="1"/>
    </scenario>
    <scenario name="21 Weeks" locked="1" count="3" user="hp" comment="Created by hp on 8/21/2025">
      <inputCells r="B7" val="12" numFmtId="1"/>
      <inputCells r="B8" val="8" numFmtId="1"/>
      <inputCells r="B9" val="6" numFmtId="1"/>
    </scenario>
    <scenario name="42 Weeks" locked="1" count="3" user="hp" comment="Created by hp on 8/21/2025">
      <inputCells r="B7" val="10" numFmtId="1"/>
      <inputCells r="B8" val="7" numFmtId="1"/>
      <inputCells r="B9" val="4" numFmtId="1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workbookViewId="0"/>
  </sheetViews>
  <sheetFormatPr defaultRowHeight="14.5" outlineLevelRow="1" outlineLevelCol="1" x14ac:dyDescent="0.35"/>
  <cols>
    <col min="3" max="3" width="24.179687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29" t="s">
        <v>34</v>
      </c>
      <c r="C2" s="29"/>
      <c r="D2" s="34"/>
      <c r="E2" s="34"/>
      <c r="F2" s="34"/>
      <c r="G2" s="34"/>
    </row>
    <row r="3" spans="2:7" ht="15.5" collapsed="1" x14ac:dyDescent="0.35">
      <c r="B3" s="28"/>
      <c r="C3" s="28"/>
      <c r="D3" s="35" t="s">
        <v>36</v>
      </c>
      <c r="E3" s="35" t="s">
        <v>30</v>
      </c>
      <c r="F3" s="35" t="s">
        <v>32</v>
      </c>
      <c r="G3" s="35" t="s">
        <v>33</v>
      </c>
    </row>
    <row r="4" spans="2:7" ht="21" hidden="1" outlineLevel="1" x14ac:dyDescent="0.35">
      <c r="B4" s="31"/>
      <c r="C4" s="31"/>
      <c r="D4" s="24"/>
      <c r="E4" s="38" t="s">
        <v>31</v>
      </c>
      <c r="F4" s="38" t="s">
        <v>31</v>
      </c>
      <c r="G4" s="38" t="s">
        <v>31</v>
      </c>
    </row>
    <row r="5" spans="2:7" x14ac:dyDescent="0.35">
      <c r="B5" s="32" t="s">
        <v>35</v>
      </c>
      <c r="C5" s="32"/>
      <c r="D5" s="30"/>
      <c r="E5" s="30"/>
      <c r="F5" s="30"/>
      <c r="G5" s="30"/>
    </row>
    <row r="6" spans="2:7" outlineLevel="1" x14ac:dyDescent="0.35">
      <c r="B6" s="31"/>
      <c r="C6" s="31" t="s">
        <v>41</v>
      </c>
      <c r="D6" s="25">
        <v>35</v>
      </c>
      <c r="E6" s="36">
        <v>35</v>
      </c>
      <c r="F6" s="36">
        <v>30</v>
      </c>
      <c r="G6" s="36">
        <v>40</v>
      </c>
    </row>
    <row r="7" spans="2:7" outlineLevel="1" x14ac:dyDescent="0.35">
      <c r="B7" s="31"/>
      <c r="C7" s="31" t="s">
        <v>42</v>
      </c>
      <c r="D7" s="26">
        <v>2140</v>
      </c>
      <c r="E7" s="37">
        <v>2140</v>
      </c>
      <c r="F7" s="37">
        <v>2461</v>
      </c>
      <c r="G7" s="37">
        <v>1819</v>
      </c>
    </row>
    <row r="8" spans="2:7" x14ac:dyDescent="0.35">
      <c r="B8" s="32" t="s">
        <v>37</v>
      </c>
      <c r="C8" s="32"/>
      <c r="D8" s="30"/>
      <c r="E8" s="30"/>
      <c r="F8" s="30"/>
      <c r="G8" s="30"/>
    </row>
    <row r="9" spans="2:7" ht="15" outlineLevel="1" thickBot="1" x14ac:dyDescent="0.4">
      <c r="B9" s="33"/>
      <c r="C9" s="33" t="s">
        <v>43</v>
      </c>
      <c r="D9" s="27">
        <v>101825</v>
      </c>
      <c r="E9" s="27">
        <v>101825</v>
      </c>
      <c r="F9" s="27">
        <v>87914.999999999898</v>
      </c>
      <c r="G9" s="27">
        <v>74004.999999999898</v>
      </c>
    </row>
    <row r="10" spans="2:7" x14ac:dyDescent="0.35">
      <c r="B10" t="s">
        <v>38</v>
      </c>
    </row>
    <row r="11" spans="2:7" x14ac:dyDescent="0.35">
      <c r="B11" t="s">
        <v>39</v>
      </c>
    </row>
    <row r="12" spans="2:7" x14ac:dyDescent="0.35">
      <c r="B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4.5" x14ac:dyDescent="0.35"/>
  <cols>
    <col min="1" max="1" width="2.1796875" customWidth="1"/>
    <col min="2" max="2" width="4.90625" customWidth="1"/>
    <col min="3" max="3" width="24.26953125" customWidth="1"/>
    <col min="4" max="4" width="12.453125" bestFit="1" customWidth="1"/>
    <col min="5" max="5" width="10.81640625" bestFit="1" customWidth="1"/>
    <col min="6" max="6" width="10.453125" customWidth="1"/>
    <col min="7" max="7" width="11.81640625" bestFit="1" customWidth="1"/>
  </cols>
  <sheetData>
    <row r="1" spans="1:5" x14ac:dyDescent="0.35">
      <c r="A1" s="39" t="s">
        <v>47</v>
      </c>
    </row>
    <row r="2" spans="1:5" x14ac:dyDescent="0.35">
      <c r="A2" s="39" t="s">
        <v>48</v>
      </c>
    </row>
    <row r="3" spans="1:5" x14ac:dyDescent="0.35">
      <c r="A3" s="39" t="s">
        <v>98</v>
      </c>
    </row>
    <row r="4" spans="1:5" x14ac:dyDescent="0.35">
      <c r="A4" s="39" t="s">
        <v>49</v>
      </c>
    </row>
    <row r="5" spans="1:5" x14ac:dyDescent="0.35">
      <c r="A5" s="39" t="s">
        <v>50</v>
      </c>
    </row>
    <row r="6" spans="1:5" x14ac:dyDescent="0.35">
      <c r="A6" s="39"/>
      <c r="B6" t="s">
        <v>51</v>
      </c>
    </row>
    <row r="7" spans="1:5" x14ac:dyDescent="0.35">
      <c r="A7" s="39"/>
      <c r="B7" t="s">
        <v>96</v>
      </c>
    </row>
    <row r="8" spans="1:5" x14ac:dyDescent="0.35">
      <c r="A8" s="39"/>
      <c r="B8" t="s">
        <v>97</v>
      </c>
    </row>
    <row r="9" spans="1:5" x14ac:dyDescent="0.35">
      <c r="A9" s="39" t="s">
        <v>52</v>
      </c>
    </row>
    <row r="10" spans="1:5" x14ac:dyDescent="0.35">
      <c r="B10" t="s">
        <v>53</v>
      </c>
    </row>
    <row r="11" spans="1:5" x14ac:dyDescent="0.35">
      <c r="B11" t="s">
        <v>54</v>
      </c>
    </row>
    <row r="12" spans="1:5" x14ac:dyDescent="0.35">
      <c r="B12" t="s">
        <v>55</v>
      </c>
    </row>
    <row r="14" spans="1:5" ht="15" thickBot="1" x14ac:dyDescent="0.4">
      <c r="A14" t="s">
        <v>56</v>
      </c>
    </row>
    <row r="15" spans="1:5" ht="15" thickBot="1" x14ac:dyDescent="0.4">
      <c r="B15" s="41" t="s">
        <v>57</v>
      </c>
      <c r="C15" s="41" t="s">
        <v>58</v>
      </c>
      <c r="D15" s="41" t="s">
        <v>59</v>
      </c>
      <c r="E15" s="41" t="s">
        <v>60</v>
      </c>
    </row>
    <row r="16" spans="1:5" ht="15" thickBot="1" x14ac:dyDescent="0.4">
      <c r="B16" s="40" t="s">
        <v>68</v>
      </c>
      <c r="C16" s="40" t="s">
        <v>43</v>
      </c>
      <c r="D16" s="43">
        <v>193700.6691</v>
      </c>
      <c r="E16" s="43">
        <v>193700.6691</v>
      </c>
    </row>
    <row r="19" spans="1:7" ht="15" thickBot="1" x14ac:dyDescent="0.4">
      <c r="A19" t="s">
        <v>61</v>
      </c>
    </row>
    <row r="20" spans="1:7" ht="15" thickBot="1" x14ac:dyDescent="0.4">
      <c r="B20" s="41" t="s">
        <v>57</v>
      </c>
      <c r="C20" s="41" t="s">
        <v>58</v>
      </c>
      <c r="D20" s="41" t="s">
        <v>59</v>
      </c>
      <c r="E20" s="41" t="s">
        <v>60</v>
      </c>
      <c r="F20" s="41" t="s">
        <v>62</v>
      </c>
    </row>
    <row r="21" spans="1:7" x14ac:dyDescent="0.35">
      <c r="B21" s="42" t="s">
        <v>69</v>
      </c>
      <c r="C21" s="42" t="s">
        <v>44</v>
      </c>
      <c r="D21" s="44">
        <v>11.999999999999998</v>
      </c>
      <c r="E21" s="44">
        <v>11.999999999999998</v>
      </c>
      <c r="F21" s="42" t="s">
        <v>70</v>
      </c>
    </row>
    <row r="22" spans="1:7" x14ac:dyDescent="0.35">
      <c r="B22" s="42" t="s">
        <v>71</v>
      </c>
      <c r="C22" s="42" t="s">
        <v>45</v>
      </c>
      <c r="D22" s="44">
        <v>7.8998416096684947</v>
      </c>
      <c r="E22" s="44">
        <v>7.8998416096684947</v>
      </c>
      <c r="F22" s="42" t="s">
        <v>70</v>
      </c>
    </row>
    <row r="23" spans="1:7" ht="15" thickBot="1" x14ac:dyDescent="0.4">
      <c r="B23" s="40" t="s">
        <v>72</v>
      </c>
      <c r="C23" s="40" t="s">
        <v>46</v>
      </c>
      <c r="D23" s="45">
        <v>4.571115134420257</v>
      </c>
      <c r="E23" s="45">
        <v>4.571115134420257</v>
      </c>
      <c r="F23" s="40" t="s">
        <v>70</v>
      </c>
    </row>
    <row r="26" spans="1:7" ht="15" thickBot="1" x14ac:dyDescent="0.4">
      <c r="A26" t="s">
        <v>63</v>
      </c>
    </row>
    <row r="27" spans="1:7" ht="15" thickBot="1" x14ac:dyDescent="0.4">
      <c r="B27" s="41" t="s">
        <v>57</v>
      </c>
      <c r="C27" s="41" t="s">
        <v>58</v>
      </c>
      <c r="D27" s="41" t="s">
        <v>64</v>
      </c>
      <c r="E27" s="41" t="s">
        <v>65</v>
      </c>
      <c r="F27" s="41" t="s">
        <v>66</v>
      </c>
      <c r="G27" s="41" t="s">
        <v>67</v>
      </c>
    </row>
    <row r="28" spans="1:7" x14ac:dyDescent="0.35">
      <c r="B28" s="42" t="s">
        <v>73</v>
      </c>
      <c r="C28" s="42" t="s">
        <v>8</v>
      </c>
      <c r="D28" s="44">
        <v>30.000021242479029</v>
      </c>
      <c r="E28" s="42" t="s">
        <v>74</v>
      </c>
      <c r="F28" s="42" t="s">
        <v>75</v>
      </c>
      <c r="G28" s="42">
        <v>0</v>
      </c>
    </row>
    <row r="29" spans="1:7" x14ac:dyDescent="0.35">
      <c r="B29" s="42" t="s">
        <v>69</v>
      </c>
      <c r="C29" s="42" t="s">
        <v>44</v>
      </c>
      <c r="D29" s="44">
        <v>11.999999999999998</v>
      </c>
      <c r="E29" s="42" t="s">
        <v>76</v>
      </c>
      <c r="F29" s="42" t="s">
        <v>75</v>
      </c>
      <c r="G29" s="42">
        <v>0</v>
      </c>
    </row>
    <row r="30" spans="1:7" x14ac:dyDescent="0.35">
      <c r="B30" s="42" t="s">
        <v>71</v>
      </c>
      <c r="C30" s="42" t="s">
        <v>45</v>
      </c>
      <c r="D30" s="44">
        <v>7.8998416096684947</v>
      </c>
      <c r="E30" s="42" t="s">
        <v>77</v>
      </c>
      <c r="F30" s="42" t="s">
        <v>78</v>
      </c>
      <c r="G30" s="42">
        <v>1.1001583903315053</v>
      </c>
    </row>
    <row r="31" spans="1:7" x14ac:dyDescent="0.35">
      <c r="B31" s="42" t="s">
        <v>71</v>
      </c>
      <c r="C31" s="42" t="s">
        <v>45</v>
      </c>
      <c r="D31" s="44">
        <v>7.8998416096684947</v>
      </c>
      <c r="E31" s="42" t="s">
        <v>79</v>
      </c>
      <c r="F31" s="42" t="s">
        <v>78</v>
      </c>
      <c r="G31" s="44">
        <v>0.89984160966849469</v>
      </c>
    </row>
    <row r="32" spans="1:7" x14ac:dyDescent="0.35">
      <c r="B32" s="42" t="s">
        <v>72</v>
      </c>
      <c r="C32" s="42" t="s">
        <v>46</v>
      </c>
      <c r="D32" s="44">
        <v>4.571115134420257</v>
      </c>
      <c r="E32" s="42" t="s">
        <v>80</v>
      </c>
      <c r="F32" s="42" t="s">
        <v>78</v>
      </c>
      <c r="G32" s="42">
        <v>1.4288848655797439</v>
      </c>
    </row>
    <row r="33" spans="2:7" ht="15" thickBot="1" x14ac:dyDescent="0.4">
      <c r="B33" s="40" t="s">
        <v>72</v>
      </c>
      <c r="C33" s="40" t="s">
        <v>46</v>
      </c>
      <c r="D33" s="45">
        <v>4.571115134420257</v>
      </c>
      <c r="E33" s="40" t="s">
        <v>81</v>
      </c>
      <c r="F33" s="40" t="s">
        <v>78</v>
      </c>
      <c r="G33" s="45">
        <v>0.57111513442025696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defaultRowHeight="14.5" x14ac:dyDescent="0.35"/>
  <cols>
    <col min="1" max="1" width="2.1796875" customWidth="1"/>
    <col min="2" max="2" width="4.90625" bestFit="1" customWidth="1"/>
    <col min="3" max="3" width="24.26953125" bestFit="1" customWidth="1"/>
    <col min="4" max="5" width="11.81640625" bestFit="1" customWidth="1"/>
  </cols>
  <sheetData>
    <row r="1" spans="1:5" x14ac:dyDescent="0.35">
      <c r="A1" s="39" t="s">
        <v>82</v>
      </c>
    </row>
    <row r="2" spans="1:5" x14ac:dyDescent="0.35">
      <c r="A2" s="39" t="s">
        <v>48</v>
      </c>
    </row>
    <row r="3" spans="1:5" x14ac:dyDescent="0.35">
      <c r="A3" s="39" t="s">
        <v>99</v>
      </c>
    </row>
    <row r="6" spans="1:5" ht="15" thickBot="1" x14ac:dyDescent="0.4">
      <c r="A6" t="s">
        <v>61</v>
      </c>
    </row>
    <row r="7" spans="1:5" x14ac:dyDescent="0.35">
      <c r="B7" s="46"/>
      <c r="C7" s="46"/>
      <c r="D7" s="46" t="s">
        <v>83</v>
      </c>
      <c r="E7" s="46" t="s">
        <v>85</v>
      </c>
    </row>
    <row r="8" spans="1:5" ht="15" thickBot="1" x14ac:dyDescent="0.4">
      <c r="B8" s="47" t="s">
        <v>57</v>
      </c>
      <c r="C8" s="47" t="s">
        <v>58</v>
      </c>
      <c r="D8" s="47" t="s">
        <v>84</v>
      </c>
      <c r="E8" s="47" t="s">
        <v>86</v>
      </c>
    </row>
    <row r="9" spans="1:5" x14ac:dyDescent="0.35">
      <c r="B9" s="42" t="s">
        <v>69</v>
      </c>
      <c r="C9" s="42" t="s">
        <v>44</v>
      </c>
      <c r="D9" s="42">
        <v>11.999999999999998</v>
      </c>
      <c r="E9" s="42">
        <v>78750.22101588067</v>
      </c>
    </row>
    <row r="10" spans="1:5" x14ac:dyDescent="0.35">
      <c r="B10" s="42" t="s">
        <v>71</v>
      </c>
      <c r="C10" s="42" t="s">
        <v>45</v>
      </c>
      <c r="D10" s="42">
        <v>7.8998416096684947</v>
      </c>
      <c r="E10" s="42">
        <v>0</v>
      </c>
    </row>
    <row r="11" spans="1:5" ht="15" thickBot="1" x14ac:dyDescent="0.4">
      <c r="B11" s="40" t="s">
        <v>72</v>
      </c>
      <c r="C11" s="40" t="s">
        <v>46</v>
      </c>
      <c r="D11" s="40">
        <v>4.571115134420257</v>
      </c>
      <c r="E11" s="40">
        <v>0</v>
      </c>
    </row>
    <row r="13" spans="1:5" ht="15" thickBot="1" x14ac:dyDescent="0.4">
      <c r="A13" t="s">
        <v>63</v>
      </c>
    </row>
    <row r="14" spans="1:5" x14ac:dyDescent="0.35">
      <c r="B14" s="46"/>
      <c r="C14" s="46"/>
      <c r="D14" s="46" t="s">
        <v>83</v>
      </c>
      <c r="E14" s="46" t="s">
        <v>87</v>
      </c>
    </row>
    <row r="15" spans="1:5" ht="15" thickBot="1" x14ac:dyDescent="0.4">
      <c r="B15" s="47" t="s">
        <v>57</v>
      </c>
      <c r="C15" s="47" t="s">
        <v>58</v>
      </c>
      <c r="D15" s="47" t="s">
        <v>84</v>
      </c>
      <c r="E15" s="47" t="s">
        <v>88</v>
      </c>
    </row>
    <row r="16" spans="1:5" ht="15" thickBot="1" x14ac:dyDescent="0.4">
      <c r="B16" s="40" t="s">
        <v>73</v>
      </c>
      <c r="C16" s="40" t="s">
        <v>8</v>
      </c>
      <c r="D16" s="40">
        <v>30.000021242479029</v>
      </c>
      <c r="E16" s="40">
        <v>31500.00226512333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/>
  </sheetViews>
  <sheetFormatPr defaultRowHeight="14.5" x14ac:dyDescent="0.35"/>
  <cols>
    <col min="1" max="1" width="2.1796875" customWidth="1"/>
    <col min="2" max="2" width="5.81640625" bestFit="1" customWidth="1"/>
    <col min="3" max="3" width="14.26953125" bestFit="1" customWidth="1"/>
    <col min="4" max="4" width="10.81640625" bestFit="1" customWidth="1"/>
    <col min="5" max="5" width="2.1796875" customWidth="1"/>
    <col min="6" max="6" width="5.90625" customWidth="1"/>
    <col min="8" max="8" width="2.1796875" customWidth="1"/>
    <col min="9" max="9" width="6" customWidth="1"/>
  </cols>
  <sheetData>
    <row r="1" spans="1:10" x14ac:dyDescent="0.35">
      <c r="A1" s="39" t="s">
        <v>89</v>
      </c>
    </row>
    <row r="2" spans="1:10" x14ac:dyDescent="0.35">
      <c r="A2" s="39" t="s">
        <v>48</v>
      </c>
    </row>
    <row r="3" spans="1:10" x14ac:dyDescent="0.35">
      <c r="A3" s="39" t="s">
        <v>99</v>
      </c>
    </row>
    <row r="5" spans="1:10" ht="15" thickBot="1" x14ac:dyDescent="0.4"/>
    <row r="6" spans="1:10" x14ac:dyDescent="0.35">
      <c r="B6" s="46"/>
      <c r="C6" s="46" t="s">
        <v>90</v>
      </c>
      <c r="D6" s="46"/>
    </row>
    <row r="7" spans="1:10" ht="15" thickBot="1" x14ac:dyDescent="0.4">
      <c r="B7" s="47" t="s">
        <v>57</v>
      </c>
      <c r="C7" s="47" t="s">
        <v>58</v>
      </c>
      <c r="D7" s="47" t="s">
        <v>84</v>
      </c>
    </row>
    <row r="8" spans="1:10" ht="15" thickBot="1" x14ac:dyDescent="0.4">
      <c r="B8" s="40" t="s">
        <v>68</v>
      </c>
      <c r="C8" s="40" t="s">
        <v>43</v>
      </c>
      <c r="D8" s="43">
        <v>193700.6691</v>
      </c>
    </row>
    <row r="10" spans="1:10" ht="15" thickBot="1" x14ac:dyDescent="0.4"/>
    <row r="11" spans="1:10" x14ac:dyDescent="0.35">
      <c r="B11" s="46"/>
      <c r="C11" s="46" t="s">
        <v>91</v>
      </c>
      <c r="D11" s="46"/>
      <c r="F11" s="46" t="s">
        <v>92</v>
      </c>
      <c r="G11" s="46" t="s">
        <v>90</v>
      </c>
      <c r="I11" s="46" t="s">
        <v>95</v>
      </c>
      <c r="J11" s="46" t="s">
        <v>90</v>
      </c>
    </row>
    <row r="12" spans="1:10" ht="15" thickBot="1" x14ac:dyDescent="0.4">
      <c r="B12" s="47" t="s">
        <v>57</v>
      </c>
      <c r="C12" s="47" t="s">
        <v>58</v>
      </c>
      <c r="D12" s="47" t="s">
        <v>84</v>
      </c>
      <c r="F12" s="47" t="s">
        <v>93</v>
      </c>
      <c r="G12" s="47" t="s">
        <v>94</v>
      </c>
      <c r="I12" s="47" t="s">
        <v>93</v>
      </c>
      <c r="J12" s="47" t="s">
        <v>94</v>
      </c>
    </row>
    <row r="13" spans="1:10" x14ac:dyDescent="0.35">
      <c r="B13" s="42" t="s">
        <v>69</v>
      </c>
      <c r="C13" s="42" t="s">
        <v>44</v>
      </c>
      <c r="D13" s="44">
        <v>11.999999999999998</v>
      </c>
      <c r="F13" s="44">
        <v>11.999999999999998</v>
      </c>
      <c r="G13" s="44">
        <v>193700.67</v>
      </c>
      <c r="I13" s="44">
        <v>11.999999999999998</v>
      </c>
      <c r="J13" s="44">
        <v>193700.67</v>
      </c>
    </row>
    <row r="14" spans="1:10" x14ac:dyDescent="0.35">
      <c r="B14" s="42" t="s">
        <v>71</v>
      </c>
      <c r="C14" s="42" t="s">
        <v>45</v>
      </c>
      <c r="D14" s="44">
        <v>7.8998416096684947</v>
      </c>
      <c r="F14" s="44">
        <v>7.8998416096684947</v>
      </c>
      <c r="G14" s="44">
        <v>193700.67</v>
      </c>
      <c r="I14" s="44">
        <v>9</v>
      </c>
      <c r="J14" s="44">
        <v>78183.960000000006</v>
      </c>
    </row>
    <row r="15" spans="1:10" ht="15" thickBot="1" x14ac:dyDescent="0.4">
      <c r="B15" s="40" t="s">
        <v>72</v>
      </c>
      <c r="C15" s="40" t="s">
        <v>46</v>
      </c>
      <c r="D15" s="45">
        <v>4.571115134420257</v>
      </c>
      <c r="F15" s="45">
        <v>4.571115134420257</v>
      </c>
      <c r="G15" s="45">
        <v>193700.67</v>
      </c>
      <c r="I15" s="45">
        <v>6.0000000000000009</v>
      </c>
      <c r="J15" s="45">
        <v>-31348.86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Project Costing Model</vt:lpstr>
      <vt:lpstr>Scenario Summary</vt:lpstr>
      <vt:lpstr>Answer Report 1</vt:lpstr>
      <vt:lpstr>Sensitivity Report 1</vt:lpstr>
      <vt:lpstr>Limits Report 1</vt:lpstr>
      <vt:lpstr>Projected_Profit</vt:lpstr>
      <vt:lpstr>Quantity_Sold_Per_Manual</vt:lpstr>
      <vt:lpstr>Sale_Price</vt:lpstr>
      <vt:lpstr>Total_Staff</vt:lpstr>
      <vt:lpstr>Working_Day</vt:lpstr>
      <vt:lpstr>Working_Week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lakshyarana1806@gmail.com</dc:creator>
  <cp:lastModifiedBy>hp</cp:lastModifiedBy>
  <dcterms:created xsi:type="dcterms:W3CDTF">2025-08-20T19:35:43Z</dcterms:created>
  <dcterms:modified xsi:type="dcterms:W3CDTF">2025-08-21T12:04:23Z</dcterms:modified>
</cp:coreProperties>
</file>