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echnet.wf.uct.ac.za\profiledata$\NNXLAL001\Downloads\"/>
    </mc:Choice>
  </mc:AlternateContent>
  <xr:revisionPtr revIDLastSave="0" documentId="13_ncr:1_{9C8722E8-83FA-467F-9D22-3D01306762FF}" xr6:coauthVersionLast="36" xr6:coauthVersionMax="36" xr10:uidLastSave="{00000000-0000-0000-0000-000000000000}"/>
  <bookViews>
    <workbookView xWindow="0" yWindow="0" windowWidth="17970" windowHeight="5865" activeTab="3" xr2:uid="{00000000-000D-0000-FFFF-FFFF00000000}"/>
  </bookViews>
  <sheets>
    <sheet name="Histo" sheetId="9" r:id="rId1"/>
    <sheet name="Maxima" sheetId="2" r:id="rId2"/>
    <sheet name="Stats" sheetId="10" r:id="rId3"/>
    <sheet name="DATAmm" sheetId="1" r:id="rId4"/>
    <sheet name="Desc_HID" sheetId="4" state="hidden" r:id="rId5"/>
    <sheet name="Desc_HID1" sheetId="5" state="hidden" r:id="rId6"/>
    <sheet name="BoxPlots" sheetId="6" r:id="rId7"/>
    <sheet name="HYData" sheetId="7" r:id="rId8"/>
    <sheet name="HYAccum" sheetId="8" r:id="rId9"/>
  </sheets>
  <externalReferences>
    <externalReference r:id="rId10"/>
    <externalReference r:id="rId11"/>
  </externalReferences>
  <definedNames>
    <definedName name="__123Graph_A" hidden="1">[1]A!$H$3:$H$84</definedName>
    <definedName name="__123Graph_B" hidden="1">[1]A!$I$3:$I$84</definedName>
    <definedName name="__123Graph_C" hidden="1">[1]A!$J$3:$J$84</definedName>
    <definedName name="__123Graph_X" hidden="1">[1]A!$B$3:$B$84</definedName>
    <definedName name="_1__123Graph_ACHART_1" hidden="1">[1]A!$H$34:$H$84</definedName>
    <definedName name="_10__123Graph_XCHART_1" hidden="1">[1]A!$B$34:$B$84</definedName>
    <definedName name="_11__123Graph_XCHART_2" hidden="1">[1]A!$B$3:$B$84</definedName>
    <definedName name="_12__123Graph_XCHART_3" hidden="1">[1]A!$R$3:$R$22</definedName>
    <definedName name="_13__123Graph_XCHART_4" hidden="1">[1]A!$R$30:$R$45</definedName>
    <definedName name="_2__123Graph_ACHART_2" hidden="1">[1]A!$H$3:$H$84</definedName>
    <definedName name="_3__123Graph_ACHART_5" hidden="1">'[1]frequency graph'!$O$2:$O$23</definedName>
    <definedName name="_4__123Graph_BCHART_1" hidden="1">[1]A!$I$34:$I$84</definedName>
    <definedName name="_5__123Graph_BCHART_2" hidden="1">[1]A!$I$3:$I$84</definedName>
    <definedName name="_6__123Graph_BCHART_3" hidden="1">[1]A!$T$3:$T$22</definedName>
    <definedName name="_7__123Graph_BCHART_4" hidden="1">[1]A!$T$30:$T$45</definedName>
    <definedName name="_8__123Graph_CCHART_1" hidden="1">[1]A!$J$34:$J$84</definedName>
    <definedName name="_9__123Graph_CCHART_2" hidden="1">[1]A!$J$3:$J$84</definedName>
    <definedName name="_BIN2">[2]DATA!$AM$4:$AM$5</definedName>
    <definedName name="_Dist_Bin" hidden="1">'[1]frequency graph'!$P$2:$P$3</definedName>
    <definedName name="_Dist_Values" hidden="1">[1]A!$O$3:$O$84</definedName>
    <definedName name="_Key1" hidden="1">[2]DATA!$V$3:$V$46</definedName>
    <definedName name="_Key2" hidden="1">[2]DATA!$V$3:$V$47</definedName>
    <definedName name="_Order1" hidden="1">255</definedName>
    <definedName name="_Order2" hidden="1">255</definedName>
    <definedName name="_Sort" hidden="1">[2]DATA!$U$3:$V$47</definedName>
    <definedName name="BIN">[1]A!$AE$52:$AE$53</definedName>
    <definedName name="JULY">[1]A!$I$3:$I$85</definedName>
    <definedName name="NOV">[2]DATA!$M$3:$M$46</definedName>
    <definedName name="OCT">[2]DATA!$L$3:$L$46</definedName>
    <definedName name="_xlnm.Print_Area" localSheetId="3">DATAmm!$A$1:$S$79</definedName>
    <definedName name="_xlnm.Print_Titles" localSheetId="3">DATAmm!$1:$1</definedName>
  </definedNames>
  <calcPr calcId="191029" iterate="1" iterateCount="1"/>
</workbook>
</file>

<file path=xl/calcChain.xml><?xml version="1.0" encoding="utf-8"?>
<calcChain xmlns="http://schemas.openxmlformats.org/spreadsheetml/2006/main">
  <c r="E14" i="1" l="1"/>
  <c r="D14" i="1"/>
  <c r="C14" i="1"/>
  <c r="D62" i="7" l="1"/>
  <c r="E62" i="7"/>
  <c r="F62" i="7"/>
  <c r="G62" i="7"/>
  <c r="H62" i="7"/>
  <c r="I62" i="7"/>
  <c r="J62" i="7"/>
  <c r="K62" i="7"/>
  <c r="L62" i="7"/>
  <c r="M62" i="7"/>
  <c r="S62" i="7" l="1"/>
  <c r="U62" i="7"/>
  <c r="W62" i="7"/>
  <c r="Y62" i="7"/>
  <c r="AA62" i="7"/>
  <c r="B62" i="7"/>
  <c r="P62" i="7" s="1"/>
  <c r="C62" i="7"/>
  <c r="R62" i="7"/>
  <c r="T62" i="7"/>
  <c r="V62" i="7"/>
  <c r="X62" i="7"/>
  <c r="Z62" i="7"/>
  <c r="Q62" i="7" l="1"/>
  <c r="B61" i="7"/>
  <c r="C61" i="7"/>
  <c r="D61" i="7"/>
  <c r="E61" i="7"/>
  <c r="F61" i="7"/>
  <c r="G61" i="7"/>
  <c r="H61" i="7"/>
  <c r="I61" i="7"/>
  <c r="J61" i="7"/>
  <c r="K61" i="7"/>
  <c r="L61" i="7"/>
  <c r="M61" i="7"/>
  <c r="P61" i="7" l="1"/>
  <c r="Q61" i="7" s="1"/>
  <c r="R61" i="7" s="1"/>
  <c r="S61" i="7" s="1"/>
  <c r="T61" i="7" s="1"/>
  <c r="U61" i="7" s="1"/>
  <c r="N61" i="7"/>
  <c r="V61" i="7"/>
  <c r="W61" i="7" s="1"/>
  <c r="X61" i="7" s="1"/>
  <c r="Y61" i="7" s="1"/>
  <c r="Z61" i="7" s="1"/>
  <c r="AA61" i="7" s="1"/>
  <c r="B60" i="7" l="1"/>
  <c r="C60" i="7"/>
  <c r="D60" i="7"/>
  <c r="E60" i="7"/>
  <c r="F60" i="7"/>
  <c r="G60" i="7"/>
  <c r="H60" i="7"/>
  <c r="I60" i="7"/>
  <c r="J60" i="7"/>
  <c r="K60" i="7"/>
  <c r="L60" i="7"/>
  <c r="M60" i="7"/>
  <c r="N60" i="7" l="1"/>
  <c r="P60" i="7" l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E59" i="7" l="1"/>
  <c r="F59" i="7"/>
  <c r="G59" i="7"/>
  <c r="H59" i="7"/>
  <c r="I59" i="7"/>
  <c r="J59" i="7"/>
  <c r="K59" i="7"/>
  <c r="L59" i="7"/>
  <c r="M59" i="7"/>
  <c r="D59" i="7"/>
  <c r="C59" i="7"/>
  <c r="B59" i="7"/>
  <c r="P59" i="7" l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N59" i="7"/>
  <c r="B3" i="7" l="1"/>
  <c r="P3" i="7" s="1"/>
  <c r="C3" i="7"/>
  <c r="D3" i="7"/>
  <c r="E3" i="7"/>
  <c r="F3" i="7"/>
  <c r="G3" i="7"/>
  <c r="H3" i="7"/>
  <c r="I3" i="7"/>
  <c r="J3" i="7"/>
  <c r="K3" i="7"/>
  <c r="L3" i="7"/>
  <c r="M3" i="7"/>
  <c r="B4" i="7"/>
  <c r="P4" i="7" s="1"/>
  <c r="C4" i="7"/>
  <c r="D4" i="7"/>
  <c r="E4" i="7"/>
  <c r="F4" i="7"/>
  <c r="G4" i="7"/>
  <c r="H4" i="7"/>
  <c r="I4" i="7"/>
  <c r="J4" i="7"/>
  <c r="K4" i="7"/>
  <c r="L4" i="7"/>
  <c r="M4" i="7"/>
  <c r="B5" i="7"/>
  <c r="P5" i="7" s="1"/>
  <c r="C5" i="7"/>
  <c r="D5" i="7"/>
  <c r="E5" i="7"/>
  <c r="F5" i="7"/>
  <c r="G5" i="7"/>
  <c r="H5" i="7"/>
  <c r="I5" i="7"/>
  <c r="J5" i="7"/>
  <c r="K5" i="7"/>
  <c r="L5" i="7"/>
  <c r="M5" i="7"/>
  <c r="B6" i="7"/>
  <c r="P6" i="7" s="1"/>
  <c r="C6" i="7"/>
  <c r="D6" i="7"/>
  <c r="E6" i="7"/>
  <c r="F6" i="7"/>
  <c r="G6" i="7"/>
  <c r="H6" i="7"/>
  <c r="I6" i="7"/>
  <c r="J6" i="7"/>
  <c r="K6" i="7"/>
  <c r="L6" i="7"/>
  <c r="M6" i="7"/>
  <c r="B7" i="7"/>
  <c r="P7" i="7" s="1"/>
  <c r="C7" i="7"/>
  <c r="D7" i="7"/>
  <c r="E7" i="7"/>
  <c r="F7" i="7"/>
  <c r="G7" i="7"/>
  <c r="H7" i="7"/>
  <c r="I7" i="7"/>
  <c r="J7" i="7"/>
  <c r="K7" i="7"/>
  <c r="L7" i="7"/>
  <c r="M7" i="7"/>
  <c r="B8" i="7"/>
  <c r="P8" i="7" s="1"/>
  <c r="C8" i="7"/>
  <c r="D8" i="7"/>
  <c r="E8" i="7"/>
  <c r="F8" i="7"/>
  <c r="G8" i="7"/>
  <c r="H8" i="7"/>
  <c r="I8" i="7"/>
  <c r="J8" i="7"/>
  <c r="K8" i="7"/>
  <c r="L8" i="7"/>
  <c r="M8" i="7"/>
  <c r="B9" i="7"/>
  <c r="P9" i="7" s="1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P11" i="7" s="1"/>
  <c r="C11" i="7"/>
  <c r="D11" i="7"/>
  <c r="E11" i="7"/>
  <c r="F11" i="7"/>
  <c r="G11" i="7"/>
  <c r="H11" i="7"/>
  <c r="I11" i="7"/>
  <c r="J11" i="7"/>
  <c r="K11" i="7"/>
  <c r="L11" i="7"/>
  <c r="M11" i="7"/>
  <c r="B12" i="7"/>
  <c r="P12" i="7" s="1"/>
  <c r="C12" i="7"/>
  <c r="D12" i="7"/>
  <c r="E12" i="7"/>
  <c r="F12" i="7"/>
  <c r="G12" i="7"/>
  <c r="H12" i="7"/>
  <c r="I12" i="7"/>
  <c r="J12" i="7"/>
  <c r="K12" i="7"/>
  <c r="L12" i="7"/>
  <c r="M12" i="7"/>
  <c r="B13" i="7"/>
  <c r="P13" i="7" s="1"/>
  <c r="C13" i="7"/>
  <c r="D13" i="7"/>
  <c r="E13" i="7"/>
  <c r="F13" i="7"/>
  <c r="G13" i="7"/>
  <c r="H13" i="7"/>
  <c r="I13" i="7"/>
  <c r="J13" i="7"/>
  <c r="K13" i="7"/>
  <c r="L13" i="7"/>
  <c r="M13" i="7"/>
  <c r="B14" i="7"/>
  <c r="P14" i="7" s="1"/>
  <c r="C14" i="7"/>
  <c r="D14" i="7"/>
  <c r="E14" i="7"/>
  <c r="F14" i="7"/>
  <c r="G14" i="7"/>
  <c r="H14" i="7"/>
  <c r="I14" i="7"/>
  <c r="J14" i="7"/>
  <c r="K14" i="7"/>
  <c r="L14" i="7"/>
  <c r="M14" i="7"/>
  <c r="B15" i="7"/>
  <c r="P15" i="7" s="1"/>
  <c r="C15" i="7"/>
  <c r="D15" i="7"/>
  <c r="E15" i="7"/>
  <c r="F15" i="7"/>
  <c r="G15" i="7"/>
  <c r="H15" i="7"/>
  <c r="I15" i="7"/>
  <c r="J15" i="7"/>
  <c r="K15" i="7"/>
  <c r="L15" i="7"/>
  <c r="M15" i="7"/>
  <c r="B16" i="7"/>
  <c r="P16" i="7" s="1"/>
  <c r="C16" i="7"/>
  <c r="D16" i="7"/>
  <c r="E16" i="7"/>
  <c r="F16" i="7"/>
  <c r="G16" i="7"/>
  <c r="H16" i="7"/>
  <c r="I16" i="7"/>
  <c r="J16" i="7"/>
  <c r="K16" i="7"/>
  <c r="L16" i="7"/>
  <c r="M16" i="7"/>
  <c r="B17" i="7"/>
  <c r="P17" i="7" s="1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P19" i="7" s="1"/>
  <c r="C19" i="7"/>
  <c r="D19" i="7"/>
  <c r="E19" i="7"/>
  <c r="F19" i="7"/>
  <c r="G19" i="7"/>
  <c r="H19" i="7"/>
  <c r="I19" i="7"/>
  <c r="J19" i="7"/>
  <c r="K19" i="7"/>
  <c r="L19" i="7"/>
  <c r="M19" i="7"/>
  <c r="B20" i="7"/>
  <c r="P20" i="7" s="1"/>
  <c r="C20" i="7"/>
  <c r="D20" i="7"/>
  <c r="E20" i="7"/>
  <c r="F20" i="7"/>
  <c r="G20" i="7"/>
  <c r="H20" i="7"/>
  <c r="I20" i="7"/>
  <c r="J20" i="7"/>
  <c r="K20" i="7"/>
  <c r="L20" i="7"/>
  <c r="M20" i="7"/>
  <c r="B21" i="7"/>
  <c r="P21" i="7" s="1"/>
  <c r="C21" i="7"/>
  <c r="D21" i="7"/>
  <c r="E21" i="7"/>
  <c r="F21" i="7"/>
  <c r="G21" i="7"/>
  <c r="H21" i="7"/>
  <c r="I21" i="7"/>
  <c r="J21" i="7"/>
  <c r="K21" i="7"/>
  <c r="L21" i="7"/>
  <c r="M21" i="7"/>
  <c r="B22" i="7"/>
  <c r="P22" i="7" s="1"/>
  <c r="C22" i="7"/>
  <c r="D22" i="7"/>
  <c r="E22" i="7"/>
  <c r="F22" i="7"/>
  <c r="G22" i="7"/>
  <c r="H22" i="7"/>
  <c r="I22" i="7"/>
  <c r="J22" i="7"/>
  <c r="K22" i="7"/>
  <c r="L22" i="7"/>
  <c r="M22" i="7"/>
  <c r="B23" i="7"/>
  <c r="P23" i="7" s="1"/>
  <c r="C23" i="7"/>
  <c r="D23" i="7"/>
  <c r="E23" i="7"/>
  <c r="F23" i="7"/>
  <c r="G23" i="7"/>
  <c r="H23" i="7"/>
  <c r="I23" i="7"/>
  <c r="J23" i="7"/>
  <c r="K23" i="7"/>
  <c r="L23" i="7"/>
  <c r="M23" i="7"/>
  <c r="B24" i="7"/>
  <c r="P24" i="7" s="1"/>
  <c r="C24" i="7"/>
  <c r="D24" i="7"/>
  <c r="E24" i="7"/>
  <c r="F24" i="7"/>
  <c r="G24" i="7"/>
  <c r="H24" i="7"/>
  <c r="I24" i="7"/>
  <c r="J24" i="7"/>
  <c r="K24" i="7"/>
  <c r="L24" i="7"/>
  <c r="M24" i="7"/>
  <c r="B25" i="7"/>
  <c r="P25" i="7" s="1"/>
  <c r="C25" i="7"/>
  <c r="D25" i="7"/>
  <c r="E25" i="7"/>
  <c r="F25" i="7"/>
  <c r="G25" i="7"/>
  <c r="H25" i="7"/>
  <c r="I25" i="7"/>
  <c r="J25" i="7"/>
  <c r="K25" i="7"/>
  <c r="L25" i="7"/>
  <c r="M25" i="7"/>
  <c r="B26" i="7"/>
  <c r="P26" i="7" s="1"/>
  <c r="C26" i="7"/>
  <c r="D26" i="7"/>
  <c r="E26" i="7"/>
  <c r="F26" i="7"/>
  <c r="G26" i="7"/>
  <c r="H26" i="7"/>
  <c r="I26" i="7"/>
  <c r="J26" i="7"/>
  <c r="K26" i="7"/>
  <c r="L26" i="7"/>
  <c r="M26" i="7"/>
  <c r="B27" i="7"/>
  <c r="P27" i="7" s="1"/>
  <c r="C27" i="7"/>
  <c r="D27" i="7"/>
  <c r="E27" i="7"/>
  <c r="F27" i="7"/>
  <c r="G27" i="7"/>
  <c r="H27" i="7"/>
  <c r="I27" i="7"/>
  <c r="J27" i="7"/>
  <c r="K27" i="7"/>
  <c r="L27" i="7"/>
  <c r="M27" i="7"/>
  <c r="B28" i="7"/>
  <c r="P28" i="7" s="1"/>
  <c r="C28" i="7"/>
  <c r="D28" i="7"/>
  <c r="E28" i="7"/>
  <c r="F28" i="7"/>
  <c r="G28" i="7"/>
  <c r="H28" i="7"/>
  <c r="I28" i="7"/>
  <c r="J28" i="7"/>
  <c r="K28" i="7"/>
  <c r="L28" i="7"/>
  <c r="M28" i="7"/>
  <c r="B29" i="7"/>
  <c r="P29" i="7" s="1"/>
  <c r="C29" i="7"/>
  <c r="D29" i="7"/>
  <c r="E29" i="7"/>
  <c r="F29" i="7"/>
  <c r="G29" i="7"/>
  <c r="H29" i="7"/>
  <c r="I29" i="7"/>
  <c r="J29" i="7"/>
  <c r="K29" i="7"/>
  <c r="L29" i="7"/>
  <c r="M29" i="7"/>
  <c r="B30" i="7"/>
  <c r="P30" i="7" s="1"/>
  <c r="C30" i="7"/>
  <c r="D30" i="7"/>
  <c r="E30" i="7"/>
  <c r="F30" i="7"/>
  <c r="G30" i="7"/>
  <c r="H30" i="7"/>
  <c r="I30" i="7"/>
  <c r="J30" i="7"/>
  <c r="K30" i="7"/>
  <c r="L30" i="7"/>
  <c r="M30" i="7"/>
  <c r="B31" i="7"/>
  <c r="P31" i="7" s="1"/>
  <c r="C31" i="7"/>
  <c r="D31" i="7"/>
  <c r="E31" i="7"/>
  <c r="F31" i="7"/>
  <c r="G31" i="7"/>
  <c r="H31" i="7"/>
  <c r="I31" i="7"/>
  <c r="J31" i="7"/>
  <c r="K31" i="7"/>
  <c r="L31" i="7"/>
  <c r="M31" i="7"/>
  <c r="B32" i="7"/>
  <c r="P32" i="7" s="1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P34" i="7" s="1"/>
  <c r="C34" i="7"/>
  <c r="D34" i="7"/>
  <c r="E34" i="7"/>
  <c r="F34" i="7"/>
  <c r="G34" i="7"/>
  <c r="H34" i="7"/>
  <c r="I34" i="7"/>
  <c r="J34" i="7"/>
  <c r="K34" i="7"/>
  <c r="L34" i="7"/>
  <c r="M34" i="7"/>
  <c r="B35" i="7"/>
  <c r="P35" i="7" s="1"/>
  <c r="C35" i="7"/>
  <c r="D35" i="7"/>
  <c r="E35" i="7"/>
  <c r="F35" i="7"/>
  <c r="G35" i="7"/>
  <c r="H35" i="7"/>
  <c r="I35" i="7"/>
  <c r="J35" i="7"/>
  <c r="K35" i="7"/>
  <c r="L35" i="7"/>
  <c r="M35" i="7"/>
  <c r="B36" i="7"/>
  <c r="P36" i="7" s="1"/>
  <c r="C36" i="7"/>
  <c r="D36" i="7"/>
  <c r="E36" i="7"/>
  <c r="F36" i="7"/>
  <c r="G36" i="7"/>
  <c r="H36" i="7"/>
  <c r="I36" i="7"/>
  <c r="J36" i="7"/>
  <c r="K36" i="7"/>
  <c r="L36" i="7"/>
  <c r="M36" i="7"/>
  <c r="B37" i="7"/>
  <c r="P37" i="7" s="1"/>
  <c r="C37" i="7"/>
  <c r="D37" i="7"/>
  <c r="E37" i="7"/>
  <c r="F37" i="7"/>
  <c r="G37" i="7"/>
  <c r="H37" i="7"/>
  <c r="I37" i="7"/>
  <c r="J37" i="7"/>
  <c r="K37" i="7"/>
  <c r="L37" i="7"/>
  <c r="M37" i="7"/>
  <c r="B38" i="7"/>
  <c r="P38" i="7" s="1"/>
  <c r="C38" i="7"/>
  <c r="D38" i="7"/>
  <c r="E38" i="7"/>
  <c r="F38" i="7"/>
  <c r="G38" i="7"/>
  <c r="H38" i="7"/>
  <c r="I38" i="7"/>
  <c r="J38" i="7"/>
  <c r="K38" i="7"/>
  <c r="L38" i="7"/>
  <c r="M38" i="7"/>
  <c r="B39" i="7"/>
  <c r="P39" i="7" s="1"/>
  <c r="C39" i="7"/>
  <c r="D39" i="7"/>
  <c r="E39" i="7"/>
  <c r="F39" i="7"/>
  <c r="G39" i="7"/>
  <c r="H39" i="7"/>
  <c r="I39" i="7"/>
  <c r="J39" i="7"/>
  <c r="K39" i="7"/>
  <c r="L39" i="7"/>
  <c r="M39" i="7"/>
  <c r="B40" i="7"/>
  <c r="P40" i="7" s="1"/>
  <c r="C40" i="7"/>
  <c r="D40" i="7"/>
  <c r="E40" i="7"/>
  <c r="F40" i="7"/>
  <c r="G40" i="7"/>
  <c r="H40" i="7"/>
  <c r="I40" i="7"/>
  <c r="J40" i="7"/>
  <c r="K40" i="7"/>
  <c r="L40" i="7"/>
  <c r="M40" i="7"/>
  <c r="B41" i="7"/>
  <c r="P41" i="7" s="1"/>
  <c r="C41" i="7"/>
  <c r="D41" i="7"/>
  <c r="E41" i="7"/>
  <c r="F41" i="7"/>
  <c r="G41" i="7"/>
  <c r="H41" i="7"/>
  <c r="I41" i="7"/>
  <c r="J41" i="7"/>
  <c r="K41" i="7"/>
  <c r="L41" i="7"/>
  <c r="M41" i="7"/>
  <c r="B42" i="7"/>
  <c r="P42" i="7" s="1"/>
  <c r="C42" i="7"/>
  <c r="D42" i="7"/>
  <c r="E42" i="7"/>
  <c r="F42" i="7"/>
  <c r="G42" i="7"/>
  <c r="H42" i="7"/>
  <c r="I42" i="7"/>
  <c r="J42" i="7"/>
  <c r="K42" i="7"/>
  <c r="L42" i="7"/>
  <c r="M42" i="7"/>
  <c r="B43" i="7"/>
  <c r="P43" i="7" s="1"/>
  <c r="C43" i="7"/>
  <c r="D43" i="7"/>
  <c r="E43" i="7"/>
  <c r="F43" i="7"/>
  <c r="G43" i="7"/>
  <c r="H43" i="7"/>
  <c r="I43" i="7"/>
  <c r="J43" i="7"/>
  <c r="K43" i="7"/>
  <c r="L43" i="7"/>
  <c r="M43" i="7"/>
  <c r="B44" i="7"/>
  <c r="P44" i="7" s="1"/>
  <c r="C44" i="7"/>
  <c r="D44" i="7"/>
  <c r="E44" i="7"/>
  <c r="F44" i="7"/>
  <c r="G44" i="7"/>
  <c r="H44" i="7"/>
  <c r="I44" i="7"/>
  <c r="J44" i="7"/>
  <c r="K44" i="7"/>
  <c r="L44" i="7"/>
  <c r="M44" i="7"/>
  <c r="B45" i="7"/>
  <c r="P45" i="7" s="1"/>
  <c r="C45" i="7"/>
  <c r="D45" i="7"/>
  <c r="E45" i="7"/>
  <c r="F45" i="7"/>
  <c r="G45" i="7"/>
  <c r="H45" i="7"/>
  <c r="I45" i="7"/>
  <c r="J45" i="7"/>
  <c r="K45" i="7"/>
  <c r="L45" i="7"/>
  <c r="M45" i="7"/>
  <c r="B46" i="7"/>
  <c r="P46" i="7" s="1"/>
  <c r="C46" i="7"/>
  <c r="D46" i="7"/>
  <c r="E46" i="7"/>
  <c r="F46" i="7"/>
  <c r="G46" i="7"/>
  <c r="H46" i="7"/>
  <c r="I46" i="7"/>
  <c r="J46" i="7"/>
  <c r="K46" i="7"/>
  <c r="L46" i="7"/>
  <c r="M46" i="7"/>
  <c r="B47" i="7"/>
  <c r="P47" i="7" s="1"/>
  <c r="C47" i="7"/>
  <c r="D47" i="7"/>
  <c r="E47" i="7"/>
  <c r="F47" i="7"/>
  <c r="G47" i="7"/>
  <c r="H47" i="7"/>
  <c r="I47" i="7"/>
  <c r="J47" i="7"/>
  <c r="K47" i="7"/>
  <c r="L47" i="7"/>
  <c r="M47" i="7"/>
  <c r="B48" i="7"/>
  <c r="P48" i="7" s="1"/>
  <c r="C48" i="7"/>
  <c r="D48" i="7"/>
  <c r="E48" i="7"/>
  <c r="F48" i="7"/>
  <c r="G48" i="7"/>
  <c r="H48" i="7"/>
  <c r="I48" i="7"/>
  <c r="J48" i="7"/>
  <c r="K48" i="7"/>
  <c r="L48" i="7"/>
  <c r="M48" i="7"/>
  <c r="B49" i="7"/>
  <c r="P49" i="7" s="1"/>
  <c r="C49" i="7"/>
  <c r="D49" i="7"/>
  <c r="E49" i="7"/>
  <c r="F49" i="7"/>
  <c r="G49" i="7"/>
  <c r="H49" i="7"/>
  <c r="I49" i="7"/>
  <c r="J49" i="7"/>
  <c r="K49" i="7"/>
  <c r="L49" i="7"/>
  <c r="M49" i="7"/>
  <c r="B50" i="7"/>
  <c r="P50" i="7" s="1"/>
  <c r="C50" i="7"/>
  <c r="D50" i="7"/>
  <c r="E50" i="7"/>
  <c r="F50" i="7"/>
  <c r="G50" i="7"/>
  <c r="H50" i="7"/>
  <c r="I50" i="7"/>
  <c r="J50" i="7"/>
  <c r="K50" i="7"/>
  <c r="L50" i="7"/>
  <c r="M50" i="7"/>
  <c r="B51" i="7"/>
  <c r="P51" i="7" s="1"/>
  <c r="C51" i="7"/>
  <c r="D51" i="7"/>
  <c r="E51" i="7"/>
  <c r="F51" i="7"/>
  <c r="G51" i="7"/>
  <c r="H51" i="7"/>
  <c r="I51" i="7"/>
  <c r="J51" i="7"/>
  <c r="K51" i="7"/>
  <c r="L51" i="7"/>
  <c r="M51" i="7"/>
  <c r="B52" i="7"/>
  <c r="P52" i="7" s="1"/>
  <c r="C52" i="7"/>
  <c r="D52" i="7"/>
  <c r="E52" i="7"/>
  <c r="F52" i="7"/>
  <c r="G52" i="7"/>
  <c r="H52" i="7"/>
  <c r="I52" i="7"/>
  <c r="J52" i="7"/>
  <c r="K52" i="7"/>
  <c r="L52" i="7"/>
  <c r="M52" i="7"/>
  <c r="B53" i="7"/>
  <c r="C53" i="7"/>
  <c r="D53" i="7"/>
  <c r="E53" i="7"/>
  <c r="F53" i="7"/>
  <c r="G53" i="7"/>
  <c r="H53" i="7"/>
  <c r="I53" i="7"/>
  <c r="J53" i="7"/>
  <c r="K53" i="7"/>
  <c r="L53" i="7"/>
  <c r="M53" i="7"/>
  <c r="B54" i="7"/>
  <c r="P54" i="7" s="1"/>
  <c r="C54" i="7"/>
  <c r="D54" i="7"/>
  <c r="E54" i="7"/>
  <c r="F54" i="7"/>
  <c r="G54" i="7"/>
  <c r="H54" i="7"/>
  <c r="I54" i="7"/>
  <c r="J54" i="7"/>
  <c r="K54" i="7"/>
  <c r="L54" i="7"/>
  <c r="M54" i="7"/>
  <c r="B55" i="7"/>
  <c r="P55" i="7" s="1"/>
  <c r="C55" i="7"/>
  <c r="D55" i="7"/>
  <c r="E55" i="7"/>
  <c r="F55" i="7"/>
  <c r="G55" i="7"/>
  <c r="H55" i="7"/>
  <c r="I55" i="7"/>
  <c r="J55" i="7"/>
  <c r="K55" i="7"/>
  <c r="L55" i="7"/>
  <c r="M55" i="7"/>
  <c r="B56" i="7"/>
  <c r="P56" i="7" s="1"/>
  <c r="C56" i="7"/>
  <c r="D56" i="7"/>
  <c r="E56" i="7"/>
  <c r="F56" i="7"/>
  <c r="G56" i="7"/>
  <c r="H56" i="7"/>
  <c r="I56" i="7"/>
  <c r="J56" i="7"/>
  <c r="K56" i="7"/>
  <c r="L56" i="7"/>
  <c r="M56" i="7"/>
  <c r="B57" i="7"/>
  <c r="P57" i="7" s="1"/>
  <c r="C57" i="7"/>
  <c r="D57" i="7"/>
  <c r="E57" i="7"/>
  <c r="F57" i="7"/>
  <c r="G57" i="7"/>
  <c r="H57" i="7"/>
  <c r="I57" i="7"/>
  <c r="J57" i="7"/>
  <c r="K57" i="7"/>
  <c r="L57" i="7"/>
  <c r="M57" i="7"/>
  <c r="B58" i="7"/>
  <c r="P58" i="7" s="1"/>
  <c r="C58" i="7"/>
  <c r="D58" i="7"/>
  <c r="E58" i="7"/>
  <c r="F58" i="7"/>
  <c r="G58" i="7"/>
  <c r="H58" i="7"/>
  <c r="I58" i="7"/>
  <c r="J58" i="7"/>
  <c r="K58" i="7"/>
  <c r="L58" i="7"/>
  <c r="M58" i="7"/>
  <c r="E2" i="7"/>
  <c r="F2" i="7"/>
  <c r="G2" i="7"/>
  <c r="H2" i="7"/>
  <c r="I2" i="7"/>
  <c r="J2" i="7"/>
  <c r="K2" i="7"/>
  <c r="L2" i="7"/>
  <c r="M2" i="7"/>
  <c r="D2" i="7"/>
  <c r="C2" i="7"/>
  <c r="B2" i="7"/>
  <c r="P18" i="7"/>
  <c r="P10" i="7"/>
  <c r="H70" i="7" l="1"/>
  <c r="H64" i="7"/>
  <c r="H68" i="7"/>
  <c r="C70" i="7"/>
  <c r="C64" i="7"/>
  <c r="C68" i="7"/>
  <c r="K64" i="7"/>
  <c r="K70" i="7"/>
  <c r="K68" i="7"/>
  <c r="G64" i="7"/>
  <c r="G68" i="7"/>
  <c r="G70" i="7"/>
  <c r="B68" i="7"/>
  <c r="B70" i="7"/>
  <c r="B64" i="7"/>
  <c r="P64" i="7" s="1"/>
  <c r="L70" i="7"/>
  <c r="L68" i="7"/>
  <c r="L64" i="7"/>
  <c r="D70" i="7"/>
  <c r="D68" i="7"/>
  <c r="D64" i="7"/>
  <c r="J64" i="7"/>
  <c r="J68" i="7"/>
  <c r="J70" i="7"/>
  <c r="F64" i="7"/>
  <c r="F68" i="7"/>
  <c r="F70" i="7"/>
  <c r="M68" i="7"/>
  <c r="M70" i="7"/>
  <c r="M64" i="7"/>
  <c r="I68" i="7"/>
  <c r="I70" i="7"/>
  <c r="I64" i="7"/>
  <c r="E68" i="7"/>
  <c r="E70" i="7"/>
  <c r="E64" i="7"/>
  <c r="Q11" i="7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Q7" i="7"/>
  <c r="R7" i="7" s="1"/>
  <c r="S7" i="7" s="1"/>
  <c r="T7" i="7" s="1"/>
  <c r="U7" i="7" s="1"/>
  <c r="V7" i="7" s="1"/>
  <c r="W7" i="7" s="1"/>
  <c r="X7" i="7" s="1"/>
  <c r="Y7" i="7" s="1"/>
  <c r="Z7" i="7" s="1"/>
  <c r="AA7" i="7" s="1"/>
  <c r="Q27" i="7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Q38" i="7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Q49" i="7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Q4" i="7"/>
  <c r="R4" i="7" s="1"/>
  <c r="S4" i="7" s="1"/>
  <c r="T4" i="7" s="1"/>
  <c r="U4" i="7" s="1"/>
  <c r="V4" i="7" s="1"/>
  <c r="W4" i="7" s="1"/>
  <c r="X4" i="7" s="1"/>
  <c r="Y4" i="7" s="1"/>
  <c r="Z4" i="7" s="1"/>
  <c r="AA4" i="7" s="1"/>
  <c r="Q8" i="7"/>
  <c r="R8" i="7" s="1"/>
  <c r="S8" i="7" s="1"/>
  <c r="T8" i="7" s="1"/>
  <c r="U8" i="7" s="1"/>
  <c r="V8" i="7" s="1"/>
  <c r="W8" i="7" s="1"/>
  <c r="X8" i="7" s="1"/>
  <c r="Y8" i="7" s="1"/>
  <c r="Z8" i="7" s="1"/>
  <c r="AA8" i="7" s="1"/>
  <c r="Q12" i="7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Q16" i="7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Q24" i="7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Q28" i="7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Q32" i="7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Q55" i="7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N35" i="7"/>
  <c r="Q40" i="7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Q50" i="7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Q54" i="7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Q43" i="7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N22" i="7"/>
  <c r="N58" i="7"/>
  <c r="Q13" i="7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Q17" i="7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Q29" i="7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Q36" i="7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Q42" i="7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Q51" i="7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Q6" i="7"/>
  <c r="R6" i="7" s="1"/>
  <c r="S6" i="7" s="1"/>
  <c r="T6" i="7" s="1"/>
  <c r="U6" i="7" s="1"/>
  <c r="V6" i="7" s="1"/>
  <c r="W6" i="7" s="1"/>
  <c r="X6" i="7" s="1"/>
  <c r="Y6" i="7" s="1"/>
  <c r="Z6" i="7" s="1"/>
  <c r="AA6" i="7" s="1"/>
  <c r="Q10" i="7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Q18" i="7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Q22" i="7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Q26" i="7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Q30" i="7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Q34" i="7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Q37" i="7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Q39" i="7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Q47" i="7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N2" i="7"/>
  <c r="N25" i="7"/>
  <c r="N18" i="7"/>
  <c r="Q9" i="7"/>
  <c r="R9" i="7" s="1"/>
  <c r="S9" i="7" s="1"/>
  <c r="T9" i="7" s="1"/>
  <c r="U9" i="7" s="1"/>
  <c r="V9" i="7" s="1"/>
  <c r="W9" i="7" s="1"/>
  <c r="X9" i="7" s="1"/>
  <c r="Y9" i="7" s="1"/>
  <c r="Z9" i="7" s="1"/>
  <c r="AA9" i="7" s="1"/>
  <c r="Q21" i="7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Q25" i="7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Q46" i="7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Q48" i="7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Q44" i="7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Q41" i="7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N48" i="7"/>
  <c r="N5" i="7"/>
  <c r="N45" i="7"/>
  <c r="N9" i="7"/>
  <c r="Q58" i="7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P2" i="7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N57" i="7"/>
  <c r="N4" i="7"/>
  <c r="N16" i="7"/>
  <c r="N23" i="7"/>
  <c r="P53" i="7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N53" i="7"/>
  <c r="N3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N7" i="7"/>
  <c r="N10" i="7"/>
  <c r="N11" i="7"/>
  <c r="N14" i="7"/>
  <c r="N15" i="7"/>
  <c r="Q23" i="7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N28" i="7"/>
  <c r="N32" i="7"/>
  <c r="N31" i="7"/>
  <c r="P33" i="7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N33" i="7"/>
  <c r="N27" i="7"/>
  <c r="N13" i="7"/>
  <c r="Q14" i="7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Q15" i="7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N20" i="7"/>
  <c r="N21" i="7"/>
  <c r="N29" i="7"/>
  <c r="Q35" i="7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Q45" i="7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N52" i="7"/>
  <c r="N6" i="7"/>
  <c r="N12" i="7"/>
  <c r="N19" i="7"/>
  <c r="N26" i="7"/>
  <c r="N30" i="7"/>
  <c r="N37" i="7"/>
  <c r="N44" i="7"/>
  <c r="N36" i="7"/>
  <c r="N39" i="7"/>
  <c r="N40" i="7"/>
  <c r="N41" i="7"/>
  <c r="N46" i="7"/>
  <c r="Q3" i="7"/>
  <c r="R3" i="7" s="1"/>
  <c r="S3" i="7" s="1"/>
  <c r="T3" i="7" s="1"/>
  <c r="U3" i="7" s="1"/>
  <c r="V3" i="7" s="1"/>
  <c r="W3" i="7" s="1"/>
  <c r="X3" i="7" s="1"/>
  <c r="Y3" i="7" s="1"/>
  <c r="Z3" i="7" s="1"/>
  <c r="AA3" i="7" s="1"/>
  <c r="N8" i="7"/>
  <c r="N17" i="7"/>
  <c r="Q19" i="7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N24" i="7"/>
  <c r="Q31" i="7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N50" i="7"/>
  <c r="Q52" i="7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N38" i="7"/>
  <c r="N43" i="7"/>
  <c r="N49" i="7"/>
  <c r="N56" i="7"/>
  <c r="Q57" i="7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N34" i="7"/>
  <c r="N47" i="7"/>
  <c r="N42" i="7"/>
  <c r="N51" i="7"/>
  <c r="N55" i="7"/>
  <c r="Q56" i="7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N54" i="7"/>
  <c r="N64" i="7" l="1"/>
  <c r="N68" i="7"/>
  <c r="N72" i="7"/>
  <c r="N73" i="7"/>
  <c r="N70" i="7"/>
  <c r="E66" i="7"/>
  <c r="F66" i="7"/>
  <c r="K66" i="7"/>
  <c r="B66" i="7"/>
  <c r="I66" i="7"/>
  <c r="D66" i="7"/>
  <c r="H66" i="7"/>
  <c r="C66" i="7"/>
  <c r="L66" i="7"/>
  <c r="G66" i="7"/>
  <c r="M66" i="7"/>
  <c r="J66" i="7"/>
  <c r="J67" i="7"/>
  <c r="G67" i="7"/>
  <c r="Q64" i="7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D67" i="7"/>
  <c r="K67" i="7"/>
  <c r="L67" i="7"/>
  <c r="H67" i="7"/>
  <c r="M67" i="7"/>
  <c r="I67" i="7"/>
  <c r="E67" i="7"/>
  <c r="B67" i="7"/>
  <c r="P68" i="7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C67" i="7"/>
  <c r="F67" i="7"/>
  <c r="N66" i="7" l="1"/>
  <c r="N67" i="7"/>
</calcChain>
</file>

<file path=xl/sharedStrings.xml><?xml version="1.0" encoding="utf-8"?>
<sst xmlns="http://schemas.openxmlformats.org/spreadsheetml/2006/main" count="112" uniqueCount="90">
  <si>
    <t>YEAR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</si>
  <si>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</si>
  <si>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</si>
  <si>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</si>
  <si>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</si>
  <si>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</si>
  <si>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</si>
  <si>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</si>
  <si>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</si>
  <si>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</si>
  <si>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</si>
  <si>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</si>
  <si>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</si>
  <si>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</si>
  <si>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Minimum</t>
  </si>
  <si>
    <t>Maximum</t>
  </si>
  <si>
    <t>Accum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</si>
  <si>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</si>
  <si>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</si>
  <si>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</si>
  <si>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</si>
  <si>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</si>
  <si>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</si>
  <si>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</si>
  <si>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</si>
  <si>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</si>
  <si>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</si>
  <si>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</si>
  <si>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</si>
  <si>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</si>
  <si>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</si>
  <si>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</si>
  <si>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</si>
  <si>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</si>
  <si>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</si>
  <si>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</si>
  <si>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</si>
  <si>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</si>
  <si>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</si>
  <si>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</si>
  <si>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</si>
  <si>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</si>
  <si>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</si>
  <si>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</si>
  <si>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</si>
  <si>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</si>
  <si>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</si>
  <si>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</si>
  <si>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</si>
  <si>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</si>
  <si>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</si>
  <si>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</si>
  <si>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</si>
  <si>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</si>
  <si>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</si>
  <si>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</si>
  <si>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</si>
  <si>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</si>
  <si>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</si>
  <si>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</si>
  <si>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</si>
  <si>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</si>
  <si>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</si>
  <si>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</si>
  <si>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</si>
  <si>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</si>
  <si>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</si>
  <si>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</si>
  <si>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</si>
  <si>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</si>
  <si>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</si>
  <si>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</si>
  <si>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</si>
  <si>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</si>
  <si>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MEDIAN</t>
  </si>
  <si>
    <t>Ave - Std Dev</t>
  </si>
  <si>
    <t>Ave + Std Dev</t>
  </si>
  <si>
    <t>Std. Dev.</t>
  </si>
  <si>
    <t>2012/13</t>
  </si>
  <si>
    <t>JUN</t>
  </si>
  <si>
    <t>JUL</t>
  </si>
  <si>
    <t>SEP</t>
  </si>
  <si>
    <t>2013/14</t>
  </si>
  <si>
    <t>Ave</t>
  </si>
  <si>
    <t>2014/15</t>
  </si>
  <si>
    <t>2015/16</t>
  </si>
  <si>
    <t>Year 2019</t>
  </si>
  <si>
    <t>Year 2021</t>
  </si>
  <si>
    <t xml:space="preserve"> Year2022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</si>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</sst>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"/>
  </numFmts>
  <fonts count="9" x14ac:knownFonts="1">
    <font>
      <sz val="1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8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2" fillId="0" borderId="1" xfId="0" applyNumberFormat="1" applyFont="1" applyBorder="1" applyProtection="1"/>
    <xf numFmtId="0" fontId="4" fillId="0" borderId="0" xfId="0" applyFont="1"/>
    <xf numFmtId="164" fontId="4" fillId="0" borderId="0" xfId="0" applyNumberFormat="1" applyFont="1" applyProtection="1"/>
    <xf numFmtId="164" fontId="2" fillId="0" borderId="0" xfId="0" applyNumberFormat="1" applyFont="1" applyBorder="1" applyProtection="1"/>
    <xf numFmtId="1" fontId="0" fillId="0" borderId="0" xfId="0" applyNumberFormat="1"/>
    <xf numFmtId="0" fontId="5" fillId="0" borderId="2" xfId="0" applyFont="1" applyBorder="1" applyAlignment="1" applyProtection="1">
      <alignment horizontal="center"/>
    </xf>
    <xf numFmtId="165" fontId="5" fillId="0" borderId="0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5" fontId="7" fillId="0" borderId="0" xfId="0" applyNumberFormat="1" applyFont="1" applyFill="1" applyBorder="1" applyAlignment="1" applyProtection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6" fillId="4" borderId="0" xfId="0" applyNumberFormat="1" applyFont="1" applyFill="1"/>
    <xf numFmtId="49" fontId="6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wrapText="1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horizontal="center"/>
    </xf>
    <xf numFmtId="165" fontId="6" fillId="3" borderId="0" xfId="0" applyNumberFormat="1" applyFont="1" applyFill="1"/>
    <xf numFmtId="164" fontId="4" fillId="0" borderId="0" xfId="0" applyNumberFormat="1" applyFont="1" applyBorder="1" applyProtection="1"/>
    <xf numFmtId="165" fontId="0" fillId="0" borderId="0" xfId="0" quotePrefix="1" applyNumberFormat="1" applyAlignment="1">
      <alignment horizontal="center"/>
    </xf>
    <xf numFmtId="164" fontId="2" fillId="0" borderId="4" xfId="0" applyNumberFormat="1" applyFont="1" applyBorder="1" applyProtection="1"/>
    <xf numFmtId="164" fontId="4" fillId="0" borderId="4" xfId="0" applyNumberFormat="1" applyFont="1" applyBorder="1" applyProtection="1"/>
    <xf numFmtId="0" fontId="4" fillId="0" borderId="4" xfId="0" applyFont="1" applyBorder="1"/>
    <xf numFmtId="0" fontId="3" fillId="2" borderId="5" xfId="0" applyFont="1" applyFill="1" applyBorder="1"/>
    <xf numFmtId="0" fontId="4" fillId="0" borderId="8" xfId="0" applyFont="1" applyBorder="1"/>
    <xf numFmtId="164" fontId="1" fillId="5" borderId="7" xfId="0" applyNumberFormat="1" applyFont="1" applyFill="1" applyBorder="1" applyAlignment="1" applyProtection="1">
      <alignment horizontal="center"/>
    </xf>
    <xf numFmtId="164" fontId="1" fillId="5" borderId="6" xfId="0" applyNumberFormat="1" applyFont="1" applyFill="1" applyBorder="1" applyAlignment="1" applyProtection="1">
      <alignment horizontal="center"/>
    </xf>
    <xf numFmtId="1" fontId="1" fillId="5" borderId="4" xfId="0" applyNumberFormat="1" applyFont="1" applyFill="1" applyBorder="1" applyAlignment="1" applyProtection="1">
      <alignment horizontal="center"/>
    </xf>
    <xf numFmtId="0" fontId="5" fillId="5" borderId="4" xfId="0" applyFont="1" applyFill="1" applyBorder="1"/>
    <xf numFmtId="0" fontId="5" fillId="5" borderId="4" xfId="0" applyFont="1" applyFill="1" applyBorder="1" applyProtection="1"/>
    <xf numFmtId="164" fontId="2" fillId="6" borderId="1" xfId="0" applyNumberFormat="1" applyFont="1" applyFill="1" applyBorder="1" applyProtection="1"/>
    <xf numFmtId="0" fontId="4" fillId="0" borderId="0" xfId="0" applyFont="1" applyBorder="1"/>
    <xf numFmtId="0" fontId="5" fillId="5" borderId="8" xfId="0" applyFont="1" applyFill="1" applyBorder="1"/>
    <xf numFmtId="0" fontId="5" fillId="5" borderId="8" xfId="0" applyFont="1" applyFill="1" applyBorder="1" applyProtection="1"/>
  </cellXfs>
  <cellStyles count="1">
    <cellStyle name="Normal" xfId="0" builtinId="0"/>
  </cellStyles>
  <dxfs count="18"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CC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TYGERBERG</a:t>
            </a:r>
            <a:r>
              <a:rPr lang="en-ZA" baseline="0"/>
              <a:t> RESERVOIR - ANNUAL RAINFALL</a:t>
            </a:r>
            <a:endParaRPr lang="en-ZA"/>
          </a:p>
        </c:rich>
      </c:tx>
      <c:layout>
        <c:manualLayout>
          <c:xMode val="edge"/>
          <c:yMode val="edge"/>
          <c:x val="7.3649478403721005E-2"/>
          <c:y val="5.01960825646509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647056900996338E-2"/>
          <c:y val="2.4492243708533395E-2"/>
          <c:w val="0.92259468250877763"/>
          <c:h val="0.91536602225292563"/>
        </c:manualLayout>
      </c:layout>
      <c:barChart>
        <c:barDir val="col"/>
        <c:grouping val="clustered"/>
        <c:varyColors val="0"/>
        <c:ser>
          <c:idx val="0"/>
          <c:order val="0"/>
          <c:tx>
            <c:v> Annual Total</c:v>
          </c:tx>
          <c:spPr>
            <a:ln>
              <a:solidFill>
                <a:srgbClr val="000000"/>
              </a:solidFill>
            </a:ln>
          </c:spPr>
          <c:invertIfNegative val="0"/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CAB-40FB-A632-D1EC5666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115420544"/>
        <c:axId val="179524736"/>
      </c:barChart>
      <c:lineChart>
        <c:grouping val="standard"/>
        <c:varyColors val="0"/>
        <c:ser>
          <c:idx val="1"/>
          <c:order val="1"/>
          <c:tx>
            <c:v> Average</c:v>
          </c:tx>
          <c:spPr>
            <a:ln w="31750"/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CAB-40FB-A632-D1EC5666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20544"/>
        <c:axId val="179524736"/>
      </c:lineChart>
      <c:catAx>
        <c:axId val="115420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79524736"/>
        <c:crosses val="autoZero"/>
        <c:auto val="1"/>
        <c:lblAlgn val="ctr"/>
        <c:lblOffset val="100"/>
        <c:tickLblSkip val="5"/>
        <c:noMultiLvlLbl val="0"/>
      </c:catAx>
      <c:valAx>
        <c:axId val="17952473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54205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822959292170884"/>
          <c:y val="3.3607880134665286E-2"/>
          <c:w val="0.1115183064391153"/>
          <c:h val="7.1524118090958558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TYGERBERG</a:t>
            </a:r>
            <a:r>
              <a:rPr lang="en-ZA" baseline="0"/>
              <a:t> RESERVOIR - MAXIMA</a:t>
            </a:r>
            <a:endParaRPr lang="en-ZA"/>
          </a:p>
        </c:rich>
      </c:tx>
      <c:layout>
        <c:manualLayout>
          <c:xMode val="edge"/>
          <c:yMode val="edge"/>
          <c:x val="6.3621804369827631E-2"/>
          <c:y val="7.529411144714227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invertIfNegative val="0"/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56B-49BB-93B9-1519B811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55680"/>
        <c:axId val="184057216"/>
      </c:barChart>
      <c:catAx>
        <c:axId val="1840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057216"/>
        <c:crosses val="autoZero"/>
        <c:auto val="1"/>
        <c:lblAlgn val="ctr"/>
        <c:lblOffset val="100"/>
        <c:noMultiLvlLbl val="0"/>
      </c:catAx>
      <c:valAx>
        <c:axId val="1840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055680"/>
        <c:crosses val="autoZero"/>
        <c:crossBetween val="between"/>
      </c:valAx>
      <c:spPr>
        <a:solidFill>
          <a:schemeClr val="bg2"/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TYGERBERG</a:t>
            </a:r>
            <a:r>
              <a:rPr lang="en-ZA" baseline="0"/>
              <a:t> RESERVOIR - RAINFALL STATISTICS</a:t>
            </a:r>
            <a:endParaRPr lang="en-ZA"/>
          </a:p>
        </c:rich>
      </c:tx>
      <c:layout>
        <c:manualLayout>
          <c:xMode val="edge"/>
          <c:yMode val="edge"/>
          <c:x val="7.315478204510098E-2"/>
          <c:y val="6.274510320581365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</c:v>
          </c:tx>
          <c:spPr>
            <a:ln w="31750"/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2B-42C5-9987-BF1A0374E554}"/>
            </c:ext>
          </c:extLst>
        </c:ser>
        <c:ser>
          <c:idx val="1"/>
          <c:order val="1"/>
          <c:tx>
            <c:v>Average</c:v>
          </c:tx>
          <c:spPr>
            <a:ln w="31750"/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B2B-42C5-9987-BF1A0374E554}"/>
            </c:ext>
          </c:extLst>
        </c:ser>
        <c:ser>
          <c:idx val="2"/>
          <c:order val="2"/>
          <c:tx>
            <c:v>Maximum</c:v>
          </c:tx>
          <c:spPr>
            <a:ln w="31750"/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B2B-42C5-9987-BF1A0374E554}"/>
            </c:ext>
          </c:extLst>
        </c:ser>
        <c:ser>
          <c:idx val="3"/>
          <c:order val="3"/>
          <c:tx>
            <c:v>Minimum</c:v>
          </c:tx>
          <c:spPr>
            <a:ln w="31750"/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B2B-42C5-9987-BF1A0374E554}"/>
            </c:ext>
          </c:extLst>
        </c:ser>
        <c:ser>
          <c:idx val="4"/>
          <c:order val="4"/>
          <c:tx>
            <c:v>2016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DATAmm!#REF!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B2B-42C5-9987-BF1A0374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4864"/>
        <c:axId val="184250752"/>
      </c:lineChart>
      <c:catAx>
        <c:axId val="1842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84250752"/>
        <c:crosses val="autoZero"/>
        <c:auto val="1"/>
        <c:lblAlgn val="ctr"/>
        <c:lblOffset val="100"/>
        <c:noMultiLvlLbl val="0"/>
      </c:catAx>
      <c:valAx>
        <c:axId val="18425075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84244864"/>
        <c:crosses val="autoZero"/>
        <c:crossBetween val="between"/>
      </c:valAx>
      <c:spPr>
        <a:solidFill>
          <a:schemeClr val="bg2"/>
        </a:solidFill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ZA" sz="2000">
                <a:latin typeface="Arial" pitchFamily="34" charset="0"/>
                <a:cs typeface="Arial" pitchFamily="34" charset="0"/>
              </a:rPr>
              <a:t>Tygerberg</a:t>
            </a:r>
            <a:r>
              <a:rPr lang="en-ZA" sz="2000" baseline="0">
                <a:latin typeface="Arial" pitchFamily="34" charset="0"/>
                <a:cs typeface="Arial" pitchFamily="34" charset="0"/>
              </a:rPr>
              <a:t> Reservoir: </a:t>
            </a:r>
          </a:p>
          <a:p>
            <a:pPr>
              <a:defRPr sz="1000" b="1"/>
            </a:pPr>
            <a:r>
              <a:rPr lang="en-ZA" sz="2000" baseline="0">
                <a:latin typeface="Arial" pitchFamily="34" charset="0"/>
                <a:cs typeface="Arial" pitchFamily="34" charset="0"/>
              </a:rPr>
              <a:t>Likelihood of Monthly Rainfall</a:t>
            </a:r>
            <a:endParaRPr lang="en-ZA" sz="2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6.9028670141248888E-2"/>
          <c:y val="3.96592101982516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303473843981813E-2"/>
          <c:y val="3.7999926579733341E-2"/>
          <c:w val="0.93985047929065713"/>
          <c:h val="0.8909875305718862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</c:v>
              </c:pt>
            </c:numLit>
          </c:xVal>
          <c:yVal>
            <c:numLit>
              <c:formatCode>General</c:formatCode>
              <c:ptCount val="8"/>
              <c:pt idx="0">
                <c:v>31</c:v>
              </c:pt>
              <c:pt idx="1">
                <c:v>31</c:v>
              </c:pt>
              <c:pt idx="2">
                <c:v>31</c:v>
              </c:pt>
              <c:pt idx="3">
                <c:v>15.8</c:v>
              </c:pt>
              <c:pt idx="4">
                <c:v>15.8</c:v>
              </c:pt>
              <c:pt idx="5">
                <c:v>15.8</c:v>
              </c:pt>
              <c:pt idx="6">
                <c:v>2.5750000000000002</c:v>
              </c:pt>
              <c:pt idx="7">
                <c:v>2.5750000000000002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8E-48CC-A589-DA4BD3E56099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1.05</c:v>
              </c:pt>
              <c:pt idx="1">
                <c:v>0.95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0.75</c:v>
              </c:pt>
              <c:pt idx="6">
                <c:v>0.75</c:v>
              </c:pt>
              <c:pt idx="7">
                <c:v>1.25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2.5750000000000002</c:v>
              </c:pt>
              <c:pt idx="4">
                <c:v>2.5750000000000002</c:v>
              </c:pt>
              <c:pt idx="5">
                <c:v>15.8</c:v>
              </c:pt>
              <c:pt idx="6">
                <c:v>7.8</c:v>
              </c:pt>
              <c:pt idx="7">
                <c:v>7.8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8E-48CC-A589-DA4BD3E5609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1.95</c:v>
              </c:pt>
              <c:pt idx="1">
                <c:v>2.0499999999999998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</c:v>
              </c:pt>
            </c:numLit>
          </c:xVal>
          <c:yVal>
            <c:numLit>
              <c:formatCode>General</c:formatCode>
              <c:ptCount val="8"/>
              <c:pt idx="0">
                <c:v>42.8</c:v>
              </c:pt>
              <c:pt idx="1">
                <c:v>42.8</c:v>
              </c:pt>
              <c:pt idx="2">
                <c:v>42.8</c:v>
              </c:pt>
              <c:pt idx="3">
                <c:v>21.425000000000001</c:v>
              </c:pt>
              <c:pt idx="4">
                <c:v>21.425000000000001</c:v>
              </c:pt>
              <c:pt idx="5">
                <c:v>21.425000000000001</c:v>
              </c:pt>
              <c:pt idx="6">
                <c:v>2.75</c:v>
              </c:pt>
              <c:pt idx="7">
                <c:v>2.75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38E-48CC-A589-DA4BD3E56099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2.0499999999999998</c:v>
              </c:pt>
              <c:pt idx="1">
                <c:v>1.95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  <c:pt idx="7">
                <c:v>2.25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2.75</c:v>
              </c:pt>
              <c:pt idx="4">
                <c:v>2.75</c:v>
              </c:pt>
              <c:pt idx="5">
                <c:v>21.425000000000001</c:v>
              </c:pt>
              <c:pt idx="6">
                <c:v>7.75</c:v>
              </c:pt>
              <c:pt idx="7">
                <c:v>7.75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38E-48CC-A589-DA4BD3E56099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2.95</c:v>
              </c:pt>
              <c:pt idx="1">
                <c:v>3.05</c:v>
              </c:pt>
              <c:pt idx="2">
                <c:v>3</c:v>
              </c:pt>
              <c:pt idx="3">
                <c:v>3</c:v>
              </c:pt>
              <c:pt idx="4">
                <c:v>2.75</c:v>
              </c:pt>
              <c:pt idx="5">
                <c:v>3.25</c:v>
              </c:pt>
              <c:pt idx="6">
                <c:v>3.25</c:v>
              </c:pt>
              <c:pt idx="7">
                <c:v>3</c:v>
              </c:pt>
            </c:numLit>
          </c:xVal>
          <c:yVal>
            <c:numLit>
              <c:formatCode>General</c:formatCode>
              <c:ptCount val="8"/>
              <c:pt idx="0">
                <c:v>50.9</c:v>
              </c:pt>
              <c:pt idx="1">
                <c:v>50.9</c:v>
              </c:pt>
              <c:pt idx="2">
                <c:v>50.9</c:v>
              </c:pt>
              <c:pt idx="3">
                <c:v>26.049999999999997</c:v>
              </c:pt>
              <c:pt idx="4">
                <c:v>26.049999999999997</c:v>
              </c:pt>
              <c:pt idx="5">
                <c:v>26.049999999999997</c:v>
              </c:pt>
              <c:pt idx="6">
                <c:v>4.4000000000000004</c:v>
              </c:pt>
              <c:pt idx="7">
                <c:v>4.4000000000000004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38E-48CC-A589-DA4BD3E56099}"/>
            </c:ext>
          </c:extLst>
        </c:ser>
        <c:ser>
          <c:idx val="5"/>
          <c:order val="5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3.05</c:v>
              </c:pt>
              <c:pt idx="1">
                <c:v>2.95</c:v>
              </c:pt>
              <c:pt idx="2">
                <c:v>3</c:v>
              </c:pt>
              <c:pt idx="3">
                <c:v>3</c:v>
              </c:pt>
              <c:pt idx="4">
                <c:v>2.75</c:v>
              </c:pt>
              <c:pt idx="5">
                <c:v>2.75</c:v>
              </c:pt>
              <c:pt idx="6">
                <c:v>2.75</c:v>
              </c:pt>
              <c:pt idx="7">
                <c:v>3.25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4.4000000000000004</c:v>
              </c:pt>
              <c:pt idx="4">
                <c:v>4.4000000000000004</c:v>
              </c:pt>
              <c:pt idx="5">
                <c:v>26.049999999999997</c:v>
              </c:pt>
              <c:pt idx="6">
                <c:v>11.2</c:v>
              </c:pt>
              <c:pt idx="7">
                <c:v>11.2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38E-48CC-A589-DA4BD3E56099}"/>
            </c:ext>
          </c:extLst>
        </c:ser>
        <c:ser>
          <c:idx val="6"/>
          <c:order val="6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3.95</c:v>
              </c:pt>
              <c:pt idx="1">
                <c:v>4.05</c:v>
              </c:pt>
              <c:pt idx="2">
                <c:v>4</c:v>
              </c:pt>
              <c:pt idx="3">
                <c:v>4</c:v>
              </c:pt>
              <c:pt idx="4">
                <c:v>3.75</c:v>
              </c:pt>
              <c:pt idx="5">
                <c:v>4.25</c:v>
              </c:pt>
              <c:pt idx="6">
                <c:v>4.25</c:v>
              </c:pt>
              <c:pt idx="7">
                <c:v>4</c:v>
              </c:pt>
            </c:numLit>
          </c:xVal>
          <c:yVal>
            <c:numLit>
              <c:formatCode>General</c:formatCode>
              <c:ptCount val="8"/>
              <c:pt idx="0">
                <c:v>101.9</c:v>
              </c:pt>
              <c:pt idx="1">
                <c:v>101.9</c:v>
              </c:pt>
              <c:pt idx="2">
                <c:v>101.9</c:v>
              </c:pt>
              <c:pt idx="3">
                <c:v>53.9</c:v>
              </c:pt>
              <c:pt idx="4">
                <c:v>53.9</c:v>
              </c:pt>
              <c:pt idx="5">
                <c:v>53.9</c:v>
              </c:pt>
              <c:pt idx="6">
                <c:v>19.024999999999999</c:v>
              </c:pt>
              <c:pt idx="7">
                <c:v>19.024999999999999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38E-48CC-A589-DA4BD3E56099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4.05</c:v>
              </c:pt>
              <c:pt idx="1">
                <c:v>3.95</c:v>
              </c:pt>
              <c:pt idx="2">
                <c:v>4</c:v>
              </c:pt>
              <c:pt idx="3">
                <c:v>4</c:v>
              </c:pt>
              <c:pt idx="4">
                <c:v>3.75</c:v>
              </c:pt>
              <c:pt idx="5">
                <c:v>3.75</c:v>
              </c:pt>
              <c:pt idx="6">
                <c:v>3.75</c:v>
              </c:pt>
              <c:pt idx="7">
                <c:v>4.25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19.024999999999999</c:v>
              </c:pt>
              <c:pt idx="4">
                <c:v>19.024999999999999</c:v>
              </c:pt>
              <c:pt idx="5">
                <c:v>53.9</c:v>
              </c:pt>
              <c:pt idx="6">
                <c:v>39.1</c:v>
              </c:pt>
              <c:pt idx="7">
                <c:v>39.1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38E-48CC-A589-DA4BD3E56099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4.95</c:v>
              </c:pt>
              <c:pt idx="1">
                <c:v>5.05</c:v>
              </c:pt>
              <c:pt idx="2">
                <c:v>5</c:v>
              </c:pt>
              <c:pt idx="3">
                <c:v>5</c:v>
              </c:pt>
              <c:pt idx="4">
                <c:v>4.75</c:v>
              </c:pt>
              <c:pt idx="5">
                <c:v>5.25</c:v>
              </c:pt>
              <c:pt idx="6">
                <c:v>5.25</c:v>
              </c:pt>
              <c:pt idx="7">
                <c:v>5</c:v>
              </c:pt>
            </c:numLit>
          </c:xVal>
          <c:yVal>
            <c:numLit>
              <c:formatCode>General</c:formatCode>
              <c:ptCount val="8"/>
              <c:pt idx="0">
                <c:v>184.2</c:v>
              </c:pt>
              <c:pt idx="1">
                <c:v>184.2</c:v>
              </c:pt>
              <c:pt idx="2">
                <c:v>184.2</c:v>
              </c:pt>
              <c:pt idx="3">
                <c:v>98.949999999999989</c:v>
              </c:pt>
              <c:pt idx="4">
                <c:v>98.949999999999989</c:v>
              </c:pt>
              <c:pt idx="5">
                <c:v>98.949999999999989</c:v>
              </c:pt>
              <c:pt idx="6">
                <c:v>40.15</c:v>
              </c:pt>
              <c:pt idx="7">
                <c:v>40.15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38E-48CC-A589-DA4BD3E56099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5.05</c:v>
              </c:pt>
              <c:pt idx="1">
                <c:v>4.95</c:v>
              </c:pt>
              <c:pt idx="2">
                <c:v>5</c:v>
              </c:pt>
              <c:pt idx="3">
                <c:v>5</c:v>
              </c:pt>
              <c:pt idx="4">
                <c:v>4.75</c:v>
              </c:pt>
              <c:pt idx="5">
                <c:v>4.75</c:v>
              </c:pt>
              <c:pt idx="6">
                <c:v>4.75</c:v>
              </c:pt>
              <c:pt idx="7">
                <c:v>5.25</c:v>
              </c:pt>
            </c:numLit>
          </c:xVal>
          <c:yVal>
            <c:numLit>
              <c:formatCode>General</c:formatCode>
              <c:ptCount val="8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40.15</c:v>
              </c:pt>
              <c:pt idx="4">
                <c:v>40.15</c:v>
              </c:pt>
              <c:pt idx="5">
                <c:v>98.949999999999989</c:v>
              </c:pt>
              <c:pt idx="6">
                <c:v>60.349999999999994</c:v>
              </c:pt>
              <c:pt idx="7">
                <c:v>60.349999999999994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38E-48CC-A589-DA4BD3E56099}"/>
            </c:ext>
          </c:extLst>
        </c:ser>
        <c:ser>
          <c:idx val="10"/>
          <c:order val="1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5.95</c:v>
              </c:pt>
              <c:pt idx="1">
                <c:v>6.05</c:v>
              </c:pt>
              <c:pt idx="2">
                <c:v>6</c:v>
              </c:pt>
              <c:pt idx="3">
                <c:v>6</c:v>
              </c:pt>
              <c:pt idx="4">
                <c:v>5.75</c:v>
              </c:pt>
              <c:pt idx="5">
                <c:v>6.25</c:v>
              </c:pt>
              <c:pt idx="6">
                <c:v>6.25</c:v>
              </c:pt>
              <c:pt idx="7">
                <c:v>6</c:v>
              </c:pt>
            </c:numLit>
          </c:xVal>
          <c:yVal>
            <c:numLit>
              <c:formatCode>General</c:formatCode>
              <c:ptCount val="8"/>
              <c:pt idx="0">
                <c:v>166.3</c:v>
              </c:pt>
              <c:pt idx="1">
                <c:v>166.3</c:v>
              </c:pt>
              <c:pt idx="2">
                <c:v>166.3</c:v>
              </c:pt>
              <c:pt idx="3">
                <c:v>113.1</c:v>
              </c:pt>
              <c:pt idx="4">
                <c:v>113.1</c:v>
              </c:pt>
              <c:pt idx="5">
                <c:v>113.1</c:v>
              </c:pt>
              <c:pt idx="6">
                <c:v>56.9</c:v>
              </c:pt>
              <c:pt idx="7">
                <c:v>56.9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038E-48CC-A589-DA4BD3E56099}"/>
            </c:ext>
          </c:extLst>
        </c:ser>
        <c:ser>
          <c:idx val="11"/>
          <c:order val="11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6.05</c:v>
              </c:pt>
              <c:pt idx="1">
                <c:v>5.95</c:v>
              </c:pt>
              <c:pt idx="2">
                <c:v>6</c:v>
              </c:pt>
              <c:pt idx="3">
                <c:v>6</c:v>
              </c:pt>
              <c:pt idx="4">
                <c:v>5.75</c:v>
              </c:pt>
              <c:pt idx="5">
                <c:v>5.75</c:v>
              </c:pt>
              <c:pt idx="6">
                <c:v>5.75</c:v>
              </c:pt>
              <c:pt idx="7">
                <c:v>6.25</c:v>
              </c:pt>
            </c:numLit>
          </c:xVal>
          <c:yVal>
            <c:numLit>
              <c:formatCode>General</c:formatCode>
              <c:ptCount val="8"/>
              <c:pt idx="0">
                <c:v>18</c:v>
              </c:pt>
              <c:pt idx="1">
                <c:v>18</c:v>
              </c:pt>
              <c:pt idx="2">
                <c:v>18</c:v>
              </c:pt>
              <c:pt idx="3">
                <c:v>56.9</c:v>
              </c:pt>
              <c:pt idx="4">
                <c:v>56.9</c:v>
              </c:pt>
              <c:pt idx="5">
                <c:v>113.1</c:v>
              </c:pt>
              <c:pt idx="6">
                <c:v>81.7</c:v>
              </c:pt>
              <c:pt idx="7">
                <c:v>81.7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038E-48CC-A589-DA4BD3E56099}"/>
            </c:ext>
          </c:extLst>
        </c:ser>
        <c:ser>
          <c:idx val="12"/>
          <c:order val="12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6.95</c:v>
              </c:pt>
              <c:pt idx="1">
                <c:v>7.05</c:v>
              </c:pt>
              <c:pt idx="2">
                <c:v>7</c:v>
              </c:pt>
              <c:pt idx="3">
                <c:v>7</c:v>
              </c:pt>
              <c:pt idx="4">
                <c:v>6.75</c:v>
              </c:pt>
              <c:pt idx="5">
                <c:v>7.25</c:v>
              </c:pt>
              <c:pt idx="6">
                <c:v>7.25</c:v>
              </c:pt>
              <c:pt idx="7">
                <c:v>7</c:v>
              </c:pt>
            </c:numLit>
          </c:xVal>
          <c:yVal>
            <c:numLit>
              <c:formatCode>General</c:formatCode>
              <c:ptCount val="8"/>
              <c:pt idx="0">
                <c:v>163</c:v>
              </c:pt>
              <c:pt idx="1">
                <c:v>163</c:v>
              </c:pt>
              <c:pt idx="2">
                <c:v>163</c:v>
              </c:pt>
              <c:pt idx="3">
                <c:v>95.7</c:v>
              </c:pt>
              <c:pt idx="4">
                <c:v>95.7</c:v>
              </c:pt>
              <c:pt idx="5">
                <c:v>95.7</c:v>
              </c:pt>
              <c:pt idx="6">
                <c:v>49.7</c:v>
              </c:pt>
              <c:pt idx="7">
                <c:v>49.7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038E-48CC-A589-DA4BD3E56099}"/>
            </c:ext>
          </c:extLst>
        </c:ser>
        <c:ser>
          <c:idx val="13"/>
          <c:order val="13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7.05</c:v>
              </c:pt>
              <c:pt idx="1">
                <c:v>6.95</c:v>
              </c:pt>
              <c:pt idx="2">
                <c:v>7</c:v>
              </c:pt>
              <c:pt idx="3">
                <c:v>7</c:v>
              </c:pt>
              <c:pt idx="4">
                <c:v>6.75</c:v>
              </c:pt>
              <c:pt idx="5">
                <c:v>6.75</c:v>
              </c:pt>
              <c:pt idx="6">
                <c:v>6.75</c:v>
              </c:pt>
              <c:pt idx="7">
                <c:v>7.25</c:v>
              </c:pt>
            </c:numLit>
          </c:xVal>
          <c:yVal>
            <c:numLit>
              <c:formatCode>General</c:formatCode>
              <c:ptCount val="8"/>
              <c:pt idx="0">
                <c:v>14.5</c:v>
              </c:pt>
              <c:pt idx="1">
                <c:v>14.5</c:v>
              </c:pt>
              <c:pt idx="2">
                <c:v>14.5</c:v>
              </c:pt>
              <c:pt idx="3">
                <c:v>49.7</c:v>
              </c:pt>
              <c:pt idx="4">
                <c:v>49.7</c:v>
              </c:pt>
              <c:pt idx="5">
                <c:v>95.7</c:v>
              </c:pt>
              <c:pt idx="6">
                <c:v>71.400000000000006</c:v>
              </c:pt>
              <c:pt idx="7">
                <c:v>71.400000000000006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038E-48CC-A589-DA4BD3E56099}"/>
            </c:ext>
          </c:extLst>
        </c:ser>
        <c:ser>
          <c:idx val="14"/>
          <c:order val="14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7.95</c:v>
              </c:pt>
              <c:pt idx="1">
                <c:v>8.0500000000000007</c:v>
              </c:pt>
              <c:pt idx="2">
                <c:v>8</c:v>
              </c:pt>
              <c:pt idx="3">
                <c:v>8</c:v>
              </c:pt>
              <c:pt idx="4">
                <c:v>7.75</c:v>
              </c:pt>
              <c:pt idx="5">
                <c:v>8.25</c:v>
              </c:pt>
              <c:pt idx="6">
                <c:v>8.25</c:v>
              </c:pt>
              <c:pt idx="7">
                <c:v>8</c:v>
              </c:pt>
            </c:numLit>
          </c:xVal>
          <c:yVal>
            <c:numLit>
              <c:formatCode>General</c:formatCode>
              <c:ptCount val="8"/>
              <c:pt idx="0">
                <c:v>130.5</c:v>
              </c:pt>
              <c:pt idx="1">
                <c:v>130.5</c:v>
              </c:pt>
              <c:pt idx="2">
                <c:v>130.5</c:v>
              </c:pt>
              <c:pt idx="3">
                <c:v>89.6</c:v>
              </c:pt>
              <c:pt idx="4">
                <c:v>89.6</c:v>
              </c:pt>
              <c:pt idx="5">
                <c:v>89.6</c:v>
              </c:pt>
              <c:pt idx="6">
                <c:v>56.4</c:v>
              </c:pt>
              <c:pt idx="7">
                <c:v>56.4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038E-48CC-A589-DA4BD3E56099}"/>
            </c:ext>
          </c:extLst>
        </c:ser>
        <c:ser>
          <c:idx val="15"/>
          <c:order val="15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8.0500000000000007</c:v>
              </c:pt>
              <c:pt idx="1">
                <c:v>7.95</c:v>
              </c:pt>
              <c:pt idx="2">
                <c:v>8</c:v>
              </c:pt>
              <c:pt idx="3">
                <c:v>8</c:v>
              </c:pt>
              <c:pt idx="4">
                <c:v>7.75</c:v>
              </c:pt>
              <c:pt idx="5">
                <c:v>7.75</c:v>
              </c:pt>
              <c:pt idx="6">
                <c:v>7.75</c:v>
              </c:pt>
              <c:pt idx="7">
                <c:v>8.25</c:v>
              </c:pt>
            </c:numLit>
          </c:xVal>
          <c:yVal>
            <c:numLit>
              <c:formatCode>General</c:formatCode>
              <c:ptCount val="8"/>
              <c:pt idx="0">
                <c:v>18.100000000000001</c:v>
              </c:pt>
              <c:pt idx="1">
                <c:v>18.100000000000001</c:v>
              </c:pt>
              <c:pt idx="2">
                <c:v>18.100000000000001</c:v>
              </c:pt>
              <c:pt idx="3">
                <c:v>56.4</c:v>
              </c:pt>
              <c:pt idx="4">
                <c:v>56.4</c:v>
              </c:pt>
              <c:pt idx="5">
                <c:v>89.6</c:v>
              </c:pt>
              <c:pt idx="6">
                <c:v>76.5</c:v>
              </c:pt>
              <c:pt idx="7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038E-48CC-A589-DA4BD3E56099}"/>
            </c:ext>
          </c:extLst>
        </c:ser>
        <c:ser>
          <c:idx val="16"/>
          <c:order val="16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8.9499999999999993</c:v>
              </c:pt>
              <c:pt idx="1">
                <c:v>9.0500000000000007</c:v>
              </c:pt>
              <c:pt idx="2">
                <c:v>9</c:v>
              </c:pt>
              <c:pt idx="3">
                <c:v>9</c:v>
              </c:pt>
              <c:pt idx="4">
                <c:v>8.75</c:v>
              </c:pt>
              <c:pt idx="5">
                <c:v>9.25</c:v>
              </c:pt>
              <c:pt idx="6">
                <c:v>9.25</c:v>
              </c:pt>
              <c:pt idx="7">
                <c:v>9</c:v>
              </c:pt>
            </c:numLit>
          </c:xVal>
          <c:yVal>
            <c:numLit>
              <c:formatCode>General</c:formatCode>
              <c:ptCount val="8"/>
              <c:pt idx="0">
                <c:v>94.1</c:v>
              </c:pt>
              <c:pt idx="1">
                <c:v>94.1</c:v>
              </c:pt>
              <c:pt idx="2">
                <c:v>94.1</c:v>
              </c:pt>
              <c:pt idx="3">
                <c:v>53.6</c:v>
              </c:pt>
              <c:pt idx="4">
                <c:v>53.6</c:v>
              </c:pt>
              <c:pt idx="5">
                <c:v>53.6</c:v>
              </c:pt>
              <c:pt idx="6">
                <c:v>26.2</c:v>
              </c:pt>
              <c:pt idx="7">
                <c:v>26.2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038E-48CC-A589-DA4BD3E56099}"/>
            </c:ext>
          </c:extLst>
        </c:ser>
        <c:ser>
          <c:idx val="17"/>
          <c:order val="17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9.0500000000000007</c:v>
              </c:pt>
              <c:pt idx="1">
                <c:v>8.9499999999999993</c:v>
              </c:pt>
              <c:pt idx="2">
                <c:v>9</c:v>
              </c:pt>
              <c:pt idx="3">
                <c:v>9</c:v>
              </c:pt>
              <c:pt idx="4">
                <c:v>8.75</c:v>
              </c:pt>
              <c:pt idx="5">
                <c:v>8.75</c:v>
              </c:pt>
              <c:pt idx="6">
                <c:v>8.75</c:v>
              </c:pt>
              <c:pt idx="7">
                <c:v>9.25</c:v>
              </c:pt>
            </c:numLit>
          </c:xVal>
          <c:yVal>
            <c:numLit>
              <c:formatCode>General</c:formatCode>
              <c:ptCount val="8"/>
              <c:pt idx="0">
                <c:v>2.6</c:v>
              </c:pt>
              <c:pt idx="1">
                <c:v>2.6</c:v>
              </c:pt>
              <c:pt idx="2">
                <c:v>2.6</c:v>
              </c:pt>
              <c:pt idx="3">
                <c:v>26.2</c:v>
              </c:pt>
              <c:pt idx="4">
                <c:v>26.2</c:v>
              </c:pt>
              <c:pt idx="5">
                <c:v>53.6</c:v>
              </c:pt>
              <c:pt idx="6">
                <c:v>37.1</c:v>
              </c:pt>
              <c:pt idx="7">
                <c:v>37.1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038E-48CC-A589-DA4BD3E56099}"/>
            </c:ext>
          </c:extLst>
        </c:ser>
        <c:ser>
          <c:idx val="18"/>
          <c:order val="18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9.9499999999999993</c:v>
              </c:pt>
              <c:pt idx="1">
                <c:v>10.050000000000001</c:v>
              </c:pt>
              <c:pt idx="2">
                <c:v>10</c:v>
              </c:pt>
              <c:pt idx="3">
                <c:v>10</c:v>
              </c:pt>
              <c:pt idx="4">
                <c:v>9.75</c:v>
              </c:pt>
              <c:pt idx="5">
                <c:v>10.25</c:v>
              </c:pt>
              <c:pt idx="6">
                <c:v>10.25</c:v>
              </c:pt>
              <c:pt idx="7">
                <c:v>10</c:v>
              </c:pt>
            </c:numLit>
          </c:xVal>
          <c:yVal>
            <c:numLit>
              <c:formatCode>General</c:formatCode>
              <c:ptCount val="8"/>
              <c:pt idx="0">
                <c:v>72.3</c:v>
              </c:pt>
              <c:pt idx="1">
                <c:v>72.3</c:v>
              </c:pt>
              <c:pt idx="2">
                <c:v>72.3</c:v>
              </c:pt>
              <c:pt idx="3">
                <c:v>40.9</c:v>
              </c:pt>
              <c:pt idx="4">
                <c:v>40.9</c:v>
              </c:pt>
              <c:pt idx="5">
                <c:v>40.9</c:v>
              </c:pt>
              <c:pt idx="6">
                <c:v>14.5</c:v>
              </c:pt>
              <c:pt idx="7">
                <c:v>14.5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038E-48CC-A589-DA4BD3E56099}"/>
            </c:ext>
          </c:extLst>
        </c:ser>
        <c:ser>
          <c:idx val="19"/>
          <c:order val="19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10.050000000000001</c:v>
              </c:pt>
              <c:pt idx="1">
                <c:v>9.9499999999999993</c:v>
              </c:pt>
              <c:pt idx="2">
                <c:v>10</c:v>
              </c:pt>
              <c:pt idx="3">
                <c:v>10</c:v>
              </c:pt>
              <c:pt idx="4">
                <c:v>9.75</c:v>
              </c:pt>
              <c:pt idx="5">
                <c:v>9.75</c:v>
              </c:pt>
              <c:pt idx="6">
                <c:v>9.75</c:v>
              </c:pt>
              <c:pt idx="7">
                <c:v>10.25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14.5</c:v>
              </c:pt>
              <c:pt idx="4">
                <c:v>14.5</c:v>
              </c:pt>
              <c:pt idx="5">
                <c:v>40.9</c:v>
              </c:pt>
              <c:pt idx="6">
                <c:v>30.4</c:v>
              </c:pt>
              <c:pt idx="7">
                <c:v>30.4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038E-48CC-A589-DA4BD3E56099}"/>
            </c:ext>
          </c:extLst>
        </c:ser>
        <c:ser>
          <c:idx val="20"/>
          <c:order val="2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10.95</c:v>
              </c:pt>
              <c:pt idx="1">
                <c:v>11.05</c:v>
              </c:pt>
              <c:pt idx="2">
                <c:v>11</c:v>
              </c:pt>
              <c:pt idx="3">
                <c:v>11</c:v>
              </c:pt>
              <c:pt idx="4">
                <c:v>10.75</c:v>
              </c:pt>
              <c:pt idx="5">
                <c:v>11.25</c:v>
              </c:pt>
              <c:pt idx="6">
                <c:v>11.25</c:v>
              </c:pt>
              <c:pt idx="7">
                <c:v>11</c:v>
              </c:pt>
            </c:numLit>
          </c:xVal>
          <c:yVal>
            <c:numLit>
              <c:formatCode>General</c:formatCode>
              <c:ptCount val="8"/>
              <c:pt idx="0">
                <c:v>46</c:v>
              </c:pt>
              <c:pt idx="1">
                <c:v>46</c:v>
              </c:pt>
              <c:pt idx="2">
                <c:v>46</c:v>
              </c:pt>
              <c:pt idx="3">
                <c:v>24.5</c:v>
              </c:pt>
              <c:pt idx="4">
                <c:v>24.5</c:v>
              </c:pt>
              <c:pt idx="5">
                <c:v>24.5</c:v>
              </c:pt>
              <c:pt idx="6">
                <c:v>5.4</c:v>
              </c:pt>
              <c:pt idx="7">
                <c:v>5.4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038E-48CC-A589-DA4BD3E56099}"/>
            </c:ext>
          </c:extLst>
        </c:ser>
        <c:ser>
          <c:idx val="21"/>
          <c:order val="21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11.05</c:v>
              </c:pt>
              <c:pt idx="1">
                <c:v>10.95</c:v>
              </c:pt>
              <c:pt idx="2">
                <c:v>11</c:v>
              </c:pt>
              <c:pt idx="3">
                <c:v>11</c:v>
              </c:pt>
              <c:pt idx="4">
                <c:v>10.75</c:v>
              </c:pt>
              <c:pt idx="5">
                <c:v>10.75</c:v>
              </c:pt>
              <c:pt idx="6">
                <c:v>10.75</c:v>
              </c:pt>
              <c:pt idx="7">
                <c:v>11.25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5.4</c:v>
              </c:pt>
              <c:pt idx="4">
                <c:v>5.4</c:v>
              </c:pt>
              <c:pt idx="5">
                <c:v>24.5</c:v>
              </c:pt>
              <c:pt idx="6">
                <c:v>13.6</c:v>
              </c:pt>
              <c:pt idx="7">
                <c:v>13.6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038E-48CC-A589-DA4BD3E56099}"/>
            </c:ext>
          </c:extLst>
        </c:ser>
        <c:ser>
          <c:idx val="22"/>
          <c:order val="22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11.95</c:v>
              </c:pt>
              <c:pt idx="1">
                <c:v>12.05</c:v>
              </c:pt>
              <c:pt idx="2">
                <c:v>12</c:v>
              </c:pt>
              <c:pt idx="3">
                <c:v>12</c:v>
              </c:pt>
              <c:pt idx="4">
                <c:v>11.75</c:v>
              </c:pt>
              <c:pt idx="5">
                <c:v>12.25</c:v>
              </c:pt>
              <c:pt idx="6">
                <c:v>12.25</c:v>
              </c:pt>
              <c:pt idx="7">
                <c:v>12</c:v>
              </c:pt>
            </c:numLit>
          </c:xVal>
          <c:yVal>
            <c:numLit>
              <c:formatCode>General</c:formatCode>
              <c:ptCount val="8"/>
              <c:pt idx="0">
                <c:v>44</c:v>
              </c:pt>
              <c:pt idx="1">
                <c:v>44</c:v>
              </c:pt>
              <c:pt idx="2">
                <c:v>44</c:v>
              </c:pt>
              <c:pt idx="3">
                <c:v>23.4</c:v>
              </c:pt>
              <c:pt idx="4">
                <c:v>23.4</c:v>
              </c:pt>
              <c:pt idx="5">
                <c:v>23.4</c:v>
              </c:pt>
              <c:pt idx="6">
                <c:v>6.5</c:v>
              </c:pt>
              <c:pt idx="7">
                <c:v>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6-038E-48CC-A589-DA4BD3E56099}"/>
            </c:ext>
          </c:extLst>
        </c:ser>
        <c:ser>
          <c:idx val="23"/>
          <c:order val="23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8"/>
              <c:pt idx="0">
                <c:v>12.05</c:v>
              </c:pt>
              <c:pt idx="1">
                <c:v>11.95</c:v>
              </c:pt>
              <c:pt idx="2">
                <c:v>12</c:v>
              </c:pt>
              <c:pt idx="3">
                <c:v>12</c:v>
              </c:pt>
              <c:pt idx="4">
                <c:v>11.75</c:v>
              </c:pt>
              <c:pt idx="5">
                <c:v>11.75</c:v>
              </c:pt>
              <c:pt idx="6">
                <c:v>11.75</c:v>
              </c:pt>
              <c:pt idx="7">
                <c:v>12.25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6.5</c:v>
              </c:pt>
              <c:pt idx="4">
                <c:v>6.5</c:v>
              </c:pt>
              <c:pt idx="5">
                <c:v>23.4</c:v>
              </c:pt>
              <c:pt idx="6">
                <c:v>10.5</c:v>
              </c:pt>
              <c:pt idx="7">
                <c:v>10.5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038E-48CC-A589-DA4BD3E56099}"/>
            </c:ext>
          </c:extLst>
        </c:ser>
        <c:ser>
          <c:idx val="24"/>
          <c:order val="24"/>
          <c:tx>
            <c:v>MEAN</c:v>
          </c:tx>
          <c:spPr>
            <a:ln w="28575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Desc_HID!$A$1:$A$12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Desc_HID!$B$1:$B$12</c:f>
              <c:numCache>
                <c:formatCode>0</c:formatCode>
                <c:ptCount val="12"/>
                <c:pt idx="0">
                  <c:v>11.974137931034482</c:v>
                </c:pt>
                <c:pt idx="1">
                  <c:v>15.218965517241379</c:v>
                </c:pt>
                <c:pt idx="2">
                  <c:v>18.468965517241379</c:v>
                </c:pt>
                <c:pt idx="3">
                  <c:v>41.2948275862069</c:v>
                </c:pt>
                <c:pt idx="4">
                  <c:v>71.17068965517241</c:v>
                </c:pt>
                <c:pt idx="5">
                  <c:v>92.015789473684208</c:v>
                </c:pt>
                <c:pt idx="6">
                  <c:v>79.340350877192989</c:v>
                </c:pt>
                <c:pt idx="7">
                  <c:v>77.640350877192986</c:v>
                </c:pt>
                <c:pt idx="8">
                  <c:v>44.68245614035088</c:v>
                </c:pt>
                <c:pt idx="9">
                  <c:v>32.361403508771929</c:v>
                </c:pt>
                <c:pt idx="10">
                  <c:v>18.53157894736842</c:v>
                </c:pt>
                <c:pt idx="11">
                  <c:v>16.487719298245615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38E-48CC-A589-DA4BD3E56099}"/>
            </c:ext>
          </c:extLst>
        </c:ser>
        <c:ser>
          <c:idx val="25"/>
          <c:order val="25"/>
          <c:tx>
            <c:v>EXTREMES</c:v>
          </c:tx>
          <c:spPr>
            <a:ln w="28575">
              <a:noFill/>
            </a:ln>
            <a:effectLst/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Desc_HID!$C$1:$C$24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</c:numCache>
            </c:numRef>
          </c:xVal>
          <c:yVal>
            <c:numRef>
              <c:f>Desc_HID!$D$1:$D$24</c:f>
              <c:numCache>
                <c:formatCode>0</c:formatCode>
                <c:ptCount val="24"/>
                <c:pt idx="0">
                  <c:v>0</c:v>
                </c:pt>
                <c:pt idx="1">
                  <c:v>69.900000000000006</c:v>
                </c:pt>
                <c:pt idx="2">
                  <c:v>0</c:v>
                </c:pt>
                <c:pt idx="3">
                  <c:v>69.299999</c:v>
                </c:pt>
                <c:pt idx="4">
                  <c:v>0</c:v>
                </c:pt>
                <c:pt idx="5">
                  <c:v>80.299999</c:v>
                </c:pt>
                <c:pt idx="6">
                  <c:v>0</c:v>
                </c:pt>
                <c:pt idx="7">
                  <c:v>180.19999899999999</c:v>
                </c:pt>
                <c:pt idx="8">
                  <c:v>10</c:v>
                </c:pt>
                <c:pt idx="9">
                  <c:v>184.19999899999999</c:v>
                </c:pt>
                <c:pt idx="10">
                  <c:v>18</c:v>
                </c:pt>
                <c:pt idx="11">
                  <c:v>238.5</c:v>
                </c:pt>
                <c:pt idx="12">
                  <c:v>14.5</c:v>
                </c:pt>
                <c:pt idx="13">
                  <c:v>219</c:v>
                </c:pt>
                <c:pt idx="14">
                  <c:v>18.100000000000001</c:v>
                </c:pt>
                <c:pt idx="15">
                  <c:v>197.099999</c:v>
                </c:pt>
                <c:pt idx="16">
                  <c:v>2.6</c:v>
                </c:pt>
                <c:pt idx="17">
                  <c:v>154.099999</c:v>
                </c:pt>
                <c:pt idx="18">
                  <c:v>0</c:v>
                </c:pt>
                <c:pt idx="19">
                  <c:v>114.299999</c:v>
                </c:pt>
                <c:pt idx="20">
                  <c:v>0</c:v>
                </c:pt>
                <c:pt idx="21">
                  <c:v>81</c:v>
                </c:pt>
                <c:pt idx="22">
                  <c:v>0</c:v>
                </c:pt>
                <c:pt idx="23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38E-48CC-A589-DA4BD3E56099}"/>
            </c:ext>
          </c:extLst>
        </c:ser>
        <c:ser>
          <c:idx val="26"/>
          <c:order val="26"/>
          <c:spPr>
            <a:ln w="2540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JAN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38E-48CC-A589-DA4BD3E560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FEB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38E-48CC-A589-DA4BD3E560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MAR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38E-48CC-A589-DA4BD3E560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APR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38E-48CC-A589-DA4BD3E560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MAY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38E-48CC-A589-DA4BD3E560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JUNE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38E-48CC-A589-DA4BD3E560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JULY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38E-48CC-A589-DA4BD3E560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AUG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38E-48CC-A589-DA4BD3E560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SEPT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38E-48CC-A589-DA4BD3E560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OCT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38E-48CC-A589-DA4BD3E560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NOV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38E-48CC-A589-DA4BD3E560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ZA" sz="1050" b="1">
                        <a:latin typeface="Arial" pitchFamily="34" charset="0"/>
                        <a:cs typeface="Arial" pitchFamily="34" charset="0"/>
                      </a:rPr>
                      <a:t>DEC</a:t>
                    </a:r>
                    <a:endParaRPr lang="en-Z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38E-48CC-A589-DA4BD3E56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038E-48CC-A589-DA4BD3E56099}"/>
            </c:ext>
          </c:extLst>
        </c:ser>
        <c:ser>
          <c:idx val="28"/>
          <c:order val="27"/>
          <c:tx>
            <c:v>2015</c:v>
          </c:tx>
          <c:spPr>
            <a:ln w="254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38E-48CC-A589-DA4BD3E56099}"/>
            </c:ext>
          </c:extLst>
        </c:ser>
        <c:ser>
          <c:idx val="27"/>
          <c:order val="28"/>
          <c:tx>
            <c:v>2016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DATAmm!#REF!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38E-48CC-A589-DA4BD3E5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3328"/>
        <c:axId val="184741888"/>
      </c:scatterChart>
      <c:valAx>
        <c:axId val="184723328"/>
        <c:scaling>
          <c:orientation val="minMax"/>
          <c:max val="12.5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9525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84741888"/>
        <c:crosses val="autoZero"/>
        <c:crossBetween val="midCat"/>
      </c:valAx>
      <c:valAx>
        <c:axId val="184741888"/>
        <c:scaling>
          <c:orientation val="minMax"/>
          <c:max val="24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72332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6"/>
        <c:delete val="1"/>
      </c:legendEntry>
      <c:layout>
        <c:manualLayout>
          <c:xMode val="edge"/>
          <c:yMode val="edge"/>
          <c:x val="0.8710776410413178"/>
          <c:y val="8.9290219604531346E-2"/>
          <c:w val="0.1000817986939303"/>
          <c:h val="0.1511076062587933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Tygerberg</a:t>
            </a:r>
            <a:r>
              <a:rPr lang="en-ZA" baseline="0"/>
              <a:t> Rainfall: Hydrological Year Accumulative</a:t>
            </a:r>
            <a:endParaRPr lang="en-ZA"/>
          </a:p>
        </c:rich>
      </c:tx>
      <c:layout>
        <c:manualLayout>
          <c:xMode val="edge"/>
          <c:yMode val="edge"/>
          <c:x val="8.3675734997990595E-2"/>
          <c:y val="4.808533607962444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Driest 1972/73</c:v>
          </c:tx>
          <c:cat>
            <c:strRef>
              <c:f>HYData!$P$1:$AA$1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</c:strCache>
            </c:strRef>
          </c:cat>
          <c:val>
            <c:numRef>
              <c:f>HYData!$P$19:$AA$19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E-4704-83F0-F70DDCE67DEE}"/>
            </c:ext>
          </c:extLst>
        </c:ser>
        <c:ser>
          <c:idx val="5"/>
          <c:order val="1"/>
          <c:tx>
            <c:v>Median</c:v>
          </c:tx>
          <c:cat>
            <c:strRef>
              <c:f>HYData!$P$1:$AA$1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</c:strCache>
            </c:strRef>
          </c:cat>
          <c:val>
            <c:numRef>
              <c:f>HYData!$P$64:$AA$64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E-4704-83F0-F70DDCE67DEE}"/>
            </c:ext>
          </c:extLst>
        </c:ser>
        <c:ser>
          <c:idx val="1"/>
          <c:order val="2"/>
          <c:tx>
            <c:v>2013/14 Wettest</c:v>
          </c:tx>
          <c:marker>
            <c:symbol val="diamond"/>
            <c:size val="7"/>
          </c:marker>
          <c:cat>
            <c:strRef>
              <c:f>HYData!$P$1:$AA$1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</c:strCache>
            </c:strRef>
          </c:cat>
          <c:val>
            <c:numRef>
              <c:f>HYData!$P$60:$AA$60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E-4704-83F0-F70DDCE67DEE}"/>
            </c:ext>
          </c:extLst>
        </c:ser>
        <c:ser>
          <c:idx val="0"/>
          <c:order val="3"/>
          <c:tx>
            <c:v>2014/15</c:v>
          </c:tx>
          <c:cat>
            <c:strRef>
              <c:f>HYData!$P$1:$AA$1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</c:strCache>
            </c:strRef>
          </c:cat>
          <c:val>
            <c:numRef>
              <c:f>HYData!$P$61:$AA$61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E-4704-83F0-F70DDCE67DEE}"/>
            </c:ext>
          </c:extLst>
        </c:ser>
        <c:ser>
          <c:idx val="2"/>
          <c:order val="4"/>
          <c:tx>
            <c:v>2015/16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HYData!$P$1:$AA$1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</c:strCache>
            </c:strRef>
          </c:cat>
          <c:val>
            <c:numRef>
              <c:f>HYData!$P$62:$AA$62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E-4704-83F0-F70DDCE6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87552"/>
        <c:axId val="184901632"/>
      </c:lineChart>
      <c:catAx>
        <c:axId val="1848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901632"/>
        <c:crosses val="autoZero"/>
        <c:auto val="1"/>
        <c:lblAlgn val="ctr"/>
        <c:lblOffset val="100"/>
        <c:noMultiLvlLbl val="0"/>
      </c:catAx>
      <c:valAx>
        <c:axId val="18490163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8875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05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6" workbookViewId="0" zoomToFit="1"/>
  </sheetViews>
  <pageMargins left="0.70866141732283472" right="0.70866141732283472" top="0.55118110236220474" bottom="0.55118110236220474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2"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3"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4392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0.88192</cdr:x>
      <cdr:y>0.0528</cdr:y>
    </cdr:from>
    <cdr:to>
      <cdr:x>0.95925</cdr:x>
      <cdr:y>0.1056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03163" y="320740"/>
          <a:ext cx="719235" cy="320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600" b="1">
              <a:solidFill>
                <a:srgbClr val="FF0000"/>
              </a:solidFill>
            </a:rPr>
            <a:t>N = 61</a:t>
          </a:r>
        </a:p>
        <a:p xmlns:a="http://schemas.openxmlformats.org/drawingml/2006/main">
          <a:endParaRPr lang="en-ZA" sz="16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0.87043</cdr:x>
      <cdr:y>0.0576</cdr:y>
    </cdr:from>
    <cdr:to>
      <cdr:x>0.95089</cdr:x>
      <cdr:y>0.1104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50" y="349898"/>
          <a:ext cx="748393" cy="320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600" b="1">
              <a:solidFill>
                <a:srgbClr val="FF0000"/>
              </a:solidFill>
            </a:rPr>
            <a:t>N</a:t>
          </a:r>
          <a:r>
            <a:rPr lang="en-ZA" sz="1600" b="1" baseline="0">
              <a:solidFill>
                <a:srgbClr val="FF0000"/>
              </a:solidFill>
            </a:rPr>
            <a:t> = 61</a:t>
          </a:r>
          <a:endParaRPr lang="en-ZA" sz="1600" b="1">
            <a:solidFill>
              <a:srgbClr val="FF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0.87387</cdr:x>
      <cdr:y>0.04324</cdr:y>
    </cdr:from>
    <cdr:to>
      <cdr:x>0.95433</cdr:x>
      <cdr:y>0.09276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4226" y="262576"/>
          <a:ext cx="748020" cy="30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2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 = 61</a:t>
          </a:r>
        </a:p>
        <a:p xmlns:a="http://schemas.openxmlformats.org/drawingml/2006/main">
          <a:endParaRPr lang="en-ZA" sz="12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0.91118</cdr:x>
      <cdr:y>0.8336</cdr:y>
    </cdr:from>
    <cdr:to>
      <cdr:x>0.98746</cdr:x>
      <cdr:y>0.88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75306" y="5063801"/>
          <a:ext cx="709515" cy="28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400" b="1">
              <a:solidFill>
                <a:srgbClr val="FF0000"/>
              </a:solidFill>
            </a:rPr>
            <a:t>N = 61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lk%20Water%20Stats\Rainfall\Monthly%20Rainfall%20All%20Areas\Steenbras%20Gauge%20no%201%2019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lk%20Water%20Stats\Rainfall\Monthly%20Rainfall%20All%20Areas\RAINW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frequency graph"/>
    </sheetNames>
    <sheetDataSet>
      <sheetData sheetId="0">
        <row r="2">
          <cell r="H2" t="str">
            <v>JUNE</v>
          </cell>
        </row>
        <row r="3">
          <cell r="B3">
            <v>1916</v>
          </cell>
          <cell r="H3">
            <v>239.8</v>
          </cell>
          <cell r="I3">
            <v>142.69999999999999</v>
          </cell>
          <cell r="J3">
            <v>205.7</v>
          </cell>
          <cell r="O3">
            <v>1167.5000000000002</v>
          </cell>
          <cell r="R3">
            <v>10</v>
          </cell>
          <cell r="T3">
            <v>0</v>
          </cell>
        </row>
        <row r="4">
          <cell r="B4">
            <v>1917</v>
          </cell>
          <cell r="H4">
            <v>192.3</v>
          </cell>
          <cell r="I4">
            <v>254.5</v>
          </cell>
          <cell r="J4">
            <v>164.6</v>
          </cell>
          <cell r="O4">
            <v>1259.3999999999999</v>
          </cell>
          <cell r="R4">
            <v>20</v>
          </cell>
          <cell r="T4">
            <v>3</v>
          </cell>
        </row>
        <row r="5">
          <cell r="B5">
            <v>1918</v>
          </cell>
          <cell r="H5">
            <v>195.8</v>
          </cell>
          <cell r="I5">
            <v>211.1</v>
          </cell>
          <cell r="J5">
            <v>17.8</v>
          </cell>
          <cell r="O5">
            <v>1115.0999999999999</v>
          </cell>
          <cell r="R5">
            <v>30</v>
          </cell>
          <cell r="T5">
            <v>12</v>
          </cell>
        </row>
        <row r="6">
          <cell r="B6">
            <v>1919</v>
          </cell>
          <cell r="H6">
            <v>125.2</v>
          </cell>
          <cell r="I6">
            <v>223.5</v>
          </cell>
          <cell r="J6">
            <v>80</v>
          </cell>
          <cell r="O6">
            <v>968.9</v>
          </cell>
          <cell r="R6">
            <v>40</v>
          </cell>
          <cell r="T6">
            <v>11</v>
          </cell>
        </row>
        <row r="7">
          <cell r="B7">
            <v>1920</v>
          </cell>
          <cell r="H7">
            <v>288.3</v>
          </cell>
          <cell r="I7">
            <v>205.7</v>
          </cell>
          <cell r="J7">
            <v>107.2</v>
          </cell>
          <cell r="O7">
            <v>1230.1000000000001</v>
          </cell>
          <cell r="R7">
            <v>50</v>
          </cell>
          <cell r="T7">
            <v>9</v>
          </cell>
        </row>
        <row r="8">
          <cell r="B8">
            <v>1921</v>
          </cell>
          <cell r="H8">
            <v>285.8</v>
          </cell>
          <cell r="I8">
            <v>160</v>
          </cell>
          <cell r="J8">
            <v>120.1</v>
          </cell>
          <cell r="O8">
            <v>1023.1</v>
          </cell>
          <cell r="R8">
            <v>60</v>
          </cell>
          <cell r="T8">
            <v>5</v>
          </cell>
        </row>
        <row r="9">
          <cell r="B9">
            <v>1922</v>
          </cell>
          <cell r="H9">
            <v>201.9</v>
          </cell>
          <cell r="I9">
            <v>95.3</v>
          </cell>
          <cell r="J9">
            <v>120.9</v>
          </cell>
          <cell r="O9">
            <v>802.59999999999991</v>
          </cell>
          <cell r="R9">
            <v>70</v>
          </cell>
          <cell r="T9">
            <v>9</v>
          </cell>
        </row>
        <row r="10">
          <cell r="B10">
            <v>1923</v>
          </cell>
          <cell r="H10">
            <v>208</v>
          </cell>
          <cell r="I10">
            <v>175.3</v>
          </cell>
          <cell r="J10">
            <v>130</v>
          </cell>
          <cell r="O10">
            <v>1271.3</v>
          </cell>
          <cell r="R10">
            <v>80</v>
          </cell>
          <cell r="T10">
            <v>8</v>
          </cell>
        </row>
        <row r="11">
          <cell r="B11">
            <v>1924</v>
          </cell>
          <cell r="H11">
            <v>170.4</v>
          </cell>
          <cell r="I11">
            <v>86.6</v>
          </cell>
          <cell r="J11">
            <v>121.4</v>
          </cell>
          <cell r="O11">
            <v>842.9</v>
          </cell>
          <cell r="R11">
            <v>90</v>
          </cell>
          <cell r="T11">
            <v>4</v>
          </cell>
        </row>
        <row r="12">
          <cell r="B12">
            <v>1925</v>
          </cell>
          <cell r="H12">
            <v>286.8</v>
          </cell>
          <cell r="I12">
            <v>162.80000000000001</v>
          </cell>
          <cell r="J12">
            <v>86.4</v>
          </cell>
          <cell r="O12">
            <v>944.9</v>
          </cell>
          <cell r="R12">
            <v>100</v>
          </cell>
          <cell r="T12">
            <v>4</v>
          </cell>
        </row>
        <row r="13">
          <cell r="B13">
            <v>1926</v>
          </cell>
          <cell r="H13">
            <v>76.2</v>
          </cell>
          <cell r="I13">
            <v>120.7</v>
          </cell>
          <cell r="J13">
            <v>89.7</v>
          </cell>
          <cell r="O13">
            <v>776.09999999999991</v>
          </cell>
          <cell r="R13">
            <v>110</v>
          </cell>
          <cell r="T13">
            <v>3</v>
          </cell>
        </row>
        <row r="14">
          <cell r="B14">
            <v>1927</v>
          </cell>
          <cell r="H14">
            <v>84.1</v>
          </cell>
          <cell r="I14">
            <v>74.7</v>
          </cell>
          <cell r="J14">
            <v>155.69999999999999</v>
          </cell>
          <cell r="O14">
            <v>722.2</v>
          </cell>
          <cell r="R14">
            <v>120</v>
          </cell>
          <cell r="T14">
            <v>6</v>
          </cell>
        </row>
        <row r="15">
          <cell r="B15">
            <v>1928</v>
          </cell>
          <cell r="H15">
            <v>125</v>
          </cell>
          <cell r="I15">
            <v>55.1</v>
          </cell>
          <cell r="J15">
            <v>79.5</v>
          </cell>
          <cell r="O15">
            <v>495.40000000000003</v>
          </cell>
          <cell r="R15">
            <v>130</v>
          </cell>
          <cell r="T15">
            <v>3</v>
          </cell>
        </row>
        <row r="16">
          <cell r="B16">
            <v>1929</v>
          </cell>
          <cell r="H16">
            <v>60.2</v>
          </cell>
          <cell r="I16">
            <v>144.30000000000001</v>
          </cell>
          <cell r="J16">
            <v>76.5</v>
          </cell>
          <cell r="O16">
            <v>671.5</v>
          </cell>
          <cell r="R16">
            <v>140</v>
          </cell>
          <cell r="T16">
            <v>1</v>
          </cell>
        </row>
        <row r="17">
          <cell r="B17">
            <v>1930</v>
          </cell>
          <cell r="H17">
            <v>74.400000000000006</v>
          </cell>
          <cell r="I17">
            <v>92.7</v>
          </cell>
          <cell r="J17">
            <v>80</v>
          </cell>
          <cell r="O17">
            <v>718.6</v>
          </cell>
          <cell r="R17">
            <v>150</v>
          </cell>
          <cell r="T17">
            <v>1</v>
          </cell>
        </row>
        <row r="18">
          <cell r="B18">
            <v>1931</v>
          </cell>
          <cell r="H18">
            <v>64.8</v>
          </cell>
          <cell r="I18">
            <v>113</v>
          </cell>
          <cell r="J18">
            <v>136.69999999999999</v>
          </cell>
          <cell r="O18">
            <v>739.39999999999986</v>
          </cell>
          <cell r="R18">
            <v>160</v>
          </cell>
          <cell r="T18">
            <v>1</v>
          </cell>
        </row>
        <row r="19">
          <cell r="B19">
            <v>1932</v>
          </cell>
          <cell r="H19">
            <v>129.80000000000001</v>
          </cell>
          <cell r="I19">
            <v>73.2</v>
          </cell>
          <cell r="J19">
            <v>79.2</v>
          </cell>
          <cell r="O19">
            <v>743.6</v>
          </cell>
          <cell r="R19">
            <v>170</v>
          </cell>
          <cell r="T19">
            <v>0</v>
          </cell>
        </row>
        <row r="20">
          <cell r="B20">
            <v>1933</v>
          </cell>
          <cell r="H20">
            <v>182.1</v>
          </cell>
          <cell r="I20">
            <v>105.2</v>
          </cell>
          <cell r="J20">
            <v>112</v>
          </cell>
          <cell r="O20">
            <v>661.19999999999993</v>
          </cell>
          <cell r="R20">
            <v>180</v>
          </cell>
          <cell r="T20">
            <v>0</v>
          </cell>
        </row>
        <row r="21">
          <cell r="B21">
            <v>1934</v>
          </cell>
          <cell r="H21">
            <v>53.6</v>
          </cell>
          <cell r="I21">
            <v>74.7</v>
          </cell>
          <cell r="J21">
            <v>103.4</v>
          </cell>
          <cell r="O21">
            <v>662.8</v>
          </cell>
          <cell r="R21">
            <v>190</v>
          </cell>
          <cell r="T21">
            <v>1</v>
          </cell>
        </row>
        <row r="22">
          <cell r="B22">
            <v>1935</v>
          </cell>
          <cell r="H22">
            <v>81.5</v>
          </cell>
          <cell r="I22">
            <v>116.3</v>
          </cell>
          <cell r="J22">
            <v>88.9</v>
          </cell>
          <cell r="O22">
            <v>717.8</v>
          </cell>
          <cell r="R22">
            <v>200</v>
          </cell>
          <cell r="T22">
            <v>1</v>
          </cell>
        </row>
        <row r="23">
          <cell r="B23">
            <v>1936</v>
          </cell>
          <cell r="H23">
            <v>55.6</v>
          </cell>
          <cell r="I23">
            <v>64.8</v>
          </cell>
          <cell r="J23">
            <v>109.5</v>
          </cell>
          <cell r="O23">
            <v>697</v>
          </cell>
        </row>
        <row r="24">
          <cell r="B24">
            <v>1937</v>
          </cell>
          <cell r="H24">
            <v>275.8</v>
          </cell>
          <cell r="I24">
            <v>187.7</v>
          </cell>
          <cell r="J24">
            <v>97.8</v>
          </cell>
          <cell r="O24">
            <v>983.5</v>
          </cell>
        </row>
        <row r="25">
          <cell r="B25">
            <v>1938</v>
          </cell>
          <cell r="H25">
            <v>64.8</v>
          </cell>
          <cell r="I25">
            <v>110.5</v>
          </cell>
          <cell r="J25">
            <v>96.5</v>
          </cell>
          <cell r="O25">
            <v>868.59999999999991</v>
          </cell>
        </row>
        <row r="26">
          <cell r="B26">
            <v>1939</v>
          </cell>
          <cell r="H26">
            <v>61.2</v>
          </cell>
          <cell r="I26">
            <v>80</v>
          </cell>
          <cell r="J26">
            <v>138.69999999999999</v>
          </cell>
          <cell r="O26">
            <v>707.1</v>
          </cell>
        </row>
        <row r="27">
          <cell r="B27">
            <v>1940</v>
          </cell>
          <cell r="H27">
            <v>186.7</v>
          </cell>
          <cell r="I27">
            <v>96.3</v>
          </cell>
          <cell r="J27">
            <v>47</v>
          </cell>
          <cell r="O27">
            <v>946.5</v>
          </cell>
        </row>
        <row r="28">
          <cell r="B28">
            <v>1941</v>
          </cell>
          <cell r="H28">
            <v>183.6</v>
          </cell>
          <cell r="I28">
            <v>117.9</v>
          </cell>
          <cell r="J28">
            <v>68.3</v>
          </cell>
          <cell r="O28">
            <v>1137.4999999999998</v>
          </cell>
        </row>
        <row r="29">
          <cell r="B29">
            <v>1942</v>
          </cell>
          <cell r="H29">
            <v>226.3</v>
          </cell>
          <cell r="I29">
            <v>51.1</v>
          </cell>
          <cell r="J29">
            <v>134.1</v>
          </cell>
          <cell r="O29">
            <v>830.6</v>
          </cell>
        </row>
        <row r="30">
          <cell r="B30">
            <v>1943</v>
          </cell>
          <cell r="H30">
            <v>77</v>
          </cell>
          <cell r="I30">
            <v>105.4</v>
          </cell>
          <cell r="J30">
            <v>103.4</v>
          </cell>
          <cell r="O30">
            <v>751.4</v>
          </cell>
          <cell r="R30">
            <v>10</v>
          </cell>
          <cell r="T30">
            <v>15</v>
          </cell>
        </row>
        <row r="31">
          <cell r="B31">
            <v>1944</v>
          </cell>
          <cell r="H31">
            <v>297.89999999999998</v>
          </cell>
          <cell r="I31">
            <v>136.69999999999999</v>
          </cell>
          <cell r="J31">
            <v>167.9</v>
          </cell>
          <cell r="O31">
            <v>1240.4999999999998</v>
          </cell>
          <cell r="R31">
            <v>20</v>
          </cell>
          <cell r="T31">
            <v>12</v>
          </cell>
        </row>
        <row r="32">
          <cell r="B32">
            <v>1945</v>
          </cell>
          <cell r="H32">
            <v>243.6</v>
          </cell>
          <cell r="I32">
            <v>193.3</v>
          </cell>
          <cell r="J32">
            <v>137.9</v>
          </cell>
          <cell r="O32">
            <v>1120.6999999999998</v>
          </cell>
          <cell r="R32">
            <v>30</v>
          </cell>
          <cell r="T32">
            <v>18</v>
          </cell>
        </row>
        <row r="33">
          <cell r="B33">
            <v>1946</v>
          </cell>
          <cell r="H33">
            <v>100.6</v>
          </cell>
          <cell r="I33">
            <v>116.8</v>
          </cell>
          <cell r="J33">
            <v>124.7</v>
          </cell>
          <cell r="O33">
            <v>858</v>
          </cell>
          <cell r="R33">
            <v>40</v>
          </cell>
          <cell r="T33">
            <v>13</v>
          </cell>
        </row>
        <row r="34">
          <cell r="B34">
            <v>1947</v>
          </cell>
          <cell r="H34">
            <v>68.599999999999994</v>
          </cell>
          <cell r="I34">
            <v>216.2</v>
          </cell>
          <cell r="J34">
            <v>93.2</v>
          </cell>
          <cell r="O34">
            <v>741.20000000000016</v>
          </cell>
          <cell r="R34">
            <v>50</v>
          </cell>
          <cell r="T34">
            <v>3</v>
          </cell>
        </row>
        <row r="35">
          <cell r="B35">
            <v>1948</v>
          </cell>
          <cell r="H35">
            <v>127.5</v>
          </cell>
          <cell r="I35">
            <v>159.80000000000001</v>
          </cell>
          <cell r="J35">
            <v>78.7</v>
          </cell>
          <cell r="O35">
            <v>848.30000000000007</v>
          </cell>
          <cell r="R35">
            <v>60</v>
          </cell>
          <cell r="T35">
            <v>8</v>
          </cell>
        </row>
        <row r="36">
          <cell r="B36">
            <v>1949</v>
          </cell>
          <cell r="H36">
            <v>117.3</v>
          </cell>
          <cell r="I36">
            <v>121.9</v>
          </cell>
          <cell r="J36">
            <v>143.80000000000001</v>
          </cell>
          <cell r="O36">
            <v>826.9</v>
          </cell>
          <cell r="R36">
            <v>70</v>
          </cell>
          <cell r="T36">
            <v>8</v>
          </cell>
        </row>
        <row r="37">
          <cell r="B37">
            <v>1950</v>
          </cell>
          <cell r="H37">
            <v>76.2</v>
          </cell>
          <cell r="I37">
            <v>250.4</v>
          </cell>
          <cell r="J37">
            <v>36.1</v>
          </cell>
          <cell r="O37">
            <v>945.19999999999993</v>
          </cell>
          <cell r="R37">
            <v>80</v>
          </cell>
          <cell r="T37">
            <v>1</v>
          </cell>
        </row>
        <row r="38">
          <cell r="B38">
            <v>1951</v>
          </cell>
          <cell r="H38">
            <v>321.3</v>
          </cell>
          <cell r="I38">
            <v>118.6</v>
          </cell>
          <cell r="J38">
            <v>79.2</v>
          </cell>
          <cell r="O38">
            <v>1195.5</v>
          </cell>
          <cell r="R38">
            <v>90</v>
          </cell>
          <cell r="T38">
            <v>0</v>
          </cell>
        </row>
        <row r="39">
          <cell r="B39">
            <v>1952</v>
          </cell>
          <cell r="H39">
            <v>85.1</v>
          </cell>
          <cell r="I39">
            <v>109</v>
          </cell>
          <cell r="J39">
            <v>162.1</v>
          </cell>
          <cell r="O39">
            <v>829.09999999999991</v>
          </cell>
          <cell r="R39">
            <v>100</v>
          </cell>
          <cell r="T39">
            <v>0</v>
          </cell>
        </row>
        <row r="40">
          <cell r="B40">
            <v>1953</v>
          </cell>
          <cell r="H40">
            <v>84.8</v>
          </cell>
          <cell r="I40">
            <v>131.1</v>
          </cell>
          <cell r="J40">
            <v>78</v>
          </cell>
          <cell r="O40">
            <v>836.2</v>
          </cell>
          <cell r="R40">
            <v>110</v>
          </cell>
          <cell r="T40">
            <v>1</v>
          </cell>
        </row>
        <row r="41">
          <cell r="B41">
            <v>1954</v>
          </cell>
          <cell r="H41">
            <v>125.2</v>
          </cell>
          <cell r="I41">
            <v>244.9</v>
          </cell>
          <cell r="J41">
            <v>184.4</v>
          </cell>
          <cell r="O41">
            <v>1233.3</v>
          </cell>
          <cell r="R41">
            <v>120</v>
          </cell>
          <cell r="T41">
            <v>1</v>
          </cell>
        </row>
        <row r="42">
          <cell r="B42">
            <v>1955</v>
          </cell>
          <cell r="H42">
            <v>99.6</v>
          </cell>
          <cell r="I42">
            <v>186.2</v>
          </cell>
          <cell r="J42">
            <v>191.8</v>
          </cell>
          <cell r="O42">
            <v>1052.1999999999998</v>
          </cell>
          <cell r="R42">
            <v>130</v>
          </cell>
          <cell r="T42">
            <v>0</v>
          </cell>
        </row>
        <row r="43">
          <cell r="B43">
            <v>1956</v>
          </cell>
          <cell r="H43">
            <v>202.7</v>
          </cell>
          <cell r="I43">
            <v>82.3</v>
          </cell>
          <cell r="J43">
            <v>136.69999999999999</v>
          </cell>
          <cell r="O43">
            <v>1022.3999999999999</v>
          </cell>
          <cell r="R43">
            <v>140</v>
          </cell>
          <cell r="T43">
            <v>0</v>
          </cell>
        </row>
        <row r="44">
          <cell r="B44">
            <v>1957</v>
          </cell>
          <cell r="H44">
            <v>157</v>
          </cell>
          <cell r="I44">
            <v>163.6</v>
          </cell>
          <cell r="J44">
            <v>130.80000000000001</v>
          </cell>
          <cell r="O44">
            <v>1172.9000000000001</v>
          </cell>
          <cell r="R44">
            <v>150</v>
          </cell>
          <cell r="T44">
            <v>0</v>
          </cell>
        </row>
        <row r="45">
          <cell r="B45">
            <v>1958</v>
          </cell>
          <cell r="H45">
            <v>131.1</v>
          </cell>
          <cell r="I45">
            <v>29.5</v>
          </cell>
          <cell r="J45">
            <v>195.1</v>
          </cell>
          <cell r="O45">
            <v>1108.3</v>
          </cell>
          <cell r="R45">
            <v>160</v>
          </cell>
          <cell r="T45">
            <v>1</v>
          </cell>
        </row>
        <row r="46">
          <cell r="B46">
            <v>1959</v>
          </cell>
          <cell r="H46">
            <v>36.799999999999997</v>
          </cell>
          <cell r="I46">
            <v>70.599999999999994</v>
          </cell>
          <cell r="J46">
            <v>185.2</v>
          </cell>
          <cell r="O46">
            <v>1275.5</v>
          </cell>
        </row>
        <row r="47">
          <cell r="B47">
            <v>1960</v>
          </cell>
          <cell r="H47">
            <v>259.60000000000002</v>
          </cell>
          <cell r="I47">
            <v>64.5</v>
          </cell>
          <cell r="J47">
            <v>94</v>
          </cell>
          <cell r="O47">
            <v>894.1</v>
          </cell>
        </row>
        <row r="48">
          <cell r="B48">
            <v>1961</v>
          </cell>
          <cell r="H48">
            <v>201.4</v>
          </cell>
          <cell r="I48">
            <v>87.1</v>
          </cell>
          <cell r="J48">
            <v>195.1</v>
          </cell>
          <cell r="O48">
            <v>1037.4000000000001</v>
          </cell>
        </row>
        <row r="49">
          <cell r="B49">
            <v>1962</v>
          </cell>
          <cell r="H49">
            <v>391.4</v>
          </cell>
          <cell r="I49">
            <v>122.2</v>
          </cell>
          <cell r="J49">
            <v>204.2</v>
          </cell>
          <cell r="O49">
            <v>1469.8999999999999</v>
          </cell>
        </row>
        <row r="50">
          <cell r="B50">
            <v>1963</v>
          </cell>
          <cell r="H50">
            <v>155.19999999999999</v>
          </cell>
          <cell r="I50">
            <v>273.8</v>
          </cell>
          <cell r="J50">
            <v>207.3</v>
          </cell>
          <cell r="O50">
            <v>1060.0999999999999</v>
          </cell>
        </row>
        <row r="51">
          <cell r="B51">
            <v>1964</v>
          </cell>
          <cell r="H51">
            <v>214.1</v>
          </cell>
          <cell r="I51">
            <v>163.1</v>
          </cell>
          <cell r="J51">
            <v>163.6</v>
          </cell>
          <cell r="O51">
            <v>1106.8000000000002</v>
          </cell>
        </row>
        <row r="52">
          <cell r="B52">
            <v>1965</v>
          </cell>
          <cell r="H52">
            <v>91.2</v>
          </cell>
          <cell r="I52">
            <v>102.6</v>
          </cell>
          <cell r="J52">
            <v>128</v>
          </cell>
          <cell r="O52">
            <v>1015.8000000000001</v>
          </cell>
          <cell r="AE52">
            <v>150</v>
          </cell>
        </row>
        <row r="53">
          <cell r="B53">
            <v>1966</v>
          </cell>
          <cell r="H53">
            <v>99.3</v>
          </cell>
          <cell r="I53">
            <v>228.3</v>
          </cell>
          <cell r="J53">
            <v>148.30000000000001</v>
          </cell>
          <cell r="O53">
            <v>1034</v>
          </cell>
          <cell r="AE53">
            <v>160</v>
          </cell>
        </row>
        <row r="54">
          <cell r="B54">
            <v>1967</v>
          </cell>
          <cell r="H54">
            <v>191.8</v>
          </cell>
          <cell r="I54">
            <v>87.9</v>
          </cell>
          <cell r="J54">
            <v>85.1</v>
          </cell>
          <cell r="O54">
            <v>949.8</v>
          </cell>
        </row>
        <row r="55">
          <cell r="B55">
            <v>1968</v>
          </cell>
          <cell r="H55">
            <v>187.7</v>
          </cell>
          <cell r="I55">
            <v>160.80000000000001</v>
          </cell>
          <cell r="J55">
            <v>117.3</v>
          </cell>
          <cell r="O55">
            <v>1048.1000000000001</v>
          </cell>
        </row>
        <row r="56">
          <cell r="B56">
            <v>1969</v>
          </cell>
          <cell r="H56">
            <v>127.5</v>
          </cell>
          <cell r="I56">
            <v>82</v>
          </cell>
          <cell r="J56">
            <v>118.6</v>
          </cell>
          <cell r="O56">
            <v>763.5</v>
          </cell>
        </row>
        <row r="57">
          <cell r="B57">
            <v>1970</v>
          </cell>
          <cell r="H57">
            <v>138.80000000000001</v>
          </cell>
          <cell r="I57">
            <v>142.4</v>
          </cell>
          <cell r="J57">
            <v>177.1</v>
          </cell>
          <cell r="O57">
            <v>936.7</v>
          </cell>
        </row>
        <row r="58">
          <cell r="B58">
            <v>1971</v>
          </cell>
          <cell r="H58">
            <v>101.1</v>
          </cell>
          <cell r="I58">
            <v>112.7</v>
          </cell>
          <cell r="J58">
            <v>196.6</v>
          </cell>
          <cell r="O58">
            <v>715</v>
          </cell>
        </row>
        <row r="59">
          <cell r="B59">
            <v>1972</v>
          </cell>
          <cell r="H59">
            <v>97</v>
          </cell>
          <cell r="I59">
            <v>82.1</v>
          </cell>
          <cell r="J59">
            <v>114.9</v>
          </cell>
          <cell r="O59">
            <v>879.59999999999991</v>
          </cell>
        </row>
        <row r="60">
          <cell r="B60">
            <v>1973</v>
          </cell>
          <cell r="H60">
            <v>59.9</v>
          </cell>
          <cell r="I60">
            <v>185</v>
          </cell>
          <cell r="J60">
            <v>108.9</v>
          </cell>
          <cell r="O60">
            <v>734.30000000000007</v>
          </cell>
        </row>
        <row r="61">
          <cell r="B61">
            <v>1974</v>
          </cell>
          <cell r="H61">
            <v>170.6</v>
          </cell>
          <cell r="I61">
            <v>92.3</v>
          </cell>
          <cell r="J61">
            <v>335.1</v>
          </cell>
          <cell r="O61">
            <v>1162.8</v>
          </cell>
        </row>
        <row r="62">
          <cell r="B62">
            <v>1975</v>
          </cell>
          <cell r="H62">
            <v>133.1</v>
          </cell>
          <cell r="I62">
            <v>219.6</v>
          </cell>
          <cell r="J62">
            <v>105.3</v>
          </cell>
          <cell r="O62">
            <v>947.9</v>
          </cell>
        </row>
        <row r="63">
          <cell r="B63">
            <v>1976</v>
          </cell>
          <cell r="H63">
            <v>301.8</v>
          </cell>
          <cell r="I63">
            <v>113.7</v>
          </cell>
          <cell r="J63">
            <v>97.8</v>
          </cell>
          <cell r="O63">
            <v>1184.0000000000002</v>
          </cell>
        </row>
        <row r="64">
          <cell r="B64">
            <v>1977</v>
          </cell>
          <cell r="H64">
            <v>245.7</v>
          </cell>
          <cell r="I64">
            <v>177.4</v>
          </cell>
          <cell r="J64">
            <v>125.3</v>
          </cell>
          <cell r="O64">
            <v>1197.9000000000001</v>
          </cell>
        </row>
        <row r="65">
          <cell r="B65">
            <v>1978</v>
          </cell>
          <cell r="H65">
            <v>48</v>
          </cell>
          <cell r="I65">
            <v>45.2</v>
          </cell>
          <cell r="J65">
            <v>127.8</v>
          </cell>
          <cell r="O65">
            <v>773.1</v>
          </cell>
        </row>
        <row r="66">
          <cell r="B66">
            <v>1979</v>
          </cell>
          <cell r="H66">
            <v>137.19999999999999</v>
          </cell>
          <cell r="I66">
            <v>98.1</v>
          </cell>
          <cell r="J66">
            <v>68.599999999999994</v>
          </cell>
          <cell r="O66">
            <v>1071.3999999999999</v>
          </cell>
        </row>
        <row r="67">
          <cell r="B67">
            <v>1980</v>
          </cell>
          <cell r="H67">
            <v>178.4</v>
          </cell>
          <cell r="I67">
            <v>32.6</v>
          </cell>
          <cell r="J67">
            <v>69.5</v>
          </cell>
          <cell r="O67">
            <v>956.60000000000014</v>
          </cell>
        </row>
        <row r="68">
          <cell r="B68">
            <v>1981</v>
          </cell>
          <cell r="H68">
            <v>81.599999999999994</v>
          </cell>
          <cell r="I68">
            <v>295.10000000000002</v>
          </cell>
          <cell r="J68">
            <v>157.6</v>
          </cell>
          <cell r="O68">
            <v>1229.4000000000001</v>
          </cell>
        </row>
        <row r="69">
          <cell r="B69">
            <v>1982</v>
          </cell>
          <cell r="H69">
            <v>120.6</v>
          </cell>
          <cell r="I69">
            <v>75.8</v>
          </cell>
          <cell r="J69">
            <v>127.8</v>
          </cell>
          <cell r="O69">
            <v>760.39999999999986</v>
          </cell>
        </row>
        <row r="70">
          <cell r="B70">
            <v>1983</v>
          </cell>
          <cell r="H70">
            <v>235.3</v>
          </cell>
          <cell r="I70">
            <v>139.5</v>
          </cell>
          <cell r="J70">
            <v>106.5</v>
          </cell>
          <cell r="O70">
            <v>1201.2</v>
          </cell>
        </row>
        <row r="71">
          <cell r="B71">
            <v>1984</v>
          </cell>
          <cell r="H71">
            <v>98.1</v>
          </cell>
          <cell r="I71">
            <v>109.8</v>
          </cell>
          <cell r="J71">
            <v>52.7</v>
          </cell>
          <cell r="O71">
            <v>1036.5</v>
          </cell>
        </row>
        <row r="72">
          <cell r="B72">
            <v>1985</v>
          </cell>
          <cell r="H72">
            <v>104.1</v>
          </cell>
          <cell r="I72">
            <v>199.6</v>
          </cell>
          <cell r="J72">
            <v>134.9</v>
          </cell>
          <cell r="O72">
            <v>967.90000000000009</v>
          </cell>
        </row>
        <row r="73">
          <cell r="B73">
            <v>1986</v>
          </cell>
          <cell r="H73">
            <v>200.4</v>
          </cell>
          <cell r="I73">
            <v>158.69999999999999</v>
          </cell>
          <cell r="J73">
            <v>217.7</v>
          </cell>
          <cell r="O73">
            <v>1047.7</v>
          </cell>
        </row>
        <row r="74">
          <cell r="B74">
            <v>1987</v>
          </cell>
          <cell r="H74">
            <v>126.5</v>
          </cell>
          <cell r="I74">
            <v>211.1</v>
          </cell>
          <cell r="J74">
            <v>171</v>
          </cell>
          <cell r="O74">
            <v>1153.3</v>
          </cell>
        </row>
        <row r="75">
          <cell r="B75">
            <v>1988</v>
          </cell>
          <cell r="H75">
            <v>126.2</v>
          </cell>
          <cell r="I75">
            <v>150.80000000000001</v>
          </cell>
          <cell r="J75">
            <v>149</v>
          </cell>
          <cell r="O75">
            <v>888.6</v>
          </cell>
        </row>
        <row r="76">
          <cell r="B76">
            <v>1989</v>
          </cell>
          <cell r="H76">
            <v>159.19999999999999</v>
          </cell>
          <cell r="I76">
            <v>204.1</v>
          </cell>
          <cell r="J76">
            <v>140.6</v>
          </cell>
          <cell r="O76">
            <v>1274.5999999999999</v>
          </cell>
        </row>
        <row r="77">
          <cell r="B77">
            <v>1990</v>
          </cell>
          <cell r="H77">
            <v>183.4</v>
          </cell>
          <cell r="I77">
            <v>263.8</v>
          </cell>
          <cell r="J77">
            <v>68.5</v>
          </cell>
          <cell r="O77">
            <v>1110.0999999999999</v>
          </cell>
        </row>
        <row r="78">
          <cell r="B78">
            <v>1991</v>
          </cell>
          <cell r="H78">
            <v>167</v>
          </cell>
          <cell r="I78">
            <v>263.8</v>
          </cell>
          <cell r="J78">
            <v>57.6</v>
          </cell>
          <cell r="O78">
            <v>995.8</v>
          </cell>
        </row>
        <row r="79">
          <cell r="B79">
            <v>1992</v>
          </cell>
          <cell r="H79">
            <v>242.5</v>
          </cell>
          <cell r="I79">
            <v>131.19999999999999</v>
          </cell>
          <cell r="J79">
            <v>102</v>
          </cell>
          <cell r="O79">
            <v>1141.8</v>
          </cell>
        </row>
        <row r="80">
          <cell r="B80">
            <v>1993</v>
          </cell>
          <cell r="H80">
            <v>183.6</v>
          </cell>
          <cell r="I80">
            <v>215.8</v>
          </cell>
          <cell r="J80">
            <v>111.2</v>
          </cell>
          <cell r="O80">
            <v>1190.6000000000001</v>
          </cell>
        </row>
        <row r="81">
          <cell r="B81">
            <v>1994</v>
          </cell>
          <cell r="H81">
            <v>328.9</v>
          </cell>
          <cell r="I81">
            <v>147.5</v>
          </cell>
          <cell r="J81">
            <v>85.6</v>
          </cell>
          <cell r="O81">
            <v>910.7</v>
          </cell>
        </row>
        <row r="82">
          <cell r="B82">
            <v>1995</v>
          </cell>
          <cell r="H82">
            <v>169.5</v>
          </cell>
          <cell r="I82">
            <v>219.3</v>
          </cell>
          <cell r="J82">
            <v>121.9</v>
          </cell>
          <cell r="O82">
            <v>1082.8000000000002</v>
          </cell>
        </row>
        <row r="83">
          <cell r="B83">
            <v>1996</v>
          </cell>
          <cell r="H83">
            <v>180.3</v>
          </cell>
          <cell r="I83">
            <v>151.30000000000001</v>
          </cell>
          <cell r="J83">
            <v>110.8</v>
          </cell>
          <cell r="O83">
            <v>1228.5999999999999</v>
          </cell>
        </row>
        <row r="84">
          <cell r="B84">
            <v>1997</v>
          </cell>
          <cell r="H84">
            <v>201.2</v>
          </cell>
          <cell r="I84">
            <v>65.3</v>
          </cell>
          <cell r="J84">
            <v>132.80000000000001</v>
          </cell>
          <cell r="O84">
            <v>803.60000000000014</v>
          </cell>
        </row>
        <row r="85">
          <cell r="I85">
            <v>127.2</v>
          </cell>
        </row>
      </sheetData>
      <sheetData sheetId="1">
        <row r="2">
          <cell r="O2">
            <v>1</v>
          </cell>
        </row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4</v>
          </cell>
        </row>
        <row r="8">
          <cell r="O8">
            <v>9</v>
          </cell>
        </row>
        <row r="9">
          <cell r="O9">
            <v>5</v>
          </cell>
        </row>
        <row r="10">
          <cell r="O10">
            <v>8</v>
          </cell>
        </row>
        <row r="11">
          <cell r="O11">
            <v>5</v>
          </cell>
        </row>
        <row r="12">
          <cell r="O12">
            <v>7</v>
          </cell>
        </row>
        <row r="13">
          <cell r="O13">
            <v>5</v>
          </cell>
        </row>
        <row r="14">
          <cell r="O14">
            <v>8</v>
          </cell>
        </row>
        <row r="15">
          <cell r="O15">
            <v>4</v>
          </cell>
        </row>
        <row r="16">
          <cell r="O16">
            <v>7</v>
          </cell>
        </row>
        <row r="17">
          <cell r="O17">
            <v>8</v>
          </cell>
        </row>
        <row r="18">
          <cell r="O18">
            <v>6</v>
          </cell>
        </row>
        <row r="19">
          <cell r="O19">
            <v>4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-2001"/>
      <sheetName val="DATA"/>
      <sheetName val="CHART 2001"/>
      <sheetName val="Chart 99-01"/>
      <sheetName val="Chart HY"/>
      <sheetName val="Data HY "/>
      <sheetName val="CHART 2000"/>
      <sheetName val="CHART 1999"/>
      <sheetName val="GRAPHS"/>
    </sheetNames>
    <sheetDataSet>
      <sheetData sheetId="0" refreshError="1"/>
      <sheetData sheetId="1">
        <row r="3">
          <cell r="B3">
            <v>1954</v>
          </cell>
          <cell r="L3">
            <v>66.5</v>
          </cell>
          <cell r="M3">
            <v>24.1</v>
          </cell>
        </row>
        <row r="4">
          <cell r="L4">
            <v>113.8</v>
          </cell>
          <cell r="M4">
            <v>40.1</v>
          </cell>
          <cell r="AM4">
            <v>140</v>
          </cell>
        </row>
        <row r="5">
          <cell r="L5">
            <v>30.5</v>
          </cell>
          <cell r="M5">
            <v>0</v>
          </cell>
          <cell r="AM5">
            <v>150</v>
          </cell>
        </row>
        <row r="6">
          <cell r="L6">
            <v>147.80000000000001</v>
          </cell>
          <cell r="M6">
            <v>22.1</v>
          </cell>
        </row>
        <row r="7">
          <cell r="L7">
            <v>50.3</v>
          </cell>
          <cell r="M7">
            <v>68.8</v>
          </cell>
        </row>
        <row r="8">
          <cell r="L8">
            <v>62.7</v>
          </cell>
          <cell r="M8">
            <v>0.5</v>
          </cell>
        </row>
        <row r="9">
          <cell r="L9">
            <v>39.6</v>
          </cell>
          <cell r="M9">
            <v>5.3</v>
          </cell>
        </row>
        <row r="10">
          <cell r="L10">
            <v>22.4</v>
          </cell>
          <cell r="M10">
            <v>0</v>
          </cell>
        </row>
        <row r="11">
          <cell r="L11">
            <v>183.9</v>
          </cell>
          <cell r="M11">
            <v>21.6</v>
          </cell>
        </row>
        <row r="12">
          <cell r="L12">
            <v>11.9</v>
          </cell>
          <cell r="M12">
            <v>55.1</v>
          </cell>
        </row>
        <row r="13">
          <cell r="L13">
            <v>80.5</v>
          </cell>
          <cell r="M13">
            <v>63.8</v>
          </cell>
        </row>
        <row r="14">
          <cell r="L14">
            <v>35.799999999999997</v>
          </cell>
          <cell r="M14">
            <v>17</v>
          </cell>
        </row>
        <row r="15">
          <cell r="L15">
            <v>3.3</v>
          </cell>
          <cell r="M15">
            <v>13</v>
          </cell>
        </row>
        <row r="16">
          <cell r="L16">
            <v>69.599999999999994</v>
          </cell>
          <cell r="M16">
            <v>81.8</v>
          </cell>
        </row>
        <row r="17">
          <cell r="L17">
            <v>149.6</v>
          </cell>
          <cell r="M17">
            <v>20.100000000000001</v>
          </cell>
        </row>
        <row r="18">
          <cell r="L18">
            <v>102.6</v>
          </cell>
          <cell r="M18">
            <v>8.9</v>
          </cell>
        </row>
        <row r="19">
          <cell r="L19">
            <v>37.9</v>
          </cell>
          <cell r="M19">
            <v>25.1</v>
          </cell>
        </row>
        <row r="20">
          <cell r="L20">
            <v>30</v>
          </cell>
          <cell r="M20">
            <v>8.5</v>
          </cell>
        </row>
        <row r="21">
          <cell r="L21">
            <v>24.5</v>
          </cell>
          <cell r="M21">
            <v>0</v>
          </cell>
        </row>
        <row r="22">
          <cell r="L22">
            <v>39.200000000000003</v>
          </cell>
          <cell r="M22">
            <v>13.6</v>
          </cell>
        </row>
        <row r="23">
          <cell r="L23">
            <v>117.2</v>
          </cell>
          <cell r="M23">
            <v>35.1</v>
          </cell>
        </row>
        <row r="24">
          <cell r="L24">
            <v>91.3</v>
          </cell>
          <cell r="M24">
            <v>29.8</v>
          </cell>
        </row>
        <row r="25">
          <cell r="L25">
            <v>18.8</v>
          </cell>
          <cell r="M25">
            <v>149.80000000000001</v>
          </cell>
        </row>
        <row r="26">
          <cell r="L26">
            <v>34</v>
          </cell>
          <cell r="M26">
            <v>28.9</v>
          </cell>
        </row>
        <row r="27">
          <cell r="L27">
            <v>39.9</v>
          </cell>
          <cell r="M27">
            <v>11</v>
          </cell>
        </row>
        <row r="28">
          <cell r="L28">
            <v>104.1</v>
          </cell>
          <cell r="M28">
            <v>0.7</v>
          </cell>
        </row>
        <row r="29">
          <cell r="L29">
            <v>30.6</v>
          </cell>
          <cell r="M29">
            <v>131.30000000000001</v>
          </cell>
        </row>
        <row r="30">
          <cell r="L30">
            <v>23.4</v>
          </cell>
          <cell r="M30">
            <v>27.7</v>
          </cell>
        </row>
        <row r="31">
          <cell r="L31">
            <v>91.7</v>
          </cell>
          <cell r="M31">
            <v>31.4</v>
          </cell>
        </row>
        <row r="32">
          <cell r="L32">
            <v>11.4</v>
          </cell>
          <cell r="M32">
            <v>23.5</v>
          </cell>
        </row>
        <row r="33">
          <cell r="L33">
            <v>125.4</v>
          </cell>
          <cell r="M33">
            <v>1.4</v>
          </cell>
        </row>
        <row r="34">
          <cell r="L34">
            <v>13.5</v>
          </cell>
          <cell r="M34">
            <v>9.8000000000000007</v>
          </cell>
        </row>
        <row r="35">
          <cell r="L35">
            <v>11.7</v>
          </cell>
          <cell r="M35">
            <v>23.4</v>
          </cell>
        </row>
        <row r="36">
          <cell r="L36">
            <v>5.7</v>
          </cell>
          <cell r="M36">
            <v>3</v>
          </cell>
        </row>
        <row r="37">
          <cell r="L37">
            <v>17</v>
          </cell>
          <cell r="M37">
            <v>13</v>
          </cell>
        </row>
        <row r="38">
          <cell r="L38">
            <v>57.2</v>
          </cell>
          <cell r="M38">
            <v>25</v>
          </cell>
        </row>
        <row r="39">
          <cell r="L39">
            <v>4.7</v>
          </cell>
          <cell r="M39">
            <v>28.2</v>
          </cell>
        </row>
        <row r="40">
          <cell r="L40">
            <v>37.6</v>
          </cell>
          <cell r="M40">
            <v>19</v>
          </cell>
        </row>
        <row r="41">
          <cell r="L41">
            <v>166.3</v>
          </cell>
          <cell r="M41">
            <v>22.2</v>
          </cell>
        </row>
        <row r="42">
          <cell r="L42">
            <v>6.5</v>
          </cell>
          <cell r="M42">
            <v>12.5</v>
          </cell>
        </row>
        <row r="43">
          <cell r="L43">
            <v>25</v>
          </cell>
          <cell r="M43">
            <v>7</v>
          </cell>
        </row>
        <row r="44">
          <cell r="L44">
            <v>103.9</v>
          </cell>
          <cell r="M44">
            <v>12.1</v>
          </cell>
        </row>
        <row r="45">
          <cell r="L45">
            <v>92</v>
          </cell>
          <cell r="M45">
            <v>78.400000000000006</v>
          </cell>
        </row>
        <row r="46">
          <cell r="L46">
            <v>4.5</v>
          </cell>
          <cell r="M46">
            <v>75.5</v>
          </cell>
        </row>
        <row r="47">
          <cell r="U47">
            <v>376.80000000000007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pageSetUpPr fitToPage="1"/>
  </sheetPr>
  <dimension ref="A1:BB89"/>
  <sheetViews>
    <sheetView tabSelected="1" zoomScale="75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9.7109375" defaultRowHeight="15" x14ac:dyDescent="0.25"/>
  <cols>
    <col min="1" max="1" width="2.28515625" style="2" customWidth="1"/>
    <col min="2" max="2" width="10.5703125" style="33" customWidth="1"/>
    <col min="3" max="3" width="19.28515625" style="29" customWidth="1"/>
    <col min="4" max="4" width="10.42578125" style="2" customWidth="1"/>
    <col min="5" max="5" width="11.85546875" style="2" customWidth="1"/>
    <col min="6" max="6" width="11" style="2" customWidth="1"/>
    <col min="7" max="7" width="10.85546875" style="2" customWidth="1"/>
    <col min="8" max="8" width="11.5703125" style="2" customWidth="1"/>
    <col min="9" max="9" width="10.7109375" style="2" customWidth="1"/>
    <col min="10" max="10" width="10.85546875" style="2" customWidth="1"/>
    <col min="11" max="11" width="11" style="2" customWidth="1"/>
    <col min="12" max="12" width="10.85546875" style="2" customWidth="1"/>
    <col min="13" max="13" width="10.7109375" style="2" customWidth="1"/>
    <col min="14" max="14" width="11" style="2" customWidth="1"/>
    <col min="15" max="15" width="10.85546875" style="23" customWidth="1"/>
    <col min="16" max="16" width="13.5703125" style="23" customWidth="1"/>
    <col min="17" max="17" width="5.7109375" style="25" customWidth="1"/>
    <col min="18" max="18" width="11" style="2" customWidth="1"/>
    <col min="19" max="19" width="11.28515625" style="23" customWidth="1"/>
    <col min="20" max="20" width="5.28515625" style="2" customWidth="1"/>
    <col min="21" max="23" width="9.7109375" style="2"/>
    <col min="24" max="25" width="12.5703125" style="2" customWidth="1"/>
    <col min="26" max="16384" width="9.7109375" style="2"/>
  </cols>
  <sheetData>
    <row r="1" spans="1:54" s="24" customFormat="1" ht="21" thickBot="1" x14ac:dyDescent="0.35">
      <c r="A1" s="2"/>
      <c r="B1" s="26" t="s">
        <v>89</v>
      </c>
      <c r="C1" s="28" t="s">
        <v>86</v>
      </c>
      <c r="D1" s="28" t="s">
        <v>87</v>
      </c>
      <c r="E1" s="28" t="s">
        <v>88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32"/>
      <c r="R1" s="2"/>
      <c r="S1" s="2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21" thickBot="1" x14ac:dyDescent="0.35">
      <c r="B2" s="27" t="s">
        <v>1</v>
      </c>
      <c r="C2" s="1">
        <v>0</v>
      </c>
      <c r="D2" s="1">
        <v>3.3</v>
      </c>
      <c r="E2" s="1">
        <v>6.1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2"/>
    </row>
    <row r="3" spans="1:54" ht="21" thickBot="1" x14ac:dyDescent="0.35">
      <c r="B3" s="27" t="s">
        <v>2</v>
      </c>
      <c r="C3" s="1">
        <v>69.3</v>
      </c>
      <c r="D3" s="1">
        <v>2.5</v>
      </c>
      <c r="E3" s="1">
        <v>34.299999999999997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2"/>
    </row>
    <row r="4" spans="1:54" ht="21" thickBot="1" x14ac:dyDescent="0.35">
      <c r="B4" s="27" t="s">
        <v>3</v>
      </c>
      <c r="C4" s="1">
        <v>4.3</v>
      </c>
      <c r="D4" s="1">
        <v>26.4</v>
      </c>
      <c r="E4" s="1">
        <v>31</v>
      </c>
      <c r="F4" s="3"/>
      <c r="G4" s="19"/>
      <c r="H4" s="3"/>
      <c r="I4" s="19"/>
      <c r="J4" s="19"/>
      <c r="K4" s="19"/>
      <c r="L4" s="19"/>
      <c r="M4" s="19"/>
      <c r="N4" s="19"/>
      <c r="O4" s="19"/>
      <c r="P4" s="19"/>
      <c r="Q4" s="32"/>
    </row>
    <row r="5" spans="1:54" ht="21" thickBot="1" x14ac:dyDescent="0.35">
      <c r="B5" s="27" t="s">
        <v>4</v>
      </c>
      <c r="C5" s="1">
        <v>21.3</v>
      </c>
      <c r="D5" s="1">
        <v>23.4</v>
      </c>
      <c r="E5" s="1">
        <v>15.7</v>
      </c>
      <c r="F5" s="3"/>
      <c r="G5" s="19"/>
      <c r="H5" s="3"/>
      <c r="I5" s="19"/>
      <c r="J5" s="19"/>
      <c r="K5" s="19"/>
      <c r="L5" s="19"/>
      <c r="M5" s="19"/>
      <c r="N5" s="19"/>
      <c r="O5" s="19"/>
      <c r="P5" s="19"/>
      <c r="Q5" s="32"/>
    </row>
    <row r="6" spans="1:54" ht="21" thickBot="1" x14ac:dyDescent="0.35">
      <c r="B6" s="27" t="s">
        <v>5</v>
      </c>
      <c r="C6" s="1">
        <v>14.7</v>
      </c>
      <c r="D6" s="1">
        <v>104.9</v>
      </c>
      <c r="E6" s="31">
        <v>160</v>
      </c>
      <c r="F6" s="3"/>
      <c r="G6" s="19"/>
      <c r="H6" s="3"/>
      <c r="I6" s="19"/>
      <c r="J6" s="19"/>
      <c r="K6" s="19"/>
      <c r="L6" s="19"/>
      <c r="M6" s="19"/>
      <c r="N6" s="19"/>
      <c r="O6" s="19"/>
      <c r="P6" s="19"/>
      <c r="Q6" s="32"/>
    </row>
    <row r="7" spans="1:54" ht="21" thickBot="1" x14ac:dyDescent="0.35">
      <c r="B7" s="27" t="s">
        <v>79</v>
      </c>
      <c r="C7" s="1">
        <v>76.7</v>
      </c>
      <c r="D7" s="31">
        <v>108.2</v>
      </c>
      <c r="E7" s="1">
        <v>114</v>
      </c>
      <c r="F7" s="3"/>
      <c r="G7" s="19"/>
      <c r="H7" s="3"/>
      <c r="I7" s="19"/>
      <c r="J7" s="19"/>
      <c r="K7" s="19"/>
      <c r="L7" s="19"/>
      <c r="M7" s="19"/>
      <c r="N7" s="19"/>
      <c r="O7" s="19"/>
      <c r="P7" s="19"/>
      <c r="Q7" s="32"/>
    </row>
    <row r="8" spans="1:54" ht="21" thickBot="1" x14ac:dyDescent="0.35">
      <c r="B8" s="27" t="s">
        <v>80</v>
      </c>
      <c r="C8" s="1">
        <v>95.5</v>
      </c>
      <c r="D8" s="1">
        <v>74.400000000000006</v>
      </c>
      <c r="E8" s="1">
        <v>97</v>
      </c>
      <c r="F8" s="3"/>
      <c r="G8" s="19"/>
      <c r="H8" s="3"/>
      <c r="I8" s="19"/>
      <c r="J8" s="19"/>
      <c r="K8" s="19"/>
      <c r="L8" s="19"/>
      <c r="M8" s="19"/>
      <c r="N8" s="19"/>
      <c r="O8" s="19"/>
      <c r="P8" s="19"/>
      <c r="Q8" s="32"/>
    </row>
    <row r="9" spans="1:54" ht="21" thickBot="1" x14ac:dyDescent="0.35">
      <c r="B9" s="27" t="s">
        <v>8</v>
      </c>
      <c r="C9" s="31">
        <v>140.5</v>
      </c>
      <c r="D9" s="1">
        <v>89.9</v>
      </c>
      <c r="E9" s="1">
        <v>103.6</v>
      </c>
      <c r="F9" s="3"/>
      <c r="G9" s="19"/>
      <c r="H9" s="3"/>
      <c r="I9" s="19"/>
      <c r="J9" s="19"/>
      <c r="K9" s="19"/>
      <c r="L9" s="19"/>
      <c r="M9" s="19"/>
      <c r="N9" s="19"/>
      <c r="O9" s="19"/>
      <c r="P9" s="19"/>
      <c r="Q9" s="32"/>
    </row>
    <row r="10" spans="1:54" ht="21" thickBot="1" x14ac:dyDescent="0.35">
      <c r="B10" s="27" t="s">
        <v>81</v>
      </c>
      <c r="C10" s="1">
        <v>42.4</v>
      </c>
      <c r="D10" s="1">
        <v>33.299999999999997</v>
      </c>
      <c r="E10" s="1">
        <v>49.3</v>
      </c>
      <c r="F10" s="3"/>
      <c r="G10" s="19"/>
      <c r="H10" s="3"/>
      <c r="I10" s="19"/>
      <c r="J10" s="19"/>
      <c r="K10" s="19"/>
      <c r="L10" s="19"/>
      <c r="M10" s="19"/>
      <c r="N10" s="19"/>
      <c r="O10" s="19"/>
      <c r="P10" s="19"/>
      <c r="Q10" s="32"/>
    </row>
    <row r="11" spans="1:54" ht="21" thickBot="1" x14ac:dyDescent="0.35">
      <c r="B11" s="27" t="s">
        <v>10</v>
      </c>
      <c r="C11" s="1">
        <v>44.7</v>
      </c>
      <c r="D11" s="1">
        <v>39.4</v>
      </c>
      <c r="E11" s="1">
        <v>91.2</v>
      </c>
      <c r="F11" s="3"/>
      <c r="G11" s="19"/>
      <c r="H11" s="3"/>
      <c r="I11" s="19"/>
      <c r="J11" s="19"/>
      <c r="K11" s="19"/>
      <c r="L11" s="19"/>
      <c r="M11" s="19"/>
      <c r="N11" s="19"/>
      <c r="O11" s="19"/>
      <c r="P11" s="19"/>
      <c r="Q11" s="32"/>
    </row>
    <row r="12" spans="1:54" ht="21" thickBot="1" x14ac:dyDescent="0.35">
      <c r="B12" s="27" t="s">
        <v>11</v>
      </c>
      <c r="C12" s="1">
        <v>31.2</v>
      </c>
      <c r="D12" s="1">
        <v>3.6</v>
      </c>
      <c r="E12" s="1">
        <v>6.1</v>
      </c>
      <c r="F12" s="3"/>
      <c r="G12" s="19"/>
      <c r="H12" s="3"/>
      <c r="I12" s="19"/>
      <c r="J12" s="19"/>
      <c r="K12" s="19"/>
      <c r="L12" s="19"/>
      <c r="M12" s="19"/>
      <c r="N12" s="19"/>
      <c r="O12" s="19"/>
      <c r="P12" s="19"/>
      <c r="Q12" s="32"/>
    </row>
    <row r="13" spans="1:54" ht="21" thickBot="1" x14ac:dyDescent="0.35">
      <c r="B13" s="26" t="s">
        <v>12</v>
      </c>
      <c r="C13" s="21">
        <v>11.9</v>
      </c>
      <c r="D13" s="21">
        <v>40.1</v>
      </c>
      <c r="E13" s="21">
        <v>0</v>
      </c>
      <c r="F13" s="3"/>
      <c r="G13" s="19"/>
      <c r="H13" s="3"/>
      <c r="I13" s="19"/>
      <c r="J13" s="19"/>
      <c r="K13" s="19"/>
      <c r="L13" s="19"/>
      <c r="M13" s="19"/>
      <c r="N13" s="19"/>
      <c r="O13" s="19"/>
      <c r="P13" s="19"/>
      <c r="Q13" s="32"/>
    </row>
    <row r="14" spans="1:54" ht="21" thickBot="1" x14ac:dyDescent="0.35">
      <c r="B14" s="26" t="s">
        <v>13</v>
      </c>
      <c r="C14" s="21">
        <f>IF(COUNT(C2:C13)&lt;12,"",SUM(C2:C13))</f>
        <v>552.5</v>
      </c>
      <c r="D14" s="21">
        <f>IF(COUNT(D2:D13)&lt;12,"",SUM(D2:D13))</f>
        <v>549.4</v>
      </c>
      <c r="E14" s="21">
        <f>IF(COUNT(E2:E13)&lt;12,"",SUM(E2:E13))</f>
        <v>708.30000000000007</v>
      </c>
      <c r="F14" s="3"/>
      <c r="G14" s="19"/>
      <c r="H14" s="3"/>
      <c r="I14" s="19"/>
      <c r="J14" s="19"/>
      <c r="K14" s="19"/>
      <c r="L14" s="19"/>
      <c r="M14" s="19"/>
      <c r="N14" s="19"/>
      <c r="O14" s="19"/>
      <c r="P14" s="19"/>
      <c r="Q14" s="32"/>
    </row>
    <row r="15" spans="1:54" ht="20.25" x14ac:dyDescent="0.3">
      <c r="B15" s="32"/>
      <c r="C15" s="4"/>
      <c r="D15" s="3"/>
      <c r="E15" s="19"/>
      <c r="F15" s="3"/>
      <c r="G15" s="19"/>
      <c r="H15" s="3"/>
      <c r="I15" s="19"/>
      <c r="J15" s="19"/>
      <c r="K15" s="19"/>
      <c r="L15" s="19"/>
      <c r="M15" s="19"/>
      <c r="N15" s="19"/>
      <c r="O15" s="19"/>
      <c r="P15" s="19"/>
      <c r="Q15" s="32"/>
    </row>
    <row r="16" spans="1:54" ht="20.25" x14ac:dyDescent="0.3">
      <c r="B16" s="4"/>
      <c r="C16" s="4"/>
      <c r="D16" s="3"/>
      <c r="E16" s="19"/>
      <c r="F16" s="3"/>
      <c r="G16" s="19"/>
      <c r="H16" s="3"/>
      <c r="I16" s="19"/>
      <c r="J16" s="19"/>
      <c r="K16" s="19"/>
      <c r="L16" s="19"/>
      <c r="M16" s="19"/>
      <c r="N16" s="19"/>
      <c r="O16" s="19"/>
      <c r="P16" s="19"/>
      <c r="Q16" s="32"/>
    </row>
    <row r="17" spans="2:17" ht="20.25" x14ac:dyDescent="0.3">
      <c r="B17" s="4"/>
      <c r="C17" s="4"/>
      <c r="D17" s="3"/>
      <c r="E17" s="19"/>
      <c r="F17" s="3"/>
      <c r="G17" s="19"/>
      <c r="H17" s="3"/>
      <c r="I17" s="19"/>
      <c r="J17" s="19"/>
      <c r="K17" s="19"/>
      <c r="L17" s="19"/>
      <c r="M17" s="19"/>
      <c r="N17" s="19"/>
      <c r="O17" s="19"/>
      <c r="P17" s="19"/>
      <c r="Q17" s="32"/>
    </row>
    <row r="18" spans="2:17" ht="20.25" x14ac:dyDescent="0.3">
      <c r="B18" s="4"/>
      <c r="C18" s="4"/>
      <c r="D18" s="3"/>
      <c r="E18" s="19"/>
      <c r="F18" s="3"/>
      <c r="G18" s="19"/>
      <c r="H18" s="3"/>
      <c r="I18" s="19"/>
      <c r="J18" s="19"/>
      <c r="K18" s="19"/>
      <c r="L18" s="19"/>
      <c r="M18" s="19"/>
      <c r="N18" s="19"/>
      <c r="O18" s="19"/>
      <c r="P18" s="19"/>
      <c r="Q18" s="32"/>
    </row>
    <row r="19" spans="2:17" ht="20.25" x14ac:dyDescent="0.3">
      <c r="B19" s="4"/>
      <c r="C19" s="4"/>
      <c r="D19" s="3"/>
      <c r="E19" s="19"/>
      <c r="F19" s="3"/>
      <c r="G19" s="19"/>
      <c r="H19" s="3"/>
      <c r="I19" s="19"/>
      <c r="J19" s="19"/>
      <c r="K19" s="19"/>
      <c r="L19" s="19"/>
      <c r="M19" s="19"/>
      <c r="N19" s="19"/>
      <c r="O19" s="19"/>
      <c r="P19" s="19"/>
      <c r="Q19" s="32"/>
    </row>
    <row r="20" spans="2:17" ht="20.25" x14ac:dyDescent="0.3">
      <c r="B20" s="4"/>
      <c r="C20" s="4"/>
      <c r="D20" s="3"/>
      <c r="E20" s="19"/>
      <c r="F20" s="3"/>
      <c r="G20" s="19"/>
      <c r="H20" s="3"/>
      <c r="I20" s="19"/>
      <c r="J20" s="19"/>
      <c r="K20" s="19"/>
      <c r="L20" s="19"/>
      <c r="M20" s="19"/>
      <c r="N20" s="19"/>
      <c r="O20" s="19"/>
      <c r="P20" s="19"/>
      <c r="Q20" s="32"/>
    </row>
    <row r="21" spans="2:17" ht="20.25" x14ac:dyDescent="0.3">
      <c r="B21" s="4"/>
      <c r="C21" s="4"/>
      <c r="D21" s="3"/>
      <c r="E21" s="19"/>
      <c r="F21" s="3"/>
      <c r="G21" s="19"/>
      <c r="H21" s="3"/>
      <c r="I21" s="19"/>
      <c r="J21" s="19"/>
      <c r="K21" s="19"/>
      <c r="L21" s="19"/>
      <c r="M21" s="19"/>
      <c r="N21" s="19"/>
      <c r="O21" s="19"/>
      <c r="P21" s="19"/>
      <c r="Q21" s="32"/>
    </row>
    <row r="22" spans="2:17" ht="20.25" x14ac:dyDescent="0.3">
      <c r="B22" s="4"/>
      <c r="C22" s="4"/>
      <c r="D22" s="3"/>
      <c r="E22" s="19"/>
      <c r="F22" s="3"/>
      <c r="G22" s="19"/>
      <c r="H22" s="3"/>
      <c r="I22" s="19"/>
      <c r="J22" s="19"/>
      <c r="K22" s="19"/>
      <c r="L22" s="19"/>
      <c r="M22" s="19"/>
      <c r="N22" s="19"/>
      <c r="O22" s="19"/>
      <c r="P22" s="19"/>
      <c r="Q22" s="32"/>
    </row>
    <row r="23" spans="2:17" ht="20.25" x14ac:dyDescent="0.3">
      <c r="B23" s="4"/>
      <c r="C23" s="4"/>
      <c r="D23" s="3"/>
      <c r="E23" s="19"/>
      <c r="F23" s="3"/>
      <c r="G23" s="19"/>
      <c r="H23" s="3"/>
      <c r="I23" s="19"/>
      <c r="J23" s="19"/>
      <c r="K23" s="19"/>
      <c r="L23" s="19"/>
      <c r="M23" s="19"/>
      <c r="N23" s="19"/>
      <c r="O23" s="19"/>
      <c r="P23" s="19"/>
      <c r="Q23" s="32"/>
    </row>
    <row r="24" spans="2:17" ht="20.25" x14ac:dyDescent="0.3">
      <c r="B24" s="4"/>
      <c r="C24" s="4"/>
      <c r="D24" s="3"/>
      <c r="E24" s="19"/>
      <c r="F24" s="3"/>
      <c r="G24" s="19"/>
      <c r="H24" s="3"/>
      <c r="I24" s="19"/>
      <c r="J24" s="19"/>
      <c r="K24" s="19"/>
      <c r="L24" s="19"/>
      <c r="M24" s="19"/>
      <c r="N24" s="19"/>
      <c r="O24" s="19"/>
      <c r="P24" s="19"/>
    </row>
    <row r="25" spans="2:17" ht="20.25" x14ac:dyDescent="0.3">
      <c r="B25" s="4"/>
      <c r="C25" s="4"/>
      <c r="D25" s="3"/>
      <c r="E25" s="19"/>
      <c r="F25" s="3"/>
      <c r="G25" s="19"/>
      <c r="H25" s="3"/>
      <c r="I25" s="19"/>
      <c r="J25" s="19"/>
      <c r="K25" s="19"/>
      <c r="L25" s="19"/>
      <c r="M25" s="19"/>
      <c r="N25" s="19"/>
      <c r="O25" s="19"/>
      <c r="P25" s="19"/>
    </row>
    <row r="26" spans="2:17" ht="20.25" x14ac:dyDescent="0.3">
      <c r="B26" s="4"/>
      <c r="C26" s="4"/>
      <c r="D26" s="3"/>
      <c r="E26" s="19"/>
      <c r="F26" s="3"/>
      <c r="G26" s="19"/>
      <c r="H26" s="3"/>
      <c r="I26" s="19"/>
      <c r="J26" s="19"/>
      <c r="K26" s="19"/>
      <c r="L26" s="19"/>
      <c r="M26" s="19"/>
      <c r="N26" s="19"/>
      <c r="O26" s="19"/>
      <c r="P26" s="19"/>
    </row>
    <row r="27" spans="2:17" ht="20.25" x14ac:dyDescent="0.3">
      <c r="B27" s="4"/>
      <c r="C27" s="4"/>
      <c r="D27" s="3"/>
      <c r="E27" s="19"/>
      <c r="F27" s="3"/>
      <c r="G27" s="19"/>
      <c r="H27" s="3"/>
      <c r="I27" s="19"/>
      <c r="J27" s="19"/>
      <c r="K27" s="19"/>
      <c r="L27" s="19"/>
      <c r="M27" s="19"/>
      <c r="N27" s="19"/>
      <c r="O27" s="19"/>
      <c r="P27" s="19"/>
    </row>
    <row r="28" spans="2:17" ht="20.25" x14ac:dyDescent="0.3">
      <c r="B28" s="4"/>
      <c r="C28" s="4"/>
      <c r="D28" s="3"/>
      <c r="E28" s="19"/>
      <c r="F28" s="3"/>
      <c r="G28" s="19"/>
      <c r="H28" s="3"/>
      <c r="I28" s="19"/>
      <c r="J28" s="19"/>
      <c r="K28" s="19"/>
      <c r="L28" s="19"/>
      <c r="M28" s="19"/>
      <c r="N28" s="19"/>
      <c r="O28" s="19"/>
      <c r="P28" s="19"/>
    </row>
    <row r="29" spans="2:17" ht="20.25" x14ac:dyDescent="0.3">
      <c r="B29" s="4"/>
      <c r="C29" s="4"/>
      <c r="D29" s="3"/>
      <c r="E29" s="19"/>
      <c r="F29" s="3"/>
      <c r="G29" s="19"/>
      <c r="H29" s="3"/>
      <c r="I29" s="19"/>
      <c r="J29" s="19"/>
      <c r="K29" s="19"/>
      <c r="L29" s="19"/>
      <c r="M29" s="19"/>
      <c r="N29" s="19"/>
      <c r="O29" s="19"/>
      <c r="P29" s="19"/>
    </row>
    <row r="30" spans="2:17" ht="20.25" x14ac:dyDescent="0.3">
      <c r="B30" s="4"/>
      <c r="C30" s="4"/>
      <c r="D30" s="3"/>
      <c r="E30" s="19"/>
      <c r="F30" s="3"/>
      <c r="G30" s="19"/>
      <c r="H30" s="3"/>
      <c r="I30" s="19"/>
      <c r="J30" s="19"/>
      <c r="K30" s="19"/>
      <c r="L30" s="19"/>
      <c r="M30" s="19"/>
      <c r="N30" s="19"/>
      <c r="O30" s="19"/>
      <c r="P30" s="19"/>
    </row>
    <row r="31" spans="2:17" ht="20.25" x14ac:dyDescent="0.3">
      <c r="B31" s="4"/>
      <c r="C31" s="4"/>
      <c r="D31" s="3"/>
      <c r="E31" s="19"/>
      <c r="F31" s="3"/>
      <c r="G31" s="19"/>
      <c r="H31" s="3"/>
      <c r="I31" s="19"/>
      <c r="J31" s="19"/>
      <c r="K31" s="19"/>
      <c r="L31" s="19"/>
      <c r="M31" s="19"/>
      <c r="N31" s="19"/>
      <c r="O31" s="19"/>
      <c r="P31" s="19"/>
    </row>
    <row r="32" spans="2:17" ht="20.25" x14ac:dyDescent="0.3">
      <c r="B32" s="4"/>
      <c r="C32" s="4"/>
      <c r="D32" s="3"/>
      <c r="E32" s="19"/>
      <c r="F32" s="3"/>
      <c r="G32" s="19"/>
      <c r="H32" s="3"/>
      <c r="I32" s="19"/>
      <c r="J32" s="19"/>
      <c r="K32" s="19"/>
      <c r="L32" s="19"/>
      <c r="M32" s="19"/>
      <c r="N32" s="19"/>
      <c r="O32" s="19"/>
      <c r="P32" s="19"/>
    </row>
    <row r="33" spans="2:16" ht="20.25" x14ac:dyDescent="0.3">
      <c r="B33" s="4"/>
      <c r="C33" s="4"/>
      <c r="D33" s="3"/>
      <c r="E33" s="19"/>
      <c r="F33" s="3"/>
      <c r="G33" s="19"/>
      <c r="H33" s="3"/>
      <c r="I33" s="19"/>
      <c r="J33" s="19"/>
      <c r="K33" s="19"/>
      <c r="L33" s="19"/>
      <c r="M33" s="19"/>
      <c r="N33" s="19"/>
      <c r="O33" s="19"/>
      <c r="P33" s="19"/>
    </row>
    <row r="34" spans="2:16" ht="20.25" x14ac:dyDescent="0.3">
      <c r="B34" s="4"/>
      <c r="C34" s="4"/>
      <c r="D34" s="3"/>
      <c r="E34" s="19"/>
      <c r="F34" s="3"/>
      <c r="G34" s="19"/>
      <c r="H34" s="3"/>
      <c r="I34" s="19"/>
      <c r="J34" s="19"/>
      <c r="K34" s="19"/>
      <c r="L34" s="19"/>
      <c r="M34" s="19"/>
      <c r="N34" s="19"/>
      <c r="O34" s="19"/>
      <c r="P34" s="19"/>
    </row>
    <row r="35" spans="2:16" ht="20.25" x14ac:dyDescent="0.3">
      <c r="B35" s="4"/>
      <c r="C35" s="4"/>
      <c r="D35" s="3"/>
      <c r="E35" s="19"/>
      <c r="F35" s="3"/>
      <c r="G35" s="19"/>
      <c r="H35" s="3"/>
      <c r="I35" s="19"/>
      <c r="J35" s="19"/>
      <c r="K35" s="19"/>
      <c r="L35" s="19"/>
      <c r="M35" s="19"/>
      <c r="N35" s="19"/>
      <c r="O35" s="19"/>
      <c r="P35" s="19"/>
    </row>
    <row r="36" spans="2:16" ht="20.25" x14ac:dyDescent="0.3">
      <c r="B36" s="4"/>
      <c r="C36" s="4"/>
      <c r="D36" s="3"/>
      <c r="E36" s="19"/>
      <c r="F36" s="3"/>
      <c r="G36" s="19"/>
      <c r="H36" s="3"/>
      <c r="I36" s="19"/>
      <c r="J36" s="19"/>
      <c r="K36" s="19"/>
      <c r="L36" s="19"/>
      <c r="M36" s="19"/>
      <c r="N36" s="19"/>
      <c r="O36" s="19"/>
      <c r="P36" s="19"/>
    </row>
    <row r="37" spans="2:16" ht="20.25" x14ac:dyDescent="0.3">
      <c r="B37" s="4"/>
      <c r="C37" s="4"/>
      <c r="D37" s="3"/>
      <c r="E37" s="19"/>
      <c r="F37" s="3"/>
      <c r="G37" s="19"/>
      <c r="H37" s="3"/>
      <c r="I37" s="19"/>
      <c r="J37" s="19"/>
      <c r="K37" s="19"/>
      <c r="L37" s="19"/>
      <c r="M37" s="19"/>
      <c r="N37" s="19"/>
      <c r="O37" s="19"/>
      <c r="P37" s="19"/>
    </row>
    <row r="38" spans="2:16" ht="20.25" x14ac:dyDescent="0.3">
      <c r="B38" s="4"/>
      <c r="C38" s="4"/>
      <c r="D38" s="3"/>
      <c r="E38" s="19"/>
      <c r="F38" s="3"/>
      <c r="G38" s="19"/>
      <c r="H38" s="3"/>
      <c r="I38" s="19"/>
      <c r="J38" s="19"/>
      <c r="K38" s="19"/>
      <c r="L38" s="19"/>
      <c r="M38" s="19"/>
      <c r="N38" s="19"/>
      <c r="O38" s="19"/>
      <c r="P38" s="19"/>
    </row>
    <row r="39" spans="2:16" ht="20.25" x14ac:dyDescent="0.3">
      <c r="B39" s="4"/>
      <c r="C39" s="4"/>
      <c r="D39" s="3"/>
      <c r="E39" s="19"/>
      <c r="F39" s="3"/>
      <c r="G39" s="19"/>
      <c r="H39" s="3"/>
      <c r="I39" s="19"/>
      <c r="J39" s="19"/>
      <c r="K39" s="19"/>
      <c r="L39" s="19"/>
      <c r="M39" s="19"/>
      <c r="N39" s="19"/>
      <c r="O39" s="19"/>
      <c r="P39" s="19"/>
    </row>
    <row r="40" spans="2:16" ht="20.25" x14ac:dyDescent="0.3">
      <c r="B40" s="4"/>
      <c r="C40" s="4"/>
      <c r="D40" s="3"/>
      <c r="E40" s="19"/>
      <c r="F40" s="3"/>
      <c r="G40" s="19"/>
      <c r="H40" s="3"/>
      <c r="I40" s="19"/>
      <c r="J40" s="19"/>
      <c r="K40" s="19"/>
      <c r="L40" s="19"/>
      <c r="M40" s="19"/>
      <c r="N40" s="19"/>
      <c r="O40" s="19"/>
      <c r="P40" s="19"/>
    </row>
    <row r="41" spans="2:16" ht="20.25" x14ac:dyDescent="0.3">
      <c r="B41" s="4"/>
      <c r="C41" s="4"/>
      <c r="D41" s="3"/>
      <c r="E41" s="19"/>
      <c r="F41" s="3"/>
      <c r="G41" s="19"/>
      <c r="H41" s="3"/>
      <c r="I41" s="19"/>
      <c r="J41" s="19"/>
      <c r="K41" s="19"/>
      <c r="L41" s="19"/>
      <c r="M41" s="19"/>
      <c r="N41" s="19"/>
      <c r="O41" s="19"/>
      <c r="P41" s="19"/>
    </row>
    <row r="42" spans="2:16" ht="20.25" x14ac:dyDescent="0.3">
      <c r="B42" s="4"/>
      <c r="C42" s="4"/>
      <c r="D42" s="3"/>
      <c r="E42" s="19"/>
      <c r="F42" s="3"/>
      <c r="G42" s="19"/>
      <c r="H42" s="3"/>
      <c r="I42" s="19"/>
      <c r="J42" s="19"/>
      <c r="K42" s="19"/>
      <c r="L42" s="19"/>
      <c r="M42" s="19"/>
      <c r="N42" s="19"/>
      <c r="O42" s="19"/>
      <c r="P42" s="19"/>
    </row>
    <row r="43" spans="2:16" ht="20.25" x14ac:dyDescent="0.3">
      <c r="B43" s="4"/>
      <c r="C43" s="4"/>
      <c r="D43" s="3"/>
      <c r="E43" s="19"/>
      <c r="F43" s="3"/>
      <c r="G43" s="19"/>
      <c r="H43" s="3"/>
      <c r="I43" s="19"/>
      <c r="J43" s="19"/>
      <c r="K43" s="19"/>
      <c r="L43" s="19"/>
      <c r="M43" s="19"/>
      <c r="N43" s="19"/>
      <c r="O43" s="19"/>
      <c r="P43" s="19"/>
    </row>
    <row r="44" spans="2:16" ht="20.25" x14ac:dyDescent="0.3">
      <c r="B44" s="4"/>
      <c r="C44" s="4"/>
      <c r="D44" s="3"/>
      <c r="E44" s="19"/>
      <c r="F44" s="3"/>
      <c r="G44" s="19"/>
      <c r="H44" s="3"/>
      <c r="I44" s="19"/>
      <c r="J44" s="19"/>
      <c r="K44" s="19"/>
      <c r="L44" s="19"/>
      <c r="M44" s="19"/>
      <c r="N44" s="19"/>
      <c r="O44" s="19"/>
      <c r="P44" s="19"/>
    </row>
    <row r="45" spans="2:16" ht="20.25" x14ac:dyDescent="0.3">
      <c r="B45" s="4"/>
      <c r="C45" s="4"/>
      <c r="D45" s="3"/>
      <c r="E45" s="19"/>
      <c r="F45" s="3"/>
      <c r="G45" s="19"/>
      <c r="H45" s="3"/>
      <c r="I45" s="19"/>
      <c r="J45" s="19"/>
      <c r="K45" s="19"/>
      <c r="L45" s="19"/>
      <c r="M45" s="19"/>
      <c r="N45" s="19"/>
      <c r="O45" s="19"/>
      <c r="P45" s="19"/>
    </row>
    <row r="46" spans="2:16" ht="20.25" x14ac:dyDescent="0.3">
      <c r="B46" s="4"/>
      <c r="C46" s="4"/>
      <c r="D46" s="3"/>
      <c r="E46" s="19"/>
      <c r="F46" s="3"/>
      <c r="G46" s="19"/>
      <c r="H46" s="3"/>
      <c r="I46" s="19"/>
      <c r="J46" s="19"/>
      <c r="K46" s="19"/>
      <c r="L46" s="19"/>
      <c r="M46" s="19"/>
      <c r="N46" s="19"/>
      <c r="O46" s="19"/>
      <c r="P46" s="19"/>
    </row>
    <row r="47" spans="2:16" ht="20.25" x14ac:dyDescent="0.3">
      <c r="B47" s="4"/>
      <c r="C47" s="4"/>
      <c r="D47" s="3"/>
      <c r="E47" s="19"/>
      <c r="F47" s="3"/>
      <c r="G47" s="19"/>
      <c r="H47" s="3"/>
      <c r="I47" s="19"/>
      <c r="J47" s="19"/>
      <c r="K47" s="19"/>
      <c r="L47" s="19"/>
      <c r="M47" s="19"/>
      <c r="N47" s="19"/>
      <c r="O47" s="19"/>
      <c r="P47" s="19"/>
    </row>
    <row r="48" spans="2:16" ht="20.25" x14ac:dyDescent="0.3">
      <c r="B48" s="4"/>
      <c r="C48" s="4"/>
      <c r="D48" s="3"/>
      <c r="E48" s="19"/>
      <c r="F48" s="3"/>
      <c r="G48" s="19"/>
      <c r="H48" s="3"/>
      <c r="I48" s="19"/>
      <c r="J48" s="19"/>
      <c r="K48" s="19"/>
      <c r="L48" s="19"/>
      <c r="M48" s="19"/>
      <c r="N48" s="19"/>
      <c r="O48" s="19"/>
      <c r="P48" s="19"/>
    </row>
    <row r="49" spans="1:16" ht="20.25" x14ac:dyDescent="0.3">
      <c r="B49" s="4"/>
      <c r="C49" s="4"/>
      <c r="D49" s="3"/>
      <c r="E49" s="19"/>
      <c r="F49" s="3"/>
      <c r="G49" s="19"/>
      <c r="H49" s="3"/>
      <c r="I49" s="19"/>
      <c r="J49" s="19"/>
      <c r="K49" s="19"/>
      <c r="L49" s="19"/>
      <c r="M49" s="19"/>
      <c r="N49" s="19"/>
      <c r="O49" s="19"/>
      <c r="P49" s="19"/>
    </row>
    <row r="50" spans="1:16" ht="20.25" x14ac:dyDescent="0.3">
      <c r="B50" s="4"/>
      <c r="C50" s="4"/>
      <c r="D50" s="3"/>
      <c r="E50" s="19"/>
      <c r="F50" s="3"/>
      <c r="G50" s="19"/>
      <c r="H50" s="3"/>
      <c r="I50" s="19"/>
      <c r="J50" s="19"/>
      <c r="K50" s="19"/>
      <c r="L50" s="19"/>
      <c r="M50" s="19"/>
      <c r="N50" s="19"/>
      <c r="O50" s="19"/>
      <c r="P50" s="19"/>
    </row>
    <row r="51" spans="1:16" ht="20.25" x14ac:dyDescent="0.3">
      <c r="B51" s="4"/>
      <c r="C51" s="4"/>
      <c r="D51" s="3"/>
      <c r="E51" s="19"/>
      <c r="F51" s="3"/>
      <c r="G51" s="19"/>
      <c r="H51" s="3"/>
      <c r="I51" s="19"/>
      <c r="J51" s="19"/>
      <c r="K51" s="19"/>
      <c r="L51" s="19"/>
      <c r="M51" s="19"/>
      <c r="N51" s="19"/>
      <c r="O51" s="19"/>
      <c r="P51" s="19"/>
    </row>
    <row r="52" spans="1:16" ht="20.25" x14ac:dyDescent="0.3">
      <c r="B52" s="4"/>
      <c r="C52" s="4"/>
      <c r="D52" s="3"/>
      <c r="E52" s="19"/>
      <c r="F52" s="3"/>
      <c r="G52" s="19"/>
      <c r="H52" s="3"/>
      <c r="I52" s="19"/>
      <c r="J52" s="19"/>
      <c r="K52" s="19"/>
      <c r="L52" s="19"/>
      <c r="M52" s="19"/>
      <c r="N52" s="19"/>
      <c r="O52" s="19"/>
      <c r="P52" s="19"/>
    </row>
    <row r="53" spans="1:16" ht="20.25" x14ac:dyDescent="0.3">
      <c r="B53" s="4"/>
      <c r="C53" s="4"/>
      <c r="D53" s="3"/>
      <c r="E53" s="19"/>
      <c r="F53" s="3"/>
      <c r="G53" s="19"/>
      <c r="H53" s="3"/>
      <c r="I53" s="19"/>
      <c r="J53" s="19"/>
      <c r="K53" s="19"/>
      <c r="L53" s="19"/>
      <c r="M53" s="19"/>
      <c r="N53" s="19"/>
      <c r="O53" s="19"/>
      <c r="P53" s="19"/>
    </row>
    <row r="54" spans="1:16" ht="20.25" x14ac:dyDescent="0.3">
      <c r="B54" s="4"/>
      <c r="C54" s="4"/>
      <c r="D54" s="3"/>
      <c r="E54" s="19"/>
      <c r="F54" s="3"/>
      <c r="G54" s="19"/>
      <c r="H54" s="3"/>
      <c r="I54" s="19"/>
      <c r="J54" s="19"/>
      <c r="K54" s="19"/>
      <c r="L54" s="19"/>
      <c r="M54" s="19"/>
      <c r="N54" s="19"/>
      <c r="O54" s="19"/>
      <c r="P54" s="19"/>
    </row>
    <row r="55" spans="1:16" ht="20.25" x14ac:dyDescent="0.3">
      <c r="B55" s="4"/>
      <c r="C55" s="4"/>
      <c r="D55" s="3"/>
      <c r="E55" s="19"/>
      <c r="F55" s="3"/>
      <c r="G55" s="19"/>
      <c r="H55" s="3"/>
      <c r="I55" s="19"/>
      <c r="J55" s="19"/>
      <c r="K55" s="19"/>
      <c r="L55" s="19"/>
      <c r="M55" s="19"/>
      <c r="N55" s="19"/>
      <c r="O55" s="19"/>
      <c r="P55" s="19"/>
    </row>
    <row r="56" spans="1:16" ht="20.25" x14ac:dyDescent="0.3">
      <c r="B56" s="4"/>
      <c r="C56" s="4"/>
      <c r="D56" s="3"/>
      <c r="E56" s="19"/>
      <c r="F56" s="3"/>
      <c r="G56" s="19"/>
      <c r="H56" s="3"/>
      <c r="I56" s="19"/>
      <c r="J56" s="19"/>
      <c r="K56" s="19"/>
      <c r="L56" s="19"/>
      <c r="M56" s="19"/>
      <c r="N56" s="19"/>
      <c r="O56" s="19"/>
      <c r="P56" s="19"/>
    </row>
    <row r="57" spans="1:16" ht="20.25" x14ac:dyDescent="0.3">
      <c r="B57" s="4"/>
      <c r="C57" s="4"/>
      <c r="D57" s="3"/>
      <c r="E57" s="19"/>
      <c r="F57" s="3"/>
      <c r="G57" s="19"/>
      <c r="H57" s="3"/>
      <c r="I57" s="19"/>
      <c r="J57" s="19"/>
      <c r="K57" s="19"/>
      <c r="L57" s="19"/>
      <c r="M57" s="19"/>
      <c r="N57" s="19"/>
      <c r="O57" s="19"/>
      <c r="P57" s="19"/>
    </row>
    <row r="58" spans="1:16" ht="20.25" x14ac:dyDescent="0.3">
      <c r="B58" s="4"/>
      <c r="C58" s="4"/>
      <c r="D58" s="3"/>
      <c r="E58" s="19"/>
      <c r="F58" s="3"/>
      <c r="G58" s="19"/>
      <c r="H58" s="3"/>
      <c r="I58" s="19"/>
      <c r="J58" s="19"/>
      <c r="K58" s="19"/>
      <c r="L58" s="19"/>
      <c r="M58" s="19"/>
      <c r="N58" s="19"/>
      <c r="O58" s="19"/>
      <c r="P58" s="19"/>
    </row>
    <row r="59" spans="1:16" ht="20.25" x14ac:dyDescent="0.3">
      <c r="B59" s="4"/>
      <c r="C59" s="4"/>
      <c r="D59" s="3"/>
      <c r="E59" s="19"/>
      <c r="F59" s="3"/>
      <c r="G59" s="19"/>
      <c r="H59" s="3"/>
      <c r="I59" s="19"/>
      <c r="J59" s="19"/>
      <c r="K59" s="19"/>
      <c r="L59" s="19"/>
      <c r="M59" s="19"/>
      <c r="N59" s="19"/>
      <c r="O59" s="19"/>
      <c r="P59" s="19"/>
    </row>
    <row r="60" spans="1:16" ht="20.25" x14ac:dyDescent="0.3">
      <c r="A60" s="32"/>
      <c r="B60" s="4"/>
      <c r="C60" s="4"/>
      <c r="D60" s="3"/>
      <c r="E60" s="19"/>
      <c r="F60" s="3"/>
      <c r="G60" s="19"/>
      <c r="H60" s="3"/>
      <c r="I60" s="19"/>
      <c r="J60" s="19"/>
      <c r="K60" s="19"/>
      <c r="L60" s="19"/>
      <c r="M60" s="19"/>
      <c r="N60" s="19"/>
      <c r="O60" s="19"/>
      <c r="P60" s="19"/>
    </row>
    <row r="61" spans="1:16" ht="20.25" x14ac:dyDescent="0.3">
      <c r="A61" s="32"/>
      <c r="B61" s="4"/>
      <c r="C61" s="4"/>
      <c r="D61" s="3"/>
      <c r="E61" s="19"/>
      <c r="F61" s="3"/>
      <c r="G61" s="19"/>
      <c r="H61" s="3"/>
      <c r="I61" s="19"/>
      <c r="J61" s="19"/>
      <c r="K61" s="19"/>
      <c r="L61" s="19"/>
      <c r="M61" s="19"/>
      <c r="N61" s="19"/>
      <c r="O61" s="19"/>
      <c r="P61" s="19"/>
    </row>
    <row r="62" spans="1:16" ht="20.25" x14ac:dyDescent="0.3">
      <c r="A62" s="32"/>
      <c r="B62" s="4"/>
      <c r="C62" s="4"/>
      <c r="D62" s="3"/>
      <c r="E62" s="19"/>
      <c r="F62" s="3"/>
      <c r="G62" s="19"/>
      <c r="H62" s="3"/>
      <c r="I62" s="19"/>
      <c r="J62" s="19"/>
      <c r="K62" s="19"/>
      <c r="L62" s="19"/>
      <c r="M62" s="19"/>
      <c r="N62" s="19"/>
      <c r="O62" s="19"/>
      <c r="P62" s="19"/>
    </row>
    <row r="63" spans="1:16" ht="20.25" x14ac:dyDescent="0.3">
      <c r="A63" s="32"/>
      <c r="B63" s="4"/>
      <c r="C63" s="4"/>
      <c r="D63" s="3"/>
      <c r="E63" s="19"/>
      <c r="F63" s="3"/>
      <c r="G63" s="19"/>
      <c r="H63" s="3"/>
      <c r="I63" s="19"/>
      <c r="J63" s="19"/>
      <c r="K63" s="19"/>
      <c r="L63" s="19"/>
      <c r="M63" s="19"/>
      <c r="N63" s="19"/>
      <c r="O63" s="19"/>
      <c r="P63" s="19"/>
    </row>
    <row r="64" spans="1:16" ht="20.25" x14ac:dyDescent="0.3">
      <c r="A64" s="32"/>
      <c r="B64" s="4"/>
      <c r="C64" s="4"/>
      <c r="D64" s="3"/>
      <c r="E64" s="19"/>
      <c r="F64" s="3"/>
      <c r="G64" s="19"/>
      <c r="H64" s="3"/>
      <c r="I64" s="19"/>
      <c r="J64" s="19"/>
      <c r="K64" s="19"/>
      <c r="L64" s="19"/>
      <c r="M64" s="19"/>
      <c r="N64" s="19"/>
      <c r="O64" s="19"/>
      <c r="P64" s="19"/>
    </row>
    <row r="65" spans="1:16" ht="20.25" x14ac:dyDescent="0.3">
      <c r="A65" s="32"/>
      <c r="B65" s="4"/>
      <c r="C65" s="4"/>
      <c r="D65" s="3"/>
      <c r="E65" s="19"/>
      <c r="F65" s="3"/>
      <c r="G65" s="19"/>
      <c r="H65" s="3"/>
      <c r="I65" s="19"/>
      <c r="J65" s="19"/>
      <c r="K65" s="19"/>
      <c r="L65" s="19"/>
      <c r="M65" s="19"/>
      <c r="N65" s="19"/>
      <c r="O65" s="19"/>
      <c r="P65" s="19"/>
    </row>
    <row r="66" spans="1:16" ht="20.25" x14ac:dyDescent="0.3">
      <c r="A66" s="32"/>
      <c r="B66" s="4"/>
      <c r="C66" s="4"/>
      <c r="D66" s="3"/>
      <c r="E66" s="19"/>
      <c r="F66" s="3"/>
      <c r="G66" s="19"/>
      <c r="H66" s="3"/>
      <c r="I66" s="19"/>
      <c r="J66" s="19"/>
      <c r="K66" s="19"/>
      <c r="L66" s="19"/>
      <c r="M66" s="19"/>
      <c r="N66" s="19"/>
      <c r="O66" s="19"/>
      <c r="P66" s="19"/>
    </row>
    <row r="67" spans="1:16" ht="20.25" x14ac:dyDescent="0.3">
      <c r="A67" s="32"/>
      <c r="B67" s="4"/>
      <c r="C67" s="4"/>
      <c r="D67" s="3"/>
      <c r="E67" s="19"/>
      <c r="F67" s="3"/>
      <c r="G67" s="19"/>
      <c r="H67" s="3"/>
      <c r="I67" s="19"/>
      <c r="J67" s="19"/>
      <c r="K67" s="19"/>
      <c r="L67" s="19"/>
      <c r="M67" s="19"/>
      <c r="N67" s="19"/>
      <c r="O67" s="19"/>
      <c r="P67" s="19"/>
    </row>
    <row r="68" spans="1:16" ht="20.25" x14ac:dyDescent="0.3">
      <c r="A68" s="32"/>
      <c r="B68" s="4"/>
      <c r="C68" s="4"/>
      <c r="D68" s="3"/>
      <c r="E68" s="19"/>
      <c r="F68" s="3"/>
      <c r="G68" s="19"/>
      <c r="H68" s="3"/>
      <c r="I68" s="19"/>
      <c r="J68" s="19"/>
      <c r="K68" s="19"/>
      <c r="L68" s="19"/>
      <c r="M68" s="19"/>
      <c r="N68" s="19"/>
      <c r="O68" s="19"/>
      <c r="P68" s="19"/>
    </row>
    <row r="69" spans="1:16" ht="20.25" x14ac:dyDescent="0.3">
      <c r="B69" s="4"/>
      <c r="C69" s="4"/>
      <c r="D69" s="3"/>
      <c r="E69" s="19"/>
      <c r="F69" s="3"/>
      <c r="G69" s="19"/>
      <c r="H69" s="3"/>
      <c r="I69" s="19"/>
      <c r="J69" s="19"/>
      <c r="K69" s="19"/>
      <c r="L69" s="19"/>
      <c r="M69" s="19"/>
      <c r="N69" s="19"/>
      <c r="O69" s="19"/>
      <c r="P69" s="19"/>
    </row>
    <row r="70" spans="1:16" ht="20.25" x14ac:dyDescent="0.3">
      <c r="B70" s="4"/>
      <c r="C70" s="4"/>
      <c r="D70" s="3"/>
      <c r="E70" s="19"/>
      <c r="F70" s="3"/>
      <c r="G70" s="19"/>
      <c r="H70" s="3"/>
      <c r="I70" s="19"/>
      <c r="J70" s="19"/>
      <c r="K70" s="19"/>
      <c r="L70" s="19"/>
      <c r="M70" s="19"/>
      <c r="N70" s="19"/>
      <c r="O70" s="19"/>
      <c r="P70" s="19"/>
    </row>
    <row r="71" spans="1:16" ht="20.25" x14ac:dyDescent="0.3">
      <c r="B71" s="4"/>
      <c r="C71" s="4"/>
      <c r="D71" s="3"/>
      <c r="E71" s="19"/>
      <c r="F71" s="3"/>
      <c r="G71" s="19"/>
      <c r="H71" s="3"/>
      <c r="I71" s="19"/>
      <c r="J71" s="19"/>
      <c r="K71" s="19"/>
      <c r="L71" s="19"/>
      <c r="M71" s="19"/>
      <c r="N71" s="19"/>
      <c r="O71" s="19"/>
      <c r="P71" s="19"/>
    </row>
    <row r="72" spans="1:16" ht="20.25" x14ac:dyDescent="0.3">
      <c r="B72" s="4"/>
      <c r="C72" s="4"/>
      <c r="D72" s="3"/>
      <c r="E72" s="19"/>
      <c r="F72" s="3"/>
      <c r="G72" s="19"/>
      <c r="H72" s="3"/>
      <c r="I72" s="19"/>
      <c r="J72" s="19"/>
      <c r="K72" s="19"/>
      <c r="L72" s="19"/>
      <c r="M72" s="19"/>
      <c r="N72" s="19"/>
      <c r="O72" s="19"/>
      <c r="P72" s="19"/>
    </row>
    <row r="73" spans="1:16" ht="20.25" x14ac:dyDescent="0.3">
      <c r="B73" s="4"/>
      <c r="C73" s="4"/>
      <c r="D73" s="3"/>
      <c r="E73" s="19"/>
      <c r="F73" s="3"/>
      <c r="G73" s="19"/>
      <c r="H73" s="3"/>
      <c r="I73" s="19"/>
      <c r="J73" s="19"/>
      <c r="K73" s="19"/>
      <c r="L73" s="19"/>
      <c r="M73" s="19"/>
      <c r="N73" s="19"/>
      <c r="O73" s="19"/>
      <c r="P73" s="19"/>
    </row>
    <row r="74" spans="1:16" ht="20.25" x14ac:dyDescent="0.3">
      <c r="B74" s="4"/>
      <c r="C74" s="4"/>
      <c r="D74" s="3"/>
      <c r="E74" s="19"/>
      <c r="F74" s="3"/>
      <c r="G74" s="19"/>
      <c r="H74" s="3"/>
      <c r="I74" s="19"/>
      <c r="J74" s="19"/>
      <c r="K74" s="19"/>
      <c r="L74" s="19"/>
      <c r="M74" s="19"/>
      <c r="N74" s="19"/>
      <c r="O74" s="19"/>
      <c r="P74" s="19"/>
    </row>
    <row r="75" spans="1:16" ht="20.25" x14ac:dyDescent="0.3">
      <c r="B75" s="4"/>
      <c r="C75" s="4"/>
      <c r="D75" s="3"/>
      <c r="E75" s="19"/>
      <c r="F75" s="3"/>
      <c r="G75" s="19"/>
      <c r="H75" s="3"/>
      <c r="I75" s="19"/>
      <c r="J75" s="19"/>
      <c r="K75" s="19"/>
      <c r="L75" s="19"/>
      <c r="M75" s="19"/>
      <c r="N75" s="19"/>
      <c r="O75" s="19"/>
      <c r="P75" s="19"/>
    </row>
    <row r="76" spans="1:16" ht="20.25" x14ac:dyDescent="0.3">
      <c r="B76" s="4"/>
      <c r="C76" s="4"/>
      <c r="D76" s="3"/>
      <c r="E76" s="19"/>
      <c r="F76" s="3"/>
      <c r="G76" s="19"/>
      <c r="H76" s="3"/>
      <c r="I76" s="19"/>
      <c r="J76" s="19"/>
      <c r="K76" s="19"/>
      <c r="L76" s="19"/>
      <c r="M76" s="19"/>
      <c r="N76" s="19"/>
      <c r="O76" s="19"/>
      <c r="P76" s="19"/>
    </row>
    <row r="77" spans="1:16" ht="20.25" x14ac:dyDescent="0.3">
      <c r="B77" s="4"/>
      <c r="C77" s="4"/>
      <c r="D77" s="3"/>
      <c r="E77" s="19"/>
      <c r="F77" s="3"/>
      <c r="G77" s="19"/>
      <c r="H77" s="3"/>
      <c r="I77" s="19"/>
      <c r="J77" s="19"/>
      <c r="K77" s="19"/>
      <c r="L77" s="19"/>
      <c r="M77" s="19"/>
      <c r="N77" s="19"/>
      <c r="O77" s="19"/>
      <c r="P77" s="19"/>
    </row>
    <row r="78" spans="1:16" ht="20.25" x14ac:dyDescent="0.3">
      <c r="B78" s="4"/>
      <c r="C78" s="4"/>
      <c r="D78" s="3"/>
      <c r="E78" s="19"/>
      <c r="F78" s="3"/>
      <c r="G78" s="19"/>
      <c r="H78" s="3"/>
      <c r="I78" s="19"/>
      <c r="J78" s="19"/>
      <c r="K78" s="19"/>
      <c r="L78" s="19"/>
      <c r="M78" s="19"/>
      <c r="N78" s="19"/>
      <c r="O78" s="19"/>
      <c r="P78" s="19"/>
    </row>
    <row r="79" spans="1:16" ht="20.25" x14ac:dyDescent="0.3">
      <c r="B79" s="4"/>
      <c r="C79" s="4"/>
      <c r="D79" s="3"/>
      <c r="E79" s="19"/>
      <c r="F79" s="3"/>
      <c r="G79" s="19"/>
      <c r="H79" s="3"/>
      <c r="I79" s="19"/>
      <c r="J79" s="19"/>
      <c r="K79" s="19"/>
      <c r="L79" s="19"/>
      <c r="M79" s="19"/>
      <c r="N79" s="19"/>
      <c r="O79" s="19"/>
      <c r="P79" s="19"/>
    </row>
    <row r="80" spans="1:16" ht="20.25" x14ac:dyDescent="0.3">
      <c r="B80" s="4"/>
      <c r="C80" s="4"/>
      <c r="D80" s="3"/>
      <c r="E80" s="19"/>
      <c r="F80" s="3"/>
      <c r="G80" s="19"/>
      <c r="H80" s="3"/>
      <c r="I80" s="19"/>
      <c r="J80" s="19"/>
      <c r="K80" s="19"/>
      <c r="L80" s="19"/>
      <c r="M80" s="19"/>
      <c r="N80" s="19"/>
      <c r="O80" s="19"/>
      <c r="P80" s="19"/>
    </row>
    <row r="81" spans="2:16" ht="20.25" x14ac:dyDescent="0.3">
      <c r="B81" s="4"/>
      <c r="C81" s="4"/>
      <c r="D81" s="3"/>
      <c r="E81" s="19"/>
      <c r="F81" s="3"/>
      <c r="G81" s="19"/>
      <c r="H81" s="3"/>
      <c r="I81" s="19"/>
      <c r="J81" s="19"/>
      <c r="K81" s="19"/>
      <c r="L81" s="19"/>
      <c r="M81" s="19"/>
      <c r="N81" s="19"/>
      <c r="O81" s="19"/>
      <c r="P81" s="19"/>
    </row>
    <row r="82" spans="2:16" ht="20.25" x14ac:dyDescent="0.3">
      <c r="B82" s="4"/>
      <c r="C82" s="4"/>
      <c r="D82" s="3"/>
      <c r="E82" s="19"/>
      <c r="F82" s="3"/>
      <c r="G82" s="19"/>
      <c r="H82" s="3"/>
      <c r="I82" s="19"/>
      <c r="J82" s="19"/>
      <c r="K82" s="19"/>
      <c r="L82" s="19"/>
      <c r="M82" s="19"/>
      <c r="N82" s="19"/>
      <c r="O82" s="19"/>
      <c r="P82" s="19"/>
    </row>
    <row r="83" spans="2:16" ht="20.25" x14ac:dyDescent="0.3">
      <c r="B83" s="4"/>
      <c r="C83" s="4"/>
      <c r="D83" s="3"/>
      <c r="E83" s="19"/>
      <c r="F83" s="3"/>
      <c r="G83" s="19"/>
      <c r="H83" s="3"/>
      <c r="I83" s="19"/>
      <c r="J83" s="19"/>
      <c r="K83" s="19"/>
      <c r="L83" s="19"/>
      <c r="M83" s="19"/>
      <c r="N83" s="19"/>
      <c r="O83" s="19"/>
      <c r="P83" s="19"/>
    </row>
    <row r="84" spans="2:16" ht="20.25" x14ac:dyDescent="0.3">
      <c r="B84" s="4"/>
      <c r="C84" s="4"/>
      <c r="D84" s="3"/>
      <c r="E84" s="19"/>
      <c r="F84" s="3"/>
      <c r="G84" s="19"/>
      <c r="H84" s="3"/>
      <c r="I84" s="19"/>
      <c r="J84" s="19"/>
      <c r="K84" s="19"/>
      <c r="L84" s="19"/>
      <c r="M84" s="19"/>
      <c r="N84" s="19"/>
      <c r="O84" s="19"/>
      <c r="P84" s="19"/>
    </row>
    <row r="85" spans="2:16" ht="20.25" x14ac:dyDescent="0.3">
      <c r="B85" s="4"/>
      <c r="C85" s="4"/>
      <c r="D85" s="3"/>
      <c r="E85" s="19"/>
      <c r="F85" s="3"/>
      <c r="G85" s="19"/>
      <c r="H85" s="3"/>
      <c r="I85" s="19"/>
      <c r="J85" s="19"/>
      <c r="K85" s="19"/>
      <c r="L85" s="19"/>
      <c r="M85" s="19"/>
      <c r="N85" s="19"/>
      <c r="O85" s="19"/>
      <c r="P85" s="19"/>
    </row>
    <row r="86" spans="2:16" ht="20.25" x14ac:dyDescent="0.3">
      <c r="B86" s="4"/>
      <c r="C86" s="4"/>
      <c r="D86" s="3"/>
      <c r="E86" s="19"/>
      <c r="F86" s="3"/>
      <c r="G86" s="19"/>
      <c r="H86" s="3"/>
      <c r="I86" s="19"/>
      <c r="J86" s="19"/>
      <c r="K86" s="19"/>
      <c r="L86" s="19"/>
      <c r="M86" s="19"/>
      <c r="N86" s="19"/>
      <c r="O86" s="19"/>
      <c r="P86" s="19"/>
    </row>
    <row r="87" spans="2:16" ht="20.25" x14ac:dyDescent="0.3">
      <c r="B87" s="4"/>
      <c r="C87" s="4"/>
      <c r="D87" s="3"/>
      <c r="E87" s="19"/>
      <c r="F87" s="3"/>
      <c r="G87" s="19"/>
      <c r="H87" s="3"/>
      <c r="I87" s="19"/>
      <c r="J87" s="19"/>
      <c r="K87" s="19"/>
      <c r="L87" s="19"/>
      <c r="M87" s="19"/>
      <c r="N87" s="19"/>
      <c r="O87" s="19"/>
      <c r="P87" s="19"/>
    </row>
    <row r="88" spans="2:16" x14ac:dyDescent="0.25">
      <c r="B88" s="34">
        <v>2000</v>
      </c>
      <c r="C88" s="30">
        <v>46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2"/>
      <c r="P88" s="22"/>
    </row>
    <row r="89" spans="2:16" x14ac:dyDescent="0.25">
      <c r="C89" s="30">
        <v>46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2"/>
      <c r="P89" s="22"/>
    </row>
  </sheetData>
  <conditionalFormatting sqref="C14">
    <cfRule type="top10" dxfId="13" priority="5" bottom="1" rank="3"/>
    <cfRule type="top10" dxfId="12" priority="6" rank="3"/>
  </conditionalFormatting>
  <conditionalFormatting sqref="D14">
    <cfRule type="top10" dxfId="7" priority="3" bottom="1" rank="3"/>
    <cfRule type="top10" dxfId="6" priority="4" rank="3"/>
  </conditionalFormatting>
  <conditionalFormatting sqref="E14">
    <cfRule type="top10" dxfId="1" priority="1" bottom="1" rank="3"/>
    <cfRule type="top10" dxfId="0" priority="2" rank="3"/>
  </conditionalFormatting>
  <pageMargins left="0.19685039370078741" right="0.19685039370078741" top="0.78740157480314965" bottom="0.78740157480314965" header="0.51181102362204722" footer="0.51181102362204722"/>
  <pageSetup paperSize="9" scale="70" fitToHeight="0" orientation="landscape" horizontalDpi="300" verticalDpi="300" r:id="rId1"/>
  <headerFooter alignWithMargins="0">
    <oddHeader>&amp;LBULK WATER STATISTICS</oddHeader>
    <oddFooter>&amp;L&amp;D&amp;CPrepared by Arne Singels&amp;RPage&amp;P</oddFooter>
  </headerFooter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D24"/>
  <sheetViews>
    <sheetView workbookViewId="0"/>
  </sheetViews>
  <sheetFormatPr defaultRowHeight="12.75" x14ac:dyDescent="0.2"/>
  <sheetData>
    <row r="1" spans="1:4" x14ac:dyDescent="0.2">
      <c r="A1" s="5">
        <v>1</v>
      </c>
      <c r="B1" s="5">
        <v>11.974137931034482</v>
      </c>
      <c r="C1" s="5">
        <v>1</v>
      </c>
      <c r="D1" s="5">
        <v>0</v>
      </c>
    </row>
    <row r="2" spans="1:4" x14ac:dyDescent="0.2">
      <c r="A2" s="5">
        <v>2</v>
      </c>
      <c r="B2" s="5">
        <v>15.218965517241379</v>
      </c>
      <c r="C2" s="5">
        <v>1</v>
      </c>
      <c r="D2" s="5">
        <v>69.900000000000006</v>
      </c>
    </row>
    <row r="3" spans="1:4" x14ac:dyDescent="0.2">
      <c r="A3" s="5">
        <v>3</v>
      </c>
      <c r="B3" s="5">
        <v>18.468965517241379</v>
      </c>
      <c r="C3" s="5">
        <v>2</v>
      </c>
      <c r="D3" s="5">
        <v>0</v>
      </c>
    </row>
    <row r="4" spans="1:4" x14ac:dyDescent="0.2">
      <c r="A4" s="5">
        <v>4</v>
      </c>
      <c r="B4" s="5">
        <v>41.2948275862069</v>
      </c>
      <c r="C4" s="5">
        <v>2</v>
      </c>
      <c r="D4" s="5">
        <v>69.299999</v>
      </c>
    </row>
    <row r="5" spans="1:4" x14ac:dyDescent="0.2">
      <c r="A5" s="5">
        <v>5</v>
      </c>
      <c r="B5" s="5">
        <v>71.17068965517241</v>
      </c>
      <c r="C5" s="5">
        <v>3</v>
      </c>
      <c r="D5" s="5">
        <v>0</v>
      </c>
    </row>
    <row r="6" spans="1:4" x14ac:dyDescent="0.2">
      <c r="A6" s="5">
        <v>6</v>
      </c>
      <c r="B6" s="5">
        <v>92.015789473684208</v>
      </c>
      <c r="C6" s="5">
        <v>3</v>
      </c>
      <c r="D6" s="5">
        <v>80.299999</v>
      </c>
    </row>
    <row r="7" spans="1:4" x14ac:dyDescent="0.2">
      <c r="A7" s="5">
        <v>7</v>
      </c>
      <c r="B7" s="5">
        <v>79.340350877192989</v>
      </c>
      <c r="C7" s="5">
        <v>4</v>
      </c>
      <c r="D7" s="5">
        <v>0</v>
      </c>
    </row>
    <row r="8" spans="1:4" x14ac:dyDescent="0.2">
      <c r="A8" s="5">
        <v>8</v>
      </c>
      <c r="B8" s="5">
        <v>77.640350877192986</v>
      </c>
      <c r="C8" s="5">
        <v>4</v>
      </c>
      <c r="D8" s="5">
        <v>180.19999899999999</v>
      </c>
    </row>
    <row r="9" spans="1:4" x14ac:dyDescent="0.2">
      <c r="A9" s="5">
        <v>9</v>
      </c>
      <c r="B9" s="5">
        <v>44.68245614035088</v>
      </c>
      <c r="C9" s="5">
        <v>5</v>
      </c>
      <c r="D9" s="5">
        <v>10</v>
      </c>
    </row>
    <row r="10" spans="1:4" x14ac:dyDescent="0.2">
      <c r="A10" s="5">
        <v>10</v>
      </c>
      <c r="B10" s="5">
        <v>32.361403508771929</v>
      </c>
      <c r="C10" s="5">
        <v>5</v>
      </c>
      <c r="D10" s="5">
        <v>184.19999899999999</v>
      </c>
    </row>
    <row r="11" spans="1:4" x14ac:dyDescent="0.2">
      <c r="A11" s="5">
        <v>11</v>
      </c>
      <c r="B11" s="5">
        <v>18.53157894736842</v>
      </c>
      <c r="C11" s="5">
        <v>6</v>
      </c>
      <c r="D11" s="5">
        <v>18</v>
      </c>
    </row>
    <row r="12" spans="1:4" x14ac:dyDescent="0.2">
      <c r="A12" s="5">
        <v>12</v>
      </c>
      <c r="B12" s="5">
        <v>16.487719298245615</v>
      </c>
      <c r="C12" s="5">
        <v>6</v>
      </c>
      <c r="D12" s="5">
        <v>238.5</v>
      </c>
    </row>
    <row r="13" spans="1:4" x14ac:dyDescent="0.2">
      <c r="C13" s="5">
        <v>7</v>
      </c>
      <c r="D13" s="5">
        <v>14.5</v>
      </c>
    </row>
    <row r="14" spans="1:4" x14ac:dyDescent="0.2">
      <c r="C14" s="5">
        <v>7</v>
      </c>
      <c r="D14" s="5">
        <v>219</v>
      </c>
    </row>
    <row r="15" spans="1:4" x14ac:dyDescent="0.2">
      <c r="C15" s="5">
        <v>8</v>
      </c>
      <c r="D15" s="5">
        <v>18.100000000000001</v>
      </c>
    </row>
    <row r="16" spans="1:4" x14ac:dyDescent="0.2">
      <c r="C16" s="5">
        <v>8</v>
      </c>
      <c r="D16" s="5">
        <v>197.099999</v>
      </c>
    </row>
    <row r="17" spans="3:4" x14ac:dyDescent="0.2">
      <c r="C17" s="5">
        <v>9</v>
      </c>
      <c r="D17" s="5">
        <v>2.6</v>
      </c>
    </row>
    <row r="18" spans="3:4" x14ac:dyDescent="0.2">
      <c r="C18" s="5">
        <v>9</v>
      </c>
      <c r="D18" s="5">
        <v>154.099999</v>
      </c>
    </row>
    <row r="19" spans="3:4" x14ac:dyDescent="0.2">
      <c r="C19" s="5">
        <v>10</v>
      </c>
      <c r="D19" s="5">
        <v>0</v>
      </c>
    </row>
    <row r="20" spans="3:4" x14ac:dyDescent="0.2">
      <c r="C20" s="5">
        <v>10</v>
      </c>
      <c r="D20" s="5">
        <v>114.299999</v>
      </c>
    </row>
    <row r="21" spans="3:4" x14ac:dyDescent="0.2">
      <c r="C21" s="5">
        <v>11</v>
      </c>
      <c r="D21" s="5">
        <v>0</v>
      </c>
    </row>
    <row r="22" spans="3:4" x14ac:dyDescent="0.2">
      <c r="C22" s="5">
        <v>11</v>
      </c>
      <c r="D22" s="5">
        <v>81</v>
      </c>
    </row>
    <row r="23" spans="3:4" x14ac:dyDescent="0.2">
      <c r="C23" s="5">
        <v>12</v>
      </c>
      <c r="D23" s="5">
        <v>0</v>
      </c>
    </row>
    <row r="24" spans="3:4" x14ac:dyDescent="0.2">
      <c r="C24" s="5">
        <v>12</v>
      </c>
      <c r="D24" s="5">
        <v>60.5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58"/>
  <sheetViews>
    <sheetView workbookViewId="0"/>
  </sheetViews>
  <sheetFormatPr defaultRowHeight="12.75" x14ac:dyDescent="0.2"/>
  <sheetData>
    <row r="1" spans="1:24" x14ac:dyDescent="0.2">
      <c r="A1" s="5">
        <v>0</v>
      </c>
      <c r="B1" s="5">
        <v>-19.814362472517935</v>
      </c>
      <c r="C1" s="5">
        <v>0</v>
      </c>
      <c r="D1" s="5">
        <v>-22.816642995114904</v>
      </c>
      <c r="E1" s="5">
        <v>0</v>
      </c>
      <c r="F1" s="5">
        <v>-25.471717137529108</v>
      </c>
      <c r="G1" s="5">
        <v>0</v>
      </c>
      <c r="H1" s="5">
        <v>-31.017210661086324</v>
      </c>
      <c r="I1" s="5">
        <v>10</v>
      </c>
      <c r="J1" s="5">
        <v>-19.04722980781278</v>
      </c>
      <c r="K1" s="5">
        <v>18</v>
      </c>
      <c r="L1" s="5">
        <v>-12.703695062958563</v>
      </c>
      <c r="M1" s="5">
        <v>14.5</v>
      </c>
      <c r="N1" s="5">
        <v>-21.858809213744404</v>
      </c>
      <c r="O1" s="5">
        <v>18.100000000000001</v>
      </c>
      <c r="P1" s="5">
        <v>-4.0457051802860793</v>
      </c>
      <c r="Q1" s="5">
        <v>2.6</v>
      </c>
      <c r="R1" s="5">
        <v>-20.002072128808329</v>
      </c>
      <c r="S1" s="5">
        <v>0</v>
      </c>
      <c r="T1" s="5">
        <v>-22.65751340295661</v>
      </c>
      <c r="U1" s="5">
        <v>0</v>
      </c>
      <c r="V1" s="5">
        <v>-23.670139130396493</v>
      </c>
      <c r="W1" s="5">
        <v>0</v>
      </c>
      <c r="X1" s="5">
        <v>-16.542344861316309</v>
      </c>
    </row>
    <row r="2" spans="1:24" x14ac:dyDescent="0.2">
      <c r="A2" s="5">
        <v>0</v>
      </c>
      <c r="B2" s="5">
        <v>-7.6681975123656123</v>
      </c>
      <c r="C2" s="5">
        <v>0</v>
      </c>
      <c r="D2" s="5">
        <v>-10.060207454466923</v>
      </c>
      <c r="E2" s="5">
        <v>0</v>
      </c>
      <c r="F2" s="5">
        <v>-16.353849909881966</v>
      </c>
      <c r="G2" s="5">
        <v>1.8</v>
      </c>
      <c r="H2" s="5">
        <v>-19.417795282594188</v>
      </c>
      <c r="I2" s="5">
        <v>10.4</v>
      </c>
      <c r="J2" s="5">
        <v>-4.5755713149934767</v>
      </c>
      <c r="K2" s="5">
        <v>22.3</v>
      </c>
      <c r="L2" s="5">
        <v>4.1872237019144221</v>
      </c>
      <c r="M2" s="5">
        <v>16</v>
      </c>
      <c r="N2" s="5">
        <v>-5.535707550927528</v>
      </c>
      <c r="O2" s="5">
        <v>22.7</v>
      </c>
      <c r="P2" s="5">
        <v>9.129995055393989</v>
      </c>
      <c r="Q2" s="5">
        <v>4</v>
      </c>
      <c r="R2" s="5">
        <v>-9.568664084709436</v>
      </c>
      <c r="S2" s="5">
        <v>0</v>
      </c>
      <c r="T2" s="5">
        <v>-13.783137634213006</v>
      </c>
      <c r="U2" s="5">
        <v>0</v>
      </c>
      <c r="V2" s="5">
        <v>-11.806783513521918</v>
      </c>
      <c r="W2" s="5">
        <v>0</v>
      </c>
      <c r="X2" s="5">
        <v>-9.6495960968528465</v>
      </c>
    </row>
    <row r="3" spans="1:24" x14ac:dyDescent="0.2">
      <c r="A3" s="5">
        <v>0</v>
      </c>
      <c r="B3" s="5">
        <v>-7.6681975123656123</v>
      </c>
      <c r="C3" s="5">
        <v>0</v>
      </c>
      <c r="D3" s="5">
        <v>-10.060207454466923</v>
      </c>
      <c r="E3" s="5">
        <v>0</v>
      </c>
      <c r="F3" s="5">
        <v>-16.353849909881966</v>
      </c>
      <c r="G3" s="5">
        <v>2</v>
      </c>
      <c r="H3" s="5">
        <v>-12.606552282666522</v>
      </c>
      <c r="I3" s="5">
        <v>14.7</v>
      </c>
      <c r="J3" s="5">
        <v>3.9222692562933874</v>
      </c>
      <c r="K3" s="5">
        <v>23.8</v>
      </c>
      <c r="L3" s="5">
        <v>14.111332014010776</v>
      </c>
      <c r="M3" s="5">
        <v>18.3</v>
      </c>
      <c r="N3" s="5">
        <v>4.0547848992546456</v>
      </c>
      <c r="O3" s="5">
        <v>23</v>
      </c>
      <c r="P3" s="5">
        <v>16.871259935462561</v>
      </c>
      <c r="Q3" s="5">
        <v>7.6</v>
      </c>
      <c r="R3" s="5">
        <v>-3.4386084651616513</v>
      </c>
      <c r="S3" s="5">
        <v>1.8</v>
      </c>
      <c r="T3" s="5">
        <v>-8.5690774899886879</v>
      </c>
      <c r="U3" s="5">
        <v>0</v>
      </c>
      <c r="V3" s="5">
        <v>-11.806783513521918</v>
      </c>
      <c r="W3" s="5">
        <v>0</v>
      </c>
      <c r="X3" s="5">
        <v>-9.6495960968528465</v>
      </c>
    </row>
    <row r="4" spans="1:24" x14ac:dyDescent="0.2">
      <c r="A4" s="5">
        <v>0</v>
      </c>
      <c r="B4" s="5">
        <v>-7.6681975123656123</v>
      </c>
      <c r="C4" s="5">
        <v>0</v>
      </c>
      <c r="D4" s="5">
        <v>-10.060207454466923</v>
      </c>
      <c r="E4" s="5">
        <v>0.4</v>
      </c>
      <c r="F4" s="5">
        <v>-11.251865195453938</v>
      </c>
      <c r="G4" s="5">
        <v>3.7</v>
      </c>
      <c r="H4" s="5">
        <v>-7.615970275610624</v>
      </c>
      <c r="I4" s="5">
        <v>15.5</v>
      </c>
      <c r="J4" s="5">
        <v>10.148617406600785</v>
      </c>
      <c r="K4" s="5">
        <v>26.1</v>
      </c>
      <c r="L4" s="5">
        <v>21.386043266919941</v>
      </c>
      <c r="M4" s="5">
        <v>26.4</v>
      </c>
      <c r="N4" s="5">
        <v>11.08494430040118</v>
      </c>
      <c r="O4" s="5">
        <v>29</v>
      </c>
      <c r="P4" s="5">
        <v>22.545872199230708</v>
      </c>
      <c r="Q4" s="5">
        <v>13.5</v>
      </c>
      <c r="R4" s="5">
        <v>1.0549322333137854</v>
      </c>
      <c r="S4" s="5">
        <v>4.5</v>
      </c>
      <c r="T4" s="5">
        <v>-4.7469928440260336</v>
      </c>
      <c r="U4" s="5">
        <v>0</v>
      </c>
      <c r="V4" s="5">
        <v>-11.806783513521918</v>
      </c>
      <c r="W4" s="5">
        <v>0.2</v>
      </c>
      <c r="X4" s="5">
        <v>-5.7899404811690189</v>
      </c>
    </row>
    <row r="5" spans="1:24" x14ac:dyDescent="0.2">
      <c r="A5" s="5">
        <v>0</v>
      </c>
      <c r="B5" s="5">
        <v>-7.6681975123656123</v>
      </c>
      <c r="C5" s="5">
        <v>0</v>
      </c>
      <c r="D5" s="5">
        <v>-10.060207454466923</v>
      </c>
      <c r="E5" s="5">
        <v>1.5</v>
      </c>
      <c r="F5" s="5">
        <v>-8.8077147913954548</v>
      </c>
      <c r="G5" s="5">
        <v>4</v>
      </c>
      <c r="H5" s="5">
        <v>-3.5936955447189307</v>
      </c>
      <c r="I5" s="5">
        <v>18</v>
      </c>
      <c r="J5" s="5">
        <v>15.166886377095066</v>
      </c>
      <c r="K5" s="5">
        <v>36</v>
      </c>
      <c r="L5" s="5">
        <v>27.251702158240743</v>
      </c>
      <c r="M5" s="5">
        <v>26.5</v>
      </c>
      <c r="N5" s="5">
        <v>16.753419043264298</v>
      </c>
      <c r="O5" s="5">
        <v>30.7</v>
      </c>
      <c r="P5" s="5">
        <v>27.121358252571842</v>
      </c>
      <c r="Q5" s="5">
        <v>16.5</v>
      </c>
      <c r="R5" s="5">
        <v>4.6781106709437212</v>
      </c>
      <c r="S5" s="5">
        <v>7.9</v>
      </c>
      <c r="T5" s="5">
        <v>-1.6652148864464564</v>
      </c>
      <c r="U5" s="5">
        <v>0</v>
      </c>
      <c r="V5" s="5">
        <v>-11.806783513521918</v>
      </c>
      <c r="W5" s="5">
        <v>0.3</v>
      </c>
      <c r="X5" s="5">
        <v>-3.9398254774932928</v>
      </c>
    </row>
    <row r="6" spans="1:24" x14ac:dyDescent="0.2">
      <c r="A6" s="5">
        <v>0</v>
      </c>
      <c r="B6" s="5">
        <v>-7.6681975123656123</v>
      </c>
      <c r="C6" s="5">
        <v>0</v>
      </c>
      <c r="D6" s="5">
        <v>-10.060207454466923</v>
      </c>
      <c r="E6" s="5">
        <v>1.6</v>
      </c>
      <c r="F6" s="5">
        <v>-6.7320103358147945</v>
      </c>
      <c r="G6" s="5">
        <v>6.1</v>
      </c>
      <c r="H6" s="5">
        <v>-0.17776272543830077</v>
      </c>
      <c r="I6" s="5">
        <v>24.9</v>
      </c>
      <c r="J6" s="5">
        <v>19.428671267280535</v>
      </c>
      <c r="K6" s="5">
        <v>39.5</v>
      </c>
      <c r="L6" s="5">
        <v>32.235100090268666</v>
      </c>
      <c r="M6" s="5">
        <v>27.4</v>
      </c>
      <c r="N6" s="5">
        <v>21.569291536827549</v>
      </c>
      <c r="O6" s="5">
        <v>32.4</v>
      </c>
      <c r="P6" s="5">
        <v>31.008639828045194</v>
      </c>
      <c r="Q6" s="5">
        <v>17.899999999999999</v>
      </c>
      <c r="R6" s="5">
        <v>7.7563223890116744</v>
      </c>
      <c r="S6" s="5">
        <v>8.6</v>
      </c>
      <c r="T6" s="5">
        <v>0.95302906283868694</v>
      </c>
      <c r="U6" s="5">
        <v>0.8</v>
      </c>
      <c r="V6" s="5">
        <v>-5.5599051829851618</v>
      </c>
      <c r="W6" s="5">
        <v>1.8</v>
      </c>
      <c r="X6" s="5">
        <v>-2.3679885442250241</v>
      </c>
    </row>
    <row r="7" spans="1:24" x14ac:dyDescent="0.2">
      <c r="A7" s="5">
        <v>0</v>
      </c>
      <c r="B7" s="5">
        <v>-7.6681975123656123</v>
      </c>
      <c r="C7" s="5">
        <v>0</v>
      </c>
      <c r="D7" s="5">
        <v>-10.060207454466923</v>
      </c>
      <c r="E7" s="5">
        <v>2.1</v>
      </c>
      <c r="F7" s="5">
        <v>-4.9096873267099124</v>
      </c>
      <c r="G7" s="5">
        <v>7.6</v>
      </c>
      <c r="H7" s="5">
        <v>2.8211868395614208</v>
      </c>
      <c r="I7" s="5">
        <v>28</v>
      </c>
      <c r="J7" s="5">
        <v>23.170219657929401</v>
      </c>
      <c r="K7" s="5">
        <v>39.9</v>
      </c>
      <c r="L7" s="5">
        <v>36.611852014596977</v>
      </c>
      <c r="M7" s="5">
        <v>27.8</v>
      </c>
      <c r="N7" s="5">
        <v>25.798911465040948</v>
      </c>
      <c r="O7" s="5">
        <v>36.4</v>
      </c>
      <c r="P7" s="5">
        <v>34.422709374150159</v>
      </c>
      <c r="Q7" s="5">
        <v>18.7</v>
      </c>
      <c r="R7" s="5">
        <v>10.459812907791379</v>
      </c>
      <c r="S7" s="5">
        <v>8.8000000000000007</v>
      </c>
      <c r="T7" s="5">
        <v>3.2525452563471338</v>
      </c>
      <c r="U7" s="5">
        <v>2</v>
      </c>
      <c r="V7" s="5">
        <v>-3.7960839454752766</v>
      </c>
      <c r="W7" s="5">
        <v>3</v>
      </c>
      <c r="X7" s="5">
        <v>-0.98749667577560263</v>
      </c>
    </row>
    <row r="8" spans="1:24" x14ac:dyDescent="0.2">
      <c r="A8" s="5">
        <v>0</v>
      </c>
      <c r="B8" s="5">
        <v>-7.6681975123656123</v>
      </c>
      <c r="C8" s="5">
        <v>0.6</v>
      </c>
      <c r="D8" s="5">
        <v>-3.6007848847449191</v>
      </c>
      <c r="E8" s="5">
        <v>2.2999999999999998</v>
      </c>
      <c r="F8" s="5">
        <v>-3.2725738559758182</v>
      </c>
      <c r="G8" s="5">
        <v>7.9</v>
      </c>
      <c r="H8" s="5">
        <v>5.5153418858310612</v>
      </c>
      <c r="I8" s="5">
        <v>28.7</v>
      </c>
      <c r="J8" s="5">
        <v>26.531500419424848</v>
      </c>
      <c r="K8" s="5">
        <v>40</v>
      </c>
      <c r="L8" s="5">
        <v>40.545269127337235</v>
      </c>
      <c r="M8" s="5">
        <v>33.299999999999997</v>
      </c>
      <c r="N8" s="5">
        <v>29.600100039048375</v>
      </c>
      <c r="O8" s="5">
        <v>37.5</v>
      </c>
      <c r="P8" s="5">
        <v>37.490957200143981</v>
      </c>
      <c r="Q8" s="5">
        <v>20.3</v>
      </c>
      <c r="R8" s="5">
        <v>12.889458465628447</v>
      </c>
      <c r="S8" s="5">
        <v>8.9</v>
      </c>
      <c r="T8" s="5">
        <v>5.3191363044467037</v>
      </c>
      <c r="U8" s="5">
        <v>2.5</v>
      </c>
      <c r="V8" s="5">
        <v>-2.2109256455789881</v>
      </c>
      <c r="W8" s="5">
        <v>3.5</v>
      </c>
      <c r="X8" s="5">
        <v>0.25316087878549104</v>
      </c>
    </row>
    <row r="9" spans="1:24" x14ac:dyDescent="0.2">
      <c r="A9" s="5">
        <v>0</v>
      </c>
      <c r="B9" s="5">
        <v>-7.6681975123656123</v>
      </c>
      <c r="C9" s="5">
        <v>1</v>
      </c>
      <c r="D9" s="5">
        <v>-2.3059821195490691</v>
      </c>
      <c r="E9" s="5">
        <v>2.6</v>
      </c>
      <c r="F9" s="5">
        <v>-1.7767513982515686</v>
      </c>
      <c r="G9" s="5">
        <v>8.1</v>
      </c>
      <c r="H9" s="5">
        <v>7.9769779879359266</v>
      </c>
      <c r="I9" s="5">
        <v>29.1</v>
      </c>
      <c r="J9" s="5">
        <v>29.602685978423892</v>
      </c>
      <c r="K9" s="5">
        <v>40.200000000000003</v>
      </c>
      <c r="L9" s="5">
        <v>44.140575559273756</v>
      </c>
      <c r="M9" s="5">
        <v>35.799999999999997</v>
      </c>
      <c r="N9" s="5">
        <v>33.074544100642349</v>
      </c>
      <c r="O9" s="5">
        <v>49</v>
      </c>
      <c r="P9" s="5">
        <v>40.295463009568742</v>
      </c>
      <c r="Q9" s="5">
        <v>21.8</v>
      </c>
      <c r="R9" s="5">
        <v>15.110255307418777</v>
      </c>
      <c r="S9" s="5">
        <v>11</v>
      </c>
      <c r="T9" s="5">
        <v>7.2080862618130626</v>
      </c>
      <c r="U9" s="5">
        <v>2.8</v>
      </c>
      <c r="V9" s="5">
        <v>-0.76202519390928913</v>
      </c>
      <c r="W9" s="5">
        <v>3.6</v>
      </c>
      <c r="X9" s="5">
        <v>1.3871733564595521</v>
      </c>
    </row>
    <row r="10" spans="1:24" x14ac:dyDescent="0.2">
      <c r="A10" s="5">
        <v>0.2</v>
      </c>
      <c r="B10" s="5">
        <v>-1.6707752009093526</v>
      </c>
      <c r="C10" s="5">
        <v>1.3</v>
      </c>
      <c r="D10" s="5">
        <v>-1.1074596831662098</v>
      </c>
      <c r="E10" s="5">
        <v>2.8</v>
      </c>
      <c r="F10" s="5">
        <v>0.25530226194876776</v>
      </c>
      <c r="G10" s="5">
        <v>10.1</v>
      </c>
      <c r="H10" s="5">
        <v>10.255569120027356</v>
      </c>
      <c r="I10" s="5">
        <v>32.5</v>
      </c>
      <c r="J10" s="5">
        <v>32.445501036977326</v>
      </c>
      <c r="K10" s="5">
        <v>44.2</v>
      </c>
      <c r="L10" s="5">
        <v>47.469810756987187</v>
      </c>
      <c r="M10" s="5">
        <v>37.200000000000003</v>
      </c>
      <c r="N10" s="5">
        <v>36.291861367286202</v>
      </c>
      <c r="O10" s="5">
        <v>49.5</v>
      </c>
      <c r="P10" s="5">
        <v>42.892420912792495</v>
      </c>
      <c r="Q10" s="5">
        <v>22.4</v>
      </c>
      <c r="R10" s="5">
        <v>17.166701719603132</v>
      </c>
      <c r="S10" s="5">
        <v>11.1</v>
      </c>
      <c r="T10" s="5">
        <v>8.9572441719487212</v>
      </c>
      <c r="U10" s="5">
        <v>3</v>
      </c>
      <c r="V10" s="5">
        <v>0.57964914539966228</v>
      </c>
      <c r="W10" s="5">
        <v>4</v>
      </c>
      <c r="X10" s="5">
        <v>2.4372630572379039</v>
      </c>
    </row>
    <row r="11" spans="1:24" x14ac:dyDescent="0.2">
      <c r="A11" s="5">
        <v>0.3</v>
      </c>
      <c r="B11" s="5">
        <v>-0.73397791884058539</v>
      </c>
      <c r="C11" s="5">
        <v>1.5</v>
      </c>
      <c r="D11" s="5">
        <v>1.3437944084716612E-2</v>
      </c>
      <c r="E11" s="5">
        <v>2.8</v>
      </c>
      <c r="F11" s="5">
        <v>0.25530226194876776</v>
      </c>
      <c r="G11" s="5">
        <v>10.5</v>
      </c>
      <c r="H11" s="5">
        <v>12.386582537802383</v>
      </c>
      <c r="I11" s="5">
        <v>35.1</v>
      </c>
      <c r="J11" s="5">
        <v>35.104195240035061</v>
      </c>
      <c r="K11" s="5">
        <v>47.2</v>
      </c>
      <c r="L11" s="5">
        <v>50.584629284895989</v>
      </c>
      <c r="M11" s="5">
        <v>42.7</v>
      </c>
      <c r="N11" s="5">
        <v>39.301969946934179</v>
      </c>
      <c r="O11" s="5">
        <v>51.9</v>
      </c>
      <c r="P11" s="5">
        <v>45.322123866406656</v>
      </c>
      <c r="Q11" s="5">
        <v>24.4</v>
      </c>
      <c r="R11" s="5">
        <v>19.998349451858747</v>
      </c>
      <c r="S11" s="5">
        <v>12.2</v>
      </c>
      <c r="T11" s="5">
        <v>11.365767438223154</v>
      </c>
      <c r="U11" s="5">
        <v>3.2</v>
      </c>
      <c r="V11" s="5">
        <v>1.8349140462902871</v>
      </c>
      <c r="W11" s="5">
        <v>4.5</v>
      </c>
      <c r="X11" s="5">
        <v>3.4197225897446755</v>
      </c>
    </row>
    <row r="12" spans="1:24" x14ac:dyDescent="0.2">
      <c r="A12" s="5">
        <v>0.4</v>
      </c>
      <c r="B12" s="5">
        <v>0.14953743521690055</v>
      </c>
      <c r="C12" s="5">
        <v>2</v>
      </c>
      <c r="D12" s="5">
        <v>2.0596751281756149</v>
      </c>
      <c r="E12" s="5">
        <v>3.6</v>
      </c>
      <c r="F12" s="5">
        <v>2.1240290996650972</v>
      </c>
      <c r="G12" s="5">
        <v>12.4</v>
      </c>
      <c r="H12" s="5">
        <v>14.396390967379515</v>
      </c>
      <c r="I12" s="5">
        <v>35.9</v>
      </c>
      <c r="J12" s="5">
        <v>37.6116717187859</v>
      </c>
      <c r="K12" s="5">
        <v>51.8</v>
      </c>
      <c r="L12" s="5">
        <v>53.523450246651727</v>
      </c>
      <c r="M12" s="5">
        <v>43.4</v>
      </c>
      <c r="N12" s="5">
        <v>42.141997419407602</v>
      </c>
      <c r="O12" s="5">
        <v>52.8</v>
      </c>
      <c r="P12" s="5">
        <v>47.614540553588427</v>
      </c>
      <c r="Q12" s="5">
        <v>24.4</v>
      </c>
      <c r="R12" s="5">
        <v>19.998349451858747</v>
      </c>
      <c r="S12" s="5">
        <v>12.2</v>
      </c>
      <c r="T12" s="5">
        <v>11.365767438223154</v>
      </c>
      <c r="U12" s="5">
        <v>3.5</v>
      </c>
      <c r="V12" s="5">
        <v>3.0192523216152023</v>
      </c>
      <c r="W12" s="5">
        <v>4.8</v>
      </c>
      <c r="X12" s="5">
        <v>4.346669903797693</v>
      </c>
    </row>
    <row r="13" spans="1:24" x14ac:dyDescent="0.2">
      <c r="A13" s="5">
        <v>1</v>
      </c>
      <c r="B13" s="5">
        <v>0.98865249402722699</v>
      </c>
      <c r="C13" s="5">
        <v>2</v>
      </c>
      <c r="D13" s="5">
        <v>2.0596751281756149</v>
      </c>
      <c r="E13" s="5">
        <v>3.8</v>
      </c>
      <c r="F13" s="5">
        <v>3.2839230248879177</v>
      </c>
      <c r="G13" s="5">
        <v>15.2</v>
      </c>
      <c r="H13" s="5">
        <v>16.305198223345297</v>
      </c>
      <c r="I13" s="5">
        <v>38</v>
      </c>
      <c r="J13" s="5">
        <v>39.99313714920514</v>
      </c>
      <c r="K13" s="5">
        <v>55</v>
      </c>
      <c r="L13" s="5">
        <v>56.315715612762077</v>
      </c>
      <c r="M13" s="5">
        <v>47.5</v>
      </c>
      <c r="N13" s="5">
        <v>44.840396013057138</v>
      </c>
      <c r="O13" s="5">
        <v>53.2</v>
      </c>
      <c r="P13" s="5">
        <v>49.792637077197995</v>
      </c>
      <c r="Q13" s="5">
        <v>24.9</v>
      </c>
      <c r="R13" s="5">
        <v>22.63075824395936</v>
      </c>
      <c r="S13" s="5">
        <v>13.5</v>
      </c>
      <c r="T13" s="5">
        <v>13.604823430215932</v>
      </c>
      <c r="U13" s="5">
        <v>3.6</v>
      </c>
      <c r="V13" s="5">
        <v>4.1445290196461464</v>
      </c>
      <c r="W13" s="5">
        <v>6.1</v>
      </c>
      <c r="X13" s="5">
        <v>5.2273914295121875</v>
      </c>
    </row>
    <row r="14" spans="1:24" x14ac:dyDescent="0.2">
      <c r="A14" s="5">
        <v>1.4</v>
      </c>
      <c r="B14" s="5">
        <v>1.7903433236765696</v>
      </c>
      <c r="C14" s="5">
        <v>2</v>
      </c>
      <c r="D14" s="5">
        <v>2.0596751281756149</v>
      </c>
      <c r="E14" s="5">
        <v>4.3</v>
      </c>
      <c r="F14" s="5">
        <v>4.9241710024124723</v>
      </c>
      <c r="G14" s="5">
        <v>15.7</v>
      </c>
      <c r="H14" s="5">
        <v>18.128873363731252</v>
      </c>
      <c r="I14" s="5">
        <v>39</v>
      </c>
      <c r="J14" s="5">
        <v>42.268390079835221</v>
      </c>
      <c r="K14" s="5">
        <v>55.6</v>
      </c>
      <c r="L14" s="5">
        <v>58.984560085748981</v>
      </c>
      <c r="M14" s="5">
        <v>48.2</v>
      </c>
      <c r="N14" s="5">
        <v>47.419522717840607</v>
      </c>
      <c r="O14" s="5">
        <v>55.1</v>
      </c>
      <c r="P14" s="5">
        <v>51.874459578461526</v>
      </c>
      <c r="Q14" s="5">
        <v>26.1</v>
      </c>
      <c r="R14" s="5">
        <v>24.279285703035079</v>
      </c>
      <c r="S14" s="5">
        <v>13.9</v>
      </c>
      <c r="T14" s="5">
        <v>15.007016469642251</v>
      </c>
      <c r="U14" s="5">
        <v>3.8</v>
      </c>
      <c r="V14" s="5">
        <v>5.2200673737619345</v>
      </c>
      <c r="W14" s="5">
        <v>6.5</v>
      </c>
      <c r="X14" s="5">
        <v>6.4735453315603184</v>
      </c>
    </row>
    <row r="15" spans="1:24" x14ac:dyDescent="0.2">
      <c r="A15" s="5">
        <v>2.5</v>
      </c>
      <c r="B15" s="5">
        <v>2.5602076107425602</v>
      </c>
      <c r="C15" s="5">
        <v>2.5</v>
      </c>
      <c r="D15" s="5">
        <v>3.9550001310286307</v>
      </c>
      <c r="E15" s="5">
        <v>4.3</v>
      </c>
      <c r="F15" s="5">
        <v>4.9241710024124723</v>
      </c>
      <c r="G15" s="5">
        <v>18.8</v>
      </c>
      <c r="H15" s="5">
        <v>19.880149928048827</v>
      </c>
      <c r="I15" s="5">
        <v>39.9</v>
      </c>
      <c r="J15" s="5">
        <v>44.453317124716719</v>
      </c>
      <c r="K15" s="5">
        <v>56.9</v>
      </c>
      <c r="L15" s="5">
        <v>61.548556927934847</v>
      </c>
      <c r="M15" s="5">
        <v>49.7</v>
      </c>
      <c r="N15" s="5">
        <v>49.897326424124429</v>
      </c>
      <c r="O15" s="5">
        <v>56.4</v>
      </c>
      <c r="P15" s="5">
        <v>53.874496063636421</v>
      </c>
      <c r="Q15" s="5">
        <v>26.2</v>
      </c>
      <c r="R15" s="5">
        <v>26.627242245568034</v>
      </c>
      <c r="S15" s="5">
        <v>14.5</v>
      </c>
      <c r="T15" s="5">
        <v>16.354123264966443</v>
      </c>
      <c r="U15" s="5">
        <v>5.4</v>
      </c>
      <c r="V15" s="5">
        <v>6.2533523671419848</v>
      </c>
      <c r="W15" s="5">
        <v>6.5</v>
      </c>
      <c r="X15" s="5">
        <v>6.4735453315603184</v>
      </c>
    </row>
    <row r="16" spans="1:24" x14ac:dyDescent="0.2">
      <c r="A16" s="5">
        <v>2.8</v>
      </c>
      <c r="B16" s="5">
        <v>3.3028216967574262</v>
      </c>
      <c r="C16" s="5">
        <v>3.5</v>
      </c>
      <c r="D16" s="5">
        <v>4.8435534850039632</v>
      </c>
      <c r="E16" s="5">
        <v>4.7</v>
      </c>
      <c r="F16" s="5">
        <v>6.4827582406330206</v>
      </c>
      <c r="G16" s="5">
        <v>19.7</v>
      </c>
      <c r="H16" s="5">
        <v>21.56943811431648</v>
      </c>
      <c r="I16" s="5">
        <v>40.9</v>
      </c>
      <c r="J16" s="5">
        <v>46.560906251402308</v>
      </c>
      <c r="K16" s="5">
        <v>61.9</v>
      </c>
      <c r="L16" s="5">
        <v>64.022900477139899</v>
      </c>
      <c r="M16" s="5">
        <v>50.4</v>
      </c>
      <c r="N16" s="5">
        <v>52.288490686094811</v>
      </c>
      <c r="O16" s="5">
        <v>57.8</v>
      </c>
      <c r="P16" s="5">
        <v>55.804598821114197</v>
      </c>
      <c r="Q16" s="5">
        <v>26.2</v>
      </c>
      <c r="R16" s="5">
        <v>26.627242245568034</v>
      </c>
      <c r="S16" s="5">
        <v>14.7</v>
      </c>
      <c r="T16" s="5">
        <v>17.654126819674055</v>
      </c>
      <c r="U16" s="5">
        <v>5.9</v>
      </c>
      <c r="V16" s="5">
        <v>7.2505072839478384</v>
      </c>
      <c r="W16" s="5">
        <v>6.6</v>
      </c>
      <c r="X16" s="5">
        <v>7.6583507842722547</v>
      </c>
    </row>
    <row r="17" spans="1:24" x14ac:dyDescent="0.2">
      <c r="A17" s="5">
        <v>3</v>
      </c>
      <c r="B17" s="5">
        <v>4.3714559660072281</v>
      </c>
      <c r="C17" s="5">
        <v>4</v>
      </c>
      <c r="D17" s="5">
        <v>5.704053157618679</v>
      </c>
      <c r="E17" s="5">
        <v>5.0999999999999996</v>
      </c>
      <c r="F17" s="5">
        <v>7.4768515263133022</v>
      </c>
      <c r="G17" s="5">
        <v>21.3</v>
      </c>
      <c r="H17" s="5">
        <v>23.205391571395637</v>
      </c>
      <c r="I17" s="5">
        <v>42.5</v>
      </c>
      <c r="J17" s="5">
        <v>48.60195392220951</v>
      </c>
      <c r="K17" s="5">
        <v>63.5</v>
      </c>
      <c r="L17" s="5">
        <v>66.42023155239103</v>
      </c>
      <c r="M17" s="5">
        <v>53.7</v>
      </c>
      <c r="N17" s="5">
        <v>54.605231380043001</v>
      </c>
      <c r="O17" s="5">
        <v>58</v>
      </c>
      <c r="P17" s="5">
        <v>57.674628276165393</v>
      </c>
      <c r="Q17" s="5">
        <v>28.1</v>
      </c>
      <c r="R17" s="5">
        <v>28.872250453696058</v>
      </c>
      <c r="S17" s="5">
        <v>15.3</v>
      </c>
      <c r="T17" s="5">
        <v>18.913668535552095</v>
      </c>
      <c r="U17" s="5">
        <v>6.1</v>
      </c>
      <c r="V17" s="5">
        <v>8.2166263459779039</v>
      </c>
      <c r="W17" s="5">
        <v>6.7</v>
      </c>
      <c r="X17" s="5">
        <v>8.7821196307243046</v>
      </c>
    </row>
    <row r="18" spans="1:24" x14ac:dyDescent="0.2">
      <c r="A18" s="5">
        <v>3</v>
      </c>
      <c r="B18" s="5">
        <v>4.3714559660072281</v>
      </c>
      <c r="C18" s="5">
        <v>4.3</v>
      </c>
      <c r="D18" s="5">
        <v>6.5403405162018693</v>
      </c>
      <c r="E18" s="5">
        <v>5.6</v>
      </c>
      <c r="F18" s="5">
        <v>8.4429735069768306</v>
      </c>
      <c r="G18" s="5">
        <v>23.4</v>
      </c>
      <c r="H18" s="5">
        <v>24.79531337953366</v>
      </c>
      <c r="I18" s="5">
        <v>46.2</v>
      </c>
      <c r="J18" s="5">
        <v>50.585571603521508</v>
      </c>
      <c r="K18" s="5">
        <v>64.8</v>
      </c>
      <c r="L18" s="5">
        <v>68.751228847798671</v>
      </c>
      <c r="M18" s="5">
        <v>57.6</v>
      </c>
      <c r="N18" s="5">
        <v>56.857868217526267</v>
      </c>
      <c r="O18" s="5">
        <v>59.1</v>
      </c>
      <c r="P18" s="5">
        <v>59.492914305599335</v>
      </c>
      <c r="Q18" s="5">
        <v>28.4</v>
      </c>
      <c r="R18" s="5">
        <v>30.312091960912127</v>
      </c>
      <c r="S18" s="5">
        <v>15.5</v>
      </c>
      <c r="T18" s="5">
        <v>20.138358927077284</v>
      </c>
      <c r="U18" s="5">
        <v>6.4</v>
      </c>
      <c r="V18" s="5">
        <v>9.1560130430772784</v>
      </c>
      <c r="W18" s="5">
        <v>6.7</v>
      </c>
      <c r="X18" s="5">
        <v>8.7821196307243046</v>
      </c>
    </row>
    <row r="19" spans="1:24" x14ac:dyDescent="0.2">
      <c r="A19" s="5">
        <v>3.3</v>
      </c>
      <c r="B19" s="5">
        <v>5.4023665893137851</v>
      </c>
      <c r="C19" s="5">
        <v>4.5999999999999996</v>
      </c>
      <c r="D19" s="5">
        <v>7.3557030539866695</v>
      </c>
      <c r="E19" s="5">
        <v>5.8</v>
      </c>
      <c r="F19" s="5">
        <v>9.3849220631502188</v>
      </c>
      <c r="G19" s="5">
        <v>23.5</v>
      </c>
      <c r="H19" s="5">
        <v>26.34545361190435</v>
      </c>
      <c r="I19" s="5">
        <v>49.5</v>
      </c>
      <c r="J19" s="5">
        <v>52.519557009410505</v>
      </c>
      <c r="K19" s="5">
        <v>65.8</v>
      </c>
      <c r="L19" s="5">
        <v>71.02504258006914</v>
      </c>
      <c r="M19" s="5">
        <v>58.9</v>
      </c>
      <c r="N19" s="5">
        <v>59.055243815077965</v>
      </c>
      <c r="O19" s="5">
        <v>60.4</v>
      </c>
      <c r="P19" s="5">
        <v>61.266594502941395</v>
      </c>
      <c r="Q19" s="5">
        <v>29</v>
      </c>
      <c r="R19" s="5">
        <v>31.716611561964843</v>
      </c>
      <c r="S19" s="5">
        <v>16.5</v>
      </c>
      <c r="T19" s="5">
        <v>21.333005456919217</v>
      </c>
      <c r="U19" s="5">
        <v>6.6</v>
      </c>
      <c r="V19" s="5">
        <v>10.072354892115426</v>
      </c>
      <c r="W19" s="5">
        <v>7.8</v>
      </c>
      <c r="X19" s="5">
        <v>9.8669292922498641</v>
      </c>
    </row>
    <row r="20" spans="1:24" x14ac:dyDescent="0.2">
      <c r="A20" s="5">
        <v>4.0999999999999996</v>
      </c>
      <c r="B20" s="5">
        <v>6.3953682040693707</v>
      </c>
      <c r="C20" s="5">
        <v>4.9000000000000004</v>
      </c>
      <c r="D20" s="5">
        <v>8.1529915081731126</v>
      </c>
      <c r="E20" s="5">
        <v>6</v>
      </c>
      <c r="F20" s="5">
        <v>10.757530656689715</v>
      </c>
      <c r="G20" s="5">
        <v>24</v>
      </c>
      <c r="H20" s="5">
        <v>27.861231995587261</v>
      </c>
      <c r="I20" s="5">
        <v>50.4</v>
      </c>
      <c r="J20" s="5">
        <v>54.410671897849667</v>
      </c>
      <c r="K20" s="5">
        <v>67.599999999999994</v>
      </c>
      <c r="L20" s="5">
        <v>73.24961918713997</v>
      </c>
      <c r="M20" s="5">
        <v>61.5</v>
      </c>
      <c r="N20" s="5">
        <v>61.205037477543328</v>
      </c>
      <c r="O20" s="5">
        <v>60.7</v>
      </c>
      <c r="P20" s="5">
        <v>63.00186745843191</v>
      </c>
      <c r="Q20" s="5">
        <v>29.2</v>
      </c>
      <c r="R20" s="5">
        <v>33.090717718652733</v>
      </c>
      <c r="S20" s="5">
        <v>17.5</v>
      </c>
      <c r="T20" s="5">
        <v>22.501783130432091</v>
      </c>
      <c r="U20" s="5">
        <v>7.3</v>
      </c>
      <c r="V20" s="5">
        <v>10.96885428981007</v>
      </c>
      <c r="W20" s="5">
        <v>7.9</v>
      </c>
      <c r="X20" s="5">
        <v>10.568593441806474</v>
      </c>
    </row>
    <row r="21" spans="1:24" x14ac:dyDescent="0.2">
      <c r="A21" s="5">
        <v>4.0999999999999996</v>
      </c>
      <c r="B21" s="5">
        <v>6.3953682040693707</v>
      </c>
      <c r="C21" s="5">
        <v>5</v>
      </c>
      <c r="D21" s="5">
        <v>9.3188952493934458</v>
      </c>
      <c r="E21" s="5">
        <v>6</v>
      </c>
      <c r="F21" s="5">
        <v>10.757530656689715</v>
      </c>
      <c r="G21" s="5">
        <v>26.8</v>
      </c>
      <c r="H21" s="5">
        <v>29.34740773112399</v>
      </c>
      <c r="I21" s="5">
        <v>50.8</v>
      </c>
      <c r="J21" s="5">
        <v>56.264853940927594</v>
      </c>
      <c r="K21" s="5">
        <v>71.8</v>
      </c>
      <c r="L21" s="5">
        <v>75.431949199518385</v>
      </c>
      <c r="M21" s="5">
        <v>61.9</v>
      </c>
      <c r="N21" s="5">
        <v>63.314004736799291</v>
      </c>
      <c r="O21" s="5">
        <v>61.5</v>
      </c>
      <c r="P21" s="5">
        <v>64.704186110169402</v>
      </c>
      <c r="Q21" s="5">
        <v>29.5</v>
      </c>
      <c r="R21" s="5">
        <v>34.438728435120034</v>
      </c>
      <c r="S21" s="5">
        <v>17.600000000000001</v>
      </c>
      <c r="T21" s="5">
        <v>23.64836472559842</v>
      </c>
      <c r="U21" s="5">
        <v>7.9</v>
      </c>
      <c r="V21" s="5">
        <v>11.848328404322279</v>
      </c>
      <c r="W21" s="5">
        <v>8</v>
      </c>
      <c r="X21" s="5">
        <v>11.256932394630233</v>
      </c>
    </row>
    <row r="22" spans="1:24" x14ac:dyDescent="0.2">
      <c r="A22" s="5">
        <v>4.2</v>
      </c>
      <c r="B22" s="5">
        <v>7.3642028189965245</v>
      </c>
      <c r="C22" s="5">
        <v>5</v>
      </c>
      <c r="D22" s="5">
        <v>9.3188952493934458</v>
      </c>
      <c r="E22" s="5">
        <v>6.8</v>
      </c>
      <c r="F22" s="5">
        <v>12.096733633207394</v>
      </c>
      <c r="G22" s="5">
        <v>28.4</v>
      </c>
      <c r="H22" s="5">
        <v>30.80821135998265</v>
      </c>
      <c r="I22" s="5">
        <v>51.7</v>
      </c>
      <c r="J22" s="5">
        <v>58.087381245287467</v>
      </c>
      <c r="K22" s="5">
        <v>76.7</v>
      </c>
      <c r="L22" s="5">
        <v>77.578259973499627</v>
      </c>
      <c r="M22" s="5">
        <v>62</v>
      </c>
      <c r="N22" s="5">
        <v>65.388163605916233</v>
      </c>
      <c r="O22" s="5">
        <v>62.8</v>
      </c>
      <c r="P22" s="5">
        <v>66.378408084962018</v>
      </c>
      <c r="Q22" s="5">
        <v>30</v>
      </c>
      <c r="R22" s="5">
        <v>35.76449030788222</v>
      </c>
      <c r="S22" s="5">
        <v>18.3</v>
      </c>
      <c r="T22" s="5">
        <v>24.776022053773115</v>
      </c>
      <c r="U22" s="5">
        <v>8</v>
      </c>
      <c r="V22" s="5">
        <v>12.713286846312426</v>
      </c>
      <c r="W22" s="5">
        <v>8.6</v>
      </c>
      <c r="X22" s="5">
        <v>11.933910350400758</v>
      </c>
    </row>
    <row r="23" spans="1:24" x14ac:dyDescent="0.2">
      <c r="A23" s="5">
        <v>5.3</v>
      </c>
      <c r="B23" s="5">
        <v>7.9968942250111494</v>
      </c>
      <c r="C23" s="5">
        <v>5.2</v>
      </c>
      <c r="D23" s="5">
        <v>10.460109873216373</v>
      </c>
      <c r="E23" s="5">
        <v>7.9</v>
      </c>
      <c r="F23" s="5">
        <v>12.971291789054922</v>
      </c>
      <c r="G23" s="5">
        <v>29.2</v>
      </c>
      <c r="H23" s="5">
        <v>32.247448963822265</v>
      </c>
      <c r="I23" s="5">
        <v>55.2</v>
      </c>
      <c r="J23" s="5">
        <v>59.883002353176266</v>
      </c>
      <c r="K23" s="5">
        <v>77.2</v>
      </c>
      <c r="L23" s="5">
        <v>79.694168276036081</v>
      </c>
      <c r="M23" s="5">
        <v>63</v>
      </c>
      <c r="N23" s="5">
        <v>67.432942034625967</v>
      </c>
      <c r="O23" s="5">
        <v>65.400000000000006</v>
      </c>
      <c r="P23" s="5">
        <v>68.028914721604195</v>
      </c>
      <c r="Q23" s="5">
        <v>31.3</v>
      </c>
      <c r="R23" s="5">
        <v>37.071472776483624</v>
      </c>
      <c r="S23" s="5">
        <v>19.2</v>
      </c>
      <c r="T23" s="5">
        <v>26.436908960163976</v>
      </c>
      <c r="U23" s="5">
        <v>9.1</v>
      </c>
      <c r="V23" s="5">
        <v>13.565993160301202</v>
      </c>
      <c r="W23" s="5">
        <v>8.9</v>
      </c>
      <c r="X23" s="5">
        <v>12.601298919946988</v>
      </c>
    </row>
    <row r="24" spans="1:24" x14ac:dyDescent="0.2">
      <c r="A24" s="5">
        <v>5.6</v>
      </c>
      <c r="B24" s="5">
        <v>8.6216285685423948</v>
      </c>
      <c r="C24" s="5">
        <v>6.5</v>
      </c>
      <c r="D24" s="5">
        <v>11.577450963597711</v>
      </c>
      <c r="E24" s="5">
        <v>9</v>
      </c>
      <c r="F24" s="5">
        <v>13.834851037970456</v>
      </c>
      <c r="G24" s="5">
        <v>29.7</v>
      </c>
      <c r="H24" s="5">
        <v>33.668585952680679</v>
      </c>
      <c r="I24" s="5">
        <v>55.7</v>
      </c>
      <c r="J24" s="5">
        <v>61.656040778234036</v>
      </c>
      <c r="K24" s="5">
        <v>77.599999999999994</v>
      </c>
      <c r="L24" s="5">
        <v>81.784803310276843</v>
      </c>
      <c r="M24" s="5">
        <v>65.599999999999994</v>
      </c>
      <c r="N24" s="5">
        <v>69.45329679914758</v>
      </c>
      <c r="O24" s="5">
        <v>68.2</v>
      </c>
      <c r="P24" s="5">
        <v>69.659707036504912</v>
      </c>
      <c r="Q24" s="5">
        <v>31.6</v>
      </c>
      <c r="R24" s="5">
        <v>38.362844115553976</v>
      </c>
      <c r="S24" s="5">
        <v>19.2</v>
      </c>
      <c r="T24" s="5">
        <v>26.436908960163976</v>
      </c>
      <c r="U24" s="5">
        <v>10</v>
      </c>
      <c r="V24" s="5">
        <v>14.408514403686954</v>
      </c>
      <c r="W24" s="5">
        <v>9</v>
      </c>
      <c r="X24" s="5">
        <v>13.260715929310109</v>
      </c>
    </row>
    <row r="25" spans="1:24" x14ac:dyDescent="0.2">
      <c r="A25" s="5">
        <v>5.9</v>
      </c>
      <c r="B25" s="5">
        <v>9.2398096492470856</v>
      </c>
      <c r="C25" s="5">
        <v>6.5</v>
      </c>
      <c r="D25" s="5">
        <v>11.577450963597711</v>
      </c>
      <c r="E25" s="5">
        <v>9.4</v>
      </c>
      <c r="F25" s="5">
        <v>14.68935182742551</v>
      </c>
      <c r="G25" s="5">
        <v>31</v>
      </c>
      <c r="H25" s="5">
        <v>35.07481567047747</v>
      </c>
      <c r="I25" s="5">
        <v>55.8</v>
      </c>
      <c r="J25" s="5">
        <v>63.410480599066993</v>
      </c>
      <c r="K25" s="5">
        <v>77.7</v>
      </c>
      <c r="L25" s="5">
        <v>83.854907823931953</v>
      </c>
      <c r="M25" s="5">
        <v>66.400000000000006</v>
      </c>
      <c r="N25" s="5">
        <v>71.453811211621144</v>
      </c>
      <c r="O25" s="5">
        <v>69.8</v>
      </c>
      <c r="P25" s="5">
        <v>71.274484592902283</v>
      </c>
      <c r="Q25" s="5">
        <v>33.299999999999997</v>
      </c>
      <c r="R25" s="5">
        <v>39.641533888771711</v>
      </c>
      <c r="S25" s="5">
        <v>19.600000000000001</v>
      </c>
      <c r="T25" s="5">
        <v>28.073730862168546</v>
      </c>
      <c r="U25" s="5">
        <v>10.7</v>
      </c>
      <c r="V25" s="5">
        <v>15.24276189319033</v>
      </c>
      <c r="W25" s="5">
        <v>10</v>
      </c>
      <c r="X25" s="5">
        <v>13.913657310807279</v>
      </c>
    </row>
    <row r="26" spans="1:24" x14ac:dyDescent="0.2">
      <c r="A26" s="5">
        <v>6</v>
      </c>
      <c r="B26" s="5">
        <v>9.8527468416669759</v>
      </c>
      <c r="C26" s="5">
        <v>6.6</v>
      </c>
      <c r="D26" s="5">
        <v>12.68067651485212</v>
      </c>
      <c r="E26" s="5">
        <v>9.6</v>
      </c>
      <c r="F26" s="5">
        <v>15.536604082722793</v>
      </c>
      <c r="G26" s="5">
        <v>33.9</v>
      </c>
      <c r="H26" s="5">
        <v>36.469116664194758</v>
      </c>
      <c r="I26" s="5">
        <v>56.2</v>
      </c>
      <c r="J26" s="5">
        <v>65.150037909402599</v>
      </c>
      <c r="K26" s="5">
        <v>78</v>
      </c>
      <c r="L26" s="5">
        <v>85.908922938686402</v>
      </c>
      <c r="M26" s="5">
        <v>68</v>
      </c>
      <c r="N26" s="5">
        <v>73.438777097835995</v>
      </c>
      <c r="O26" s="5">
        <v>73.5</v>
      </c>
      <c r="P26" s="5">
        <v>72.876711671741944</v>
      </c>
      <c r="Q26" s="5">
        <v>34.700000000000003</v>
      </c>
      <c r="R26" s="5">
        <v>40.910285347428136</v>
      </c>
      <c r="S26" s="5">
        <v>22.4</v>
      </c>
      <c r="T26" s="5">
        <v>29.15289666817063</v>
      </c>
      <c r="U26" s="5">
        <v>10.9</v>
      </c>
      <c r="V26" s="5">
        <v>16.070525390918426</v>
      </c>
      <c r="W26" s="5">
        <v>10.1</v>
      </c>
      <c r="X26" s="5">
        <v>14.883584029183771</v>
      </c>
    </row>
    <row r="27" spans="1:24" x14ac:dyDescent="0.2">
      <c r="A27" s="5">
        <v>6.1</v>
      </c>
      <c r="B27" s="5">
        <v>10.461676559355169</v>
      </c>
      <c r="C27" s="5">
        <v>6.7</v>
      </c>
      <c r="D27" s="5">
        <v>13.409273713823467</v>
      </c>
      <c r="E27" s="5">
        <v>10.1</v>
      </c>
      <c r="F27" s="5">
        <v>16.378316876479047</v>
      </c>
      <c r="G27" s="5">
        <v>34.299999999999997</v>
      </c>
      <c r="H27" s="5">
        <v>37.854301510173258</v>
      </c>
      <c r="I27" s="5">
        <v>56.9</v>
      </c>
      <c r="J27" s="5">
        <v>66.878221734735632</v>
      </c>
      <c r="K27" s="5">
        <v>78.7</v>
      </c>
      <c r="L27" s="5">
        <v>87.951060961714802</v>
      </c>
      <c r="M27" s="5">
        <v>70.099999999999994</v>
      </c>
      <c r="N27" s="5">
        <v>75.412265161061967</v>
      </c>
      <c r="O27" s="5">
        <v>75.599999999999994</v>
      </c>
      <c r="P27" s="5">
        <v>74.469674068036369</v>
      </c>
      <c r="Q27" s="5">
        <v>34.799999999999997</v>
      </c>
      <c r="R27" s="5">
        <v>42.171700405615169</v>
      </c>
      <c r="S27" s="5">
        <v>23.5</v>
      </c>
      <c r="T27" s="5">
        <v>30.225822329602497</v>
      </c>
      <c r="U27" s="5">
        <v>11.3</v>
      </c>
      <c r="V27" s="5">
        <v>16.89350244724239</v>
      </c>
      <c r="W27" s="5">
        <v>10.1</v>
      </c>
      <c r="X27" s="5">
        <v>14.883584029183771</v>
      </c>
    </row>
    <row r="28" spans="1:24" x14ac:dyDescent="0.2">
      <c r="A28" s="5">
        <v>6.5</v>
      </c>
      <c r="B28" s="5">
        <v>11.067780988769409</v>
      </c>
      <c r="C28" s="5">
        <v>7.1</v>
      </c>
      <c r="D28" s="5">
        <v>14.134490396024328</v>
      </c>
      <c r="E28" s="5">
        <v>10.7</v>
      </c>
      <c r="F28" s="5">
        <v>17.216124324154858</v>
      </c>
      <c r="G28" s="5">
        <v>35.799999999999997</v>
      </c>
      <c r="H28" s="5">
        <v>39.233059429711929</v>
      </c>
      <c r="I28" s="5">
        <v>57.8</v>
      </c>
      <c r="J28" s="5">
        <v>68.598387200387521</v>
      </c>
      <c r="K28" s="5">
        <v>81.400000000000006</v>
      </c>
      <c r="L28" s="5">
        <v>89.985369490622887</v>
      </c>
      <c r="M28" s="5">
        <v>70.400000000000006</v>
      </c>
      <c r="N28" s="5">
        <v>77.378186931993639</v>
      </c>
      <c r="O28" s="5">
        <v>76.2</v>
      </c>
      <c r="P28" s="5">
        <v>76.056529095693108</v>
      </c>
      <c r="Q28" s="5">
        <v>35.9</v>
      </c>
      <c r="R28" s="5">
        <v>43.428279237420838</v>
      </c>
      <c r="S28" s="5">
        <v>28.1</v>
      </c>
      <c r="T28" s="5">
        <v>31.294634427179716</v>
      </c>
      <c r="U28" s="5">
        <v>11.9</v>
      </c>
      <c r="V28" s="5">
        <v>17.713324234945432</v>
      </c>
      <c r="W28" s="5">
        <v>10.4</v>
      </c>
      <c r="X28" s="5">
        <v>15.847295000817894</v>
      </c>
    </row>
    <row r="29" spans="1:24" x14ac:dyDescent="0.2">
      <c r="A29" s="5">
        <v>7.6</v>
      </c>
      <c r="B29" s="5">
        <v>11.672204873032866</v>
      </c>
      <c r="C29" s="5">
        <v>7.4</v>
      </c>
      <c r="D29" s="5">
        <v>14.857696270649152</v>
      </c>
      <c r="E29" s="5">
        <v>11</v>
      </c>
      <c r="F29" s="5">
        <v>18.05160878395078</v>
      </c>
      <c r="G29" s="5">
        <v>37.700000000000003</v>
      </c>
      <c r="H29" s="5">
        <v>40.607994468533462</v>
      </c>
      <c r="I29" s="5">
        <v>59.8</v>
      </c>
      <c r="J29" s="5">
        <v>70.313783164957513</v>
      </c>
      <c r="K29" s="5">
        <v>81.7</v>
      </c>
      <c r="L29" s="5">
        <v>92.015789473684208</v>
      </c>
      <c r="M29" s="5">
        <v>71.400000000000006</v>
      </c>
      <c r="N29" s="5">
        <v>79.340350877192989</v>
      </c>
      <c r="O29" s="5">
        <v>76.5</v>
      </c>
      <c r="P29" s="5">
        <v>77.640350877192972</v>
      </c>
      <c r="Q29" s="5">
        <v>37.1</v>
      </c>
      <c r="R29" s="5">
        <v>44.682456140350872</v>
      </c>
      <c r="S29" s="5">
        <v>30.4</v>
      </c>
      <c r="T29" s="5">
        <v>32.361403508771929</v>
      </c>
      <c r="U29" s="5">
        <v>13.6</v>
      </c>
      <c r="V29" s="5">
        <v>18.53157894736842</v>
      </c>
      <c r="W29" s="5">
        <v>10.5</v>
      </c>
      <c r="X29" s="5">
        <v>16.487719298245612</v>
      </c>
    </row>
    <row r="30" spans="1:24" x14ac:dyDescent="0.2">
      <c r="A30" s="5">
        <v>8</v>
      </c>
      <c r="B30" s="5">
        <v>12.276070989036102</v>
      </c>
      <c r="C30" s="5">
        <v>8.1</v>
      </c>
      <c r="D30" s="5">
        <v>15.580234763833603</v>
      </c>
      <c r="E30" s="5">
        <v>11.4</v>
      </c>
      <c r="F30" s="5">
        <v>18.886322250531972</v>
      </c>
      <c r="G30" s="5">
        <v>40.5</v>
      </c>
      <c r="H30" s="5">
        <v>41.981660703880337</v>
      </c>
      <c r="I30" s="5">
        <v>60.9</v>
      </c>
      <c r="J30" s="5">
        <v>72.027596145387307</v>
      </c>
      <c r="K30" s="5">
        <v>90.1</v>
      </c>
      <c r="L30" s="5">
        <v>94.04620945674553</v>
      </c>
      <c r="M30" s="5">
        <v>71.599999999999994</v>
      </c>
      <c r="N30" s="5">
        <v>81.302514822392325</v>
      </c>
      <c r="O30" s="5">
        <v>77.3</v>
      </c>
      <c r="P30" s="5">
        <v>79.224172658692822</v>
      </c>
      <c r="Q30" s="5">
        <v>37.299999999999997</v>
      </c>
      <c r="R30" s="5">
        <v>45.936633043280899</v>
      </c>
      <c r="S30" s="5">
        <v>30.6</v>
      </c>
      <c r="T30" s="5">
        <v>33.428172590364134</v>
      </c>
      <c r="U30" s="5">
        <v>13.7</v>
      </c>
      <c r="V30" s="5">
        <v>19.349833659791404</v>
      </c>
      <c r="W30" s="5">
        <v>10.9</v>
      </c>
      <c r="X30" s="5">
        <v>17.128143595673325</v>
      </c>
    </row>
    <row r="31" spans="1:24" x14ac:dyDescent="0.2">
      <c r="A31" s="5">
        <v>8.8000000000000007</v>
      </c>
      <c r="B31" s="5">
        <v>12.880494873299559</v>
      </c>
      <c r="C31" s="5">
        <v>9</v>
      </c>
      <c r="D31" s="5">
        <v>16.303440638458426</v>
      </c>
      <c r="E31" s="5">
        <v>13.5</v>
      </c>
      <c r="F31" s="5">
        <v>19.721806710327893</v>
      </c>
      <c r="G31" s="5">
        <v>41.6</v>
      </c>
      <c r="H31" s="5">
        <v>43.35659574270187</v>
      </c>
      <c r="I31" s="5">
        <v>61.2</v>
      </c>
      <c r="J31" s="5">
        <v>73.742992109957299</v>
      </c>
      <c r="K31" s="5">
        <v>100</v>
      </c>
      <c r="L31" s="5">
        <v>96.080517985653614</v>
      </c>
      <c r="M31" s="5">
        <v>72.900000000000006</v>
      </c>
      <c r="N31" s="5">
        <v>83.268436593324012</v>
      </c>
      <c r="O31" s="5">
        <v>77.5</v>
      </c>
      <c r="P31" s="5">
        <v>80.811027686349576</v>
      </c>
      <c r="Q31" s="5">
        <v>37.6</v>
      </c>
      <c r="R31" s="5">
        <v>47.193211875086575</v>
      </c>
      <c r="S31" s="5">
        <v>30.7</v>
      </c>
      <c r="T31" s="5">
        <v>34.496984687941364</v>
      </c>
      <c r="U31" s="5">
        <v>14</v>
      </c>
      <c r="V31" s="5">
        <v>20.169655447494449</v>
      </c>
      <c r="W31" s="5">
        <v>11.5</v>
      </c>
      <c r="X31" s="5">
        <v>17.769794397598982</v>
      </c>
    </row>
    <row r="32" spans="1:24" x14ac:dyDescent="0.2">
      <c r="A32" s="5">
        <v>8.9</v>
      </c>
      <c r="B32" s="5">
        <v>13.486599302713799</v>
      </c>
      <c r="C32" s="5">
        <v>10.4</v>
      </c>
      <c r="D32" s="5">
        <v>17.028657320659288</v>
      </c>
      <c r="E32" s="5">
        <v>14</v>
      </c>
      <c r="F32" s="5">
        <v>20.559614158003704</v>
      </c>
      <c r="G32" s="5">
        <v>43</v>
      </c>
      <c r="H32" s="5">
        <v>45.427946085229792</v>
      </c>
      <c r="I32" s="5">
        <v>66.900000000000006</v>
      </c>
      <c r="J32" s="5">
        <v>75.463157575609188</v>
      </c>
      <c r="K32" s="5">
        <v>102.5</v>
      </c>
      <c r="L32" s="5">
        <v>98.122656008682</v>
      </c>
      <c r="M32" s="5">
        <v>74.400000000000006</v>
      </c>
      <c r="N32" s="5">
        <v>85.241924656549969</v>
      </c>
      <c r="O32" s="5">
        <v>77.7</v>
      </c>
      <c r="P32" s="5">
        <v>82.403990082643986</v>
      </c>
      <c r="Q32" s="5">
        <v>38.799999999999997</v>
      </c>
      <c r="R32" s="5">
        <v>48.454626933273602</v>
      </c>
      <c r="S32" s="5">
        <v>31.8</v>
      </c>
      <c r="T32" s="5">
        <v>35.569910349373217</v>
      </c>
      <c r="U32" s="5">
        <v>15.5</v>
      </c>
      <c r="V32" s="5">
        <v>20.992632503818406</v>
      </c>
      <c r="W32" s="5">
        <v>11.7</v>
      </c>
      <c r="X32" s="5">
        <v>18.737848011349929</v>
      </c>
    </row>
    <row r="33" spans="1:24" x14ac:dyDescent="0.2">
      <c r="A33" s="5">
        <v>9.4</v>
      </c>
      <c r="B33" s="5">
        <v>14.095529020401992</v>
      </c>
      <c r="C33" s="5">
        <v>10.9</v>
      </c>
      <c r="D33" s="5">
        <v>17.757254519630635</v>
      </c>
      <c r="E33" s="5">
        <v>15</v>
      </c>
      <c r="F33" s="5">
        <v>22.250995385109832</v>
      </c>
      <c r="G33" s="5">
        <v>43</v>
      </c>
      <c r="H33" s="5">
        <v>45.427946085229792</v>
      </c>
      <c r="I33" s="5">
        <v>75</v>
      </c>
      <c r="J33" s="5">
        <v>77.191341400942221</v>
      </c>
      <c r="K33" s="5">
        <v>102.9</v>
      </c>
      <c r="L33" s="5">
        <v>100.17667112343645</v>
      </c>
      <c r="M33" s="5">
        <v>76.5</v>
      </c>
      <c r="N33" s="5">
        <v>87.226890542764835</v>
      </c>
      <c r="O33" s="5">
        <v>79.900000000000006</v>
      </c>
      <c r="P33" s="5">
        <v>84.006217161483661</v>
      </c>
      <c r="Q33" s="5">
        <v>40.9</v>
      </c>
      <c r="R33" s="5">
        <v>49.723378391930027</v>
      </c>
      <c r="S33" s="5">
        <v>32.299999999999997</v>
      </c>
      <c r="T33" s="5">
        <v>36.649076155375312</v>
      </c>
      <c r="U33" s="5">
        <v>15.8</v>
      </c>
      <c r="V33" s="5">
        <v>21.820396001546506</v>
      </c>
      <c r="W33" s="5">
        <v>11.7</v>
      </c>
      <c r="X33" s="5">
        <v>18.737848011349929</v>
      </c>
    </row>
    <row r="34" spans="1:24" x14ac:dyDescent="0.2">
      <c r="A34" s="5">
        <v>10.3</v>
      </c>
      <c r="B34" s="5">
        <v>14.708466212821882</v>
      </c>
      <c r="C34" s="5">
        <v>11.2</v>
      </c>
      <c r="D34" s="5">
        <v>18.490646746303284</v>
      </c>
      <c r="E34" s="5">
        <v>15</v>
      </c>
      <c r="F34" s="5">
        <v>22.250995385109832</v>
      </c>
      <c r="G34" s="5">
        <v>44</v>
      </c>
      <c r="H34" s="5">
        <v>47.514839501936329</v>
      </c>
      <c r="I34" s="5">
        <v>77.2</v>
      </c>
      <c r="J34" s="5">
        <v>78.93089871127782</v>
      </c>
      <c r="K34" s="5">
        <v>105.3</v>
      </c>
      <c r="L34" s="5">
        <v>102.24677563709157</v>
      </c>
      <c r="M34" s="5">
        <v>78.599999999999994</v>
      </c>
      <c r="N34" s="5">
        <v>89.227404955238399</v>
      </c>
      <c r="O34" s="5">
        <v>81.900000000000006</v>
      </c>
      <c r="P34" s="5">
        <v>85.620994717881032</v>
      </c>
      <c r="Q34" s="5">
        <v>42.4</v>
      </c>
      <c r="R34" s="5">
        <v>51.002068165147769</v>
      </c>
      <c r="S34" s="5">
        <v>33.299999999999997</v>
      </c>
      <c r="T34" s="5">
        <v>37.736695223969292</v>
      </c>
      <c r="U34" s="5">
        <v>16</v>
      </c>
      <c r="V34" s="5">
        <v>22.654643491049885</v>
      </c>
      <c r="W34" s="5">
        <v>11.9</v>
      </c>
      <c r="X34" s="5">
        <v>19.714722667181114</v>
      </c>
    </row>
    <row r="35" spans="1:24" x14ac:dyDescent="0.2">
      <c r="A35" s="5">
        <v>10.6</v>
      </c>
      <c r="B35" s="5">
        <v>15.326647293526573</v>
      </c>
      <c r="C35" s="5">
        <v>11.8</v>
      </c>
      <c r="D35" s="5">
        <v>19.230313395466808</v>
      </c>
      <c r="E35" s="5">
        <v>15</v>
      </c>
      <c r="F35" s="5">
        <v>22.250995385109832</v>
      </c>
      <c r="G35" s="5">
        <v>44.8</v>
      </c>
      <c r="H35" s="5">
        <v>48.92106921973312</v>
      </c>
      <c r="I35" s="5">
        <v>77.5</v>
      </c>
      <c r="J35" s="5">
        <v>80.685338532110777</v>
      </c>
      <c r="K35" s="5">
        <v>107.8</v>
      </c>
      <c r="L35" s="5">
        <v>104.33741067133234</v>
      </c>
      <c r="M35" s="5">
        <v>81</v>
      </c>
      <c r="N35" s="5">
        <v>91.247759719760012</v>
      </c>
      <c r="O35" s="5">
        <v>82</v>
      </c>
      <c r="P35" s="5">
        <v>87.251787032781735</v>
      </c>
      <c r="Q35" s="5">
        <v>43.2</v>
      </c>
      <c r="R35" s="5">
        <v>52.293439504218121</v>
      </c>
      <c r="S35" s="5">
        <v>33.799999999999997</v>
      </c>
      <c r="T35" s="5">
        <v>38.835100890790471</v>
      </c>
      <c r="U35" s="5">
        <v>16.100000000000001</v>
      </c>
      <c r="V35" s="5">
        <v>23.497164734435636</v>
      </c>
      <c r="W35" s="5">
        <v>15.4</v>
      </c>
      <c r="X35" s="5">
        <v>20.374139676544232</v>
      </c>
    </row>
    <row r="36" spans="1:24" x14ac:dyDescent="0.2">
      <c r="A36" s="5">
        <v>11.2</v>
      </c>
      <c r="B36" s="5">
        <v>16.267727340065129</v>
      </c>
      <c r="C36" s="5">
        <v>12.3</v>
      </c>
      <c r="D36" s="5">
        <v>19.977821161266384</v>
      </c>
      <c r="E36" s="5">
        <v>15.3</v>
      </c>
      <c r="F36" s="5">
        <v>23.966639245427828</v>
      </c>
      <c r="G36" s="5">
        <v>46</v>
      </c>
      <c r="H36" s="5">
        <v>50.342206208591534</v>
      </c>
      <c r="I36" s="5">
        <v>78</v>
      </c>
      <c r="J36" s="5">
        <v>82.458376957168554</v>
      </c>
      <c r="K36" s="5">
        <v>108.2</v>
      </c>
      <c r="L36" s="5">
        <v>106.45331897386879</v>
      </c>
      <c r="M36" s="5">
        <v>84.8</v>
      </c>
      <c r="N36" s="5">
        <v>93.292538148469745</v>
      </c>
      <c r="O36" s="5">
        <v>82.9</v>
      </c>
      <c r="P36" s="5">
        <v>88.902293669423926</v>
      </c>
      <c r="Q36" s="5">
        <v>43.4</v>
      </c>
      <c r="R36" s="5">
        <v>53.600421972819525</v>
      </c>
      <c r="S36" s="5">
        <v>33.9</v>
      </c>
      <c r="T36" s="5">
        <v>39.946784963770739</v>
      </c>
      <c r="U36" s="5">
        <v>17.3</v>
      </c>
      <c r="V36" s="5">
        <v>24.349871048424411</v>
      </c>
      <c r="W36" s="5">
        <v>15.5</v>
      </c>
      <c r="X36" s="5">
        <v>21.041528246090465</v>
      </c>
    </row>
    <row r="37" spans="1:24" x14ac:dyDescent="0.2">
      <c r="A37" s="5">
        <v>11.2</v>
      </c>
      <c r="B37" s="5">
        <v>16.267727340065129</v>
      </c>
      <c r="C37" s="5">
        <v>14.5</v>
      </c>
      <c r="D37" s="5">
        <v>20.734849719480952</v>
      </c>
      <c r="E37" s="5">
        <v>16</v>
      </c>
      <c r="F37" s="5">
        <v>24.841197401275355</v>
      </c>
      <c r="G37" s="5">
        <v>46.4</v>
      </c>
      <c r="H37" s="5">
        <v>52.511845626860477</v>
      </c>
      <c r="I37" s="5">
        <v>80.900000000000006</v>
      </c>
      <c r="J37" s="5">
        <v>84.253998065057345</v>
      </c>
      <c r="K37" s="5">
        <v>108.4</v>
      </c>
      <c r="L37" s="5">
        <v>108.59962974785003</v>
      </c>
      <c r="M37" s="5">
        <v>86</v>
      </c>
      <c r="N37" s="5">
        <v>95.366697017586674</v>
      </c>
      <c r="O37" s="5">
        <v>84.6</v>
      </c>
      <c r="P37" s="5">
        <v>90.576515644216542</v>
      </c>
      <c r="Q37" s="5">
        <v>43.5</v>
      </c>
      <c r="R37" s="5">
        <v>54.926183845581704</v>
      </c>
      <c r="S37" s="5">
        <v>35.200000000000003</v>
      </c>
      <c r="T37" s="5">
        <v>41.074442291945431</v>
      </c>
      <c r="U37" s="5">
        <v>18.399999999999999</v>
      </c>
      <c r="V37" s="5">
        <v>25.214829490414555</v>
      </c>
      <c r="W37" s="5">
        <v>18.899999999999999</v>
      </c>
      <c r="X37" s="5">
        <v>21.718506201860986</v>
      </c>
    </row>
    <row r="38" spans="1:24" x14ac:dyDescent="0.2">
      <c r="A38" s="5">
        <v>12</v>
      </c>
      <c r="B38" s="5">
        <v>17.226244911975925</v>
      </c>
      <c r="C38" s="5">
        <v>16.399999999999999</v>
      </c>
      <c r="D38" s="5">
        <v>21.503221850697667</v>
      </c>
      <c r="E38" s="5">
        <v>16.399999999999999</v>
      </c>
      <c r="F38" s="5">
        <v>25.728860233528856</v>
      </c>
      <c r="G38" s="5">
        <v>46.4</v>
      </c>
      <c r="H38" s="5">
        <v>52.511845626860477</v>
      </c>
      <c r="I38" s="5">
        <v>85.4</v>
      </c>
      <c r="J38" s="5">
        <v>86.076525369417226</v>
      </c>
      <c r="K38" s="5">
        <v>108.8</v>
      </c>
      <c r="L38" s="5">
        <v>110.78195976022845</v>
      </c>
      <c r="M38" s="5">
        <v>88.3</v>
      </c>
      <c r="N38" s="5">
        <v>97.47566427684265</v>
      </c>
      <c r="O38" s="5">
        <v>85.1</v>
      </c>
      <c r="P38" s="5">
        <v>92.278834295954027</v>
      </c>
      <c r="Q38" s="5">
        <v>44.6</v>
      </c>
      <c r="R38" s="5">
        <v>56.274194562049011</v>
      </c>
      <c r="S38" s="5">
        <v>37.4</v>
      </c>
      <c r="T38" s="5">
        <v>42.221023887111762</v>
      </c>
      <c r="U38" s="5">
        <v>20.3</v>
      </c>
      <c r="V38" s="5">
        <v>26.094303604926772</v>
      </c>
      <c r="W38" s="5">
        <v>19.3</v>
      </c>
      <c r="X38" s="5">
        <v>22.406845154684749</v>
      </c>
    </row>
    <row r="39" spans="1:24" x14ac:dyDescent="0.2">
      <c r="A39" s="5">
        <v>13.7</v>
      </c>
      <c r="B39" s="5">
        <v>17.879570404023269</v>
      </c>
      <c r="C39" s="5">
        <v>16.5</v>
      </c>
      <c r="D39" s="5">
        <v>22.284939526309643</v>
      </c>
      <c r="E39" s="5">
        <v>19.3</v>
      </c>
      <c r="F39" s="5">
        <v>26.631940522057217</v>
      </c>
      <c r="G39" s="5">
        <v>47.8</v>
      </c>
      <c r="H39" s="5">
        <v>54.728423176826539</v>
      </c>
      <c r="I39" s="5">
        <v>85.5</v>
      </c>
      <c r="J39" s="5">
        <v>87.930707412495153</v>
      </c>
      <c r="K39" s="5">
        <v>109.5</v>
      </c>
      <c r="L39" s="5">
        <v>113.00653636729926</v>
      </c>
      <c r="M39" s="5">
        <v>91.4</v>
      </c>
      <c r="N39" s="5">
        <v>99.625457939308006</v>
      </c>
      <c r="O39" s="5">
        <v>85.3</v>
      </c>
      <c r="P39" s="5">
        <v>94.900947350115572</v>
      </c>
      <c r="Q39" s="5">
        <v>48.6</v>
      </c>
      <c r="R39" s="5">
        <v>57.648300718736898</v>
      </c>
      <c r="S39" s="5">
        <v>38.700000000000003</v>
      </c>
      <c r="T39" s="5">
        <v>43.389801560624633</v>
      </c>
      <c r="U39" s="5">
        <v>21</v>
      </c>
      <c r="V39" s="5">
        <v>26.990803002621412</v>
      </c>
      <c r="W39" s="5">
        <v>20.2</v>
      </c>
      <c r="X39" s="5">
        <v>23.108509304241355</v>
      </c>
    </row>
    <row r="40" spans="1:24" x14ac:dyDescent="0.2">
      <c r="A40" s="5">
        <v>14</v>
      </c>
      <c r="B40" s="5">
        <v>18.545909272755182</v>
      </c>
      <c r="C40" s="5">
        <v>17.5</v>
      </c>
      <c r="D40" s="5">
        <v>23.489909249388486</v>
      </c>
      <c r="E40" s="5">
        <v>20.5</v>
      </c>
      <c r="F40" s="5">
        <v>27.553008971332535</v>
      </c>
      <c r="G40" s="5">
        <v>51.1</v>
      </c>
      <c r="H40" s="5">
        <v>56.244201560509453</v>
      </c>
      <c r="I40" s="5">
        <v>92.1</v>
      </c>
      <c r="J40" s="5">
        <v>89.821822300934315</v>
      </c>
      <c r="K40" s="5">
        <v>109.6</v>
      </c>
      <c r="L40" s="5">
        <v>115.28035009956974</v>
      </c>
      <c r="M40" s="5">
        <v>92</v>
      </c>
      <c r="N40" s="5">
        <v>101.82283353685972</v>
      </c>
      <c r="O40" s="5">
        <v>85.3</v>
      </c>
      <c r="P40" s="5">
        <v>94.900947350115572</v>
      </c>
      <c r="Q40" s="5">
        <v>49.3</v>
      </c>
      <c r="R40" s="5">
        <v>59.052820319789618</v>
      </c>
      <c r="S40" s="5">
        <v>39.1</v>
      </c>
      <c r="T40" s="5">
        <v>44.584448090466573</v>
      </c>
      <c r="U40" s="5">
        <v>21.4</v>
      </c>
      <c r="V40" s="5">
        <v>27.907144851659559</v>
      </c>
      <c r="W40" s="5">
        <v>21</v>
      </c>
      <c r="X40" s="5">
        <v>23.825703566570894</v>
      </c>
    </row>
    <row r="41" spans="1:24" x14ac:dyDescent="0.2">
      <c r="A41" s="5">
        <v>14.5</v>
      </c>
      <c r="B41" s="5">
        <v>19.227353671179714</v>
      </c>
      <c r="C41" s="5">
        <v>17.5</v>
      </c>
      <c r="D41" s="5">
        <v>23.489909249388486</v>
      </c>
      <c r="E41" s="5">
        <v>23.9</v>
      </c>
      <c r="F41" s="5">
        <v>28.494957527505921</v>
      </c>
      <c r="G41" s="5">
        <v>51.3</v>
      </c>
      <c r="H41" s="5">
        <v>57.79434179288014</v>
      </c>
      <c r="I41" s="5">
        <v>94.3</v>
      </c>
      <c r="J41" s="5">
        <v>91.755807706823319</v>
      </c>
      <c r="K41" s="5">
        <v>111</v>
      </c>
      <c r="L41" s="5">
        <v>117.61134739497739</v>
      </c>
      <c r="M41" s="5">
        <v>95.5</v>
      </c>
      <c r="N41" s="5">
        <v>105.23384072131707</v>
      </c>
      <c r="O41" s="5">
        <v>87</v>
      </c>
      <c r="P41" s="5">
        <v>97.606073478220551</v>
      </c>
      <c r="Q41" s="5">
        <v>50.3</v>
      </c>
      <c r="R41" s="5">
        <v>60.492661827005684</v>
      </c>
      <c r="S41" s="5">
        <v>39.4</v>
      </c>
      <c r="T41" s="5">
        <v>45.809138481991759</v>
      </c>
      <c r="U41" s="5">
        <v>21.9</v>
      </c>
      <c r="V41" s="5">
        <v>28.846531548758936</v>
      </c>
      <c r="W41" s="5">
        <v>21.6</v>
      </c>
      <c r="X41" s="5">
        <v>24.560934364962943</v>
      </c>
    </row>
    <row r="42" spans="1:24" x14ac:dyDescent="0.2">
      <c r="A42" s="5">
        <v>14.7</v>
      </c>
      <c r="B42" s="5">
        <v>19.926286120943765</v>
      </c>
      <c r="C42" s="5">
        <v>17.899999999999999</v>
      </c>
      <c r="D42" s="5">
        <v>24.733877876864078</v>
      </c>
      <c r="E42" s="5">
        <v>24.6</v>
      </c>
      <c r="F42" s="5">
        <v>29.461079508169451</v>
      </c>
      <c r="G42" s="5">
        <v>51.5</v>
      </c>
      <c r="H42" s="5">
        <v>59.384263601018162</v>
      </c>
      <c r="I42" s="5">
        <v>96.5</v>
      </c>
      <c r="J42" s="5">
        <v>93.739425388135302</v>
      </c>
      <c r="K42" s="5">
        <v>111.7</v>
      </c>
      <c r="L42" s="5">
        <v>120.00867847022852</v>
      </c>
      <c r="M42" s="5">
        <v>95.5</v>
      </c>
      <c r="N42" s="5">
        <v>105.23384072131707</v>
      </c>
      <c r="O42" s="5">
        <v>87.8</v>
      </c>
      <c r="P42" s="5">
        <v>99.476102933271747</v>
      </c>
      <c r="Q42" s="5">
        <v>51</v>
      </c>
      <c r="R42" s="5">
        <v>61.973477268313118</v>
      </c>
      <c r="S42" s="5">
        <v>40.6</v>
      </c>
      <c r="T42" s="5">
        <v>47.068680197869803</v>
      </c>
      <c r="U42" s="5">
        <v>24</v>
      </c>
      <c r="V42" s="5">
        <v>29.812650610789003</v>
      </c>
      <c r="W42" s="5">
        <v>21.9</v>
      </c>
      <c r="X42" s="5">
        <v>25.317087812218968</v>
      </c>
    </row>
    <row r="43" spans="1:24" x14ac:dyDescent="0.2">
      <c r="A43" s="5">
        <v>15.2</v>
      </c>
      <c r="B43" s="5">
        <v>20.645454165311541</v>
      </c>
      <c r="C43" s="5">
        <v>20.9</v>
      </c>
      <c r="D43" s="5">
        <v>25.594377549478793</v>
      </c>
      <c r="E43" s="5">
        <v>25</v>
      </c>
      <c r="F43" s="5">
        <v>30.45517279384973</v>
      </c>
      <c r="G43" s="5">
        <v>53.3</v>
      </c>
      <c r="H43" s="5">
        <v>61.020217058097316</v>
      </c>
      <c r="I43" s="5">
        <v>98.5</v>
      </c>
      <c r="J43" s="5">
        <v>95.780473058942519</v>
      </c>
      <c r="K43" s="5">
        <v>113.1</v>
      </c>
      <c r="L43" s="5">
        <v>122.48302201943356</v>
      </c>
      <c r="M43" s="5">
        <v>95.7</v>
      </c>
      <c r="N43" s="5">
        <v>108.78337533026153</v>
      </c>
      <c r="O43" s="5">
        <v>89.6</v>
      </c>
      <c r="P43" s="5">
        <v>101.40620569074952</v>
      </c>
      <c r="Q43" s="5">
        <v>53.6</v>
      </c>
      <c r="R43" s="5">
        <v>63.501862801954296</v>
      </c>
      <c r="S43" s="5">
        <v>40.9</v>
      </c>
      <c r="T43" s="5">
        <v>48.368683752577411</v>
      </c>
      <c r="U43" s="5">
        <v>24.5</v>
      </c>
      <c r="V43" s="5">
        <v>30.80980552759485</v>
      </c>
      <c r="W43" s="5">
        <v>23.4</v>
      </c>
      <c r="X43" s="5">
        <v>26.097532125372965</v>
      </c>
    </row>
    <row r="44" spans="1:24" x14ac:dyDescent="0.2">
      <c r="A44" s="5">
        <v>16</v>
      </c>
      <c r="B44" s="5">
        <v>21.388068251326409</v>
      </c>
      <c r="C44" s="5">
        <v>21.6</v>
      </c>
      <c r="D44" s="5">
        <v>26.482930903454125</v>
      </c>
      <c r="E44" s="5">
        <v>26.4</v>
      </c>
      <c r="F44" s="5">
        <v>31.48167512879143</v>
      </c>
      <c r="G44" s="5">
        <v>54.1</v>
      </c>
      <c r="H44" s="5">
        <v>62.709505244364976</v>
      </c>
      <c r="I44" s="5">
        <v>99.1</v>
      </c>
      <c r="J44" s="5">
        <v>97.888062185628101</v>
      </c>
      <c r="K44" s="5">
        <v>113.8</v>
      </c>
      <c r="L44" s="5">
        <v>125.04701886161943</v>
      </c>
      <c r="M44" s="5">
        <v>95.8</v>
      </c>
      <c r="N44" s="5">
        <v>111.26117903654537</v>
      </c>
      <c r="O44" s="5">
        <v>89.9</v>
      </c>
      <c r="P44" s="5">
        <v>103.40624217592442</v>
      </c>
      <c r="Q44" s="5">
        <v>56.6</v>
      </c>
      <c r="R44" s="5">
        <v>65.085626577666659</v>
      </c>
      <c r="S44" s="5">
        <v>41.7</v>
      </c>
      <c r="T44" s="5">
        <v>49.715790547901605</v>
      </c>
      <c r="U44" s="5">
        <v>27.9</v>
      </c>
      <c r="V44" s="5">
        <v>31.843090520974904</v>
      </c>
      <c r="W44" s="5">
        <v>25.1</v>
      </c>
      <c r="X44" s="5">
        <v>27.327150785733934</v>
      </c>
    </row>
    <row r="45" spans="1:24" x14ac:dyDescent="0.2">
      <c r="A45" s="5">
        <v>18</v>
      </c>
      <c r="B45" s="5">
        <v>22.157932538392402</v>
      </c>
      <c r="C45" s="5">
        <v>25</v>
      </c>
      <c r="D45" s="5">
        <v>27.404089695430798</v>
      </c>
      <c r="E45" s="5">
        <v>29.3</v>
      </c>
      <c r="F45" s="5">
        <v>32.54584493534913</v>
      </c>
      <c r="G45" s="5">
        <v>56.1</v>
      </c>
      <c r="H45" s="5">
        <v>64.460781808682555</v>
      </c>
      <c r="I45" s="5">
        <v>103.3</v>
      </c>
      <c r="J45" s="5">
        <v>100.07298923050961</v>
      </c>
      <c r="K45" s="5">
        <v>114</v>
      </c>
      <c r="L45" s="5">
        <v>127.71586333460633</v>
      </c>
      <c r="M45" s="5">
        <v>97</v>
      </c>
      <c r="N45" s="5">
        <v>113.84030574132883</v>
      </c>
      <c r="O45" s="5">
        <v>90</v>
      </c>
      <c r="P45" s="5">
        <v>105.48806467718794</v>
      </c>
      <c r="Q45" s="5">
        <v>66.3</v>
      </c>
      <c r="R45" s="5">
        <v>66.734154036742382</v>
      </c>
      <c r="S45" s="5">
        <v>44.7</v>
      </c>
      <c r="T45" s="5">
        <v>51.11798358732792</v>
      </c>
      <c r="U45" s="5">
        <v>29.7</v>
      </c>
      <c r="V45" s="5">
        <v>32.91862887509069</v>
      </c>
      <c r="W45" s="5">
        <v>25.1</v>
      </c>
      <c r="X45" s="5">
        <v>27.327150785733934</v>
      </c>
    </row>
    <row r="46" spans="1:24" x14ac:dyDescent="0.2">
      <c r="A46" s="5">
        <v>18.399999999999999</v>
      </c>
      <c r="B46" s="5">
        <v>22.959623368041743</v>
      </c>
      <c r="C46" s="5">
        <v>27.4</v>
      </c>
      <c r="D46" s="5">
        <v>28.363329614187105</v>
      </c>
      <c r="E46" s="5">
        <v>30</v>
      </c>
      <c r="F46" s="5">
        <v>33.654008009594833</v>
      </c>
      <c r="G46" s="5">
        <v>58.5</v>
      </c>
      <c r="H46" s="5">
        <v>66.284456949068513</v>
      </c>
      <c r="I46" s="5">
        <v>104.9</v>
      </c>
      <c r="J46" s="5">
        <v>102.34824216113968</v>
      </c>
      <c r="K46" s="5">
        <v>121.6</v>
      </c>
      <c r="L46" s="5">
        <v>130.50812870071667</v>
      </c>
      <c r="M46" s="5">
        <v>98.2</v>
      </c>
      <c r="N46" s="5">
        <v>116.53870433497838</v>
      </c>
      <c r="O46" s="5">
        <v>90.2</v>
      </c>
      <c r="P46" s="5">
        <v>107.66616120079752</v>
      </c>
      <c r="Q46" s="5">
        <v>67.400000000000006</v>
      </c>
      <c r="R46" s="5">
        <v>68.458917759638283</v>
      </c>
      <c r="S46" s="5">
        <v>53.3</v>
      </c>
      <c r="T46" s="5">
        <v>52.585021138680325</v>
      </c>
      <c r="U46" s="5">
        <v>31</v>
      </c>
      <c r="V46" s="5">
        <v>34.043905573121634</v>
      </c>
      <c r="W46" s="5">
        <v>31.7</v>
      </c>
      <c r="X46" s="5">
        <v>28.62876869269353</v>
      </c>
    </row>
    <row r="47" spans="1:24" x14ac:dyDescent="0.2">
      <c r="A47" s="5">
        <v>20.2</v>
      </c>
      <c r="B47" s="5">
        <v>23.798738426852069</v>
      </c>
      <c r="C47" s="5">
        <v>29.9</v>
      </c>
      <c r="D47" s="5">
        <v>29.367348409303521</v>
      </c>
      <c r="E47" s="5">
        <v>31</v>
      </c>
      <c r="F47" s="5">
        <v>34.813901934817657</v>
      </c>
      <c r="G47" s="5">
        <v>59.2</v>
      </c>
      <c r="H47" s="5">
        <v>68.193264205034282</v>
      </c>
      <c r="I47" s="5">
        <v>108.5</v>
      </c>
      <c r="J47" s="5">
        <v>104.72970759155892</v>
      </c>
      <c r="K47" s="5">
        <v>128.69999999999999</v>
      </c>
      <c r="L47" s="5">
        <v>133.44694966247241</v>
      </c>
      <c r="M47" s="5">
        <v>103.1</v>
      </c>
      <c r="N47" s="5">
        <v>119.37873180745179</v>
      </c>
      <c r="O47" s="5">
        <v>94.4</v>
      </c>
      <c r="P47" s="5">
        <v>109.95857788797927</v>
      </c>
      <c r="Q47" s="5">
        <v>68.599999999999994</v>
      </c>
      <c r="R47" s="5">
        <v>70.274207898047706</v>
      </c>
      <c r="S47" s="5">
        <v>55.7</v>
      </c>
      <c r="T47" s="5">
        <v>54.129058019961072</v>
      </c>
      <c r="U47" s="5">
        <v>31.2</v>
      </c>
      <c r="V47" s="5">
        <v>35.228243848446546</v>
      </c>
      <c r="W47" s="5">
        <v>32.299999999999997</v>
      </c>
      <c r="X47" s="5">
        <v>29.555716006746543</v>
      </c>
    </row>
    <row r="48" spans="1:24" x14ac:dyDescent="0.2">
      <c r="A48" s="5">
        <v>22.7</v>
      </c>
      <c r="B48" s="5">
        <v>24.682253780909555</v>
      </c>
      <c r="C48" s="5">
        <v>30.5</v>
      </c>
      <c r="D48" s="5">
        <v>30.424493090398041</v>
      </c>
      <c r="E48" s="5">
        <v>31.2</v>
      </c>
      <c r="F48" s="5">
        <v>36.035169603956234</v>
      </c>
      <c r="G48" s="5">
        <v>63.5</v>
      </c>
      <c r="H48" s="5">
        <v>70.203072634611416</v>
      </c>
      <c r="I48" s="5">
        <v>110.5</v>
      </c>
      <c r="J48" s="5">
        <v>107.23718407030977</v>
      </c>
      <c r="K48" s="5">
        <v>129.69999999999999</v>
      </c>
      <c r="L48" s="5">
        <v>136.56176819038123</v>
      </c>
      <c r="M48" s="5">
        <v>117.3</v>
      </c>
      <c r="N48" s="5">
        <v>122.38884038709976</v>
      </c>
      <c r="O48" s="5">
        <v>97.8</v>
      </c>
      <c r="P48" s="5">
        <v>112.38828084159344</v>
      </c>
      <c r="Q48" s="5">
        <v>71.8</v>
      </c>
      <c r="R48" s="5">
        <v>72.198210561098605</v>
      </c>
      <c r="S48" s="5">
        <v>56.8</v>
      </c>
      <c r="T48" s="5">
        <v>55.765562845595134</v>
      </c>
      <c r="U48" s="5">
        <v>34.299999999999997</v>
      </c>
      <c r="V48" s="5">
        <v>36.483508749337176</v>
      </c>
      <c r="W48" s="5">
        <v>32.700000000000003</v>
      </c>
      <c r="X48" s="5">
        <v>30.538175539253317</v>
      </c>
    </row>
    <row r="49" spans="1:24" x14ac:dyDescent="0.2">
      <c r="A49" s="5">
        <v>23.4</v>
      </c>
      <c r="B49" s="5">
        <v>25.619051062978315</v>
      </c>
      <c r="C49" s="5">
        <v>33.6</v>
      </c>
      <c r="D49" s="5">
        <v>31.54539071764896</v>
      </c>
      <c r="E49" s="5">
        <v>33.5</v>
      </c>
      <c r="F49" s="5">
        <v>37.330087941111728</v>
      </c>
      <c r="G49" s="5">
        <v>65.8</v>
      </c>
      <c r="H49" s="5">
        <v>72.334086052386425</v>
      </c>
      <c r="I49" s="5">
        <v>112</v>
      </c>
      <c r="J49" s="5">
        <v>109.89587827336749</v>
      </c>
      <c r="K49" s="5">
        <v>140.6</v>
      </c>
      <c r="L49" s="5">
        <v>139.89100338809467</v>
      </c>
      <c r="M49" s="5">
        <v>120.7</v>
      </c>
      <c r="N49" s="5">
        <v>125.60615765374364</v>
      </c>
      <c r="O49" s="5">
        <v>100.7</v>
      </c>
      <c r="P49" s="5">
        <v>114.9852387448172</v>
      </c>
      <c r="Q49" s="5">
        <v>73.900000000000006</v>
      </c>
      <c r="R49" s="5">
        <v>74.254656973282962</v>
      </c>
      <c r="S49" s="5">
        <v>56.9</v>
      </c>
      <c r="T49" s="5">
        <v>57.514720755730792</v>
      </c>
      <c r="U49" s="5">
        <v>36.299999999999997</v>
      </c>
      <c r="V49" s="5">
        <v>38.549633314480978</v>
      </c>
      <c r="W49" s="5">
        <v>34.299999999999997</v>
      </c>
      <c r="X49" s="5">
        <v>31.588265240031671</v>
      </c>
    </row>
    <row r="50" spans="1:24" x14ac:dyDescent="0.2">
      <c r="A50" s="5">
        <v>24.8</v>
      </c>
      <c r="B50" s="5">
        <v>26.620723770284844</v>
      </c>
      <c r="C50" s="5">
        <v>34.299999999999997</v>
      </c>
      <c r="D50" s="5">
        <v>32.743913154031823</v>
      </c>
      <c r="E50" s="5">
        <v>35</v>
      </c>
      <c r="F50" s="5">
        <v>38.714682432734314</v>
      </c>
      <c r="G50" s="5">
        <v>66</v>
      </c>
      <c r="H50" s="5">
        <v>74.61267718447786</v>
      </c>
      <c r="I50" s="5">
        <v>114.7</v>
      </c>
      <c r="J50" s="5">
        <v>112.73869333192091</v>
      </c>
      <c r="K50" s="5">
        <v>141.19999999999999</v>
      </c>
      <c r="L50" s="5">
        <v>143.48630982003118</v>
      </c>
      <c r="M50" s="5">
        <v>127.5</v>
      </c>
      <c r="N50" s="5">
        <v>129.08060171533759</v>
      </c>
      <c r="O50" s="5">
        <v>103.6</v>
      </c>
      <c r="P50" s="5">
        <v>117.78974455424196</v>
      </c>
      <c r="Q50" s="5">
        <v>82.2</v>
      </c>
      <c r="R50" s="5">
        <v>76.475453815073294</v>
      </c>
      <c r="S50" s="5">
        <v>57.2</v>
      </c>
      <c r="T50" s="5">
        <v>59.403670713097156</v>
      </c>
      <c r="U50" s="5">
        <v>36.299999999999997</v>
      </c>
      <c r="V50" s="5">
        <v>38.549633314480978</v>
      </c>
      <c r="W50" s="5">
        <v>34.5</v>
      </c>
      <c r="X50" s="5">
        <v>32.72227771770573</v>
      </c>
    </row>
    <row r="51" spans="1:24" x14ac:dyDescent="0.2">
      <c r="A51" s="5">
        <v>26.4</v>
      </c>
      <c r="B51" s="5">
        <v>27.702863371405666</v>
      </c>
      <c r="C51" s="5">
        <v>37.6</v>
      </c>
      <c r="D51" s="5">
        <v>34.03871591922767</v>
      </c>
      <c r="E51" s="5">
        <v>38.5</v>
      </c>
      <c r="F51" s="5">
        <v>40.210504890458559</v>
      </c>
      <c r="G51" s="5">
        <v>73.900000000000006</v>
      </c>
      <c r="H51" s="5">
        <v>77.074313286582722</v>
      </c>
      <c r="I51" s="5">
        <v>116</v>
      </c>
      <c r="J51" s="5">
        <v>115.80987889091996</v>
      </c>
      <c r="K51" s="5">
        <v>143.5</v>
      </c>
      <c r="L51" s="5">
        <v>147.41972693277143</v>
      </c>
      <c r="M51" s="5">
        <v>130.6</v>
      </c>
      <c r="N51" s="5">
        <v>132.88179028934502</v>
      </c>
      <c r="O51" s="5">
        <v>117.9</v>
      </c>
      <c r="P51" s="5">
        <v>120.85799238023579</v>
      </c>
      <c r="Q51" s="5">
        <v>84.6</v>
      </c>
      <c r="R51" s="5">
        <v>78.905099372910371</v>
      </c>
      <c r="S51" s="5">
        <v>58.1</v>
      </c>
      <c r="T51" s="5">
        <v>61.470261761196724</v>
      </c>
      <c r="U51" s="5">
        <v>37.799999999999997</v>
      </c>
      <c r="V51" s="5">
        <v>40.859241840212114</v>
      </c>
      <c r="W51" s="5">
        <v>36.6</v>
      </c>
      <c r="X51" s="5">
        <v>33.962935272266826</v>
      </c>
    </row>
    <row r="52" spans="1:24" x14ac:dyDescent="0.2">
      <c r="A52" s="5">
        <v>28.5</v>
      </c>
      <c r="B52" s="5">
        <v>28.887218713218772</v>
      </c>
      <c r="C52" s="5">
        <v>38.1</v>
      </c>
      <c r="D52" s="5">
        <v>35.455821965402997</v>
      </c>
      <c r="E52" s="5">
        <v>39.4</v>
      </c>
      <c r="F52" s="5">
        <v>41.847618361192652</v>
      </c>
      <c r="G52" s="5">
        <v>75</v>
      </c>
      <c r="H52" s="5">
        <v>79.768468332852365</v>
      </c>
      <c r="I52" s="5">
        <v>116.1</v>
      </c>
      <c r="J52" s="5">
        <v>119.1711596524154</v>
      </c>
      <c r="K52" s="5">
        <v>148.69999999999999</v>
      </c>
      <c r="L52" s="5">
        <v>151.79647885709974</v>
      </c>
      <c r="M52" s="5">
        <v>134</v>
      </c>
      <c r="N52" s="5">
        <v>137.11141021755842</v>
      </c>
      <c r="O52" s="5">
        <v>130.5</v>
      </c>
      <c r="P52" s="5">
        <v>124.27206192634074</v>
      </c>
      <c r="Q52" s="5">
        <v>87.2</v>
      </c>
      <c r="R52" s="5">
        <v>81.608589891690059</v>
      </c>
      <c r="S52" s="5">
        <v>67.400000000000006</v>
      </c>
      <c r="T52" s="5">
        <v>63.769777954705162</v>
      </c>
      <c r="U52" s="5">
        <v>46</v>
      </c>
      <c r="V52" s="5">
        <v>42.623063077721994</v>
      </c>
      <c r="W52" s="5">
        <v>40</v>
      </c>
      <c r="X52" s="5">
        <v>35.343427140716244</v>
      </c>
    </row>
    <row r="53" spans="1:24" x14ac:dyDescent="0.2">
      <c r="A53" s="5">
        <v>29.7</v>
      </c>
      <c r="B53" s="5">
        <v>30.205562266628366</v>
      </c>
      <c r="C53" s="5">
        <v>40.5</v>
      </c>
      <c r="D53" s="5">
        <v>37.033247721437476</v>
      </c>
      <c r="E53" s="5">
        <v>50</v>
      </c>
      <c r="F53" s="5">
        <v>43.669941370297536</v>
      </c>
      <c r="G53" s="5">
        <v>75.2</v>
      </c>
      <c r="H53" s="5">
        <v>82.767417897852084</v>
      </c>
      <c r="I53" s="5">
        <v>117.1</v>
      </c>
      <c r="J53" s="5">
        <v>122.91270804306427</v>
      </c>
      <c r="K53" s="5">
        <v>156.30000000000001</v>
      </c>
      <c r="L53" s="5">
        <v>156.77987678912768</v>
      </c>
      <c r="M53" s="5">
        <v>150.4</v>
      </c>
      <c r="N53" s="5">
        <v>141.92728271112168</v>
      </c>
      <c r="O53" s="5">
        <v>140.5</v>
      </c>
      <c r="P53" s="5">
        <v>128.15934350181411</v>
      </c>
      <c r="Q53" s="5">
        <v>94.1</v>
      </c>
      <c r="R53" s="5">
        <v>84.686801609758021</v>
      </c>
      <c r="S53" s="5">
        <v>72.3</v>
      </c>
      <c r="T53" s="5">
        <v>66.388021903990321</v>
      </c>
      <c r="U53" s="5">
        <v>53.2</v>
      </c>
      <c r="V53" s="5">
        <v>44.631361299655758</v>
      </c>
      <c r="W53" s="5">
        <v>40.1</v>
      </c>
      <c r="X53" s="5">
        <v>36.915264073984517</v>
      </c>
    </row>
    <row r="54" spans="1:24" x14ac:dyDescent="0.2">
      <c r="A54" s="5">
        <v>30.5</v>
      </c>
      <c r="B54" s="5">
        <v>31.70721239897372</v>
      </c>
      <c r="C54" s="5">
        <v>42.8</v>
      </c>
      <c r="D54" s="5">
        <v>38.830003649881121</v>
      </c>
      <c r="E54" s="5">
        <v>50.9</v>
      </c>
      <c r="F54" s="5">
        <v>45.745645825878199</v>
      </c>
      <c r="G54" s="5">
        <v>77.400000000000006</v>
      </c>
      <c r="H54" s="5">
        <v>86.183350717132711</v>
      </c>
      <c r="I54" s="5">
        <v>121.7</v>
      </c>
      <c r="J54" s="5">
        <v>127.17449293324974</v>
      </c>
      <c r="K54" s="5">
        <v>158.4</v>
      </c>
      <c r="L54" s="5">
        <v>162.64553568044846</v>
      </c>
      <c r="M54" s="5">
        <v>163</v>
      </c>
      <c r="N54" s="5">
        <v>147.59575745398479</v>
      </c>
      <c r="O54" s="5">
        <v>145.4</v>
      </c>
      <c r="P54" s="5">
        <v>132.73482955515522</v>
      </c>
      <c r="Q54" s="5">
        <v>95.4</v>
      </c>
      <c r="R54" s="5">
        <v>88.309980047387953</v>
      </c>
      <c r="S54" s="5">
        <v>81.400000000000006</v>
      </c>
      <c r="T54" s="5">
        <v>69.469799861569882</v>
      </c>
      <c r="U54" s="5">
        <v>56</v>
      </c>
      <c r="V54" s="5">
        <v>46.995208715131113</v>
      </c>
      <c r="W54" s="5">
        <v>42.6</v>
      </c>
      <c r="X54" s="5">
        <v>38.765379077660235</v>
      </c>
    </row>
    <row r="55" spans="1:24" x14ac:dyDescent="0.2">
      <c r="A55" s="5">
        <v>31</v>
      </c>
      <c r="B55" s="5">
        <v>33.475411512223523</v>
      </c>
      <c r="C55" s="5">
        <v>50.9</v>
      </c>
      <c r="D55" s="5">
        <v>40.945691033358607</v>
      </c>
      <c r="E55" s="5">
        <v>68</v>
      </c>
      <c r="F55" s="5">
        <v>48.189796229936682</v>
      </c>
      <c r="G55" s="5">
        <v>99.3</v>
      </c>
      <c r="H55" s="5">
        <v>90.205625448024421</v>
      </c>
      <c r="I55" s="5">
        <v>128.6</v>
      </c>
      <c r="J55" s="5">
        <v>132.19276190374401</v>
      </c>
      <c r="K55" s="5">
        <v>166.3</v>
      </c>
      <c r="L55" s="5">
        <v>169.92024693335765</v>
      </c>
      <c r="M55" s="5">
        <v>191.1</v>
      </c>
      <c r="N55" s="5">
        <v>154.62591685513132</v>
      </c>
      <c r="O55" s="5">
        <v>147.19999999999999</v>
      </c>
      <c r="P55" s="5">
        <v>138.40944181892337</v>
      </c>
      <c r="Q55" s="5">
        <v>96.5</v>
      </c>
      <c r="R55" s="5">
        <v>92.803520745863395</v>
      </c>
      <c r="S55" s="5">
        <v>89.2</v>
      </c>
      <c r="T55" s="5">
        <v>73.291884507532544</v>
      </c>
      <c r="U55" s="5">
        <v>64.8</v>
      </c>
      <c r="V55" s="5">
        <v>49.926901081177782</v>
      </c>
      <c r="W55" s="5">
        <v>44</v>
      </c>
      <c r="X55" s="5">
        <v>41.059929900642935</v>
      </c>
    </row>
    <row r="56" spans="1:24" x14ac:dyDescent="0.2">
      <c r="A56" s="5">
        <v>36.200000000000003</v>
      </c>
      <c r="B56" s="5">
        <v>35.669280223304909</v>
      </c>
      <c r="C56" s="5">
        <v>54.6</v>
      </c>
      <c r="D56" s="5">
        <v>43.570701032662448</v>
      </c>
      <c r="E56" s="5">
        <v>71.3</v>
      </c>
      <c r="F56" s="5">
        <v>51.222342200840195</v>
      </c>
      <c r="G56" s="5">
        <v>101.9</v>
      </c>
      <c r="H56" s="5">
        <v>95.196207455080298</v>
      </c>
      <c r="I56" s="5">
        <v>160</v>
      </c>
      <c r="J56" s="5">
        <v>138.4191100540514</v>
      </c>
      <c r="K56" s="5">
        <v>233.8</v>
      </c>
      <c r="L56" s="5">
        <v>179.84435524545395</v>
      </c>
      <c r="M56" s="5">
        <v>214.9</v>
      </c>
      <c r="N56" s="5">
        <v>164.21640930531348</v>
      </c>
      <c r="O56" s="5">
        <v>193.2</v>
      </c>
      <c r="P56" s="5">
        <v>146.15070669899194</v>
      </c>
      <c r="Q56" s="5">
        <v>113.3</v>
      </c>
      <c r="R56" s="5">
        <v>98.933576365411156</v>
      </c>
      <c r="S56" s="5">
        <v>91.2</v>
      </c>
      <c r="T56" s="5">
        <v>78.505944651756849</v>
      </c>
      <c r="U56" s="5">
        <v>74.599999999999994</v>
      </c>
      <c r="V56" s="5">
        <v>53.926294537070355</v>
      </c>
      <c r="W56" s="5">
        <v>59.3</v>
      </c>
      <c r="X56" s="5">
        <v>44.190139486045197</v>
      </c>
    </row>
    <row r="57" spans="1:24" x14ac:dyDescent="0.2">
      <c r="A57" s="5">
        <v>63</v>
      </c>
      <c r="B57" s="5">
        <v>38.663514739436785</v>
      </c>
      <c r="C57" s="5">
        <v>61.5</v>
      </c>
      <c r="D57" s="5">
        <v>47.153365530955348</v>
      </c>
      <c r="E57" s="5">
        <v>71.7</v>
      </c>
      <c r="F57" s="5">
        <v>55.361219687889196</v>
      </c>
      <c r="G57" s="5">
        <v>115.7</v>
      </c>
      <c r="H57" s="5">
        <v>102.00745045500796</v>
      </c>
      <c r="I57" s="5">
        <v>172.2</v>
      </c>
      <c r="J57" s="5">
        <v>146.91695062533825</v>
      </c>
      <c r="K57" s="5">
        <v>238.5</v>
      </c>
      <c r="L57" s="5">
        <v>196.73527401032698</v>
      </c>
      <c r="M57" s="5">
        <v>219</v>
      </c>
      <c r="N57" s="5">
        <v>180.53951096813037</v>
      </c>
      <c r="O57" s="5">
        <v>197.1</v>
      </c>
      <c r="P57" s="5">
        <v>159.32640693467204</v>
      </c>
      <c r="Q57" s="5">
        <v>154.1</v>
      </c>
      <c r="R57" s="5">
        <v>109.36698440951007</v>
      </c>
      <c r="S57" s="5">
        <v>114.3</v>
      </c>
      <c r="T57" s="5">
        <v>87.380320420500468</v>
      </c>
      <c r="U57" s="5">
        <v>81</v>
      </c>
      <c r="V57" s="5">
        <v>60.733297025133332</v>
      </c>
      <c r="W57" s="5">
        <v>60.5</v>
      </c>
      <c r="X57" s="5">
        <v>49.517783457807532</v>
      </c>
    </row>
    <row r="58" spans="1:24" x14ac:dyDescent="0.2">
      <c r="A58" s="5">
        <v>69.900000000000006</v>
      </c>
      <c r="B58" s="5">
        <v>43.762638334586903</v>
      </c>
      <c r="C58" s="5">
        <v>69.3</v>
      </c>
      <c r="D58" s="5">
        <v>53.254574029597656</v>
      </c>
      <c r="E58" s="5">
        <v>80.3</v>
      </c>
      <c r="F58" s="5">
        <v>62.409648172011863</v>
      </c>
      <c r="G58" s="5">
        <v>180.2</v>
      </c>
      <c r="H58" s="5">
        <v>113.60686583350012</v>
      </c>
      <c r="I58" s="5">
        <v>184.2</v>
      </c>
      <c r="J58" s="5">
        <v>161.3886091181576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AA73"/>
  <sheetViews>
    <sheetView workbookViewId="0">
      <pane xSplit="1" ySplit="1" topLeftCell="K42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RowHeight="12.75" x14ac:dyDescent="0.2"/>
  <cols>
    <col min="1" max="1" width="18.42578125" customWidth="1"/>
  </cols>
  <sheetData>
    <row r="1" spans="1:27" ht="18.75" x14ac:dyDescent="0.2">
      <c r="A1" s="6" t="s">
        <v>0</v>
      </c>
      <c r="B1" s="7" t="s">
        <v>11</v>
      </c>
      <c r="C1" s="7" t="s">
        <v>12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8" t="s">
        <v>13</v>
      </c>
      <c r="O1" s="9" t="s">
        <v>16</v>
      </c>
      <c r="P1" s="7" t="s">
        <v>11</v>
      </c>
      <c r="Q1" s="7" t="s">
        <v>12</v>
      </c>
      <c r="R1" s="7" t="s">
        <v>1</v>
      </c>
      <c r="S1" s="7" t="s">
        <v>2</v>
      </c>
      <c r="T1" s="7" t="s">
        <v>3</v>
      </c>
      <c r="U1" s="7" t="s">
        <v>4</v>
      </c>
      <c r="V1" s="7" t="s">
        <v>5</v>
      </c>
      <c r="W1" s="7" t="s">
        <v>6</v>
      </c>
      <c r="X1" s="7" t="s">
        <v>7</v>
      </c>
      <c r="Y1" s="7" t="s">
        <v>8</v>
      </c>
      <c r="Z1" s="7" t="s">
        <v>9</v>
      </c>
      <c r="AA1" s="8" t="s">
        <v>10</v>
      </c>
    </row>
    <row r="2" spans="1:27" x14ac:dyDescent="0.2">
      <c r="A2" s="10" t="s">
        <v>17</v>
      </c>
      <c r="B2" s="11" t="e">
        <f>+DATAmm!#REF!</f>
        <v>#REF!</v>
      </c>
      <c r="C2" s="11" t="e">
        <f>+DATAmm!#REF!</f>
        <v>#REF!</v>
      </c>
      <c r="D2" s="11" t="e">
        <f>+DATAmm!#REF!</f>
        <v>#REF!</v>
      </c>
      <c r="E2" s="11" t="e">
        <f>+DATAmm!#REF!</f>
        <v>#REF!</v>
      </c>
      <c r="F2" s="11" t="e">
        <f>+DATAmm!#REF!</f>
        <v>#REF!</v>
      </c>
      <c r="G2" s="11" t="e">
        <f>+DATAmm!#REF!</f>
        <v>#REF!</v>
      </c>
      <c r="H2" s="11" t="e">
        <f>+DATAmm!#REF!</f>
        <v>#REF!</v>
      </c>
      <c r="I2" s="11" t="e">
        <f>+DATAmm!#REF!</f>
        <v>#REF!</v>
      </c>
      <c r="J2" s="11" t="e">
        <f>+DATAmm!#REF!</f>
        <v>#REF!</v>
      </c>
      <c r="K2" s="11" t="e">
        <f>+DATAmm!#REF!</f>
        <v>#REF!</v>
      </c>
      <c r="L2" s="11" t="e">
        <f>+DATAmm!#REF!</f>
        <v>#REF!</v>
      </c>
      <c r="M2" s="11" t="e">
        <f>+DATAmm!#REF!</f>
        <v>#REF!</v>
      </c>
      <c r="N2" s="11" t="e">
        <f t="shared" ref="N2:N33" si="0">SUM(B2:M2)</f>
        <v>#REF!</v>
      </c>
      <c r="P2" s="11" t="e">
        <f t="shared" ref="P2:P33" si="1">+B2</f>
        <v>#REF!</v>
      </c>
      <c r="Q2" s="11" t="e">
        <f t="shared" ref="Q2:Q33" si="2">+C2+P2</f>
        <v>#REF!</v>
      </c>
      <c r="R2" s="11" t="e">
        <f t="shared" ref="R2:R33" si="3">+D2+Q2</f>
        <v>#REF!</v>
      </c>
      <c r="S2" s="11" t="e">
        <f t="shared" ref="S2:S33" si="4">+E2+R2</f>
        <v>#REF!</v>
      </c>
      <c r="T2" s="11" t="e">
        <f t="shared" ref="T2:T33" si="5">+F2+S2</f>
        <v>#REF!</v>
      </c>
      <c r="U2" s="11" t="e">
        <f t="shared" ref="U2:U33" si="6">+G2+T2</f>
        <v>#REF!</v>
      </c>
      <c r="V2" s="11" t="e">
        <f t="shared" ref="V2:V33" si="7">+H2+U2</f>
        <v>#REF!</v>
      </c>
      <c r="W2" s="11" t="e">
        <f t="shared" ref="W2:W33" si="8">+I2+V2</f>
        <v>#REF!</v>
      </c>
      <c r="X2" s="11" t="e">
        <f t="shared" ref="X2:X33" si="9">+J2+W2</f>
        <v>#REF!</v>
      </c>
      <c r="Y2" s="11" t="e">
        <f t="shared" ref="Y2:Y33" si="10">+K2+X2</f>
        <v>#REF!</v>
      </c>
      <c r="Z2" s="11" t="e">
        <f t="shared" ref="Z2:Z33" si="11">+L2+Y2</f>
        <v>#REF!</v>
      </c>
      <c r="AA2" s="11" t="e">
        <f t="shared" ref="AA2:AA33" si="12">+M2+Z2</f>
        <v>#REF!</v>
      </c>
    </row>
    <row r="3" spans="1:27" x14ac:dyDescent="0.2">
      <c r="A3" s="10" t="s">
        <v>18</v>
      </c>
      <c r="B3" s="11" t="e">
        <f>+DATAmm!#REF!</f>
        <v>#REF!</v>
      </c>
      <c r="C3" s="11" t="e">
        <f>+DATAmm!#REF!</f>
        <v>#REF!</v>
      </c>
      <c r="D3" s="11" t="e">
        <f>+DATAmm!#REF!</f>
        <v>#REF!</v>
      </c>
      <c r="E3" s="11" t="e">
        <f>+DATAmm!#REF!</f>
        <v>#REF!</v>
      </c>
      <c r="F3" s="11" t="e">
        <f>+DATAmm!#REF!</f>
        <v>#REF!</v>
      </c>
      <c r="G3" s="11" t="e">
        <f>+DATAmm!#REF!</f>
        <v>#REF!</v>
      </c>
      <c r="H3" s="11" t="e">
        <f>+DATAmm!#REF!</f>
        <v>#REF!</v>
      </c>
      <c r="I3" s="11" t="e">
        <f>+DATAmm!#REF!</f>
        <v>#REF!</v>
      </c>
      <c r="J3" s="11" t="e">
        <f>+DATAmm!#REF!</f>
        <v>#REF!</v>
      </c>
      <c r="K3" s="11" t="e">
        <f>+DATAmm!#REF!</f>
        <v>#REF!</v>
      </c>
      <c r="L3" s="11" t="e">
        <f>+DATAmm!#REF!</f>
        <v>#REF!</v>
      </c>
      <c r="M3" s="11" t="e">
        <f>+DATAmm!#REF!</f>
        <v>#REF!</v>
      </c>
      <c r="N3" s="11" t="e">
        <f t="shared" si="0"/>
        <v>#REF!</v>
      </c>
      <c r="P3" s="11" t="e">
        <f t="shared" si="1"/>
        <v>#REF!</v>
      </c>
      <c r="Q3" s="11" t="e">
        <f t="shared" si="2"/>
        <v>#REF!</v>
      </c>
      <c r="R3" s="11" t="e">
        <f t="shared" si="3"/>
        <v>#REF!</v>
      </c>
      <c r="S3" s="11" t="e">
        <f t="shared" si="4"/>
        <v>#REF!</v>
      </c>
      <c r="T3" s="11" t="e">
        <f t="shared" si="5"/>
        <v>#REF!</v>
      </c>
      <c r="U3" s="11" t="e">
        <f t="shared" si="6"/>
        <v>#REF!</v>
      </c>
      <c r="V3" s="11" t="e">
        <f t="shared" si="7"/>
        <v>#REF!</v>
      </c>
      <c r="W3" s="11" t="e">
        <f t="shared" si="8"/>
        <v>#REF!</v>
      </c>
      <c r="X3" s="11" t="e">
        <f t="shared" si="9"/>
        <v>#REF!</v>
      </c>
      <c r="Y3" s="11" t="e">
        <f t="shared" si="10"/>
        <v>#REF!</v>
      </c>
      <c r="Z3" s="11" t="e">
        <f t="shared" si="11"/>
        <v>#REF!</v>
      </c>
      <c r="AA3" s="11" t="e">
        <f t="shared" si="12"/>
        <v>#REF!</v>
      </c>
    </row>
    <row r="4" spans="1:27" x14ac:dyDescent="0.2">
      <c r="A4" s="10" t="s">
        <v>19</v>
      </c>
      <c r="B4" s="11" t="e">
        <f>+DATAmm!#REF!</f>
        <v>#REF!</v>
      </c>
      <c r="C4" s="11" t="e">
        <f>+DATAmm!#REF!</f>
        <v>#REF!</v>
      </c>
      <c r="D4" s="11" t="e">
        <f>+DATAmm!#REF!</f>
        <v>#REF!</v>
      </c>
      <c r="E4" s="11" t="e">
        <f>+DATAmm!#REF!</f>
        <v>#REF!</v>
      </c>
      <c r="F4" s="11" t="e">
        <f>+DATAmm!#REF!</f>
        <v>#REF!</v>
      </c>
      <c r="G4" s="11" t="e">
        <f>+DATAmm!#REF!</f>
        <v>#REF!</v>
      </c>
      <c r="H4" s="11" t="e">
        <f>+DATAmm!#REF!</f>
        <v>#REF!</v>
      </c>
      <c r="I4" s="11" t="e">
        <f>+DATAmm!#REF!</f>
        <v>#REF!</v>
      </c>
      <c r="J4" s="11" t="e">
        <f>+DATAmm!#REF!</f>
        <v>#REF!</v>
      </c>
      <c r="K4" s="11" t="e">
        <f>+DATAmm!#REF!</f>
        <v>#REF!</v>
      </c>
      <c r="L4" s="11" t="e">
        <f>+DATAmm!#REF!</f>
        <v>#REF!</v>
      </c>
      <c r="M4" s="11" t="e">
        <f>+DATAmm!#REF!</f>
        <v>#REF!</v>
      </c>
      <c r="N4" s="11" t="e">
        <f t="shared" si="0"/>
        <v>#REF!</v>
      </c>
      <c r="P4" s="11" t="e">
        <f t="shared" si="1"/>
        <v>#REF!</v>
      </c>
      <c r="Q4" s="11" t="e">
        <f t="shared" si="2"/>
        <v>#REF!</v>
      </c>
      <c r="R4" s="11" t="e">
        <f t="shared" si="3"/>
        <v>#REF!</v>
      </c>
      <c r="S4" s="11" t="e">
        <f t="shared" si="4"/>
        <v>#REF!</v>
      </c>
      <c r="T4" s="11" t="e">
        <f t="shared" si="5"/>
        <v>#REF!</v>
      </c>
      <c r="U4" s="11" t="e">
        <f t="shared" si="6"/>
        <v>#REF!</v>
      </c>
      <c r="V4" s="11" t="e">
        <f t="shared" si="7"/>
        <v>#REF!</v>
      </c>
      <c r="W4" s="11" t="e">
        <f t="shared" si="8"/>
        <v>#REF!</v>
      </c>
      <c r="X4" s="11" t="e">
        <f t="shared" si="9"/>
        <v>#REF!</v>
      </c>
      <c r="Y4" s="11" t="e">
        <f t="shared" si="10"/>
        <v>#REF!</v>
      </c>
      <c r="Z4" s="11" t="e">
        <f t="shared" si="11"/>
        <v>#REF!</v>
      </c>
      <c r="AA4" s="11" t="e">
        <f t="shared" si="12"/>
        <v>#REF!</v>
      </c>
    </row>
    <row r="5" spans="1:27" x14ac:dyDescent="0.2">
      <c r="A5" s="10" t="s">
        <v>20</v>
      </c>
      <c r="B5" s="11" t="e">
        <f>+DATAmm!#REF!</f>
        <v>#REF!</v>
      </c>
      <c r="C5" s="11" t="e">
        <f>+DATAmm!#REF!</f>
        <v>#REF!</v>
      </c>
      <c r="D5" s="11" t="e">
        <f>+DATAmm!#REF!</f>
        <v>#REF!</v>
      </c>
      <c r="E5" s="11" t="e">
        <f>+DATAmm!#REF!</f>
        <v>#REF!</v>
      </c>
      <c r="F5" s="11" t="e">
        <f>+DATAmm!#REF!</f>
        <v>#REF!</v>
      </c>
      <c r="G5" s="11" t="e">
        <f>+DATAmm!#REF!</f>
        <v>#REF!</v>
      </c>
      <c r="H5" s="11" t="e">
        <f>+DATAmm!#REF!</f>
        <v>#REF!</v>
      </c>
      <c r="I5" s="11" t="e">
        <f>+DATAmm!#REF!</f>
        <v>#REF!</v>
      </c>
      <c r="J5" s="11" t="e">
        <f>+DATAmm!#REF!</f>
        <v>#REF!</v>
      </c>
      <c r="K5" s="11" t="e">
        <f>+DATAmm!#REF!</f>
        <v>#REF!</v>
      </c>
      <c r="L5" s="11" t="e">
        <f>+DATAmm!#REF!</f>
        <v>#REF!</v>
      </c>
      <c r="M5" s="11" t="e">
        <f>+DATAmm!#REF!</f>
        <v>#REF!</v>
      </c>
      <c r="N5" s="11" t="e">
        <f t="shared" si="0"/>
        <v>#REF!</v>
      </c>
      <c r="P5" s="11" t="e">
        <f t="shared" si="1"/>
        <v>#REF!</v>
      </c>
      <c r="Q5" s="11" t="e">
        <f t="shared" si="2"/>
        <v>#REF!</v>
      </c>
      <c r="R5" s="11" t="e">
        <f t="shared" si="3"/>
        <v>#REF!</v>
      </c>
      <c r="S5" s="11" t="e">
        <f t="shared" si="4"/>
        <v>#REF!</v>
      </c>
      <c r="T5" s="11" t="e">
        <f t="shared" si="5"/>
        <v>#REF!</v>
      </c>
      <c r="U5" s="11" t="e">
        <f t="shared" si="6"/>
        <v>#REF!</v>
      </c>
      <c r="V5" s="11" t="e">
        <f t="shared" si="7"/>
        <v>#REF!</v>
      </c>
      <c r="W5" s="11" t="e">
        <f t="shared" si="8"/>
        <v>#REF!</v>
      </c>
      <c r="X5" s="11" t="e">
        <f t="shared" si="9"/>
        <v>#REF!</v>
      </c>
      <c r="Y5" s="11" t="e">
        <f t="shared" si="10"/>
        <v>#REF!</v>
      </c>
      <c r="Z5" s="11" t="e">
        <f t="shared" si="11"/>
        <v>#REF!</v>
      </c>
      <c r="AA5" s="11" t="e">
        <f t="shared" si="12"/>
        <v>#REF!</v>
      </c>
    </row>
    <row r="6" spans="1:27" x14ac:dyDescent="0.2">
      <c r="A6" s="10" t="s">
        <v>21</v>
      </c>
      <c r="B6" s="11" t="e">
        <f>+DATAmm!#REF!</f>
        <v>#REF!</v>
      </c>
      <c r="C6" s="11" t="e">
        <f>+DATAmm!#REF!</f>
        <v>#REF!</v>
      </c>
      <c r="D6" s="11" t="e">
        <f>+DATAmm!#REF!</f>
        <v>#REF!</v>
      </c>
      <c r="E6" s="11" t="e">
        <f>+DATAmm!#REF!</f>
        <v>#REF!</v>
      </c>
      <c r="F6" s="11" t="e">
        <f>+DATAmm!#REF!</f>
        <v>#REF!</v>
      </c>
      <c r="G6" s="11" t="e">
        <f>+DATAmm!#REF!</f>
        <v>#REF!</v>
      </c>
      <c r="H6" s="11" t="e">
        <f>+DATAmm!#REF!</f>
        <v>#REF!</v>
      </c>
      <c r="I6" s="11" t="e">
        <f>+DATAmm!#REF!</f>
        <v>#REF!</v>
      </c>
      <c r="J6" s="11" t="e">
        <f>+DATAmm!#REF!</f>
        <v>#REF!</v>
      </c>
      <c r="K6" s="11" t="e">
        <f>+DATAmm!#REF!</f>
        <v>#REF!</v>
      </c>
      <c r="L6" s="11" t="e">
        <f>+DATAmm!#REF!</f>
        <v>#REF!</v>
      </c>
      <c r="M6" s="11" t="e">
        <f>+DATAmm!#REF!</f>
        <v>#REF!</v>
      </c>
      <c r="N6" s="11" t="e">
        <f t="shared" si="0"/>
        <v>#REF!</v>
      </c>
      <c r="P6" s="11" t="e">
        <f t="shared" si="1"/>
        <v>#REF!</v>
      </c>
      <c r="Q6" s="11" t="e">
        <f t="shared" si="2"/>
        <v>#REF!</v>
      </c>
      <c r="R6" s="11" t="e">
        <f t="shared" si="3"/>
        <v>#REF!</v>
      </c>
      <c r="S6" s="11" t="e">
        <f t="shared" si="4"/>
        <v>#REF!</v>
      </c>
      <c r="T6" s="11" t="e">
        <f t="shared" si="5"/>
        <v>#REF!</v>
      </c>
      <c r="U6" s="11" t="e">
        <f t="shared" si="6"/>
        <v>#REF!</v>
      </c>
      <c r="V6" s="11" t="e">
        <f t="shared" si="7"/>
        <v>#REF!</v>
      </c>
      <c r="W6" s="11" t="e">
        <f t="shared" si="8"/>
        <v>#REF!</v>
      </c>
      <c r="X6" s="11" t="e">
        <f t="shared" si="9"/>
        <v>#REF!</v>
      </c>
      <c r="Y6" s="11" t="e">
        <f t="shared" si="10"/>
        <v>#REF!</v>
      </c>
      <c r="Z6" s="11" t="e">
        <f t="shared" si="11"/>
        <v>#REF!</v>
      </c>
      <c r="AA6" s="11" t="e">
        <f t="shared" si="12"/>
        <v>#REF!</v>
      </c>
    </row>
    <row r="7" spans="1:27" x14ac:dyDescent="0.2">
      <c r="A7" s="10" t="s">
        <v>22</v>
      </c>
      <c r="B7" s="11" t="e">
        <f>+DATAmm!#REF!</f>
        <v>#REF!</v>
      </c>
      <c r="C7" s="11" t="e">
        <f>+DATAmm!#REF!</f>
        <v>#REF!</v>
      </c>
      <c r="D7" s="11" t="e">
        <f>+DATAmm!#REF!</f>
        <v>#REF!</v>
      </c>
      <c r="E7" s="11" t="e">
        <f>+DATAmm!#REF!</f>
        <v>#REF!</v>
      </c>
      <c r="F7" s="11" t="e">
        <f>+DATAmm!#REF!</f>
        <v>#REF!</v>
      </c>
      <c r="G7" s="11" t="e">
        <f>+DATAmm!#REF!</f>
        <v>#REF!</v>
      </c>
      <c r="H7" s="11" t="e">
        <f>+DATAmm!#REF!</f>
        <v>#REF!</v>
      </c>
      <c r="I7" s="11" t="e">
        <f>+DATAmm!#REF!</f>
        <v>#REF!</v>
      </c>
      <c r="J7" s="11" t="e">
        <f>+DATAmm!#REF!</f>
        <v>#REF!</v>
      </c>
      <c r="K7" s="11" t="e">
        <f>+DATAmm!#REF!</f>
        <v>#REF!</v>
      </c>
      <c r="L7" s="11" t="e">
        <f>+DATAmm!#REF!</f>
        <v>#REF!</v>
      </c>
      <c r="M7" s="11" t="e">
        <f>+DATAmm!#REF!</f>
        <v>#REF!</v>
      </c>
      <c r="N7" s="11" t="e">
        <f t="shared" si="0"/>
        <v>#REF!</v>
      </c>
      <c r="P7" s="11" t="e">
        <f t="shared" si="1"/>
        <v>#REF!</v>
      </c>
      <c r="Q7" s="11" t="e">
        <f t="shared" si="2"/>
        <v>#REF!</v>
      </c>
      <c r="R7" s="11" t="e">
        <f t="shared" si="3"/>
        <v>#REF!</v>
      </c>
      <c r="S7" s="11" t="e">
        <f t="shared" si="4"/>
        <v>#REF!</v>
      </c>
      <c r="T7" s="11" t="e">
        <f t="shared" si="5"/>
        <v>#REF!</v>
      </c>
      <c r="U7" s="11" t="e">
        <f t="shared" si="6"/>
        <v>#REF!</v>
      </c>
      <c r="V7" s="11" t="e">
        <f t="shared" si="7"/>
        <v>#REF!</v>
      </c>
      <c r="W7" s="11" t="e">
        <f t="shared" si="8"/>
        <v>#REF!</v>
      </c>
      <c r="X7" s="11" t="e">
        <f t="shared" si="9"/>
        <v>#REF!</v>
      </c>
      <c r="Y7" s="11" t="e">
        <f t="shared" si="10"/>
        <v>#REF!</v>
      </c>
      <c r="Z7" s="11" t="e">
        <f t="shared" si="11"/>
        <v>#REF!</v>
      </c>
      <c r="AA7" s="11" t="e">
        <f t="shared" si="12"/>
        <v>#REF!</v>
      </c>
    </row>
    <row r="8" spans="1:27" x14ac:dyDescent="0.2">
      <c r="A8" s="10" t="s">
        <v>23</v>
      </c>
      <c r="B8" s="11" t="e">
        <f>+DATAmm!#REF!</f>
        <v>#REF!</v>
      </c>
      <c r="C8" s="11" t="e">
        <f>+DATAmm!#REF!</f>
        <v>#REF!</v>
      </c>
      <c r="D8" s="11" t="e">
        <f>+DATAmm!#REF!</f>
        <v>#REF!</v>
      </c>
      <c r="E8" s="11" t="e">
        <f>+DATAmm!#REF!</f>
        <v>#REF!</v>
      </c>
      <c r="F8" s="11" t="e">
        <f>+DATAmm!#REF!</f>
        <v>#REF!</v>
      </c>
      <c r="G8" s="11" t="e">
        <f>+DATAmm!#REF!</f>
        <v>#REF!</v>
      </c>
      <c r="H8" s="11" t="e">
        <f>+DATAmm!#REF!</f>
        <v>#REF!</v>
      </c>
      <c r="I8" s="11" t="e">
        <f>+DATAmm!#REF!</f>
        <v>#REF!</v>
      </c>
      <c r="J8" s="11" t="e">
        <f>+DATAmm!#REF!</f>
        <v>#REF!</v>
      </c>
      <c r="K8" s="11" t="e">
        <f>+DATAmm!#REF!</f>
        <v>#REF!</v>
      </c>
      <c r="L8" s="11" t="e">
        <f>+DATAmm!#REF!</f>
        <v>#REF!</v>
      </c>
      <c r="M8" s="11" t="e">
        <f>+DATAmm!#REF!</f>
        <v>#REF!</v>
      </c>
      <c r="N8" s="11" t="e">
        <f t="shared" si="0"/>
        <v>#REF!</v>
      </c>
      <c r="P8" s="11" t="e">
        <f t="shared" si="1"/>
        <v>#REF!</v>
      </c>
      <c r="Q8" s="11" t="e">
        <f t="shared" si="2"/>
        <v>#REF!</v>
      </c>
      <c r="R8" s="11" t="e">
        <f t="shared" si="3"/>
        <v>#REF!</v>
      </c>
      <c r="S8" s="11" t="e">
        <f t="shared" si="4"/>
        <v>#REF!</v>
      </c>
      <c r="T8" s="11" t="e">
        <f t="shared" si="5"/>
        <v>#REF!</v>
      </c>
      <c r="U8" s="11" t="e">
        <f t="shared" si="6"/>
        <v>#REF!</v>
      </c>
      <c r="V8" s="11" t="e">
        <f t="shared" si="7"/>
        <v>#REF!</v>
      </c>
      <c r="W8" s="11" t="e">
        <f t="shared" si="8"/>
        <v>#REF!</v>
      </c>
      <c r="X8" s="11" t="e">
        <f t="shared" si="9"/>
        <v>#REF!</v>
      </c>
      <c r="Y8" s="11" t="e">
        <f t="shared" si="10"/>
        <v>#REF!</v>
      </c>
      <c r="Z8" s="11" t="e">
        <f t="shared" si="11"/>
        <v>#REF!</v>
      </c>
      <c r="AA8" s="11" t="e">
        <f t="shared" si="12"/>
        <v>#REF!</v>
      </c>
    </row>
    <row r="9" spans="1:27" x14ac:dyDescent="0.2">
      <c r="A9" s="10" t="s">
        <v>24</v>
      </c>
      <c r="B9" s="11" t="e">
        <f>+DATAmm!#REF!</f>
        <v>#REF!</v>
      </c>
      <c r="C9" s="11" t="e">
        <f>+DATAmm!#REF!</f>
        <v>#REF!</v>
      </c>
      <c r="D9" s="11" t="e">
        <f>+DATAmm!#REF!</f>
        <v>#REF!</v>
      </c>
      <c r="E9" s="11" t="e">
        <f>+DATAmm!#REF!</f>
        <v>#REF!</v>
      </c>
      <c r="F9" s="11" t="e">
        <f>+DATAmm!#REF!</f>
        <v>#REF!</v>
      </c>
      <c r="G9" s="11" t="e">
        <f>+DATAmm!#REF!</f>
        <v>#REF!</v>
      </c>
      <c r="H9" s="11" t="e">
        <f>+DATAmm!#REF!</f>
        <v>#REF!</v>
      </c>
      <c r="I9" s="11" t="e">
        <f>+DATAmm!#REF!</f>
        <v>#REF!</v>
      </c>
      <c r="J9" s="11" t="e">
        <f>+DATAmm!#REF!</f>
        <v>#REF!</v>
      </c>
      <c r="K9" s="11" t="e">
        <f>+DATAmm!#REF!</f>
        <v>#REF!</v>
      </c>
      <c r="L9" s="11" t="e">
        <f>+DATAmm!#REF!</f>
        <v>#REF!</v>
      </c>
      <c r="M9" s="11" t="e">
        <f>+DATAmm!#REF!</f>
        <v>#REF!</v>
      </c>
      <c r="N9" s="11" t="e">
        <f t="shared" si="0"/>
        <v>#REF!</v>
      </c>
      <c r="P9" s="11" t="e">
        <f t="shared" si="1"/>
        <v>#REF!</v>
      </c>
      <c r="Q9" s="11" t="e">
        <f t="shared" si="2"/>
        <v>#REF!</v>
      </c>
      <c r="R9" s="11" t="e">
        <f t="shared" si="3"/>
        <v>#REF!</v>
      </c>
      <c r="S9" s="11" t="e">
        <f t="shared" si="4"/>
        <v>#REF!</v>
      </c>
      <c r="T9" s="11" t="e">
        <f t="shared" si="5"/>
        <v>#REF!</v>
      </c>
      <c r="U9" s="11" t="e">
        <f t="shared" si="6"/>
        <v>#REF!</v>
      </c>
      <c r="V9" s="11" t="e">
        <f t="shared" si="7"/>
        <v>#REF!</v>
      </c>
      <c r="W9" s="11" t="e">
        <f t="shared" si="8"/>
        <v>#REF!</v>
      </c>
      <c r="X9" s="11" t="e">
        <f t="shared" si="9"/>
        <v>#REF!</v>
      </c>
      <c r="Y9" s="11" t="e">
        <f t="shared" si="10"/>
        <v>#REF!</v>
      </c>
      <c r="Z9" s="11" t="e">
        <f t="shared" si="11"/>
        <v>#REF!</v>
      </c>
      <c r="AA9" s="11" t="e">
        <f t="shared" si="12"/>
        <v>#REF!</v>
      </c>
    </row>
    <row r="10" spans="1:27" x14ac:dyDescent="0.2">
      <c r="A10" s="10" t="s">
        <v>25</v>
      </c>
      <c r="B10" s="11" t="e">
        <f>+DATAmm!#REF!</f>
        <v>#REF!</v>
      </c>
      <c r="C10" s="11" t="e">
        <f>+DATAmm!#REF!</f>
        <v>#REF!</v>
      </c>
      <c r="D10" s="11" t="e">
        <f>+DATAmm!#REF!</f>
        <v>#REF!</v>
      </c>
      <c r="E10" s="11" t="e">
        <f>+DATAmm!#REF!</f>
        <v>#REF!</v>
      </c>
      <c r="F10" s="11" t="e">
        <f>+DATAmm!#REF!</f>
        <v>#REF!</v>
      </c>
      <c r="G10" s="11" t="e">
        <f>+DATAmm!#REF!</f>
        <v>#REF!</v>
      </c>
      <c r="H10" s="11" t="e">
        <f>+DATAmm!#REF!</f>
        <v>#REF!</v>
      </c>
      <c r="I10" s="11" t="e">
        <f>+DATAmm!#REF!</f>
        <v>#REF!</v>
      </c>
      <c r="J10" s="11" t="e">
        <f>+DATAmm!#REF!</f>
        <v>#REF!</v>
      </c>
      <c r="K10" s="11" t="e">
        <f>+DATAmm!#REF!</f>
        <v>#REF!</v>
      </c>
      <c r="L10" s="11" t="e">
        <f>+DATAmm!#REF!</f>
        <v>#REF!</v>
      </c>
      <c r="M10" s="11" t="e">
        <f>+DATAmm!#REF!</f>
        <v>#REF!</v>
      </c>
      <c r="N10" s="11" t="e">
        <f t="shared" si="0"/>
        <v>#REF!</v>
      </c>
      <c r="P10" s="11" t="e">
        <f t="shared" si="1"/>
        <v>#REF!</v>
      </c>
      <c r="Q10" s="11" t="e">
        <f t="shared" si="2"/>
        <v>#REF!</v>
      </c>
      <c r="R10" s="11" t="e">
        <f t="shared" si="3"/>
        <v>#REF!</v>
      </c>
      <c r="S10" s="11" t="e">
        <f t="shared" si="4"/>
        <v>#REF!</v>
      </c>
      <c r="T10" s="11" t="e">
        <f t="shared" si="5"/>
        <v>#REF!</v>
      </c>
      <c r="U10" s="11" t="e">
        <f t="shared" si="6"/>
        <v>#REF!</v>
      </c>
      <c r="V10" s="11" t="e">
        <f t="shared" si="7"/>
        <v>#REF!</v>
      </c>
      <c r="W10" s="11" t="e">
        <f t="shared" si="8"/>
        <v>#REF!</v>
      </c>
      <c r="X10" s="11" t="e">
        <f t="shared" si="9"/>
        <v>#REF!</v>
      </c>
      <c r="Y10" s="11" t="e">
        <f t="shared" si="10"/>
        <v>#REF!</v>
      </c>
      <c r="Z10" s="11" t="e">
        <f t="shared" si="11"/>
        <v>#REF!</v>
      </c>
      <c r="AA10" s="11" t="e">
        <f t="shared" si="12"/>
        <v>#REF!</v>
      </c>
    </row>
    <row r="11" spans="1:27" x14ac:dyDescent="0.2">
      <c r="A11" s="10" t="s">
        <v>26</v>
      </c>
      <c r="B11" s="11" t="e">
        <f>+DATAmm!#REF!</f>
        <v>#REF!</v>
      </c>
      <c r="C11" s="11" t="e">
        <f>+DATAmm!#REF!</f>
        <v>#REF!</v>
      </c>
      <c r="D11" s="11" t="e">
        <f>+DATAmm!#REF!</f>
        <v>#REF!</v>
      </c>
      <c r="E11" s="11" t="e">
        <f>+DATAmm!#REF!</f>
        <v>#REF!</v>
      </c>
      <c r="F11" s="11" t="e">
        <f>+DATAmm!#REF!</f>
        <v>#REF!</v>
      </c>
      <c r="G11" s="11" t="e">
        <f>+DATAmm!#REF!</f>
        <v>#REF!</v>
      </c>
      <c r="H11" s="11" t="e">
        <f>+DATAmm!#REF!</f>
        <v>#REF!</v>
      </c>
      <c r="I11" s="11" t="e">
        <f>+DATAmm!#REF!</f>
        <v>#REF!</v>
      </c>
      <c r="J11" s="11" t="e">
        <f>+DATAmm!#REF!</f>
        <v>#REF!</v>
      </c>
      <c r="K11" s="11" t="e">
        <f>+DATAmm!#REF!</f>
        <v>#REF!</v>
      </c>
      <c r="L11" s="11" t="e">
        <f>+DATAmm!#REF!</f>
        <v>#REF!</v>
      </c>
      <c r="M11" s="11" t="e">
        <f>+DATAmm!#REF!</f>
        <v>#REF!</v>
      </c>
      <c r="N11" s="11" t="e">
        <f t="shared" si="0"/>
        <v>#REF!</v>
      </c>
      <c r="P11" s="11" t="e">
        <f t="shared" si="1"/>
        <v>#REF!</v>
      </c>
      <c r="Q11" s="11" t="e">
        <f t="shared" si="2"/>
        <v>#REF!</v>
      </c>
      <c r="R11" s="11" t="e">
        <f t="shared" si="3"/>
        <v>#REF!</v>
      </c>
      <c r="S11" s="11" t="e">
        <f t="shared" si="4"/>
        <v>#REF!</v>
      </c>
      <c r="T11" s="11" t="e">
        <f t="shared" si="5"/>
        <v>#REF!</v>
      </c>
      <c r="U11" s="11" t="e">
        <f t="shared" si="6"/>
        <v>#REF!</v>
      </c>
      <c r="V11" s="11" t="e">
        <f t="shared" si="7"/>
        <v>#REF!</v>
      </c>
      <c r="W11" s="11" t="e">
        <f t="shared" si="8"/>
        <v>#REF!</v>
      </c>
      <c r="X11" s="11" t="e">
        <f t="shared" si="9"/>
        <v>#REF!</v>
      </c>
      <c r="Y11" s="11" t="e">
        <f t="shared" si="10"/>
        <v>#REF!</v>
      </c>
      <c r="Z11" s="11" t="e">
        <f t="shared" si="11"/>
        <v>#REF!</v>
      </c>
      <c r="AA11" s="11" t="e">
        <f t="shared" si="12"/>
        <v>#REF!</v>
      </c>
    </row>
    <row r="12" spans="1:27" x14ac:dyDescent="0.2">
      <c r="A12" s="10" t="s">
        <v>27</v>
      </c>
      <c r="B12" s="11" t="e">
        <f>+DATAmm!#REF!</f>
        <v>#REF!</v>
      </c>
      <c r="C12" s="11" t="e">
        <f>+DATAmm!#REF!</f>
        <v>#REF!</v>
      </c>
      <c r="D12" s="11" t="e">
        <f>+DATAmm!#REF!</f>
        <v>#REF!</v>
      </c>
      <c r="E12" s="11" t="e">
        <f>+DATAmm!#REF!</f>
        <v>#REF!</v>
      </c>
      <c r="F12" s="11" t="e">
        <f>+DATAmm!#REF!</f>
        <v>#REF!</v>
      </c>
      <c r="G12" s="11" t="e">
        <f>+DATAmm!#REF!</f>
        <v>#REF!</v>
      </c>
      <c r="H12" s="11" t="e">
        <f>+DATAmm!#REF!</f>
        <v>#REF!</v>
      </c>
      <c r="I12" s="11" t="e">
        <f>+DATAmm!#REF!</f>
        <v>#REF!</v>
      </c>
      <c r="J12" s="11" t="e">
        <f>+DATAmm!#REF!</f>
        <v>#REF!</v>
      </c>
      <c r="K12" s="11" t="e">
        <f>+DATAmm!#REF!</f>
        <v>#REF!</v>
      </c>
      <c r="L12" s="11" t="e">
        <f>+DATAmm!#REF!</f>
        <v>#REF!</v>
      </c>
      <c r="M12" s="11" t="e">
        <f>+DATAmm!#REF!</f>
        <v>#REF!</v>
      </c>
      <c r="N12" s="11" t="e">
        <f t="shared" si="0"/>
        <v>#REF!</v>
      </c>
      <c r="P12" s="11" t="e">
        <f t="shared" si="1"/>
        <v>#REF!</v>
      </c>
      <c r="Q12" s="11" t="e">
        <f t="shared" si="2"/>
        <v>#REF!</v>
      </c>
      <c r="R12" s="11" t="e">
        <f t="shared" si="3"/>
        <v>#REF!</v>
      </c>
      <c r="S12" s="11" t="e">
        <f t="shared" si="4"/>
        <v>#REF!</v>
      </c>
      <c r="T12" s="11" t="e">
        <f t="shared" si="5"/>
        <v>#REF!</v>
      </c>
      <c r="U12" s="11" t="e">
        <f t="shared" si="6"/>
        <v>#REF!</v>
      </c>
      <c r="V12" s="11" t="e">
        <f t="shared" si="7"/>
        <v>#REF!</v>
      </c>
      <c r="W12" s="11" t="e">
        <f t="shared" si="8"/>
        <v>#REF!</v>
      </c>
      <c r="X12" s="11" t="e">
        <f t="shared" si="9"/>
        <v>#REF!</v>
      </c>
      <c r="Y12" s="11" t="e">
        <f t="shared" si="10"/>
        <v>#REF!</v>
      </c>
      <c r="Z12" s="11" t="e">
        <f t="shared" si="11"/>
        <v>#REF!</v>
      </c>
      <c r="AA12" s="11" t="e">
        <f t="shared" si="12"/>
        <v>#REF!</v>
      </c>
    </row>
    <row r="13" spans="1:27" x14ac:dyDescent="0.2">
      <c r="A13" s="10" t="s">
        <v>28</v>
      </c>
      <c r="B13" s="11" t="e">
        <f>+DATAmm!#REF!</f>
        <v>#REF!</v>
      </c>
      <c r="C13" s="11" t="e">
        <f>+DATAmm!#REF!</f>
        <v>#REF!</v>
      </c>
      <c r="D13" s="11" t="e">
        <f>+DATAmm!#REF!</f>
        <v>#REF!</v>
      </c>
      <c r="E13" s="11" t="e">
        <f>+DATAmm!#REF!</f>
        <v>#REF!</v>
      </c>
      <c r="F13" s="11" t="e">
        <f>+DATAmm!#REF!</f>
        <v>#REF!</v>
      </c>
      <c r="G13" s="11" t="e">
        <f>+DATAmm!#REF!</f>
        <v>#REF!</v>
      </c>
      <c r="H13" s="11" t="e">
        <f>+DATAmm!#REF!</f>
        <v>#REF!</v>
      </c>
      <c r="I13" s="11" t="e">
        <f>+DATAmm!#REF!</f>
        <v>#REF!</v>
      </c>
      <c r="J13" s="11" t="e">
        <f>+DATAmm!#REF!</f>
        <v>#REF!</v>
      </c>
      <c r="K13" s="11" t="e">
        <f>+DATAmm!#REF!</f>
        <v>#REF!</v>
      </c>
      <c r="L13" s="11" t="e">
        <f>+DATAmm!#REF!</f>
        <v>#REF!</v>
      </c>
      <c r="M13" s="11" t="e">
        <f>+DATAmm!#REF!</f>
        <v>#REF!</v>
      </c>
      <c r="N13" s="11" t="e">
        <f t="shared" si="0"/>
        <v>#REF!</v>
      </c>
      <c r="P13" s="11" t="e">
        <f t="shared" si="1"/>
        <v>#REF!</v>
      </c>
      <c r="Q13" s="11" t="e">
        <f t="shared" si="2"/>
        <v>#REF!</v>
      </c>
      <c r="R13" s="11" t="e">
        <f t="shared" si="3"/>
        <v>#REF!</v>
      </c>
      <c r="S13" s="11" t="e">
        <f t="shared" si="4"/>
        <v>#REF!</v>
      </c>
      <c r="T13" s="11" t="e">
        <f t="shared" si="5"/>
        <v>#REF!</v>
      </c>
      <c r="U13" s="11" t="e">
        <f t="shared" si="6"/>
        <v>#REF!</v>
      </c>
      <c r="V13" s="11" t="e">
        <f t="shared" si="7"/>
        <v>#REF!</v>
      </c>
      <c r="W13" s="11" t="e">
        <f t="shared" si="8"/>
        <v>#REF!</v>
      </c>
      <c r="X13" s="11" t="e">
        <f t="shared" si="9"/>
        <v>#REF!</v>
      </c>
      <c r="Y13" s="11" t="e">
        <f t="shared" si="10"/>
        <v>#REF!</v>
      </c>
      <c r="Z13" s="11" t="e">
        <f t="shared" si="11"/>
        <v>#REF!</v>
      </c>
      <c r="AA13" s="11" t="e">
        <f t="shared" si="12"/>
        <v>#REF!</v>
      </c>
    </row>
    <row r="14" spans="1:27" x14ac:dyDescent="0.2">
      <c r="A14" s="10" t="s">
        <v>29</v>
      </c>
      <c r="B14" s="11" t="e">
        <f>+DATAmm!#REF!</f>
        <v>#REF!</v>
      </c>
      <c r="C14" s="11" t="e">
        <f>+DATAmm!#REF!</f>
        <v>#REF!</v>
      </c>
      <c r="D14" s="11" t="e">
        <f>+DATAmm!#REF!</f>
        <v>#REF!</v>
      </c>
      <c r="E14" s="11" t="e">
        <f>+DATAmm!#REF!</f>
        <v>#REF!</v>
      </c>
      <c r="F14" s="11" t="e">
        <f>+DATAmm!#REF!</f>
        <v>#REF!</v>
      </c>
      <c r="G14" s="11" t="e">
        <f>+DATAmm!#REF!</f>
        <v>#REF!</v>
      </c>
      <c r="H14" s="11" t="e">
        <f>+DATAmm!#REF!</f>
        <v>#REF!</v>
      </c>
      <c r="I14" s="11" t="e">
        <f>+DATAmm!#REF!</f>
        <v>#REF!</v>
      </c>
      <c r="J14" s="11" t="e">
        <f>+DATAmm!#REF!</f>
        <v>#REF!</v>
      </c>
      <c r="K14" s="11" t="e">
        <f>+DATAmm!#REF!</f>
        <v>#REF!</v>
      </c>
      <c r="L14" s="11" t="e">
        <f>+DATAmm!#REF!</f>
        <v>#REF!</v>
      </c>
      <c r="M14" s="11" t="e">
        <f>+DATAmm!#REF!</f>
        <v>#REF!</v>
      </c>
      <c r="N14" s="11" t="e">
        <f t="shared" si="0"/>
        <v>#REF!</v>
      </c>
      <c r="P14" s="11" t="e">
        <f t="shared" si="1"/>
        <v>#REF!</v>
      </c>
      <c r="Q14" s="11" t="e">
        <f t="shared" si="2"/>
        <v>#REF!</v>
      </c>
      <c r="R14" s="11" t="e">
        <f t="shared" si="3"/>
        <v>#REF!</v>
      </c>
      <c r="S14" s="11" t="e">
        <f t="shared" si="4"/>
        <v>#REF!</v>
      </c>
      <c r="T14" s="11" t="e">
        <f t="shared" si="5"/>
        <v>#REF!</v>
      </c>
      <c r="U14" s="11" t="e">
        <f t="shared" si="6"/>
        <v>#REF!</v>
      </c>
      <c r="V14" s="11" t="e">
        <f t="shared" si="7"/>
        <v>#REF!</v>
      </c>
      <c r="W14" s="11" t="e">
        <f t="shared" si="8"/>
        <v>#REF!</v>
      </c>
      <c r="X14" s="11" t="e">
        <f t="shared" si="9"/>
        <v>#REF!</v>
      </c>
      <c r="Y14" s="11" t="e">
        <f t="shared" si="10"/>
        <v>#REF!</v>
      </c>
      <c r="Z14" s="11" t="e">
        <f t="shared" si="11"/>
        <v>#REF!</v>
      </c>
      <c r="AA14" s="11" t="e">
        <f t="shared" si="12"/>
        <v>#REF!</v>
      </c>
    </row>
    <row r="15" spans="1:27" x14ac:dyDescent="0.2">
      <c r="A15" s="10" t="s">
        <v>30</v>
      </c>
      <c r="B15" s="11" t="e">
        <f>+DATAmm!#REF!</f>
        <v>#REF!</v>
      </c>
      <c r="C15" s="11" t="e">
        <f>+DATAmm!#REF!</f>
        <v>#REF!</v>
      </c>
      <c r="D15" s="11" t="e">
        <f>+DATAmm!#REF!</f>
        <v>#REF!</v>
      </c>
      <c r="E15" s="11" t="e">
        <f>+DATAmm!#REF!</f>
        <v>#REF!</v>
      </c>
      <c r="F15" s="11" t="e">
        <f>+DATAmm!#REF!</f>
        <v>#REF!</v>
      </c>
      <c r="G15" s="11" t="e">
        <f>+DATAmm!#REF!</f>
        <v>#REF!</v>
      </c>
      <c r="H15" s="11" t="e">
        <f>+DATAmm!#REF!</f>
        <v>#REF!</v>
      </c>
      <c r="I15" s="11" t="e">
        <f>+DATAmm!#REF!</f>
        <v>#REF!</v>
      </c>
      <c r="J15" s="11" t="e">
        <f>+DATAmm!#REF!</f>
        <v>#REF!</v>
      </c>
      <c r="K15" s="11" t="e">
        <f>+DATAmm!#REF!</f>
        <v>#REF!</v>
      </c>
      <c r="L15" s="11" t="e">
        <f>+DATAmm!#REF!</f>
        <v>#REF!</v>
      </c>
      <c r="M15" s="11" t="e">
        <f>+DATAmm!#REF!</f>
        <v>#REF!</v>
      </c>
      <c r="N15" s="11" t="e">
        <f t="shared" si="0"/>
        <v>#REF!</v>
      </c>
      <c r="P15" s="11" t="e">
        <f t="shared" si="1"/>
        <v>#REF!</v>
      </c>
      <c r="Q15" s="11" t="e">
        <f t="shared" si="2"/>
        <v>#REF!</v>
      </c>
      <c r="R15" s="11" t="e">
        <f t="shared" si="3"/>
        <v>#REF!</v>
      </c>
      <c r="S15" s="11" t="e">
        <f t="shared" si="4"/>
        <v>#REF!</v>
      </c>
      <c r="T15" s="11" t="e">
        <f t="shared" si="5"/>
        <v>#REF!</v>
      </c>
      <c r="U15" s="11" t="e">
        <f t="shared" si="6"/>
        <v>#REF!</v>
      </c>
      <c r="V15" s="11" t="e">
        <f t="shared" si="7"/>
        <v>#REF!</v>
      </c>
      <c r="W15" s="11" t="e">
        <f t="shared" si="8"/>
        <v>#REF!</v>
      </c>
      <c r="X15" s="11" t="e">
        <f t="shared" si="9"/>
        <v>#REF!</v>
      </c>
      <c r="Y15" s="11" t="e">
        <f t="shared" si="10"/>
        <v>#REF!</v>
      </c>
      <c r="Z15" s="11" t="e">
        <f t="shared" si="11"/>
        <v>#REF!</v>
      </c>
      <c r="AA15" s="11" t="e">
        <f t="shared" si="12"/>
        <v>#REF!</v>
      </c>
    </row>
    <row r="16" spans="1:27" x14ac:dyDescent="0.2">
      <c r="A16" s="10" t="s">
        <v>31</v>
      </c>
      <c r="B16" s="11" t="e">
        <f>+DATAmm!#REF!</f>
        <v>#REF!</v>
      </c>
      <c r="C16" s="11" t="e">
        <f>+DATAmm!#REF!</f>
        <v>#REF!</v>
      </c>
      <c r="D16" s="11" t="e">
        <f>+DATAmm!#REF!</f>
        <v>#REF!</v>
      </c>
      <c r="E16" s="11" t="e">
        <f>+DATAmm!#REF!</f>
        <v>#REF!</v>
      </c>
      <c r="F16" s="11" t="e">
        <f>+DATAmm!#REF!</f>
        <v>#REF!</v>
      </c>
      <c r="G16" s="11" t="e">
        <f>+DATAmm!#REF!</f>
        <v>#REF!</v>
      </c>
      <c r="H16" s="11" t="e">
        <f>+DATAmm!#REF!</f>
        <v>#REF!</v>
      </c>
      <c r="I16" s="11" t="e">
        <f>+DATAmm!#REF!</f>
        <v>#REF!</v>
      </c>
      <c r="J16" s="11" t="e">
        <f>+DATAmm!#REF!</f>
        <v>#REF!</v>
      </c>
      <c r="K16" s="11" t="e">
        <f>+DATAmm!#REF!</f>
        <v>#REF!</v>
      </c>
      <c r="L16" s="11" t="e">
        <f>+DATAmm!#REF!</f>
        <v>#REF!</v>
      </c>
      <c r="M16" s="11" t="e">
        <f>+DATAmm!#REF!</f>
        <v>#REF!</v>
      </c>
      <c r="N16" s="11" t="e">
        <f t="shared" si="0"/>
        <v>#REF!</v>
      </c>
      <c r="P16" s="11" t="e">
        <f t="shared" si="1"/>
        <v>#REF!</v>
      </c>
      <c r="Q16" s="11" t="e">
        <f t="shared" si="2"/>
        <v>#REF!</v>
      </c>
      <c r="R16" s="11" t="e">
        <f t="shared" si="3"/>
        <v>#REF!</v>
      </c>
      <c r="S16" s="11" t="e">
        <f t="shared" si="4"/>
        <v>#REF!</v>
      </c>
      <c r="T16" s="11" t="e">
        <f t="shared" si="5"/>
        <v>#REF!</v>
      </c>
      <c r="U16" s="11" t="e">
        <f t="shared" si="6"/>
        <v>#REF!</v>
      </c>
      <c r="V16" s="11" t="e">
        <f t="shared" si="7"/>
        <v>#REF!</v>
      </c>
      <c r="W16" s="11" t="e">
        <f t="shared" si="8"/>
        <v>#REF!</v>
      </c>
      <c r="X16" s="11" t="e">
        <f t="shared" si="9"/>
        <v>#REF!</v>
      </c>
      <c r="Y16" s="11" t="e">
        <f t="shared" si="10"/>
        <v>#REF!</v>
      </c>
      <c r="Z16" s="11" t="e">
        <f t="shared" si="11"/>
        <v>#REF!</v>
      </c>
      <c r="AA16" s="11" t="e">
        <f t="shared" si="12"/>
        <v>#REF!</v>
      </c>
    </row>
    <row r="17" spans="1:27" x14ac:dyDescent="0.2">
      <c r="A17" s="10" t="s">
        <v>32</v>
      </c>
      <c r="B17" s="11" t="e">
        <f>+DATAmm!#REF!</f>
        <v>#REF!</v>
      </c>
      <c r="C17" s="11" t="e">
        <f>+DATAmm!#REF!</f>
        <v>#REF!</v>
      </c>
      <c r="D17" s="11" t="e">
        <f>+DATAmm!#REF!</f>
        <v>#REF!</v>
      </c>
      <c r="E17" s="11" t="e">
        <f>+DATAmm!#REF!</f>
        <v>#REF!</v>
      </c>
      <c r="F17" s="11" t="e">
        <f>+DATAmm!#REF!</f>
        <v>#REF!</v>
      </c>
      <c r="G17" s="11" t="e">
        <f>+DATAmm!#REF!</f>
        <v>#REF!</v>
      </c>
      <c r="H17" s="11" t="e">
        <f>+DATAmm!#REF!</f>
        <v>#REF!</v>
      </c>
      <c r="I17" s="11" t="e">
        <f>+DATAmm!#REF!</f>
        <v>#REF!</v>
      </c>
      <c r="J17" s="11" t="e">
        <f>+DATAmm!#REF!</f>
        <v>#REF!</v>
      </c>
      <c r="K17" s="11" t="e">
        <f>+DATAmm!#REF!</f>
        <v>#REF!</v>
      </c>
      <c r="L17" s="11" t="e">
        <f>+DATAmm!#REF!</f>
        <v>#REF!</v>
      </c>
      <c r="M17" s="11" t="e">
        <f>+DATAmm!#REF!</f>
        <v>#REF!</v>
      </c>
      <c r="N17" s="11" t="e">
        <f t="shared" si="0"/>
        <v>#REF!</v>
      </c>
      <c r="P17" s="11" t="e">
        <f t="shared" si="1"/>
        <v>#REF!</v>
      </c>
      <c r="Q17" s="11" t="e">
        <f t="shared" si="2"/>
        <v>#REF!</v>
      </c>
      <c r="R17" s="11" t="e">
        <f t="shared" si="3"/>
        <v>#REF!</v>
      </c>
      <c r="S17" s="11" t="e">
        <f t="shared" si="4"/>
        <v>#REF!</v>
      </c>
      <c r="T17" s="11" t="e">
        <f t="shared" si="5"/>
        <v>#REF!</v>
      </c>
      <c r="U17" s="11" t="e">
        <f t="shared" si="6"/>
        <v>#REF!</v>
      </c>
      <c r="V17" s="11" t="e">
        <f t="shared" si="7"/>
        <v>#REF!</v>
      </c>
      <c r="W17" s="11" t="e">
        <f t="shared" si="8"/>
        <v>#REF!</v>
      </c>
      <c r="X17" s="11" t="e">
        <f t="shared" si="9"/>
        <v>#REF!</v>
      </c>
      <c r="Y17" s="11" t="e">
        <f t="shared" si="10"/>
        <v>#REF!</v>
      </c>
      <c r="Z17" s="11" t="e">
        <f t="shared" si="11"/>
        <v>#REF!</v>
      </c>
      <c r="AA17" s="11" t="e">
        <f t="shared" si="12"/>
        <v>#REF!</v>
      </c>
    </row>
    <row r="18" spans="1:27" x14ac:dyDescent="0.2">
      <c r="A18" s="10" t="s">
        <v>33</v>
      </c>
      <c r="B18" s="11" t="e">
        <f>+DATAmm!#REF!</f>
        <v>#REF!</v>
      </c>
      <c r="C18" s="11" t="e">
        <f>+DATAmm!#REF!</f>
        <v>#REF!</v>
      </c>
      <c r="D18" s="11" t="e">
        <f>+DATAmm!#REF!</f>
        <v>#REF!</v>
      </c>
      <c r="E18" s="11" t="e">
        <f>+DATAmm!#REF!</f>
        <v>#REF!</v>
      </c>
      <c r="F18" s="11" t="e">
        <f>+DATAmm!#REF!</f>
        <v>#REF!</v>
      </c>
      <c r="G18" s="11" t="e">
        <f>+DATAmm!#REF!</f>
        <v>#REF!</v>
      </c>
      <c r="H18" s="11" t="e">
        <f>+DATAmm!#REF!</f>
        <v>#REF!</v>
      </c>
      <c r="I18" s="11" t="e">
        <f>+DATAmm!#REF!</f>
        <v>#REF!</v>
      </c>
      <c r="J18" s="11" t="e">
        <f>+DATAmm!#REF!</f>
        <v>#REF!</v>
      </c>
      <c r="K18" s="11" t="e">
        <f>+DATAmm!#REF!</f>
        <v>#REF!</v>
      </c>
      <c r="L18" s="11" t="e">
        <f>+DATAmm!#REF!</f>
        <v>#REF!</v>
      </c>
      <c r="M18" s="11" t="e">
        <f>+DATAmm!#REF!</f>
        <v>#REF!</v>
      </c>
      <c r="N18" s="11" t="e">
        <f t="shared" si="0"/>
        <v>#REF!</v>
      </c>
      <c r="P18" s="11" t="e">
        <f t="shared" si="1"/>
        <v>#REF!</v>
      </c>
      <c r="Q18" s="11" t="e">
        <f t="shared" si="2"/>
        <v>#REF!</v>
      </c>
      <c r="R18" s="11" t="e">
        <f t="shared" si="3"/>
        <v>#REF!</v>
      </c>
      <c r="S18" s="11" t="e">
        <f t="shared" si="4"/>
        <v>#REF!</v>
      </c>
      <c r="T18" s="11" t="e">
        <f t="shared" si="5"/>
        <v>#REF!</v>
      </c>
      <c r="U18" s="11" t="e">
        <f t="shared" si="6"/>
        <v>#REF!</v>
      </c>
      <c r="V18" s="11" t="e">
        <f t="shared" si="7"/>
        <v>#REF!</v>
      </c>
      <c r="W18" s="11" t="e">
        <f t="shared" si="8"/>
        <v>#REF!</v>
      </c>
      <c r="X18" s="11" t="e">
        <f t="shared" si="9"/>
        <v>#REF!</v>
      </c>
      <c r="Y18" s="11" t="e">
        <f t="shared" si="10"/>
        <v>#REF!</v>
      </c>
      <c r="Z18" s="11" t="e">
        <f t="shared" si="11"/>
        <v>#REF!</v>
      </c>
      <c r="AA18" s="11" t="e">
        <f t="shared" si="12"/>
        <v>#REF!</v>
      </c>
    </row>
    <row r="19" spans="1:27" x14ac:dyDescent="0.2">
      <c r="A19" s="10" t="s">
        <v>34</v>
      </c>
      <c r="B19" s="11" t="e">
        <f>+DATAmm!#REF!</f>
        <v>#REF!</v>
      </c>
      <c r="C19" s="11" t="e">
        <f>+DATAmm!#REF!</f>
        <v>#REF!</v>
      </c>
      <c r="D19" s="11" t="e">
        <f>+DATAmm!#REF!</f>
        <v>#REF!</v>
      </c>
      <c r="E19" s="11" t="e">
        <f>+DATAmm!#REF!</f>
        <v>#REF!</v>
      </c>
      <c r="F19" s="11" t="e">
        <f>+DATAmm!#REF!</f>
        <v>#REF!</v>
      </c>
      <c r="G19" s="11" t="e">
        <f>+DATAmm!#REF!</f>
        <v>#REF!</v>
      </c>
      <c r="H19" s="11" t="e">
        <f>+DATAmm!#REF!</f>
        <v>#REF!</v>
      </c>
      <c r="I19" s="11" t="e">
        <f>+DATAmm!#REF!</f>
        <v>#REF!</v>
      </c>
      <c r="J19" s="11" t="e">
        <f>+DATAmm!#REF!</f>
        <v>#REF!</v>
      </c>
      <c r="K19" s="11" t="e">
        <f>+DATAmm!#REF!</f>
        <v>#REF!</v>
      </c>
      <c r="L19" s="11" t="e">
        <f>+DATAmm!#REF!</f>
        <v>#REF!</v>
      </c>
      <c r="M19" s="11" t="e">
        <f>+DATAmm!#REF!</f>
        <v>#REF!</v>
      </c>
      <c r="N19" s="18" t="e">
        <f t="shared" si="0"/>
        <v>#REF!</v>
      </c>
      <c r="P19" s="11" t="e">
        <f t="shared" si="1"/>
        <v>#REF!</v>
      </c>
      <c r="Q19" s="11" t="e">
        <f t="shared" si="2"/>
        <v>#REF!</v>
      </c>
      <c r="R19" s="11" t="e">
        <f t="shared" si="3"/>
        <v>#REF!</v>
      </c>
      <c r="S19" s="11" t="e">
        <f t="shared" si="4"/>
        <v>#REF!</v>
      </c>
      <c r="T19" s="11" t="e">
        <f t="shared" si="5"/>
        <v>#REF!</v>
      </c>
      <c r="U19" s="11" t="e">
        <f t="shared" si="6"/>
        <v>#REF!</v>
      </c>
      <c r="V19" s="11" t="e">
        <f t="shared" si="7"/>
        <v>#REF!</v>
      </c>
      <c r="W19" s="11" t="e">
        <f t="shared" si="8"/>
        <v>#REF!</v>
      </c>
      <c r="X19" s="11" t="e">
        <f t="shared" si="9"/>
        <v>#REF!</v>
      </c>
      <c r="Y19" s="11" t="e">
        <f t="shared" si="10"/>
        <v>#REF!</v>
      </c>
      <c r="Z19" s="11" t="e">
        <f t="shared" si="11"/>
        <v>#REF!</v>
      </c>
      <c r="AA19" s="11" t="e">
        <f t="shared" si="12"/>
        <v>#REF!</v>
      </c>
    </row>
    <row r="20" spans="1:27" x14ac:dyDescent="0.2">
      <c r="A20" s="10" t="s">
        <v>35</v>
      </c>
      <c r="B20" s="11" t="e">
        <f>+DATAmm!#REF!</f>
        <v>#REF!</v>
      </c>
      <c r="C20" s="11" t="e">
        <f>+DATAmm!#REF!</f>
        <v>#REF!</v>
      </c>
      <c r="D20" s="11" t="e">
        <f>+DATAmm!#REF!</f>
        <v>#REF!</v>
      </c>
      <c r="E20" s="11" t="e">
        <f>+DATAmm!#REF!</f>
        <v>#REF!</v>
      </c>
      <c r="F20" s="11" t="e">
        <f>+DATAmm!#REF!</f>
        <v>#REF!</v>
      </c>
      <c r="G20" s="11" t="e">
        <f>+DATAmm!#REF!</f>
        <v>#REF!</v>
      </c>
      <c r="H20" s="11" t="e">
        <f>+DATAmm!#REF!</f>
        <v>#REF!</v>
      </c>
      <c r="I20" s="11" t="e">
        <f>+DATAmm!#REF!</f>
        <v>#REF!</v>
      </c>
      <c r="J20" s="11" t="e">
        <f>+DATAmm!#REF!</f>
        <v>#REF!</v>
      </c>
      <c r="K20" s="11" t="e">
        <f>+DATAmm!#REF!</f>
        <v>#REF!</v>
      </c>
      <c r="L20" s="11" t="e">
        <f>+DATAmm!#REF!</f>
        <v>#REF!</v>
      </c>
      <c r="M20" s="11" t="e">
        <f>+DATAmm!#REF!</f>
        <v>#REF!</v>
      </c>
      <c r="N20" s="11" t="e">
        <f t="shared" si="0"/>
        <v>#REF!</v>
      </c>
      <c r="P20" s="11" t="e">
        <f t="shared" si="1"/>
        <v>#REF!</v>
      </c>
      <c r="Q20" s="11" t="e">
        <f t="shared" si="2"/>
        <v>#REF!</v>
      </c>
      <c r="R20" s="11" t="e">
        <f t="shared" si="3"/>
        <v>#REF!</v>
      </c>
      <c r="S20" s="11" t="e">
        <f t="shared" si="4"/>
        <v>#REF!</v>
      </c>
      <c r="T20" s="11" t="e">
        <f t="shared" si="5"/>
        <v>#REF!</v>
      </c>
      <c r="U20" s="11" t="e">
        <f t="shared" si="6"/>
        <v>#REF!</v>
      </c>
      <c r="V20" s="11" t="e">
        <f t="shared" si="7"/>
        <v>#REF!</v>
      </c>
      <c r="W20" s="11" t="e">
        <f t="shared" si="8"/>
        <v>#REF!</v>
      </c>
      <c r="X20" s="11" t="e">
        <f t="shared" si="9"/>
        <v>#REF!</v>
      </c>
      <c r="Y20" s="11" t="e">
        <f t="shared" si="10"/>
        <v>#REF!</v>
      </c>
      <c r="Z20" s="11" t="e">
        <f t="shared" si="11"/>
        <v>#REF!</v>
      </c>
      <c r="AA20" s="11" t="e">
        <f t="shared" si="12"/>
        <v>#REF!</v>
      </c>
    </row>
    <row r="21" spans="1:27" x14ac:dyDescent="0.2">
      <c r="A21" s="10" t="s">
        <v>36</v>
      </c>
      <c r="B21" s="11" t="e">
        <f>+DATAmm!#REF!</f>
        <v>#REF!</v>
      </c>
      <c r="C21" s="11" t="e">
        <f>+DATAmm!#REF!</f>
        <v>#REF!</v>
      </c>
      <c r="D21" s="11" t="e">
        <f>+DATAmm!#REF!</f>
        <v>#REF!</v>
      </c>
      <c r="E21" s="11" t="e">
        <f>+DATAmm!#REF!</f>
        <v>#REF!</v>
      </c>
      <c r="F21" s="11" t="e">
        <f>+DATAmm!#REF!</f>
        <v>#REF!</v>
      </c>
      <c r="G21" s="11" t="e">
        <f>+DATAmm!#REF!</f>
        <v>#REF!</v>
      </c>
      <c r="H21" s="11" t="e">
        <f>+DATAmm!#REF!</f>
        <v>#REF!</v>
      </c>
      <c r="I21" s="11" t="e">
        <f>+DATAmm!#REF!</f>
        <v>#REF!</v>
      </c>
      <c r="J21" s="11" t="e">
        <f>+DATAmm!#REF!</f>
        <v>#REF!</v>
      </c>
      <c r="K21" s="11" t="e">
        <f>+DATAmm!#REF!</f>
        <v>#REF!</v>
      </c>
      <c r="L21" s="11" t="e">
        <f>+DATAmm!#REF!</f>
        <v>#REF!</v>
      </c>
      <c r="M21" s="11" t="e">
        <f>+DATAmm!#REF!</f>
        <v>#REF!</v>
      </c>
      <c r="N21" s="11" t="e">
        <f t="shared" si="0"/>
        <v>#REF!</v>
      </c>
      <c r="P21" s="11" t="e">
        <f t="shared" si="1"/>
        <v>#REF!</v>
      </c>
      <c r="Q21" s="11" t="e">
        <f t="shared" si="2"/>
        <v>#REF!</v>
      </c>
      <c r="R21" s="11" t="e">
        <f t="shared" si="3"/>
        <v>#REF!</v>
      </c>
      <c r="S21" s="11" t="e">
        <f t="shared" si="4"/>
        <v>#REF!</v>
      </c>
      <c r="T21" s="11" t="e">
        <f t="shared" si="5"/>
        <v>#REF!</v>
      </c>
      <c r="U21" s="11" t="e">
        <f t="shared" si="6"/>
        <v>#REF!</v>
      </c>
      <c r="V21" s="11" t="e">
        <f t="shared" si="7"/>
        <v>#REF!</v>
      </c>
      <c r="W21" s="11" t="e">
        <f t="shared" si="8"/>
        <v>#REF!</v>
      </c>
      <c r="X21" s="11" t="e">
        <f t="shared" si="9"/>
        <v>#REF!</v>
      </c>
      <c r="Y21" s="11" t="e">
        <f t="shared" si="10"/>
        <v>#REF!</v>
      </c>
      <c r="Z21" s="11" t="e">
        <f t="shared" si="11"/>
        <v>#REF!</v>
      </c>
      <c r="AA21" s="11" t="e">
        <f t="shared" si="12"/>
        <v>#REF!</v>
      </c>
    </row>
    <row r="22" spans="1:27" x14ac:dyDescent="0.2">
      <c r="A22" s="10" t="s">
        <v>37</v>
      </c>
      <c r="B22" s="11" t="e">
        <f>+DATAmm!#REF!</f>
        <v>#REF!</v>
      </c>
      <c r="C22" s="11" t="e">
        <f>+DATAmm!#REF!</f>
        <v>#REF!</v>
      </c>
      <c r="D22" s="11" t="e">
        <f>+DATAmm!#REF!</f>
        <v>#REF!</v>
      </c>
      <c r="E22" s="11" t="e">
        <f>+DATAmm!#REF!</f>
        <v>#REF!</v>
      </c>
      <c r="F22" s="11" t="e">
        <f>+DATAmm!#REF!</f>
        <v>#REF!</v>
      </c>
      <c r="G22" s="11" t="e">
        <f>+DATAmm!#REF!</f>
        <v>#REF!</v>
      </c>
      <c r="H22" s="11" t="e">
        <f>+DATAmm!#REF!</f>
        <v>#REF!</v>
      </c>
      <c r="I22" s="11" t="e">
        <f>+DATAmm!#REF!</f>
        <v>#REF!</v>
      </c>
      <c r="J22" s="11" t="e">
        <f>+DATAmm!#REF!</f>
        <v>#REF!</v>
      </c>
      <c r="K22" s="11" t="e">
        <f>+DATAmm!#REF!</f>
        <v>#REF!</v>
      </c>
      <c r="L22" s="11" t="e">
        <f>+DATAmm!#REF!</f>
        <v>#REF!</v>
      </c>
      <c r="M22" s="11" t="e">
        <f>+DATAmm!#REF!</f>
        <v>#REF!</v>
      </c>
      <c r="N22" s="11" t="e">
        <f t="shared" si="0"/>
        <v>#REF!</v>
      </c>
      <c r="P22" s="11" t="e">
        <f t="shared" si="1"/>
        <v>#REF!</v>
      </c>
      <c r="Q22" s="11" t="e">
        <f t="shared" si="2"/>
        <v>#REF!</v>
      </c>
      <c r="R22" s="11" t="e">
        <f t="shared" si="3"/>
        <v>#REF!</v>
      </c>
      <c r="S22" s="11" t="e">
        <f t="shared" si="4"/>
        <v>#REF!</v>
      </c>
      <c r="T22" s="11" t="e">
        <f t="shared" si="5"/>
        <v>#REF!</v>
      </c>
      <c r="U22" s="11" t="e">
        <f t="shared" si="6"/>
        <v>#REF!</v>
      </c>
      <c r="V22" s="11" t="e">
        <f t="shared" si="7"/>
        <v>#REF!</v>
      </c>
      <c r="W22" s="11" t="e">
        <f t="shared" si="8"/>
        <v>#REF!</v>
      </c>
      <c r="X22" s="11" t="e">
        <f t="shared" si="9"/>
        <v>#REF!</v>
      </c>
      <c r="Y22" s="11" t="e">
        <f t="shared" si="10"/>
        <v>#REF!</v>
      </c>
      <c r="Z22" s="11" t="e">
        <f t="shared" si="11"/>
        <v>#REF!</v>
      </c>
      <c r="AA22" s="11" t="e">
        <f t="shared" si="12"/>
        <v>#REF!</v>
      </c>
    </row>
    <row r="23" spans="1:27" x14ac:dyDescent="0.2">
      <c r="A23" s="10" t="s">
        <v>38</v>
      </c>
      <c r="B23" s="11" t="e">
        <f>+DATAmm!#REF!</f>
        <v>#REF!</v>
      </c>
      <c r="C23" s="11" t="e">
        <f>+DATAmm!#REF!</f>
        <v>#REF!</v>
      </c>
      <c r="D23" s="11" t="e">
        <f>+DATAmm!#REF!</f>
        <v>#REF!</v>
      </c>
      <c r="E23" s="11" t="e">
        <f>+DATAmm!#REF!</f>
        <v>#REF!</v>
      </c>
      <c r="F23" s="11" t="e">
        <f>+DATAmm!#REF!</f>
        <v>#REF!</v>
      </c>
      <c r="G23" s="11" t="e">
        <f>+DATAmm!#REF!</f>
        <v>#REF!</v>
      </c>
      <c r="H23" s="11" t="e">
        <f>+DATAmm!#REF!</f>
        <v>#REF!</v>
      </c>
      <c r="I23" s="11" t="e">
        <f>+DATAmm!#REF!</f>
        <v>#REF!</v>
      </c>
      <c r="J23" s="11" t="e">
        <f>+DATAmm!#REF!</f>
        <v>#REF!</v>
      </c>
      <c r="K23" s="11" t="e">
        <f>+DATAmm!#REF!</f>
        <v>#REF!</v>
      </c>
      <c r="L23" s="11" t="e">
        <f>+DATAmm!#REF!</f>
        <v>#REF!</v>
      </c>
      <c r="M23" s="11" t="e">
        <f>+DATAmm!#REF!</f>
        <v>#REF!</v>
      </c>
      <c r="N23" s="11" t="e">
        <f t="shared" si="0"/>
        <v>#REF!</v>
      </c>
      <c r="P23" s="11" t="e">
        <f t="shared" si="1"/>
        <v>#REF!</v>
      </c>
      <c r="Q23" s="11" t="e">
        <f t="shared" si="2"/>
        <v>#REF!</v>
      </c>
      <c r="R23" s="11" t="e">
        <f t="shared" si="3"/>
        <v>#REF!</v>
      </c>
      <c r="S23" s="11" t="e">
        <f t="shared" si="4"/>
        <v>#REF!</v>
      </c>
      <c r="T23" s="11" t="e">
        <f t="shared" si="5"/>
        <v>#REF!</v>
      </c>
      <c r="U23" s="11" t="e">
        <f t="shared" si="6"/>
        <v>#REF!</v>
      </c>
      <c r="V23" s="11" t="e">
        <f t="shared" si="7"/>
        <v>#REF!</v>
      </c>
      <c r="W23" s="11" t="e">
        <f t="shared" si="8"/>
        <v>#REF!</v>
      </c>
      <c r="X23" s="11" t="e">
        <f t="shared" si="9"/>
        <v>#REF!</v>
      </c>
      <c r="Y23" s="11" t="e">
        <f t="shared" si="10"/>
        <v>#REF!</v>
      </c>
      <c r="Z23" s="11" t="e">
        <f t="shared" si="11"/>
        <v>#REF!</v>
      </c>
      <c r="AA23" s="11" t="e">
        <f t="shared" si="12"/>
        <v>#REF!</v>
      </c>
    </row>
    <row r="24" spans="1:27" x14ac:dyDescent="0.2">
      <c r="A24" s="10" t="s">
        <v>39</v>
      </c>
      <c r="B24" s="11" t="e">
        <f>+DATAmm!#REF!</f>
        <v>#REF!</v>
      </c>
      <c r="C24" s="11" t="e">
        <f>+DATAmm!#REF!</f>
        <v>#REF!</v>
      </c>
      <c r="D24" s="11" t="e">
        <f>+DATAmm!#REF!</f>
        <v>#REF!</v>
      </c>
      <c r="E24" s="11" t="e">
        <f>+DATAmm!#REF!</f>
        <v>#REF!</v>
      </c>
      <c r="F24" s="11" t="e">
        <f>+DATAmm!#REF!</f>
        <v>#REF!</v>
      </c>
      <c r="G24" s="11" t="e">
        <f>+DATAmm!#REF!</f>
        <v>#REF!</v>
      </c>
      <c r="H24" s="11" t="e">
        <f>+DATAmm!#REF!</f>
        <v>#REF!</v>
      </c>
      <c r="I24" s="11" t="e">
        <f>+DATAmm!#REF!</f>
        <v>#REF!</v>
      </c>
      <c r="J24" s="11" t="e">
        <f>+DATAmm!#REF!</f>
        <v>#REF!</v>
      </c>
      <c r="K24" s="11" t="e">
        <f>+DATAmm!#REF!</f>
        <v>#REF!</v>
      </c>
      <c r="L24" s="11" t="e">
        <f>+DATAmm!#REF!</f>
        <v>#REF!</v>
      </c>
      <c r="M24" s="11" t="e">
        <f>+DATAmm!#REF!</f>
        <v>#REF!</v>
      </c>
      <c r="N24" s="11" t="e">
        <f t="shared" si="0"/>
        <v>#REF!</v>
      </c>
      <c r="P24" s="11" t="e">
        <f t="shared" si="1"/>
        <v>#REF!</v>
      </c>
      <c r="Q24" s="11" t="e">
        <f t="shared" si="2"/>
        <v>#REF!</v>
      </c>
      <c r="R24" s="11" t="e">
        <f t="shared" si="3"/>
        <v>#REF!</v>
      </c>
      <c r="S24" s="11" t="e">
        <f t="shared" si="4"/>
        <v>#REF!</v>
      </c>
      <c r="T24" s="11" t="e">
        <f t="shared" si="5"/>
        <v>#REF!</v>
      </c>
      <c r="U24" s="11" t="e">
        <f t="shared" si="6"/>
        <v>#REF!</v>
      </c>
      <c r="V24" s="11" t="e">
        <f t="shared" si="7"/>
        <v>#REF!</v>
      </c>
      <c r="W24" s="11" t="e">
        <f t="shared" si="8"/>
        <v>#REF!</v>
      </c>
      <c r="X24" s="11" t="e">
        <f t="shared" si="9"/>
        <v>#REF!</v>
      </c>
      <c r="Y24" s="11" t="e">
        <f t="shared" si="10"/>
        <v>#REF!</v>
      </c>
      <c r="Z24" s="11" t="e">
        <f t="shared" si="11"/>
        <v>#REF!</v>
      </c>
      <c r="AA24" s="11" t="e">
        <f t="shared" si="12"/>
        <v>#REF!</v>
      </c>
    </row>
    <row r="25" spans="1:27" x14ac:dyDescent="0.2">
      <c r="A25" s="10" t="s">
        <v>40</v>
      </c>
      <c r="B25" s="11" t="e">
        <f>+DATAmm!#REF!</f>
        <v>#REF!</v>
      </c>
      <c r="C25" s="11" t="e">
        <f>+DATAmm!#REF!</f>
        <v>#REF!</v>
      </c>
      <c r="D25" s="11" t="e">
        <f>+DATAmm!#REF!</f>
        <v>#REF!</v>
      </c>
      <c r="E25" s="11" t="e">
        <f>+DATAmm!#REF!</f>
        <v>#REF!</v>
      </c>
      <c r="F25" s="11" t="e">
        <f>+DATAmm!#REF!</f>
        <v>#REF!</v>
      </c>
      <c r="G25" s="11" t="e">
        <f>+DATAmm!#REF!</f>
        <v>#REF!</v>
      </c>
      <c r="H25" s="11" t="e">
        <f>+DATAmm!#REF!</f>
        <v>#REF!</v>
      </c>
      <c r="I25" s="11" t="e">
        <f>+DATAmm!#REF!</f>
        <v>#REF!</v>
      </c>
      <c r="J25" s="11" t="e">
        <f>+DATAmm!#REF!</f>
        <v>#REF!</v>
      </c>
      <c r="K25" s="11" t="e">
        <f>+DATAmm!#REF!</f>
        <v>#REF!</v>
      </c>
      <c r="L25" s="11" t="e">
        <f>+DATAmm!#REF!</f>
        <v>#REF!</v>
      </c>
      <c r="M25" s="11" t="e">
        <f>+DATAmm!#REF!</f>
        <v>#REF!</v>
      </c>
      <c r="N25" s="11" t="e">
        <f t="shared" si="0"/>
        <v>#REF!</v>
      </c>
      <c r="P25" s="11" t="e">
        <f t="shared" si="1"/>
        <v>#REF!</v>
      </c>
      <c r="Q25" s="11" t="e">
        <f t="shared" si="2"/>
        <v>#REF!</v>
      </c>
      <c r="R25" s="11" t="e">
        <f t="shared" si="3"/>
        <v>#REF!</v>
      </c>
      <c r="S25" s="11" t="e">
        <f t="shared" si="4"/>
        <v>#REF!</v>
      </c>
      <c r="T25" s="11" t="e">
        <f t="shared" si="5"/>
        <v>#REF!</v>
      </c>
      <c r="U25" s="11" t="e">
        <f t="shared" si="6"/>
        <v>#REF!</v>
      </c>
      <c r="V25" s="11" t="e">
        <f t="shared" si="7"/>
        <v>#REF!</v>
      </c>
      <c r="W25" s="11" t="e">
        <f t="shared" si="8"/>
        <v>#REF!</v>
      </c>
      <c r="X25" s="11" t="e">
        <f t="shared" si="9"/>
        <v>#REF!</v>
      </c>
      <c r="Y25" s="11" t="e">
        <f t="shared" si="10"/>
        <v>#REF!</v>
      </c>
      <c r="Z25" s="11" t="e">
        <f t="shared" si="11"/>
        <v>#REF!</v>
      </c>
      <c r="AA25" s="11" t="e">
        <f t="shared" si="12"/>
        <v>#REF!</v>
      </c>
    </row>
    <row r="26" spans="1:27" x14ac:dyDescent="0.2">
      <c r="A26" s="10" t="s">
        <v>41</v>
      </c>
      <c r="B26" s="11" t="e">
        <f>+DATAmm!#REF!</f>
        <v>#REF!</v>
      </c>
      <c r="C26" s="11" t="e">
        <f>+DATAmm!#REF!</f>
        <v>#REF!</v>
      </c>
      <c r="D26" s="11" t="e">
        <f>+DATAmm!#REF!</f>
        <v>#REF!</v>
      </c>
      <c r="E26" s="11" t="e">
        <f>+DATAmm!#REF!</f>
        <v>#REF!</v>
      </c>
      <c r="F26" s="11" t="e">
        <f>+DATAmm!#REF!</f>
        <v>#REF!</v>
      </c>
      <c r="G26" s="11" t="e">
        <f>+DATAmm!#REF!</f>
        <v>#REF!</v>
      </c>
      <c r="H26" s="11" t="e">
        <f>+DATAmm!#REF!</f>
        <v>#REF!</v>
      </c>
      <c r="I26" s="11" t="e">
        <f>+DATAmm!#REF!</f>
        <v>#REF!</v>
      </c>
      <c r="J26" s="11" t="e">
        <f>+DATAmm!#REF!</f>
        <v>#REF!</v>
      </c>
      <c r="K26" s="11" t="e">
        <f>+DATAmm!#REF!</f>
        <v>#REF!</v>
      </c>
      <c r="L26" s="11" t="e">
        <f>+DATAmm!#REF!</f>
        <v>#REF!</v>
      </c>
      <c r="M26" s="11" t="e">
        <f>+DATAmm!#REF!</f>
        <v>#REF!</v>
      </c>
      <c r="N26" s="11" t="e">
        <f t="shared" si="0"/>
        <v>#REF!</v>
      </c>
      <c r="P26" s="11" t="e">
        <f t="shared" si="1"/>
        <v>#REF!</v>
      </c>
      <c r="Q26" s="11" t="e">
        <f t="shared" si="2"/>
        <v>#REF!</v>
      </c>
      <c r="R26" s="11" t="e">
        <f t="shared" si="3"/>
        <v>#REF!</v>
      </c>
      <c r="S26" s="11" t="e">
        <f t="shared" si="4"/>
        <v>#REF!</v>
      </c>
      <c r="T26" s="11" t="e">
        <f t="shared" si="5"/>
        <v>#REF!</v>
      </c>
      <c r="U26" s="11" t="e">
        <f t="shared" si="6"/>
        <v>#REF!</v>
      </c>
      <c r="V26" s="11" t="e">
        <f t="shared" si="7"/>
        <v>#REF!</v>
      </c>
      <c r="W26" s="11" t="e">
        <f t="shared" si="8"/>
        <v>#REF!</v>
      </c>
      <c r="X26" s="11" t="e">
        <f t="shared" si="9"/>
        <v>#REF!</v>
      </c>
      <c r="Y26" s="11" t="e">
        <f t="shared" si="10"/>
        <v>#REF!</v>
      </c>
      <c r="Z26" s="11" t="e">
        <f t="shared" si="11"/>
        <v>#REF!</v>
      </c>
      <c r="AA26" s="11" t="e">
        <f t="shared" si="12"/>
        <v>#REF!</v>
      </c>
    </row>
    <row r="27" spans="1:27" x14ac:dyDescent="0.2">
      <c r="A27" s="10" t="s">
        <v>42</v>
      </c>
      <c r="B27" s="11" t="e">
        <f>+DATAmm!#REF!</f>
        <v>#REF!</v>
      </c>
      <c r="C27" s="11" t="e">
        <f>+DATAmm!#REF!</f>
        <v>#REF!</v>
      </c>
      <c r="D27" s="11" t="e">
        <f>+DATAmm!#REF!</f>
        <v>#REF!</v>
      </c>
      <c r="E27" s="11" t="e">
        <f>+DATAmm!#REF!</f>
        <v>#REF!</v>
      </c>
      <c r="F27" s="11" t="e">
        <f>+DATAmm!#REF!</f>
        <v>#REF!</v>
      </c>
      <c r="G27" s="11" t="e">
        <f>+DATAmm!#REF!</f>
        <v>#REF!</v>
      </c>
      <c r="H27" s="11" t="e">
        <f>+DATAmm!#REF!</f>
        <v>#REF!</v>
      </c>
      <c r="I27" s="11" t="e">
        <f>+DATAmm!#REF!</f>
        <v>#REF!</v>
      </c>
      <c r="J27" s="11" t="e">
        <f>+DATAmm!#REF!</f>
        <v>#REF!</v>
      </c>
      <c r="K27" s="11" t="e">
        <f>+DATAmm!#REF!</f>
        <v>#REF!</v>
      </c>
      <c r="L27" s="11" t="e">
        <f>+DATAmm!#REF!</f>
        <v>#REF!</v>
      </c>
      <c r="M27" s="11" t="e">
        <f>+DATAmm!#REF!</f>
        <v>#REF!</v>
      </c>
      <c r="N27" s="11" t="e">
        <f t="shared" si="0"/>
        <v>#REF!</v>
      </c>
      <c r="P27" s="11" t="e">
        <f t="shared" si="1"/>
        <v>#REF!</v>
      </c>
      <c r="Q27" s="11" t="e">
        <f t="shared" si="2"/>
        <v>#REF!</v>
      </c>
      <c r="R27" s="11" t="e">
        <f t="shared" si="3"/>
        <v>#REF!</v>
      </c>
      <c r="S27" s="11" t="e">
        <f t="shared" si="4"/>
        <v>#REF!</v>
      </c>
      <c r="T27" s="11" t="e">
        <f t="shared" si="5"/>
        <v>#REF!</v>
      </c>
      <c r="U27" s="11" t="e">
        <f t="shared" si="6"/>
        <v>#REF!</v>
      </c>
      <c r="V27" s="11" t="e">
        <f t="shared" si="7"/>
        <v>#REF!</v>
      </c>
      <c r="W27" s="11" t="e">
        <f t="shared" si="8"/>
        <v>#REF!</v>
      </c>
      <c r="X27" s="11" t="e">
        <f t="shared" si="9"/>
        <v>#REF!</v>
      </c>
      <c r="Y27" s="11" t="e">
        <f t="shared" si="10"/>
        <v>#REF!</v>
      </c>
      <c r="Z27" s="11" t="e">
        <f t="shared" si="11"/>
        <v>#REF!</v>
      </c>
      <c r="AA27" s="11" t="e">
        <f t="shared" si="12"/>
        <v>#REF!</v>
      </c>
    </row>
    <row r="28" spans="1:27" x14ac:dyDescent="0.2">
      <c r="A28" s="10" t="s">
        <v>43</v>
      </c>
      <c r="B28" s="11" t="e">
        <f>+DATAmm!#REF!</f>
        <v>#REF!</v>
      </c>
      <c r="C28" s="11" t="e">
        <f>+DATAmm!#REF!</f>
        <v>#REF!</v>
      </c>
      <c r="D28" s="11" t="e">
        <f>+DATAmm!#REF!</f>
        <v>#REF!</v>
      </c>
      <c r="E28" s="11" t="e">
        <f>+DATAmm!#REF!</f>
        <v>#REF!</v>
      </c>
      <c r="F28" s="11" t="e">
        <f>+DATAmm!#REF!</f>
        <v>#REF!</v>
      </c>
      <c r="G28" s="11" t="e">
        <f>+DATAmm!#REF!</f>
        <v>#REF!</v>
      </c>
      <c r="H28" s="11" t="e">
        <f>+DATAmm!#REF!</f>
        <v>#REF!</v>
      </c>
      <c r="I28" s="11" t="e">
        <f>+DATAmm!#REF!</f>
        <v>#REF!</v>
      </c>
      <c r="J28" s="11" t="e">
        <f>+DATAmm!#REF!</f>
        <v>#REF!</v>
      </c>
      <c r="K28" s="11" t="e">
        <f>+DATAmm!#REF!</f>
        <v>#REF!</v>
      </c>
      <c r="L28" s="11" t="e">
        <f>+DATAmm!#REF!</f>
        <v>#REF!</v>
      </c>
      <c r="M28" s="11" t="e">
        <f>+DATAmm!#REF!</f>
        <v>#REF!</v>
      </c>
      <c r="N28" s="11" t="e">
        <f t="shared" si="0"/>
        <v>#REF!</v>
      </c>
      <c r="P28" s="11" t="e">
        <f t="shared" si="1"/>
        <v>#REF!</v>
      </c>
      <c r="Q28" s="11" t="e">
        <f t="shared" si="2"/>
        <v>#REF!</v>
      </c>
      <c r="R28" s="11" t="e">
        <f t="shared" si="3"/>
        <v>#REF!</v>
      </c>
      <c r="S28" s="11" t="e">
        <f t="shared" si="4"/>
        <v>#REF!</v>
      </c>
      <c r="T28" s="11" t="e">
        <f t="shared" si="5"/>
        <v>#REF!</v>
      </c>
      <c r="U28" s="11" t="e">
        <f t="shared" si="6"/>
        <v>#REF!</v>
      </c>
      <c r="V28" s="11" t="e">
        <f t="shared" si="7"/>
        <v>#REF!</v>
      </c>
      <c r="W28" s="11" t="e">
        <f t="shared" si="8"/>
        <v>#REF!</v>
      </c>
      <c r="X28" s="11" t="e">
        <f t="shared" si="9"/>
        <v>#REF!</v>
      </c>
      <c r="Y28" s="11" t="e">
        <f t="shared" si="10"/>
        <v>#REF!</v>
      </c>
      <c r="Z28" s="11" t="e">
        <f t="shared" si="11"/>
        <v>#REF!</v>
      </c>
      <c r="AA28" s="11" t="e">
        <f t="shared" si="12"/>
        <v>#REF!</v>
      </c>
    </row>
    <row r="29" spans="1:27" x14ac:dyDescent="0.2">
      <c r="A29" s="10" t="s">
        <v>44</v>
      </c>
      <c r="B29" s="11" t="e">
        <f>+DATAmm!#REF!</f>
        <v>#REF!</v>
      </c>
      <c r="C29" s="11" t="e">
        <f>+DATAmm!#REF!</f>
        <v>#REF!</v>
      </c>
      <c r="D29" s="11" t="e">
        <f>+DATAmm!#REF!</f>
        <v>#REF!</v>
      </c>
      <c r="E29" s="11" t="e">
        <f>+DATAmm!#REF!</f>
        <v>#REF!</v>
      </c>
      <c r="F29" s="11" t="e">
        <f>+DATAmm!#REF!</f>
        <v>#REF!</v>
      </c>
      <c r="G29" s="11" t="e">
        <f>+DATAmm!#REF!</f>
        <v>#REF!</v>
      </c>
      <c r="H29" s="11" t="e">
        <f>+DATAmm!#REF!</f>
        <v>#REF!</v>
      </c>
      <c r="I29" s="11" t="e">
        <f>+DATAmm!#REF!</f>
        <v>#REF!</v>
      </c>
      <c r="J29" s="11" t="e">
        <f>+DATAmm!#REF!</f>
        <v>#REF!</v>
      </c>
      <c r="K29" s="11" t="e">
        <f>+DATAmm!#REF!</f>
        <v>#REF!</v>
      </c>
      <c r="L29" s="11" t="e">
        <f>+DATAmm!#REF!</f>
        <v>#REF!</v>
      </c>
      <c r="M29" s="11" t="e">
        <f>+DATAmm!#REF!</f>
        <v>#REF!</v>
      </c>
      <c r="N29" s="11" t="e">
        <f t="shared" si="0"/>
        <v>#REF!</v>
      </c>
      <c r="P29" s="11" t="e">
        <f t="shared" si="1"/>
        <v>#REF!</v>
      </c>
      <c r="Q29" s="11" t="e">
        <f t="shared" si="2"/>
        <v>#REF!</v>
      </c>
      <c r="R29" s="11" t="e">
        <f t="shared" si="3"/>
        <v>#REF!</v>
      </c>
      <c r="S29" s="11" t="e">
        <f t="shared" si="4"/>
        <v>#REF!</v>
      </c>
      <c r="T29" s="11" t="e">
        <f t="shared" si="5"/>
        <v>#REF!</v>
      </c>
      <c r="U29" s="11" t="e">
        <f t="shared" si="6"/>
        <v>#REF!</v>
      </c>
      <c r="V29" s="11" t="e">
        <f t="shared" si="7"/>
        <v>#REF!</v>
      </c>
      <c r="W29" s="11" t="e">
        <f t="shared" si="8"/>
        <v>#REF!</v>
      </c>
      <c r="X29" s="11" t="e">
        <f t="shared" si="9"/>
        <v>#REF!</v>
      </c>
      <c r="Y29" s="11" t="e">
        <f t="shared" si="10"/>
        <v>#REF!</v>
      </c>
      <c r="Z29" s="11" t="e">
        <f t="shared" si="11"/>
        <v>#REF!</v>
      </c>
      <c r="AA29" s="11" t="e">
        <f t="shared" si="12"/>
        <v>#REF!</v>
      </c>
    </row>
    <row r="30" spans="1:27" x14ac:dyDescent="0.2">
      <c r="A30" s="10" t="s">
        <v>45</v>
      </c>
      <c r="B30" s="11" t="e">
        <f>+DATAmm!#REF!</f>
        <v>#REF!</v>
      </c>
      <c r="C30" s="11" t="e">
        <f>+DATAmm!#REF!</f>
        <v>#REF!</v>
      </c>
      <c r="D30" s="11" t="e">
        <f>+DATAmm!#REF!</f>
        <v>#REF!</v>
      </c>
      <c r="E30" s="11" t="e">
        <f>+DATAmm!#REF!</f>
        <v>#REF!</v>
      </c>
      <c r="F30" s="11" t="e">
        <f>+DATAmm!#REF!</f>
        <v>#REF!</v>
      </c>
      <c r="G30" s="11" t="e">
        <f>+DATAmm!#REF!</f>
        <v>#REF!</v>
      </c>
      <c r="H30" s="11" t="e">
        <f>+DATAmm!#REF!</f>
        <v>#REF!</v>
      </c>
      <c r="I30" s="11" t="e">
        <f>+DATAmm!#REF!</f>
        <v>#REF!</v>
      </c>
      <c r="J30" s="11" t="e">
        <f>+DATAmm!#REF!</f>
        <v>#REF!</v>
      </c>
      <c r="K30" s="11" t="e">
        <f>+DATAmm!#REF!</f>
        <v>#REF!</v>
      </c>
      <c r="L30" s="11" t="e">
        <f>+DATAmm!#REF!</f>
        <v>#REF!</v>
      </c>
      <c r="M30" s="11" t="e">
        <f>+DATAmm!#REF!</f>
        <v>#REF!</v>
      </c>
      <c r="N30" s="11" t="e">
        <f t="shared" si="0"/>
        <v>#REF!</v>
      </c>
      <c r="P30" s="11" t="e">
        <f t="shared" si="1"/>
        <v>#REF!</v>
      </c>
      <c r="Q30" s="11" t="e">
        <f t="shared" si="2"/>
        <v>#REF!</v>
      </c>
      <c r="R30" s="11" t="e">
        <f t="shared" si="3"/>
        <v>#REF!</v>
      </c>
      <c r="S30" s="11" t="e">
        <f t="shared" si="4"/>
        <v>#REF!</v>
      </c>
      <c r="T30" s="11" t="e">
        <f t="shared" si="5"/>
        <v>#REF!</v>
      </c>
      <c r="U30" s="11" t="e">
        <f t="shared" si="6"/>
        <v>#REF!</v>
      </c>
      <c r="V30" s="11" t="e">
        <f t="shared" si="7"/>
        <v>#REF!</v>
      </c>
      <c r="W30" s="11" t="e">
        <f t="shared" si="8"/>
        <v>#REF!</v>
      </c>
      <c r="X30" s="11" t="e">
        <f t="shared" si="9"/>
        <v>#REF!</v>
      </c>
      <c r="Y30" s="11" t="e">
        <f t="shared" si="10"/>
        <v>#REF!</v>
      </c>
      <c r="Z30" s="11" t="e">
        <f t="shared" si="11"/>
        <v>#REF!</v>
      </c>
      <c r="AA30" s="11" t="e">
        <f t="shared" si="12"/>
        <v>#REF!</v>
      </c>
    </row>
    <row r="31" spans="1:27" x14ac:dyDescent="0.2">
      <c r="A31" s="10" t="s">
        <v>46</v>
      </c>
      <c r="B31" s="11" t="e">
        <f>+DATAmm!#REF!</f>
        <v>#REF!</v>
      </c>
      <c r="C31" s="11" t="e">
        <f>+DATAmm!#REF!</f>
        <v>#REF!</v>
      </c>
      <c r="D31" s="11" t="e">
        <f>+DATAmm!#REF!</f>
        <v>#REF!</v>
      </c>
      <c r="E31" s="11" t="e">
        <f>+DATAmm!#REF!</f>
        <v>#REF!</v>
      </c>
      <c r="F31" s="11" t="e">
        <f>+DATAmm!#REF!</f>
        <v>#REF!</v>
      </c>
      <c r="G31" s="11" t="e">
        <f>+DATAmm!#REF!</f>
        <v>#REF!</v>
      </c>
      <c r="H31" s="11" t="e">
        <f>+DATAmm!#REF!</f>
        <v>#REF!</v>
      </c>
      <c r="I31" s="11" t="e">
        <f>+DATAmm!#REF!</f>
        <v>#REF!</v>
      </c>
      <c r="J31" s="11" t="e">
        <f>+DATAmm!#REF!</f>
        <v>#REF!</v>
      </c>
      <c r="K31" s="11" t="e">
        <f>+DATAmm!#REF!</f>
        <v>#REF!</v>
      </c>
      <c r="L31" s="11" t="e">
        <f>+DATAmm!#REF!</f>
        <v>#REF!</v>
      </c>
      <c r="M31" s="11" t="e">
        <f>+DATAmm!#REF!</f>
        <v>#REF!</v>
      </c>
      <c r="N31" s="11" t="e">
        <f t="shared" si="0"/>
        <v>#REF!</v>
      </c>
      <c r="P31" s="11" t="e">
        <f t="shared" si="1"/>
        <v>#REF!</v>
      </c>
      <c r="Q31" s="11" t="e">
        <f t="shared" si="2"/>
        <v>#REF!</v>
      </c>
      <c r="R31" s="11" t="e">
        <f t="shared" si="3"/>
        <v>#REF!</v>
      </c>
      <c r="S31" s="11" t="e">
        <f t="shared" si="4"/>
        <v>#REF!</v>
      </c>
      <c r="T31" s="11" t="e">
        <f t="shared" si="5"/>
        <v>#REF!</v>
      </c>
      <c r="U31" s="11" t="e">
        <f t="shared" si="6"/>
        <v>#REF!</v>
      </c>
      <c r="V31" s="11" t="e">
        <f t="shared" si="7"/>
        <v>#REF!</v>
      </c>
      <c r="W31" s="11" t="e">
        <f t="shared" si="8"/>
        <v>#REF!</v>
      </c>
      <c r="X31" s="11" t="e">
        <f t="shared" si="9"/>
        <v>#REF!</v>
      </c>
      <c r="Y31" s="11" t="e">
        <f t="shared" si="10"/>
        <v>#REF!</v>
      </c>
      <c r="Z31" s="11" t="e">
        <f t="shared" si="11"/>
        <v>#REF!</v>
      </c>
      <c r="AA31" s="11" t="e">
        <f t="shared" si="12"/>
        <v>#REF!</v>
      </c>
    </row>
    <row r="32" spans="1:27" x14ac:dyDescent="0.2">
      <c r="A32" s="10" t="s">
        <v>47</v>
      </c>
      <c r="B32" s="11" t="e">
        <f>+DATAmm!#REF!</f>
        <v>#REF!</v>
      </c>
      <c r="C32" s="11" t="e">
        <f>+DATAmm!#REF!</f>
        <v>#REF!</v>
      </c>
      <c r="D32" s="11" t="e">
        <f>+DATAmm!#REF!</f>
        <v>#REF!</v>
      </c>
      <c r="E32" s="11" t="e">
        <f>+DATAmm!#REF!</f>
        <v>#REF!</v>
      </c>
      <c r="F32" s="11" t="e">
        <f>+DATAmm!#REF!</f>
        <v>#REF!</v>
      </c>
      <c r="G32" s="11" t="e">
        <f>+DATAmm!#REF!</f>
        <v>#REF!</v>
      </c>
      <c r="H32" s="11" t="e">
        <f>+DATAmm!#REF!</f>
        <v>#REF!</v>
      </c>
      <c r="I32" s="11" t="e">
        <f>+DATAmm!#REF!</f>
        <v>#REF!</v>
      </c>
      <c r="J32" s="11" t="e">
        <f>+DATAmm!#REF!</f>
        <v>#REF!</v>
      </c>
      <c r="K32" s="11" t="e">
        <f>+DATAmm!#REF!</f>
        <v>#REF!</v>
      </c>
      <c r="L32" s="11" t="e">
        <f>+DATAmm!#REF!</f>
        <v>#REF!</v>
      </c>
      <c r="M32" s="11" t="e">
        <f>+DATAmm!#REF!</f>
        <v>#REF!</v>
      </c>
      <c r="N32" s="11" t="e">
        <f t="shared" si="0"/>
        <v>#REF!</v>
      </c>
      <c r="P32" s="11" t="e">
        <f t="shared" si="1"/>
        <v>#REF!</v>
      </c>
      <c r="Q32" s="11" t="e">
        <f t="shared" si="2"/>
        <v>#REF!</v>
      </c>
      <c r="R32" s="11" t="e">
        <f t="shared" si="3"/>
        <v>#REF!</v>
      </c>
      <c r="S32" s="11" t="e">
        <f t="shared" si="4"/>
        <v>#REF!</v>
      </c>
      <c r="T32" s="11" t="e">
        <f t="shared" si="5"/>
        <v>#REF!</v>
      </c>
      <c r="U32" s="11" t="e">
        <f t="shared" si="6"/>
        <v>#REF!</v>
      </c>
      <c r="V32" s="11" t="e">
        <f t="shared" si="7"/>
        <v>#REF!</v>
      </c>
      <c r="W32" s="11" t="e">
        <f t="shared" si="8"/>
        <v>#REF!</v>
      </c>
      <c r="X32" s="11" t="e">
        <f t="shared" si="9"/>
        <v>#REF!</v>
      </c>
      <c r="Y32" s="11" t="e">
        <f t="shared" si="10"/>
        <v>#REF!</v>
      </c>
      <c r="Z32" s="11" t="e">
        <f t="shared" si="11"/>
        <v>#REF!</v>
      </c>
      <c r="AA32" s="11" t="e">
        <f t="shared" si="12"/>
        <v>#REF!</v>
      </c>
    </row>
    <row r="33" spans="1:27" x14ac:dyDescent="0.2">
      <c r="A33" s="10" t="s">
        <v>48</v>
      </c>
      <c r="B33" s="11" t="e">
        <f>+DATAmm!#REF!</f>
        <v>#REF!</v>
      </c>
      <c r="C33" s="11" t="e">
        <f>+DATAmm!#REF!</f>
        <v>#REF!</v>
      </c>
      <c r="D33" s="11" t="e">
        <f>+DATAmm!#REF!</f>
        <v>#REF!</v>
      </c>
      <c r="E33" s="11" t="e">
        <f>+DATAmm!#REF!</f>
        <v>#REF!</v>
      </c>
      <c r="F33" s="11" t="e">
        <f>+DATAmm!#REF!</f>
        <v>#REF!</v>
      </c>
      <c r="G33" s="11" t="e">
        <f>+DATAmm!#REF!</f>
        <v>#REF!</v>
      </c>
      <c r="H33" s="11" t="e">
        <f>+DATAmm!#REF!</f>
        <v>#REF!</v>
      </c>
      <c r="I33" s="11" t="e">
        <f>+DATAmm!#REF!</f>
        <v>#REF!</v>
      </c>
      <c r="J33" s="11" t="e">
        <f>+DATAmm!#REF!</f>
        <v>#REF!</v>
      </c>
      <c r="K33" s="11" t="e">
        <f>+DATAmm!#REF!</f>
        <v>#REF!</v>
      </c>
      <c r="L33" s="11" t="e">
        <f>+DATAmm!#REF!</f>
        <v>#REF!</v>
      </c>
      <c r="M33" s="11" t="e">
        <f>+DATAmm!#REF!</f>
        <v>#REF!</v>
      </c>
      <c r="N33" s="12" t="e">
        <f t="shared" si="0"/>
        <v>#REF!</v>
      </c>
      <c r="P33" s="11" t="e">
        <f t="shared" si="1"/>
        <v>#REF!</v>
      </c>
      <c r="Q33" s="11" t="e">
        <f t="shared" si="2"/>
        <v>#REF!</v>
      </c>
      <c r="R33" s="11" t="e">
        <f t="shared" si="3"/>
        <v>#REF!</v>
      </c>
      <c r="S33" s="11" t="e">
        <f t="shared" si="4"/>
        <v>#REF!</v>
      </c>
      <c r="T33" s="11" t="e">
        <f t="shared" si="5"/>
        <v>#REF!</v>
      </c>
      <c r="U33" s="11" t="e">
        <f t="shared" si="6"/>
        <v>#REF!</v>
      </c>
      <c r="V33" s="11" t="e">
        <f t="shared" si="7"/>
        <v>#REF!</v>
      </c>
      <c r="W33" s="11" t="e">
        <f t="shared" si="8"/>
        <v>#REF!</v>
      </c>
      <c r="X33" s="11" t="e">
        <f t="shared" si="9"/>
        <v>#REF!</v>
      </c>
      <c r="Y33" s="11" t="e">
        <f t="shared" si="10"/>
        <v>#REF!</v>
      </c>
      <c r="Z33" s="11" t="e">
        <f t="shared" si="11"/>
        <v>#REF!</v>
      </c>
      <c r="AA33" s="11" t="e">
        <f t="shared" si="12"/>
        <v>#REF!</v>
      </c>
    </row>
    <row r="34" spans="1:27" x14ac:dyDescent="0.2">
      <c r="A34" s="10" t="s">
        <v>49</v>
      </c>
      <c r="B34" s="11" t="e">
        <f>+DATAmm!#REF!</f>
        <v>#REF!</v>
      </c>
      <c r="C34" s="11" t="e">
        <f>+DATAmm!#REF!</f>
        <v>#REF!</v>
      </c>
      <c r="D34" s="11" t="e">
        <f>+DATAmm!#REF!</f>
        <v>#REF!</v>
      </c>
      <c r="E34" s="11" t="e">
        <f>+DATAmm!#REF!</f>
        <v>#REF!</v>
      </c>
      <c r="F34" s="11" t="e">
        <f>+DATAmm!#REF!</f>
        <v>#REF!</v>
      </c>
      <c r="G34" s="11" t="e">
        <f>+DATAmm!#REF!</f>
        <v>#REF!</v>
      </c>
      <c r="H34" s="11" t="e">
        <f>+DATAmm!#REF!</f>
        <v>#REF!</v>
      </c>
      <c r="I34" s="11" t="e">
        <f>+DATAmm!#REF!</f>
        <v>#REF!</v>
      </c>
      <c r="J34" s="11" t="e">
        <f>+DATAmm!#REF!</f>
        <v>#REF!</v>
      </c>
      <c r="K34" s="11" t="e">
        <f>+DATAmm!#REF!</f>
        <v>#REF!</v>
      </c>
      <c r="L34" s="11" t="e">
        <f>+DATAmm!#REF!</f>
        <v>#REF!</v>
      </c>
      <c r="M34" s="11" t="e">
        <f>+DATAmm!#REF!</f>
        <v>#REF!</v>
      </c>
      <c r="N34" s="11" t="e">
        <f t="shared" ref="N34:N61" si="13">SUM(B34:M34)</f>
        <v>#REF!</v>
      </c>
      <c r="P34" s="11" t="e">
        <f t="shared" ref="P34:P58" si="14">+B34</f>
        <v>#REF!</v>
      </c>
      <c r="Q34" s="11" t="e">
        <f t="shared" ref="Q34:Q57" si="15">+C34+P34</f>
        <v>#REF!</v>
      </c>
      <c r="R34" s="11" t="e">
        <f t="shared" ref="R34:R57" si="16">+D34+Q34</f>
        <v>#REF!</v>
      </c>
      <c r="S34" s="11" t="e">
        <f t="shared" ref="S34:S57" si="17">+E34+R34</f>
        <v>#REF!</v>
      </c>
      <c r="T34" s="11" t="e">
        <f t="shared" ref="T34:T57" si="18">+F34+S34</f>
        <v>#REF!</v>
      </c>
      <c r="U34" s="11" t="e">
        <f t="shared" ref="U34:U57" si="19">+G34+T34</f>
        <v>#REF!</v>
      </c>
      <c r="V34" s="11" t="e">
        <f t="shared" ref="V34:V57" si="20">+H34+U34</f>
        <v>#REF!</v>
      </c>
      <c r="W34" s="11" t="e">
        <f t="shared" ref="W34:W57" si="21">+I34+V34</f>
        <v>#REF!</v>
      </c>
      <c r="X34" s="11" t="e">
        <f t="shared" ref="X34:X57" si="22">+J34+W34</f>
        <v>#REF!</v>
      </c>
      <c r="Y34" s="11" t="e">
        <f t="shared" ref="Y34:Y57" si="23">+K34+X34</f>
        <v>#REF!</v>
      </c>
      <c r="Z34" s="11" t="e">
        <f t="shared" ref="Z34:Z58" si="24">+L34+Y34</f>
        <v>#REF!</v>
      </c>
      <c r="AA34" s="11" t="e">
        <f t="shared" ref="AA34:AA58" si="25">+M34+Z34</f>
        <v>#REF!</v>
      </c>
    </row>
    <row r="35" spans="1:27" x14ac:dyDescent="0.2">
      <c r="A35" s="10" t="s">
        <v>50</v>
      </c>
      <c r="B35" s="11" t="e">
        <f>+DATAmm!#REF!</f>
        <v>#REF!</v>
      </c>
      <c r="C35" s="11" t="e">
        <f>+DATAmm!#REF!</f>
        <v>#REF!</v>
      </c>
      <c r="D35" s="11" t="e">
        <f>+DATAmm!#REF!</f>
        <v>#REF!</v>
      </c>
      <c r="E35" s="11" t="e">
        <f>+DATAmm!#REF!</f>
        <v>#REF!</v>
      </c>
      <c r="F35" s="11" t="e">
        <f>+DATAmm!#REF!</f>
        <v>#REF!</v>
      </c>
      <c r="G35" s="11" t="e">
        <f>+DATAmm!#REF!</f>
        <v>#REF!</v>
      </c>
      <c r="H35" s="11" t="e">
        <f>+DATAmm!#REF!</f>
        <v>#REF!</v>
      </c>
      <c r="I35" s="11" t="e">
        <f>+DATAmm!#REF!</f>
        <v>#REF!</v>
      </c>
      <c r="J35" s="11" t="e">
        <f>+DATAmm!#REF!</f>
        <v>#REF!</v>
      </c>
      <c r="K35" s="11" t="e">
        <f>+DATAmm!#REF!</f>
        <v>#REF!</v>
      </c>
      <c r="L35" s="11" t="e">
        <f>+DATAmm!#REF!</f>
        <v>#REF!</v>
      </c>
      <c r="M35" s="11" t="e">
        <f>+DATAmm!#REF!</f>
        <v>#REF!</v>
      </c>
      <c r="N35" s="11" t="e">
        <f t="shared" si="13"/>
        <v>#REF!</v>
      </c>
      <c r="P35" s="11" t="e">
        <f t="shared" si="14"/>
        <v>#REF!</v>
      </c>
      <c r="Q35" s="11" t="e">
        <f t="shared" si="15"/>
        <v>#REF!</v>
      </c>
      <c r="R35" s="11" t="e">
        <f t="shared" si="16"/>
        <v>#REF!</v>
      </c>
      <c r="S35" s="11" t="e">
        <f t="shared" si="17"/>
        <v>#REF!</v>
      </c>
      <c r="T35" s="11" t="e">
        <f t="shared" si="18"/>
        <v>#REF!</v>
      </c>
      <c r="U35" s="11" t="e">
        <f t="shared" si="19"/>
        <v>#REF!</v>
      </c>
      <c r="V35" s="11" t="e">
        <f t="shared" si="20"/>
        <v>#REF!</v>
      </c>
      <c r="W35" s="11" t="e">
        <f t="shared" si="21"/>
        <v>#REF!</v>
      </c>
      <c r="X35" s="11" t="e">
        <f t="shared" si="22"/>
        <v>#REF!</v>
      </c>
      <c r="Y35" s="11" t="e">
        <f t="shared" si="23"/>
        <v>#REF!</v>
      </c>
      <c r="Z35" s="11" t="e">
        <f t="shared" si="24"/>
        <v>#REF!</v>
      </c>
      <c r="AA35" s="11" t="e">
        <f t="shared" si="25"/>
        <v>#REF!</v>
      </c>
    </row>
    <row r="36" spans="1:27" x14ac:dyDescent="0.2">
      <c r="A36" s="10" t="s">
        <v>51</v>
      </c>
      <c r="B36" s="11" t="e">
        <f>+DATAmm!#REF!</f>
        <v>#REF!</v>
      </c>
      <c r="C36" s="11" t="e">
        <f>+DATAmm!#REF!</f>
        <v>#REF!</v>
      </c>
      <c r="D36" s="11" t="e">
        <f>+DATAmm!#REF!</f>
        <v>#REF!</v>
      </c>
      <c r="E36" s="11" t="e">
        <f>+DATAmm!#REF!</f>
        <v>#REF!</v>
      </c>
      <c r="F36" s="11" t="e">
        <f>+DATAmm!#REF!</f>
        <v>#REF!</v>
      </c>
      <c r="G36" s="11" t="e">
        <f>+DATAmm!#REF!</f>
        <v>#REF!</v>
      </c>
      <c r="H36" s="11" t="e">
        <f>+DATAmm!#REF!</f>
        <v>#REF!</v>
      </c>
      <c r="I36" s="11" t="e">
        <f>+DATAmm!#REF!</f>
        <v>#REF!</v>
      </c>
      <c r="J36" s="11" t="e">
        <f>+DATAmm!#REF!</f>
        <v>#REF!</v>
      </c>
      <c r="K36" s="11" t="e">
        <f>+DATAmm!#REF!</f>
        <v>#REF!</v>
      </c>
      <c r="L36" s="11" t="e">
        <f>+DATAmm!#REF!</f>
        <v>#REF!</v>
      </c>
      <c r="M36" s="11" t="e">
        <f>+DATAmm!#REF!</f>
        <v>#REF!</v>
      </c>
      <c r="N36" s="11" t="e">
        <f t="shared" si="13"/>
        <v>#REF!</v>
      </c>
      <c r="P36" s="11" t="e">
        <f t="shared" si="14"/>
        <v>#REF!</v>
      </c>
      <c r="Q36" s="11" t="e">
        <f t="shared" si="15"/>
        <v>#REF!</v>
      </c>
      <c r="R36" s="11" t="e">
        <f t="shared" si="16"/>
        <v>#REF!</v>
      </c>
      <c r="S36" s="11" t="e">
        <f t="shared" si="17"/>
        <v>#REF!</v>
      </c>
      <c r="T36" s="11" t="e">
        <f t="shared" si="18"/>
        <v>#REF!</v>
      </c>
      <c r="U36" s="11" t="e">
        <f t="shared" si="19"/>
        <v>#REF!</v>
      </c>
      <c r="V36" s="11" t="e">
        <f t="shared" si="20"/>
        <v>#REF!</v>
      </c>
      <c r="W36" s="11" t="e">
        <f t="shared" si="21"/>
        <v>#REF!</v>
      </c>
      <c r="X36" s="11" t="e">
        <f t="shared" si="22"/>
        <v>#REF!</v>
      </c>
      <c r="Y36" s="11" t="e">
        <f t="shared" si="23"/>
        <v>#REF!</v>
      </c>
      <c r="Z36" s="11" t="e">
        <f t="shared" si="24"/>
        <v>#REF!</v>
      </c>
      <c r="AA36" s="11" t="e">
        <f t="shared" si="25"/>
        <v>#REF!</v>
      </c>
    </row>
    <row r="37" spans="1:27" x14ac:dyDescent="0.2">
      <c r="A37" s="10" t="s">
        <v>52</v>
      </c>
      <c r="B37" s="11" t="e">
        <f>+DATAmm!#REF!</f>
        <v>#REF!</v>
      </c>
      <c r="C37" s="11" t="e">
        <f>+DATAmm!#REF!</f>
        <v>#REF!</v>
      </c>
      <c r="D37" s="11" t="e">
        <f>+DATAmm!#REF!</f>
        <v>#REF!</v>
      </c>
      <c r="E37" s="11" t="e">
        <f>+DATAmm!#REF!</f>
        <v>#REF!</v>
      </c>
      <c r="F37" s="11" t="e">
        <f>+DATAmm!#REF!</f>
        <v>#REF!</v>
      </c>
      <c r="G37" s="11" t="e">
        <f>+DATAmm!#REF!</f>
        <v>#REF!</v>
      </c>
      <c r="H37" s="11" t="e">
        <f>+DATAmm!#REF!</f>
        <v>#REF!</v>
      </c>
      <c r="I37" s="11" t="e">
        <f>+DATAmm!#REF!</f>
        <v>#REF!</v>
      </c>
      <c r="J37" s="11" t="e">
        <f>+DATAmm!#REF!</f>
        <v>#REF!</v>
      </c>
      <c r="K37" s="11" t="e">
        <f>+DATAmm!#REF!</f>
        <v>#REF!</v>
      </c>
      <c r="L37" s="11" t="e">
        <f>+DATAmm!#REF!</f>
        <v>#REF!</v>
      </c>
      <c r="M37" s="11" t="e">
        <f>+DATAmm!#REF!</f>
        <v>#REF!</v>
      </c>
      <c r="N37" s="11" t="e">
        <f t="shared" si="13"/>
        <v>#REF!</v>
      </c>
      <c r="P37" s="11" t="e">
        <f t="shared" si="14"/>
        <v>#REF!</v>
      </c>
      <c r="Q37" s="11" t="e">
        <f t="shared" si="15"/>
        <v>#REF!</v>
      </c>
      <c r="R37" s="11" t="e">
        <f t="shared" si="16"/>
        <v>#REF!</v>
      </c>
      <c r="S37" s="11" t="e">
        <f t="shared" si="17"/>
        <v>#REF!</v>
      </c>
      <c r="T37" s="11" t="e">
        <f t="shared" si="18"/>
        <v>#REF!</v>
      </c>
      <c r="U37" s="11" t="e">
        <f t="shared" si="19"/>
        <v>#REF!</v>
      </c>
      <c r="V37" s="11" t="e">
        <f t="shared" si="20"/>
        <v>#REF!</v>
      </c>
      <c r="W37" s="11" t="e">
        <f t="shared" si="21"/>
        <v>#REF!</v>
      </c>
      <c r="X37" s="11" t="e">
        <f t="shared" si="22"/>
        <v>#REF!</v>
      </c>
      <c r="Y37" s="11" t="e">
        <f t="shared" si="23"/>
        <v>#REF!</v>
      </c>
      <c r="Z37" s="11" t="e">
        <f t="shared" si="24"/>
        <v>#REF!</v>
      </c>
      <c r="AA37" s="11" t="e">
        <f t="shared" si="25"/>
        <v>#REF!</v>
      </c>
    </row>
    <row r="38" spans="1:27" x14ac:dyDescent="0.2">
      <c r="A38" s="10" t="s">
        <v>53</v>
      </c>
      <c r="B38" s="11" t="e">
        <f>+DATAmm!#REF!</f>
        <v>#REF!</v>
      </c>
      <c r="C38" s="11" t="e">
        <f>+DATAmm!#REF!</f>
        <v>#REF!</v>
      </c>
      <c r="D38" s="11" t="e">
        <f>+DATAmm!#REF!</f>
        <v>#REF!</v>
      </c>
      <c r="E38" s="11" t="e">
        <f>+DATAmm!#REF!</f>
        <v>#REF!</v>
      </c>
      <c r="F38" s="11" t="e">
        <f>+DATAmm!#REF!</f>
        <v>#REF!</v>
      </c>
      <c r="G38" s="11" t="e">
        <f>+DATAmm!#REF!</f>
        <v>#REF!</v>
      </c>
      <c r="H38" s="11" t="e">
        <f>+DATAmm!#REF!</f>
        <v>#REF!</v>
      </c>
      <c r="I38" s="11" t="e">
        <f>+DATAmm!#REF!</f>
        <v>#REF!</v>
      </c>
      <c r="J38" s="11" t="e">
        <f>+DATAmm!#REF!</f>
        <v>#REF!</v>
      </c>
      <c r="K38" s="11" t="e">
        <f>+DATAmm!#REF!</f>
        <v>#REF!</v>
      </c>
      <c r="L38" s="11" t="e">
        <f>+DATAmm!#REF!</f>
        <v>#REF!</v>
      </c>
      <c r="M38" s="11" t="e">
        <f>+DATAmm!#REF!</f>
        <v>#REF!</v>
      </c>
      <c r="N38" s="11" t="e">
        <f t="shared" si="13"/>
        <v>#REF!</v>
      </c>
      <c r="P38" s="11" t="e">
        <f t="shared" si="14"/>
        <v>#REF!</v>
      </c>
      <c r="Q38" s="11" t="e">
        <f t="shared" si="15"/>
        <v>#REF!</v>
      </c>
      <c r="R38" s="11" t="e">
        <f t="shared" si="16"/>
        <v>#REF!</v>
      </c>
      <c r="S38" s="11" t="e">
        <f t="shared" si="17"/>
        <v>#REF!</v>
      </c>
      <c r="T38" s="11" t="e">
        <f t="shared" si="18"/>
        <v>#REF!</v>
      </c>
      <c r="U38" s="11" t="e">
        <f t="shared" si="19"/>
        <v>#REF!</v>
      </c>
      <c r="V38" s="11" t="e">
        <f t="shared" si="20"/>
        <v>#REF!</v>
      </c>
      <c r="W38" s="11" t="e">
        <f t="shared" si="21"/>
        <v>#REF!</v>
      </c>
      <c r="X38" s="11" t="e">
        <f t="shared" si="22"/>
        <v>#REF!</v>
      </c>
      <c r="Y38" s="11" t="e">
        <f t="shared" si="23"/>
        <v>#REF!</v>
      </c>
      <c r="Z38" s="11" t="e">
        <f t="shared" si="24"/>
        <v>#REF!</v>
      </c>
      <c r="AA38" s="11" t="e">
        <f t="shared" si="25"/>
        <v>#REF!</v>
      </c>
    </row>
    <row r="39" spans="1:27" x14ac:dyDescent="0.2">
      <c r="A39" s="10" t="s">
        <v>54</v>
      </c>
      <c r="B39" s="11" t="e">
        <f>+DATAmm!#REF!</f>
        <v>#REF!</v>
      </c>
      <c r="C39" s="11" t="e">
        <f>+DATAmm!#REF!</f>
        <v>#REF!</v>
      </c>
      <c r="D39" s="11" t="e">
        <f>+DATAmm!#REF!</f>
        <v>#REF!</v>
      </c>
      <c r="E39" s="11" t="e">
        <f>+DATAmm!#REF!</f>
        <v>#REF!</v>
      </c>
      <c r="F39" s="11" t="e">
        <f>+DATAmm!#REF!</f>
        <v>#REF!</v>
      </c>
      <c r="G39" s="11" t="e">
        <f>+DATAmm!#REF!</f>
        <v>#REF!</v>
      </c>
      <c r="H39" s="11" t="e">
        <f>+DATAmm!#REF!</f>
        <v>#REF!</v>
      </c>
      <c r="I39" s="11" t="e">
        <f>+DATAmm!#REF!</f>
        <v>#REF!</v>
      </c>
      <c r="J39" s="11" t="e">
        <f>+DATAmm!#REF!</f>
        <v>#REF!</v>
      </c>
      <c r="K39" s="11" t="e">
        <f>+DATAmm!#REF!</f>
        <v>#REF!</v>
      </c>
      <c r="L39" s="11" t="e">
        <f>+DATAmm!#REF!</f>
        <v>#REF!</v>
      </c>
      <c r="M39" s="11" t="e">
        <f>+DATAmm!#REF!</f>
        <v>#REF!</v>
      </c>
      <c r="N39" s="11" t="e">
        <f t="shared" si="13"/>
        <v>#REF!</v>
      </c>
      <c r="P39" s="11" t="e">
        <f t="shared" si="14"/>
        <v>#REF!</v>
      </c>
      <c r="Q39" s="11" t="e">
        <f t="shared" si="15"/>
        <v>#REF!</v>
      </c>
      <c r="R39" s="11" t="e">
        <f t="shared" si="16"/>
        <v>#REF!</v>
      </c>
      <c r="S39" s="11" t="e">
        <f t="shared" si="17"/>
        <v>#REF!</v>
      </c>
      <c r="T39" s="11" t="e">
        <f t="shared" si="18"/>
        <v>#REF!</v>
      </c>
      <c r="U39" s="11" t="e">
        <f t="shared" si="19"/>
        <v>#REF!</v>
      </c>
      <c r="V39" s="11" t="e">
        <f t="shared" si="20"/>
        <v>#REF!</v>
      </c>
      <c r="W39" s="11" t="e">
        <f t="shared" si="21"/>
        <v>#REF!</v>
      </c>
      <c r="X39" s="11" t="e">
        <f t="shared" si="22"/>
        <v>#REF!</v>
      </c>
      <c r="Y39" s="11" t="e">
        <f t="shared" si="23"/>
        <v>#REF!</v>
      </c>
      <c r="Z39" s="11" t="e">
        <f t="shared" si="24"/>
        <v>#REF!</v>
      </c>
      <c r="AA39" s="11" t="e">
        <f t="shared" si="25"/>
        <v>#REF!</v>
      </c>
    </row>
    <row r="40" spans="1:27" x14ac:dyDescent="0.2">
      <c r="A40" s="10" t="s">
        <v>55</v>
      </c>
      <c r="B40" s="11" t="e">
        <f>+DATAmm!#REF!</f>
        <v>#REF!</v>
      </c>
      <c r="C40" s="11" t="e">
        <f>+DATAmm!#REF!</f>
        <v>#REF!</v>
      </c>
      <c r="D40" s="11" t="e">
        <f>+DATAmm!#REF!</f>
        <v>#REF!</v>
      </c>
      <c r="E40" s="11" t="e">
        <f>+DATAmm!#REF!</f>
        <v>#REF!</v>
      </c>
      <c r="F40" s="11" t="e">
        <f>+DATAmm!#REF!</f>
        <v>#REF!</v>
      </c>
      <c r="G40" s="11" t="e">
        <f>+DATAmm!#REF!</f>
        <v>#REF!</v>
      </c>
      <c r="H40" s="11" t="e">
        <f>+DATAmm!#REF!</f>
        <v>#REF!</v>
      </c>
      <c r="I40" s="11" t="e">
        <f>+DATAmm!#REF!</f>
        <v>#REF!</v>
      </c>
      <c r="J40" s="11" t="e">
        <f>+DATAmm!#REF!</f>
        <v>#REF!</v>
      </c>
      <c r="K40" s="11" t="e">
        <f>+DATAmm!#REF!</f>
        <v>#REF!</v>
      </c>
      <c r="L40" s="11" t="e">
        <f>+DATAmm!#REF!</f>
        <v>#REF!</v>
      </c>
      <c r="M40" s="11" t="e">
        <f>+DATAmm!#REF!</f>
        <v>#REF!</v>
      </c>
      <c r="N40" s="11" t="e">
        <f t="shared" si="13"/>
        <v>#REF!</v>
      </c>
      <c r="P40" s="11" t="e">
        <f t="shared" si="14"/>
        <v>#REF!</v>
      </c>
      <c r="Q40" s="11" t="e">
        <f t="shared" si="15"/>
        <v>#REF!</v>
      </c>
      <c r="R40" s="11" t="e">
        <f t="shared" si="16"/>
        <v>#REF!</v>
      </c>
      <c r="S40" s="11" t="e">
        <f t="shared" si="17"/>
        <v>#REF!</v>
      </c>
      <c r="T40" s="11" t="e">
        <f t="shared" si="18"/>
        <v>#REF!</v>
      </c>
      <c r="U40" s="11" t="e">
        <f t="shared" si="19"/>
        <v>#REF!</v>
      </c>
      <c r="V40" s="11" t="e">
        <f t="shared" si="20"/>
        <v>#REF!</v>
      </c>
      <c r="W40" s="11" t="e">
        <f t="shared" si="21"/>
        <v>#REF!</v>
      </c>
      <c r="X40" s="11" t="e">
        <f t="shared" si="22"/>
        <v>#REF!</v>
      </c>
      <c r="Y40" s="11" t="e">
        <f t="shared" si="23"/>
        <v>#REF!</v>
      </c>
      <c r="Z40" s="11" t="e">
        <f t="shared" si="24"/>
        <v>#REF!</v>
      </c>
      <c r="AA40" s="11" t="e">
        <f t="shared" si="25"/>
        <v>#REF!</v>
      </c>
    </row>
    <row r="41" spans="1:27" x14ac:dyDescent="0.2">
      <c r="A41" s="10" t="s">
        <v>56</v>
      </c>
      <c r="B41" s="11" t="e">
        <f>+DATAmm!#REF!</f>
        <v>#REF!</v>
      </c>
      <c r="C41" s="11" t="e">
        <f>+DATAmm!#REF!</f>
        <v>#REF!</v>
      </c>
      <c r="D41" s="11" t="e">
        <f>+DATAmm!#REF!</f>
        <v>#REF!</v>
      </c>
      <c r="E41" s="11" t="e">
        <f>+DATAmm!#REF!</f>
        <v>#REF!</v>
      </c>
      <c r="F41" s="11" t="e">
        <f>+DATAmm!#REF!</f>
        <v>#REF!</v>
      </c>
      <c r="G41" s="11" t="e">
        <f>+DATAmm!#REF!</f>
        <v>#REF!</v>
      </c>
      <c r="H41" s="11" t="e">
        <f>+DATAmm!#REF!</f>
        <v>#REF!</v>
      </c>
      <c r="I41" s="11" t="e">
        <f>+DATAmm!#REF!</f>
        <v>#REF!</v>
      </c>
      <c r="J41" s="11" t="e">
        <f>+DATAmm!#REF!</f>
        <v>#REF!</v>
      </c>
      <c r="K41" s="11" t="e">
        <f>+DATAmm!#REF!</f>
        <v>#REF!</v>
      </c>
      <c r="L41" s="11" t="e">
        <f>+DATAmm!#REF!</f>
        <v>#REF!</v>
      </c>
      <c r="M41" s="11" t="e">
        <f>+DATAmm!#REF!</f>
        <v>#REF!</v>
      </c>
      <c r="N41" s="11" t="e">
        <f t="shared" si="13"/>
        <v>#REF!</v>
      </c>
      <c r="P41" s="11" t="e">
        <f t="shared" si="14"/>
        <v>#REF!</v>
      </c>
      <c r="Q41" s="11" t="e">
        <f t="shared" si="15"/>
        <v>#REF!</v>
      </c>
      <c r="R41" s="11" t="e">
        <f t="shared" si="16"/>
        <v>#REF!</v>
      </c>
      <c r="S41" s="11" t="e">
        <f t="shared" si="17"/>
        <v>#REF!</v>
      </c>
      <c r="T41" s="11" t="e">
        <f t="shared" si="18"/>
        <v>#REF!</v>
      </c>
      <c r="U41" s="11" t="e">
        <f t="shared" si="19"/>
        <v>#REF!</v>
      </c>
      <c r="V41" s="11" t="e">
        <f t="shared" si="20"/>
        <v>#REF!</v>
      </c>
      <c r="W41" s="11" t="e">
        <f t="shared" si="21"/>
        <v>#REF!</v>
      </c>
      <c r="X41" s="11" t="e">
        <f t="shared" si="22"/>
        <v>#REF!</v>
      </c>
      <c r="Y41" s="11" t="e">
        <f t="shared" si="23"/>
        <v>#REF!</v>
      </c>
      <c r="Z41" s="11" t="e">
        <f t="shared" si="24"/>
        <v>#REF!</v>
      </c>
      <c r="AA41" s="11" t="e">
        <f t="shared" si="25"/>
        <v>#REF!</v>
      </c>
    </row>
    <row r="42" spans="1:27" x14ac:dyDescent="0.2">
      <c r="A42" s="10" t="s">
        <v>57</v>
      </c>
      <c r="B42" s="11" t="e">
        <f>+DATAmm!#REF!</f>
        <v>#REF!</v>
      </c>
      <c r="C42" s="11" t="e">
        <f>+DATAmm!#REF!</f>
        <v>#REF!</v>
      </c>
      <c r="D42" s="11" t="e">
        <f>+DATAmm!#REF!</f>
        <v>#REF!</v>
      </c>
      <c r="E42" s="11" t="e">
        <f>+DATAmm!#REF!</f>
        <v>#REF!</v>
      </c>
      <c r="F42" s="11" t="e">
        <f>+DATAmm!#REF!</f>
        <v>#REF!</v>
      </c>
      <c r="G42" s="11" t="e">
        <f>+DATAmm!#REF!</f>
        <v>#REF!</v>
      </c>
      <c r="H42" s="11" t="e">
        <f>+DATAmm!#REF!</f>
        <v>#REF!</v>
      </c>
      <c r="I42" s="11" t="e">
        <f>+DATAmm!#REF!</f>
        <v>#REF!</v>
      </c>
      <c r="J42" s="11" t="e">
        <f>+DATAmm!#REF!</f>
        <v>#REF!</v>
      </c>
      <c r="K42" s="11" t="e">
        <f>+DATAmm!#REF!</f>
        <v>#REF!</v>
      </c>
      <c r="L42" s="11" t="e">
        <f>+DATAmm!#REF!</f>
        <v>#REF!</v>
      </c>
      <c r="M42" s="11" t="e">
        <f>+DATAmm!#REF!</f>
        <v>#REF!</v>
      </c>
      <c r="N42" s="11" t="e">
        <f t="shared" si="13"/>
        <v>#REF!</v>
      </c>
      <c r="P42" s="11" t="e">
        <f t="shared" si="14"/>
        <v>#REF!</v>
      </c>
      <c r="Q42" s="11" t="e">
        <f t="shared" si="15"/>
        <v>#REF!</v>
      </c>
      <c r="R42" s="11" t="e">
        <f t="shared" si="16"/>
        <v>#REF!</v>
      </c>
      <c r="S42" s="11" t="e">
        <f t="shared" si="17"/>
        <v>#REF!</v>
      </c>
      <c r="T42" s="11" t="e">
        <f t="shared" si="18"/>
        <v>#REF!</v>
      </c>
      <c r="U42" s="11" t="e">
        <f t="shared" si="19"/>
        <v>#REF!</v>
      </c>
      <c r="V42" s="11" t="e">
        <f t="shared" si="20"/>
        <v>#REF!</v>
      </c>
      <c r="W42" s="11" t="e">
        <f t="shared" si="21"/>
        <v>#REF!</v>
      </c>
      <c r="X42" s="11" t="e">
        <f t="shared" si="22"/>
        <v>#REF!</v>
      </c>
      <c r="Y42" s="11" t="e">
        <f t="shared" si="23"/>
        <v>#REF!</v>
      </c>
      <c r="Z42" s="11" t="e">
        <f t="shared" si="24"/>
        <v>#REF!</v>
      </c>
      <c r="AA42" s="11" t="e">
        <f t="shared" si="25"/>
        <v>#REF!</v>
      </c>
    </row>
    <row r="43" spans="1:27" x14ac:dyDescent="0.2">
      <c r="A43" s="10" t="s">
        <v>58</v>
      </c>
      <c r="B43" s="11" t="e">
        <f>+DATAmm!#REF!</f>
        <v>#REF!</v>
      </c>
      <c r="C43" s="11" t="e">
        <f>+DATAmm!#REF!</f>
        <v>#REF!</v>
      </c>
      <c r="D43" s="11" t="e">
        <f>+DATAmm!#REF!</f>
        <v>#REF!</v>
      </c>
      <c r="E43" s="11" t="e">
        <f>+DATAmm!#REF!</f>
        <v>#REF!</v>
      </c>
      <c r="F43" s="11" t="e">
        <f>+DATAmm!#REF!</f>
        <v>#REF!</v>
      </c>
      <c r="G43" s="11" t="e">
        <f>+DATAmm!#REF!</f>
        <v>#REF!</v>
      </c>
      <c r="H43" s="11" t="e">
        <f>+DATAmm!#REF!</f>
        <v>#REF!</v>
      </c>
      <c r="I43" s="11" t="e">
        <f>+DATAmm!#REF!</f>
        <v>#REF!</v>
      </c>
      <c r="J43" s="11" t="e">
        <f>+DATAmm!#REF!</f>
        <v>#REF!</v>
      </c>
      <c r="K43" s="11" t="e">
        <f>+DATAmm!#REF!</f>
        <v>#REF!</v>
      </c>
      <c r="L43" s="11" t="e">
        <f>+DATAmm!#REF!</f>
        <v>#REF!</v>
      </c>
      <c r="M43" s="11" t="e">
        <f>+DATAmm!#REF!</f>
        <v>#REF!</v>
      </c>
      <c r="N43" s="11" t="e">
        <f t="shared" si="13"/>
        <v>#REF!</v>
      </c>
      <c r="P43" s="11" t="e">
        <f t="shared" si="14"/>
        <v>#REF!</v>
      </c>
      <c r="Q43" s="11" t="e">
        <f t="shared" si="15"/>
        <v>#REF!</v>
      </c>
      <c r="R43" s="11" t="e">
        <f t="shared" si="16"/>
        <v>#REF!</v>
      </c>
      <c r="S43" s="11" t="e">
        <f t="shared" si="17"/>
        <v>#REF!</v>
      </c>
      <c r="T43" s="11" t="e">
        <f t="shared" si="18"/>
        <v>#REF!</v>
      </c>
      <c r="U43" s="11" t="e">
        <f t="shared" si="19"/>
        <v>#REF!</v>
      </c>
      <c r="V43" s="11" t="e">
        <f t="shared" si="20"/>
        <v>#REF!</v>
      </c>
      <c r="W43" s="11" t="e">
        <f t="shared" si="21"/>
        <v>#REF!</v>
      </c>
      <c r="X43" s="11" t="e">
        <f t="shared" si="22"/>
        <v>#REF!</v>
      </c>
      <c r="Y43" s="11" t="e">
        <f t="shared" si="23"/>
        <v>#REF!</v>
      </c>
      <c r="Z43" s="11" t="e">
        <f t="shared" si="24"/>
        <v>#REF!</v>
      </c>
      <c r="AA43" s="11" t="e">
        <f t="shared" si="25"/>
        <v>#REF!</v>
      </c>
    </row>
    <row r="44" spans="1:27" x14ac:dyDescent="0.2">
      <c r="A44" s="10" t="s">
        <v>59</v>
      </c>
      <c r="B44" s="11" t="e">
        <f>+DATAmm!#REF!</f>
        <v>#REF!</v>
      </c>
      <c r="C44" s="11" t="e">
        <f>+DATAmm!#REF!</f>
        <v>#REF!</v>
      </c>
      <c r="D44" s="11" t="e">
        <f>+DATAmm!#REF!</f>
        <v>#REF!</v>
      </c>
      <c r="E44" s="11" t="e">
        <f>+DATAmm!#REF!</f>
        <v>#REF!</v>
      </c>
      <c r="F44" s="11" t="e">
        <f>+DATAmm!#REF!</f>
        <v>#REF!</v>
      </c>
      <c r="G44" s="11" t="e">
        <f>+DATAmm!#REF!</f>
        <v>#REF!</v>
      </c>
      <c r="H44" s="11" t="e">
        <f>+DATAmm!#REF!</f>
        <v>#REF!</v>
      </c>
      <c r="I44" s="11" t="e">
        <f>+DATAmm!#REF!</f>
        <v>#REF!</v>
      </c>
      <c r="J44" s="11" t="e">
        <f>+DATAmm!#REF!</f>
        <v>#REF!</v>
      </c>
      <c r="K44" s="11" t="e">
        <f>+DATAmm!#REF!</f>
        <v>#REF!</v>
      </c>
      <c r="L44" s="11" t="e">
        <f>+DATAmm!#REF!</f>
        <v>#REF!</v>
      </c>
      <c r="M44" s="11" t="e">
        <f>+DATAmm!#REF!</f>
        <v>#REF!</v>
      </c>
      <c r="N44" s="11" t="e">
        <f t="shared" si="13"/>
        <v>#REF!</v>
      </c>
      <c r="P44" s="11" t="e">
        <f t="shared" si="14"/>
        <v>#REF!</v>
      </c>
      <c r="Q44" s="11" t="e">
        <f t="shared" si="15"/>
        <v>#REF!</v>
      </c>
      <c r="R44" s="11" t="e">
        <f t="shared" si="16"/>
        <v>#REF!</v>
      </c>
      <c r="S44" s="11" t="e">
        <f t="shared" si="17"/>
        <v>#REF!</v>
      </c>
      <c r="T44" s="11" t="e">
        <f t="shared" si="18"/>
        <v>#REF!</v>
      </c>
      <c r="U44" s="11" t="e">
        <f t="shared" si="19"/>
        <v>#REF!</v>
      </c>
      <c r="V44" s="11" t="e">
        <f t="shared" si="20"/>
        <v>#REF!</v>
      </c>
      <c r="W44" s="11" t="e">
        <f t="shared" si="21"/>
        <v>#REF!</v>
      </c>
      <c r="X44" s="11" t="e">
        <f t="shared" si="22"/>
        <v>#REF!</v>
      </c>
      <c r="Y44" s="11" t="e">
        <f t="shared" si="23"/>
        <v>#REF!</v>
      </c>
      <c r="Z44" s="11" t="e">
        <f t="shared" si="24"/>
        <v>#REF!</v>
      </c>
      <c r="AA44" s="11" t="e">
        <f t="shared" si="25"/>
        <v>#REF!</v>
      </c>
    </row>
    <row r="45" spans="1:27" x14ac:dyDescent="0.2">
      <c r="A45" s="10" t="s">
        <v>60</v>
      </c>
      <c r="B45" s="11" t="e">
        <f>+DATAmm!#REF!</f>
        <v>#REF!</v>
      </c>
      <c r="C45" s="11" t="e">
        <f>+DATAmm!#REF!</f>
        <v>#REF!</v>
      </c>
      <c r="D45" s="11" t="e">
        <f>+DATAmm!#REF!</f>
        <v>#REF!</v>
      </c>
      <c r="E45" s="11" t="e">
        <f>+DATAmm!#REF!</f>
        <v>#REF!</v>
      </c>
      <c r="F45" s="11" t="e">
        <f>+DATAmm!#REF!</f>
        <v>#REF!</v>
      </c>
      <c r="G45" s="11" t="e">
        <f>+DATAmm!#REF!</f>
        <v>#REF!</v>
      </c>
      <c r="H45" s="11" t="e">
        <f>+DATAmm!#REF!</f>
        <v>#REF!</v>
      </c>
      <c r="I45" s="11" t="e">
        <f>+DATAmm!#REF!</f>
        <v>#REF!</v>
      </c>
      <c r="J45" s="11" t="e">
        <f>+DATAmm!#REF!</f>
        <v>#REF!</v>
      </c>
      <c r="K45" s="11" t="e">
        <f>+DATAmm!#REF!</f>
        <v>#REF!</v>
      </c>
      <c r="L45" s="11" t="e">
        <f>+DATAmm!#REF!</f>
        <v>#REF!</v>
      </c>
      <c r="M45" s="11" t="e">
        <f>+DATAmm!#REF!</f>
        <v>#REF!</v>
      </c>
      <c r="N45" s="11" t="e">
        <f t="shared" si="13"/>
        <v>#REF!</v>
      </c>
      <c r="P45" s="11" t="e">
        <f t="shared" si="14"/>
        <v>#REF!</v>
      </c>
      <c r="Q45" s="11" t="e">
        <f t="shared" si="15"/>
        <v>#REF!</v>
      </c>
      <c r="R45" s="11" t="e">
        <f t="shared" si="16"/>
        <v>#REF!</v>
      </c>
      <c r="S45" s="11" t="e">
        <f t="shared" si="17"/>
        <v>#REF!</v>
      </c>
      <c r="T45" s="11" t="e">
        <f t="shared" si="18"/>
        <v>#REF!</v>
      </c>
      <c r="U45" s="11" t="e">
        <f t="shared" si="19"/>
        <v>#REF!</v>
      </c>
      <c r="V45" s="11" t="e">
        <f t="shared" si="20"/>
        <v>#REF!</v>
      </c>
      <c r="W45" s="11" t="e">
        <f t="shared" si="21"/>
        <v>#REF!</v>
      </c>
      <c r="X45" s="11" t="e">
        <f t="shared" si="22"/>
        <v>#REF!</v>
      </c>
      <c r="Y45" s="11" t="e">
        <f t="shared" si="23"/>
        <v>#REF!</v>
      </c>
      <c r="Z45" s="11" t="e">
        <f t="shared" si="24"/>
        <v>#REF!</v>
      </c>
      <c r="AA45" s="11" t="e">
        <f t="shared" si="25"/>
        <v>#REF!</v>
      </c>
    </row>
    <row r="46" spans="1:27" x14ac:dyDescent="0.2">
      <c r="A46" s="10" t="s">
        <v>61</v>
      </c>
      <c r="B46" s="11" t="e">
        <f>+DATAmm!#REF!</f>
        <v>#REF!</v>
      </c>
      <c r="C46" s="11" t="e">
        <f>+DATAmm!#REF!</f>
        <v>#REF!</v>
      </c>
      <c r="D46" s="11" t="e">
        <f>+DATAmm!#REF!</f>
        <v>#REF!</v>
      </c>
      <c r="E46" s="11" t="e">
        <f>+DATAmm!#REF!</f>
        <v>#REF!</v>
      </c>
      <c r="F46" s="11" t="e">
        <f>+DATAmm!#REF!</f>
        <v>#REF!</v>
      </c>
      <c r="G46" s="11" t="e">
        <f>+DATAmm!#REF!</f>
        <v>#REF!</v>
      </c>
      <c r="H46" s="11" t="e">
        <f>+DATAmm!#REF!</f>
        <v>#REF!</v>
      </c>
      <c r="I46" s="11" t="e">
        <f>+DATAmm!#REF!</f>
        <v>#REF!</v>
      </c>
      <c r="J46" s="11" t="e">
        <f>+DATAmm!#REF!</f>
        <v>#REF!</v>
      </c>
      <c r="K46" s="11" t="e">
        <f>+DATAmm!#REF!</f>
        <v>#REF!</v>
      </c>
      <c r="L46" s="11" t="e">
        <f>+DATAmm!#REF!</f>
        <v>#REF!</v>
      </c>
      <c r="M46" s="11" t="e">
        <f>+DATAmm!#REF!</f>
        <v>#REF!</v>
      </c>
      <c r="N46" s="11" t="e">
        <f t="shared" si="13"/>
        <v>#REF!</v>
      </c>
      <c r="P46" s="11" t="e">
        <f t="shared" si="14"/>
        <v>#REF!</v>
      </c>
      <c r="Q46" s="11" t="e">
        <f t="shared" si="15"/>
        <v>#REF!</v>
      </c>
      <c r="R46" s="11" t="e">
        <f t="shared" si="16"/>
        <v>#REF!</v>
      </c>
      <c r="S46" s="11" t="e">
        <f t="shared" si="17"/>
        <v>#REF!</v>
      </c>
      <c r="T46" s="11" t="e">
        <f t="shared" si="18"/>
        <v>#REF!</v>
      </c>
      <c r="U46" s="11" t="e">
        <f t="shared" si="19"/>
        <v>#REF!</v>
      </c>
      <c r="V46" s="11" t="e">
        <f t="shared" si="20"/>
        <v>#REF!</v>
      </c>
      <c r="W46" s="11" t="e">
        <f t="shared" si="21"/>
        <v>#REF!</v>
      </c>
      <c r="X46" s="11" t="e">
        <f t="shared" si="22"/>
        <v>#REF!</v>
      </c>
      <c r="Y46" s="11" t="e">
        <f t="shared" si="23"/>
        <v>#REF!</v>
      </c>
      <c r="Z46" s="11" t="e">
        <f t="shared" si="24"/>
        <v>#REF!</v>
      </c>
      <c r="AA46" s="11" t="e">
        <f t="shared" si="25"/>
        <v>#REF!</v>
      </c>
    </row>
    <row r="47" spans="1:27" x14ac:dyDescent="0.2">
      <c r="A47" s="10" t="s">
        <v>62</v>
      </c>
      <c r="B47" s="11" t="e">
        <f>+DATAmm!#REF!</f>
        <v>#REF!</v>
      </c>
      <c r="C47" s="11" t="e">
        <f>+DATAmm!#REF!</f>
        <v>#REF!</v>
      </c>
      <c r="D47" s="11" t="e">
        <f>+DATAmm!#REF!</f>
        <v>#REF!</v>
      </c>
      <c r="E47" s="11" t="e">
        <f>+DATAmm!#REF!</f>
        <v>#REF!</v>
      </c>
      <c r="F47" s="11" t="e">
        <f>+DATAmm!#REF!</f>
        <v>#REF!</v>
      </c>
      <c r="G47" s="11" t="e">
        <f>+DATAmm!#REF!</f>
        <v>#REF!</v>
      </c>
      <c r="H47" s="11" t="e">
        <f>+DATAmm!#REF!</f>
        <v>#REF!</v>
      </c>
      <c r="I47" s="11" t="e">
        <f>+DATAmm!#REF!</f>
        <v>#REF!</v>
      </c>
      <c r="J47" s="11" t="e">
        <f>+DATAmm!#REF!</f>
        <v>#REF!</v>
      </c>
      <c r="K47" s="11" t="e">
        <f>+DATAmm!#REF!</f>
        <v>#REF!</v>
      </c>
      <c r="L47" s="11" t="e">
        <f>+DATAmm!#REF!</f>
        <v>#REF!</v>
      </c>
      <c r="M47" s="11" t="e">
        <f>+DATAmm!#REF!</f>
        <v>#REF!</v>
      </c>
      <c r="N47" s="11" t="e">
        <f t="shared" si="13"/>
        <v>#REF!</v>
      </c>
      <c r="P47" s="11" t="e">
        <f t="shared" si="14"/>
        <v>#REF!</v>
      </c>
      <c r="Q47" s="11" t="e">
        <f t="shared" si="15"/>
        <v>#REF!</v>
      </c>
      <c r="R47" s="11" t="e">
        <f t="shared" si="16"/>
        <v>#REF!</v>
      </c>
      <c r="S47" s="11" t="e">
        <f t="shared" si="17"/>
        <v>#REF!</v>
      </c>
      <c r="T47" s="11" t="e">
        <f t="shared" si="18"/>
        <v>#REF!</v>
      </c>
      <c r="U47" s="11" t="e">
        <f t="shared" si="19"/>
        <v>#REF!</v>
      </c>
      <c r="V47" s="11" t="e">
        <f t="shared" si="20"/>
        <v>#REF!</v>
      </c>
      <c r="W47" s="11" t="e">
        <f t="shared" si="21"/>
        <v>#REF!</v>
      </c>
      <c r="X47" s="11" t="e">
        <f t="shared" si="22"/>
        <v>#REF!</v>
      </c>
      <c r="Y47" s="11" t="e">
        <f t="shared" si="23"/>
        <v>#REF!</v>
      </c>
      <c r="Z47" s="11" t="e">
        <f t="shared" si="24"/>
        <v>#REF!</v>
      </c>
      <c r="AA47" s="11" t="e">
        <f t="shared" si="25"/>
        <v>#REF!</v>
      </c>
    </row>
    <row r="48" spans="1:27" x14ac:dyDescent="0.2">
      <c r="A48" s="10" t="s">
        <v>63</v>
      </c>
      <c r="B48" s="11" t="e">
        <f>+DATAmm!#REF!</f>
        <v>#REF!</v>
      </c>
      <c r="C48" s="11" t="e">
        <f>+DATAmm!#REF!</f>
        <v>#REF!</v>
      </c>
      <c r="D48" s="11" t="e">
        <f>+DATAmm!#REF!</f>
        <v>#REF!</v>
      </c>
      <c r="E48" s="11" t="e">
        <f>+DATAmm!#REF!</f>
        <v>#REF!</v>
      </c>
      <c r="F48" s="11" t="e">
        <f>+DATAmm!#REF!</f>
        <v>#REF!</v>
      </c>
      <c r="G48" s="11" t="e">
        <f>+DATAmm!#REF!</f>
        <v>#REF!</v>
      </c>
      <c r="H48" s="11" t="e">
        <f>+DATAmm!#REF!</f>
        <v>#REF!</v>
      </c>
      <c r="I48" s="11" t="e">
        <f>+DATAmm!#REF!</f>
        <v>#REF!</v>
      </c>
      <c r="J48" s="11" t="e">
        <f>+DATAmm!#REF!</f>
        <v>#REF!</v>
      </c>
      <c r="K48" s="11" t="e">
        <f>+DATAmm!#REF!</f>
        <v>#REF!</v>
      </c>
      <c r="L48" s="11" t="e">
        <f>+DATAmm!#REF!</f>
        <v>#REF!</v>
      </c>
      <c r="M48" s="11" t="e">
        <f>+DATAmm!#REF!</f>
        <v>#REF!</v>
      </c>
      <c r="N48" s="11" t="e">
        <f t="shared" si="13"/>
        <v>#REF!</v>
      </c>
      <c r="P48" s="11" t="e">
        <f t="shared" si="14"/>
        <v>#REF!</v>
      </c>
      <c r="Q48" s="11" t="e">
        <f t="shared" si="15"/>
        <v>#REF!</v>
      </c>
      <c r="R48" s="11" t="e">
        <f t="shared" si="16"/>
        <v>#REF!</v>
      </c>
      <c r="S48" s="11" t="e">
        <f t="shared" si="17"/>
        <v>#REF!</v>
      </c>
      <c r="T48" s="11" t="e">
        <f t="shared" si="18"/>
        <v>#REF!</v>
      </c>
      <c r="U48" s="11" t="e">
        <f t="shared" si="19"/>
        <v>#REF!</v>
      </c>
      <c r="V48" s="11" t="e">
        <f t="shared" si="20"/>
        <v>#REF!</v>
      </c>
      <c r="W48" s="11" t="e">
        <f t="shared" si="21"/>
        <v>#REF!</v>
      </c>
      <c r="X48" s="11" t="e">
        <f t="shared" si="22"/>
        <v>#REF!</v>
      </c>
      <c r="Y48" s="11" t="e">
        <f t="shared" si="23"/>
        <v>#REF!</v>
      </c>
      <c r="Z48" s="11" t="e">
        <f t="shared" si="24"/>
        <v>#REF!</v>
      </c>
      <c r="AA48" s="11" t="e">
        <f t="shared" si="25"/>
        <v>#REF!</v>
      </c>
    </row>
    <row r="49" spans="1:27" x14ac:dyDescent="0.2">
      <c r="A49" s="10" t="s">
        <v>64</v>
      </c>
      <c r="B49" s="11" t="e">
        <f>+DATAmm!#REF!</f>
        <v>#REF!</v>
      </c>
      <c r="C49" s="11" t="e">
        <f>+DATAmm!#REF!</f>
        <v>#REF!</v>
      </c>
      <c r="D49" s="11" t="e">
        <f>+DATAmm!#REF!</f>
        <v>#REF!</v>
      </c>
      <c r="E49" s="11" t="e">
        <f>+DATAmm!#REF!</f>
        <v>#REF!</v>
      </c>
      <c r="F49" s="11" t="e">
        <f>+DATAmm!#REF!</f>
        <v>#REF!</v>
      </c>
      <c r="G49" s="11" t="e">
        <f>+DATAmm!#REF!</f>
        <v>#REF!</v>
      </c>
      <c r="H49" s="11" t="e">
        <f>+DATAmm!#REF!</f>
        <v>#REF!</v>
      </c>
      <c r="I49" s="11" t="e">
        <f>+DATAmm!#REF!</f>
        <v>#REF!</v>
      </c>
      <c r="J49" s="11" t="e">
        <f>+DATAmm!#REF!</f>
        <v>#REF!</v>
      </c>
      <c r="K49" s="11" t="e">
        <f>+DATAmm!#REF!</f>
        <v>#REF!</v>
      </c>
      <c r="L49" s="11" t="e">
        <f>+DATAmm!#REF!</f>
        <v>#REF!</v>
      </c>
      <c r="M49" s="11" t="e">
        <f>+DATAmm!#REF!</f>
        <v>#REF!</v>
      </c>
      <c r="N49" s="11" t="e">
        <f t="shared" si="13"/>
        <v>#REF!</v>
      </c>
      <c r="P49" s="11" t="e">
        <f t="shared" si="14"/>
        <v>#REF!</v>
      </c>
      <c r="Q49" s="11" t="e">
        <f t="shared" si="15"/>
        <v>#REF!</v>
      </c>
      <c r="R49" s="11" t="e">
        <f t="shared" si="16"/>
        <v>#REF!</v>
      </c>
      <c r="S49" s="11" t="e">
        <f t="shared" si="17"/>
        <v>#REF!</v>
      </c>
      <c r="T49" s="11" t="e">
        <f t="shared" si="18"/>
        <v>#REF!</v>
      </c>
      <c r="U49" s="11" t="e">
        <f t="shared" si="19"/>
        <v>#REF!</v>
      </c>
      <c r="V49" s="11" t="e">
        <f t="shared" si="20"/>
        <v>#REF!</v>
      </c>
      <c r="W49" s="11" t="e">
        <f t="shared" si="21"/>
        <v>#REF!</v>
      </c>
      <c r="X49" s="11" t="e">
        <f t="shared" si="22"/>
        <v>#REF!</v>
      </c>
      <c r="Y49" s="11" t="e">
        <f t="shared" si="23"/>
        <v>#REF!</v>
      </c>
      <c r="Z49" s="11" t="e">
        <f t="shared" si="24"/>
        <v>#REF!</v>
      </c>
      <c r="AA49" s="11" t="e">
        <f t="shared" si="25"/>
        <v>#REF!</v>
      </c>
    </row>
    <row r="50" spans="1:27" x14ac:dyDescent="0.2">
      <c r="A50" s="10" t="s">
        <v>65</v>
      </c>
      <c r="B50" s="11" t="e">
        <f>+DATAmm!#REF!</f>
        <v>#REF!</v>
      </c>
      <c r="C50" s="11" t="e">
        <f>+DATAmm!#REF!</f>
        <v>#REF!</v>
      </c>
      <c r="D50" s="11" t="e">
        <f>+DATAmm!#REF!</f>
        <v>#REF!</v>
      </c>
      <c r="E50" s="11" t="e">
        <f>+DATAmm!#REF!</f>
        <v>#REF!</v>
      </c>
      <c r="F50" s="11" t="e">
        <f>+DATAmm!#REF!</f>
        <v>#REF!</v>
      </c>
      <c r="G50" s="11" t="e">
        <f>+DATAmm!#REF!</f>
        <v>#REF!</v>
      </c>
      <c r="H50" s="11" t="e">
        <f>+DATAmm!#REF!</f>
        <v>#REF!</v>
      </c>
      <c r="I50" s="11" t="e">
        <f>+DATAmm!#REF!</f>
        <v>#REF!</v>
      </c>
      <c r="J50" s="11" t="e">
        <f>+DATAmm!#REF!</f>
        <v>#REF!</v>
      </c>
      <c r="K50" s="11" t="e">
        <f>+DATAmm!#REF!</f>
        <v>#REF!</v>
      </c>
      <c r="L50" s="11" t="e">
        <f>+DATAmm!#REF!</f>
        <v>#REF!</v>
      </c>
      <c r="M50" s="11" t="e">
        <f>+DATAmm!#REF!</f>
        <v>#REF!</v>
      </c>
      <c r="N50" s="11" t="e">
        <f t="shared" si="13"/>
        <v>#REF!</v>
      </c>
      <c r="P50" s="11" t="e">
        <f t="shared" si="14"/>
        <v>#REF!</v>
      </c>
      <c r="Q50" s="11" t="e">
        <f t="shared" si="15"/>
        <v>#REF!</v>
      </c>
      <c r="R50" s="11" t="e">
        <f t="shared" si="16"/>
        <v>#REF!</v>
      </c>
      <c r="S50" s="11" t="e">
        <f t="shared" si="17"/>
        <v>#REF!</v>
      </c>
      <c r="T50" s="11" t="e">
        <f t="shared" si="18"/>
        <v>#REF!</v>
      </c>
      <c r="U50" s="11" t="e">
        <f t="shared" si="19"/>
        <v>#REF!</v>
      </c>
      <c r="V50" s="11" t="e">
        <f t="shared" si="20"/>
        <v>#REF!</v>
      </c>
      <c r="W50" s="11" t="e">
        <f t="shared" si="21"/>
        <v>#REF!</v>
      </c>
      <c r="X50" s="11" t="e">
        <f t="shared" si="22"/>
        <v>#REF!</v>
      </c>
      <c r="Y50" s="11" t="e">
        <f t="shared" si="23"/>
        <v>#REF!</v>
      </c>
      <c r="Z50" s="11" t="e">
        <f t="shared" si="24"/>
        <v>#REF!</v>
      </c>
      <c r="AA50" s="11" t="e">
        <f t="shared" si="25"/>
        <v>#REF!</v>
      </c>
    </row>
    <row r="51" spans="1:27" x14ac:dyDescent="0.2">
      <c r="A51" s="10" t="s">
        <v>66</v>
      </c>
      <c r="B51" s="11" t="e">
        <f>+DATAmm!#REF!</f>
        <v>#REF!</v>
      </c>
      <c r="C51" s="11" t="e">
        <f>+DATAmm!#REF!</f>
        <v>#REF!</v>
      </c>
      <c r="D51" s="11" t="e">
        <f>+DATAmm!#REF!</f>
        <v>#REF!</v>
      </c>
      <c r="E51" s="11" t="e">
        <f>+DATAmm!#REF!</f>
        <v>#REF!</v>
      </c>
      <c r="F51" s="11" t="e">
        <f>+DATAmm!#REF!</f>
        <v>#REF!</v>
      </c>
      <c r="G51" s="11" t="e">
        <f>+DATAmm!#REF!</f>
        <v>#REF!</v>
      </c>
      <c r="H51" s="11" t="e">
        <f>+DATAmm!#REF!</f>
        <v>#REF!</v>
      </c>
      <c r="I51" s="11" t="e">
        <f>+DATAmm!#REF!</f>
        <v>#REF!</v>
      </c>
      <c r="J51" s="11" t="e">
        <f>+DATAmm!#REF!</f>
        <v>#REF!</v>
      </c>
      <c r="K51" s="11" t="e">
        <f>+DATAmm!#REF!</f>
        <v>#REF!</v>
      </c>
      <c r="L51" s="11" t="e">
        <f>+DATAmm!#REF!</f>
        <v>#REF!</v>
      </c>
      <c r="M51" s="11" t="e">
        <f>+DATAmm!#REF!</f>
        <v>#REF!</v>
      </c>
      <c r="N51" s="11" t="e">
        <f t="shared" si="13"/>
        <v>#REF!</v>
      </c>
      <c r="P51" s="11" t="e">
        <f t="shared" si="14"/>
        <v>#REF!</v>
      </c>
      <c r="Q51" s="11" t="e">
        <f t="shared" si="15"/>
        <v>#REF!</v>
      </c>
      <c r="R51" s="11" t="e">
        <f t="shared" si="16"/>
        <v>#REF!</v>
      </c>
      <c r="S51" s="11" t="e">
        <f t="shared" si="17"/>
        <v>#REF!</v>
      </c>
      <c r="T51" s="11" t="e">
        <f t="shared" si="18"/>
        <v>#REF!</v>
      </c>
      <c r="U51" s="11" t="e">
        <f t="shared" si="19"/>
        <v>#REF!</v>
      </c>
      <c r="V51" s="11" t="e">
        <f t="shared" si="20"/>
        <v>#REF!</v>
      </c>
      <c r="W51" s="11" t="e">
        <f t="shared" si="21"/>
        <v>#REF!</v>
      </c>
      <c r="X51" s="11" t="e">
        <f t="shared" si="22"/>
        <v>#REF!</v>
      </c>
      <c r="Y51" s="11" t="e">
        <f t="shared" si="23"/>
        <v>#REF!</v>
      </c>
      <c r="Z51" s="11" t="e">
        <f t="shared" si="24"/>
        <v>#REF!</v>
      </c>
      <c r="AA51" s="11" t="e">
        <f t="shared" si="25"/>
        <v>#REF!</v>
      </c>
    </row>
    <row r="52" spans="1:27" x14ac:dyDescent="0.2">
      <c r="A52" s="10" t="s">
        <v>67</v>
      </c>
      <c r="B52" s="11" t="e">
        <f>+DATAmm!#REF!</f>
        <v>#REF!</v>
      </c>
      <c r="C52" s="11" t="e">
        <f>+DATAmm!#REF!</f>
        <v>#REF!</v>
      </c>
      <c r="D52" s="11" t="e">
        <f>+DATAmm!#REF!</f>
        <v>#REF!</v>
      </c>
      <c r="E52" s="11" t="e">
        <f>+DATAmm!#REF!</f>
        <v>#REF!</v>
      </c>
      <c r="F52" s="11" t="e">
        <f>+DATAmm!#REF!</f>
        <v>#REF!</v>
      </c>
      <c r="G52" s="11" t="e">
        <f>+DATAmm!#REF!</f>
        <v>#REF!</v>
      </c>
      <c r="H52" s="11" t="e">
        <f>+DATAmm!#REF!</f>
        <v>#REF!</v>
      </c>
      <c r="I52" s="11" t="e">
        <f>+DATAmm!#REF!</f>
        <v>#REF!</v>
      </c>
      <c r="J52" s="11" t="e">
        <f>+DATAmm!#REF!</f>
        <v>#REF!</v>
      </c>
      <c r="K52" s="11" t="e">
        <f>+DATAmm!#REF!</f>
        <v>#REF!</v>
      </c>
      <c r="L52" s="11" t="e">
        <f>+DATAmm!#REF!</f>
        <v>#REF!</v>
      </c>
      <c r="M52" s="11" t="e">
        <f>+DATAmm!#REF!</f>
        <v>#REF!</v>
      </c>
      <c r="N52" s="11" t="e">
        <f t="shared" si="13"/>
        <v>#REF!</v>
      </c>
      <c r="P52" s="11" t="e">
        <f t="shared" si="14"/>
        <v>#REF!</v>
      </c>
      <c r="Q52" s="11" t="e">
        <f t="shared" si="15"/>
        <v>#REF!</v>
      </c>
      <c r="R52" s="11" t="e">
        <f t="shared" si="16"/>
        <v>#REF!</v>
      </c>
      <c r="S52" s="11" t="e">
        <f t="shared" si="17"/>
        <v>#REF!</v>
      </c>
      <c r="T52" s="11" t="e">
        <f t="shared" si="18"/>
        <v>#REF!</v>
      </c>
      <c r="U52" s="11" t="e">
        <f t="shared" si="19"/>
        <v>#REF!</v>
      </c>
      <c r="V52" s="11" t="e">
        <f t="shared" si="20"/>
        <v>#REF!</v>
      </c>
      <c r="W52" s="11" t="e">
        <f t="shared" si="21"/>
        <v>#REF!</v>
      </c>
      <c r="X52" s="11" t="e">
        <f t="shared" si="22"/>
        <v>#REF!</v>
      </c>
      <c r="Y52" s="11" t="e">
        <f t="shared" si="23"/>
        <v>#REF!</v>
      </c>
      <c r="Z52" s="11" t="e">
        <f t="shared" si="24"/>
        <v>#REF!</v>
      </c>
      <c r="AA52" s="11" t="e">
        <f t="shared" si="25"/>
        <v>#REF!</v>
      </c>
    </row>
    <row r="53" spans="1:27" x14ac:dyDescent="0.2">
      <c r="A53" s="10" t="s">
        <v>68</v>
      </c>
      <c r="B53" s="11" t="e">
        <f>+DATAmm!#REF!</f>
        <v>#REF!</v>
      </c>
      <c r="C53" s="11" t="e">
        <f>+DATAmm!#REF!</f>
        <v>#REF!</v>
      </c>
      <c r="D53" s="11" t="e">
        <f>+DATAmm!#REF!</f>
        <v>#REF!</v>
      </c>
      <c r="E53" s="11" t="e">
        <f>+DATAmm!#REF!</f>
        <v>#REF!</v>
      </c>
      <c r="F53" s="11" t="e">
        <f>+DATAmm!#REF!</f>
        <v>#REF!</v>
      </c>
      <c r="G53" s="11" t="e">
        <f>+DATAmm!#REF!</f>
        <v>#REF!</v>
      </c>
      <c r="H53" s="11" t="e">
        <f>+DATAmm!#REF!</f>
        <v>#REF!</v>
      </c>
      <c r="I53" s="11" t="e">
        <f>+DATAmm!#REF!</f>
        <v>#REF!</v>
      </c>
      <c r="J53" s="11" t="e">
        <f>+DATAmm!#REF!</f>
        <v>#REF!</v>
      </c>
      <c r="K53" s="11" t="e">
        <f>+DATAmm!#REF!</f>
        <v>#REF!</v>
      </c>
      <c r="L53" s="11" t="e">
        <f>+DATAmm!#REF!</f>
        <v>#REF!</v>
      </c>
      <c r="M53" s="11" t="e">
        <f>+DATAmm!#REF!</f>
        <v>#REF!</v>
      </c>
      <c r="N53" s="11" t="e">
        <f t="shared" si="13"/>
        <v>#REF!</v>
      </c>
      <c r="P53" s="11" t="e">
        <f t="shared" si="14"/>
        <v>#REF!</v>
      </c>
      <c r="Q53" s="11" t="e">
        <f t="shared" si="15"/>
        <v>#REF!</v>
      </c>
      <c r="R53" s="11" t="e">
        <f t="shared" si="16"/>
        <v>#REF!</v>
      </c>
      <c r="S53" s="11" t="e">
        <f t="shared" si="17"/>
        <v>#REF!</v>
      </c>
      <c r="T53" s="11" t="e">
        <f t="shared" si="18"/>
        <v>#REF!</v>
      </c>
      <c r="U53" s="11" t="e">
        <f t="shared" si="19"/>
        <v>#REF!</v>
      </c>
      <c r="V53" s="11" t="e">
        <f t="shared" si="20"/>
        <v>#REF!</v>
      </c>
      <c r="W53" s="11" t="e">
        <f t="shared" si="21"/>
        <v>#REF!</v>
      </c>
      <c r="X53" s="11" t="e">
        <f t="shared" si="22"/>
        <v>#REF!</v>
      </c>
      <c r="Y53" s="11" t="e">
        <f t="shared" si="23"/>
        <v>#REF!</v>
      </c>
      <c r="Z53" s="11" t="e">
        <f t="shared" si="24"/>
        <v>#REF!</v>
      </c>
      <c r="AA53" s="11" t="e">
        <f t="shared" si="25"/>
        <v>#REF!</v>
      </c>
    </row>
    <row r="54" spans="1:27" x14ac:dyDescent="0.2">
      <c r="A54" s="10" t="s">
        <v>69</v>
      </c>
      <c r="B54" s="11" t="e">
        <f>+DATAmm!#REF!</f>
        <v>#REF!</v>
      </c>
      <c r="C54" s="11" t="e">
        <f>+DATAmm!#REF!</f>
        <v>#REF!</v>
      </c>
      <c r="D54" s="11" t="e">
        <f>+DATAmm!#REF!</f>
        <v>#REF!</v>
      </c>
      <c r="E54" s="11" t="e">
        <f>+DATAmm!#REF!</f>
        <v>#REF!</v>
      </c>
      <c r="F54" s="11" t="e">
        <f>+DATAmm!#REF!</f>
        <v>#REF!</v>
      </c>
      <c r="G54" s="11" t="e">
        <f>+DATAmm!#REF!</f>
        <v>#REF!</v>
      </c>
      <c r="H54" s="11" t="e">
        <f>+DATAmm!#REF!</f>
        <v>#REF!</v>
      </c>
      <c r="I54" s="11" t="e">
        <f>+DATAmm!#REF!</f>
        <v>#REF!</v>
      </c>
      <c r="J54" s="11" t="e">
        <f>+DATAmm!#REF!</f>
        <v>#REF!</v>
      </c>
      <c r="K54" s="11" t="e">
        <f>+DATAmm!#REF!</f>
        <v>#REF!</v>
      </c>
      <c r="L54" s="11" t="e">
        <f>+DATAmm!#REF!</f>
        <v>#REF!</v>
      </c>
      <c r="M54" s="11" t="e">
        <f>+DATAmm!#REF!</f>
        <v>#REF!</v>
      </c>
      <c r="N54" s="11" t="e">
        <f t="shared" si="13"/>
        <v>#REF!</v>
      </c>
      <c r="P54" s="11" t="e">
        <f t="shared" si="14"/>
        <v>#REF!</v>
      </c>
      <c r="Q54" s="11" t="e">
        <f t="shared" si="15"/>
        <v>#REF!</v>
      </c>
      <c r="R54" s="11" t="e">
        <f t="shared" si="16"/>
        <v>#REF!</v>
      </c>
      <c r="S54" s="11" t="e">
        <f t="shared" si="17"/>
        <v>#REF!</v>
      </c>
      <c r="T54" s="11" t="e">
        <f t="shared" si="18"/>
        <v>#REF!</v>
      </c>
      <c r="U54" s="11" t="e">
        <f t="shared" si="19"/>
        <v>#REF!</v>
      </c>
      <c r="V54" s="11" t="e">
        <f t="shared" si="20"/>
        <v>#REF!</v>
      </c>
      <c r="W54" s="11" t="e">
        <f t="shared" si="21"/>
        <v>#REF!</v>
      </c>
      <c r="X54" s="11" t="e">
        <f t="shared" si="22"/>
        <v>#REF!</v>
      </c>
      <c r="Y54" s="11" t="e">
        <f t="shared" si="23"/>
        <v>#REF!</v>
      </c>
      <c r="Z54" s="11" t="e">
        <f t="shared" si="24"/>
        <v>#REF!</v>
      </c>
      <c r="AA54" s="11" t="e">
        <f t="shared" si="25"/>
        <v>#REF!</v>
      </c>
    </row>
    <row r="55" spans="1:27" x14ac:dyDescent="0.2">
      <c r="A55" s="10" t="s">
        <v>70</v>
      </c>
      <c r="B55" s="11" t="e">
        <f>+DATAmm!#REF!</f>
        <v>#REF!</v>
      </c>
      <c r="C55" s="11" t="e">
        <f>+DATAmm!#REF!</f>
        <v>#REF!</v>
      </c>
      <c r="D55" s="11" t="e">
        <f>+DATAmm!#REF!</f>
        <v>#REF!</v>
      </c>
      <c r="E55" s="11" t="e">
        <f>+DATAmm!#REF!</f>
        <v>#REF!</v>
      </c>
      <c r="F55" s="11" t="e">
        <f>+DATAmm!#REF!</f>
        <v>#REF!</v>
      </c>
      <c r="G55" s="11" t="e">
        <f>+DATAmm!#REF!</f>
        <v>#REF!</v>
      </c>
      <c r="H55" s="11" t="e">
        <f>+DATAmm!#REF!</f>
        <v>#REF!</v>
      </c>
      <c r="I55" s="11" t="e">
        <f>+DATAmm!#REF!</f>
        <v>#REF!</v>
      </c>
      <c r="J55" s="11" t="e">
        <f>+DATAmm!#REF!</f>
        <v>#REF!</v>
      </c>
      <c r="K55" s="11" t="e">
        <f>+DATAmm!#REF!</f>
        <v>#REF!</v>
      </c>
      <c r="L55" s="11" t="e">
        <f>+DATAmm!#REF!</f>
        <v>#REF!</v>
      </c>
      <c r="M55" s="11" t="e">
        <f>+DATAmm!#REF!</f>
        <v>#REF!</v>
      </c>
      <c r="N55" t="e">
        <f t="shared" si="13"/>
        <v>#REF!</v>
      </c>
      <c r="P55" s="11" t="e">
        <f t="shared" si="14"/>
        <v>#REF!</v>
      </c>
      <c r="Q55" s="11" t="e">
        <f t="shared" si="15"/>
        <v>#REF!</v>
      </c>
      <c r="R55" s="11" t="e">
        <f t="shared" si="16"/>
        <v>#REF!</v>
      </c>
      <c r="S55" s="11" t="e">
        <f t="shared" si="17"/>
        <v>#REF!</v>
      </c>
      <c r="T55" s="11" t="e">
        <f t="shared" si="18"/>
        <v>#REF!</v>
      </c>
      <c r="U55" s="11" t="e">
        <f t="shared" si="19"/>
        <v>#REF!</v>
      </c>
      <c r="V55" s="11" t="e">
        <f t="shared" si="20"/>
        <v>#REF!</v>
      </c>
      <c r="W55" s="11" t="e">
        <f t="shared" si="21"/>
        <v>#REF!</v>
      </c>
      <c r="X55" s="11" t="e">
        <f t="shared" si="22"/>
        <v>#REF!</v>
      </c>
      <c r="Y55" s="11" t="e">
        <f t="shared" si="23"/>
        <v>#REF!</v>
      </c>
      <c r="Z55" s="11" t="e">
        <f t="shared" si="24"/>
        <v>#REF!</v>
      </c>
      <c r="AA55" s="11" t="e">
        <f t="shared" si="25"/>
        <v>#REF!</v>
      </c>
    </row>
    <row r="56" spans="1:27" x14ac:dyDescent="0.2">
      <c r="A56" s="10" t="s">
        <v>71</v>
      </c>
      <c r="B56" s="11" t="e">
        <f>+DATAmm!#REF!</f>
        <v>#REF!</v>
      </c>
      <c r="C56" s="11" t="e">
        <f>+DATAmm!#REF!</f>
        <v>#REF!</v>
      </c>
      <c r="D56" s="11" t="e">
        <f>+DATAmm!#REF!</f>
        <v>#REF!</v>
      </c>
      <c r="E56" s="11" t="e">
        <f>+DATAmm!#REF!</f>
        <v>#REF!</v>
      </c>
      <c r="F56" s="11" t="e">
        <f>+DATAmm!#REF!</f>
        <v>#REF!</v>
      </c>
      <c r="G56" s="11" t="e">
        <f>+DATAmm!#REF!</f>
        <v>#REF!</v>
      </c>
      <c r="H56" s="11" t="e">
        <f>+DATAmm!#REF!</f>
        <v>#REF!</v>
      </c>
      <c r="I56" s="11" t="e">
        <f>+DATAmm!#REF!</f>
        <v>#REF!</v>
      </c>
      <c r="J56" s="11" t="e">
        <f>+DATAmm!#REF!</f>
        <v>#REF!</v>
      </c>
      <c r="K56" s="11" t="e">
        <f>+DATAmm!#REF!</f>
        <v>#REF!</v>
      </c>
      <c r="L56" s="11" t="e">
        <f>+DATAmm!#REF!</f>
        <v>#REF!</v>
      </c>
      <c r="M56" s="11" t="e">
        <f>+DATAmm!#REF!</f>
        <v>#REF!</v>
      </c>
      <c r="N56" s="11" t="e">
        <f t="shared" si="13"/>
        <v>#REF!</v>
      </c>
      <c r="P56" s="11" t="e">
        <f t="shared" si="14"/>
        <v>#REF!</v>
      </c>
      <c r="Q56" s="11" t="e">
        <f t="shared" si="15"/>
        <v>#REF!</v>
      </c>
      <c r="R56" s="11" t="e">
        <f t="shared" si="16"/>
        <v>#REF!</v>
      </c>
      <c r="S56" s="11" t="e">
        <f t="shared" si="17"/>
        <v>#REF!</v>
      </c>
      <c r="T56" s="11" t="e">
        <f t="shared" si="18"/>
        <v>#REF!</v>
      </c>
      <c r="U56" s="11" t="e">
        <f t="shared" si="19"/>
        <v>#REF!</v>
      </c>
      <c r="V56" s="11" t="e">
        <f t="shared" si="20"/>
        <v>#REF!</v>
      </c>
      <c r="W56" s="11" t="e">
        <f t="shared" si="21"/>
        <v>#REF!</v>
      </c>
      <c r="X56" s="11" t="e">
        <f t="shared" si="22"/>
        <v>#REF!</v>
      </c>
      <c r="Y56" s="11" t="e">
        <f t="shared" si="23"/>
        <v>#REF!</v>
      </c>
      <c r="Z56" s="11" t="e">
        <f t="shared" si="24"/>
        <v>#REF!</v>
      </c>
      <c r="AA56" s="11" t="e">
        <f t="shared" si="25"/>
        <v>#REF!</v>
      </c>
    </row>
    <row r="57" spans="1:27" x14ac:dyDescent="0.2">
      <c r="A57" s="10" t="s">
        <v>72</v>
      </c>
      <c r="B57" s="11" t="e">
        <f>+DATAmm!#REF!</f>
        <v>#REF!</v>
      </c>
      <c r="C57" s="11" t="e">
        <f>+DATAmm!#REF!</f>
        <v>#REF!</v>
      </c>
      <c r="D57" s="11" t="e">
        <f>+DATAmm!#REF!</f>
        <v>#REF!</v>
      </c>
      <c r="E57" s="11" t="e">
        <f>+DATAmm!#REF!</f>
        <v>#REF!</v>
      </c>
      <c r="F57" s="11" t="e">
        <f>+DATAmm!#REF!</f>
        <v>#REF!</v>
      </c>
      <c r="G57" s="11" t="e">
        <f>+DATAmm!#REF!</f>
        <v>#REF!</v>
      </c>
      <c r="H57" s="11" t="e">
        <f>+DATAmm!#REF!</f>
        <v>#REF!</v>
      </c>
      <c r="I57" s="11" t="e">
        <f>+DATAmm!#REF!</f>
        <v>#REF!</v>
      </c>
      <c r="J57" s="11" t="e">
        <f>+DATAmm!#REF!</f>
        <v>#REF!</v>
      </c>
      <c r="K57" s="11" t="e">
        <f>+DATAmm!#REF!</f>
        <v>#REF!</v>
      </c>
      <c r="L57" s="11" t="e">
        <f>+DATAmm!#REF!</f>
        <v>#REF!</v>
      </c>
      <c r="M57" s="11" t="e">
        <f>+DATAmm!#REF!</f>
        <v>#REF!</v>
      </c>
      <c r="N57" s="11" t="e">
        <f t="shared" si="13"/>
        <v>#REF!</v>
      </c>
      <c r="P57" s="11" t="e">
        <f t="shared" si="14"/>
        <v>#REF!</v>
      </c>
      <c r="Q57" s="11" t="e">
        <f t="shared" si="15"/>
        <v>#REF!</v>
      </c>
      <c r="R57" s="11" t="e">
        <f t="shared" si="16"/>
        <v>#REF!</v>
      </c>
      <c r="S57" s="11" t="e">
        <f t="shared" si="17"/>
        <v>#REF!</v>
      </c>
      <c r="T57" s="11" t="e">
        <f t="shared" si="18"/>
        <v>#REF!</v>
      </c>
      <c r="U57" s="11" t="e">
        <f t="shared" si="19"/>
        <v>#REF!</v>
      </c>
      <c r="V57" s="11" t="e">
        <f t="shared" si="20"/>
        <v>#REF!</v>
      </c>
      <c r="W57" s="11" t="e">
        <f t="shared" si="21"/>
        <v>#REF!</v>
      </c>
      <c r="X57" s="11" t="e">
        <f t="shared" si="22"/>
        <v>#REF!</v>
      </c>
      <c r="Y57" s="11" t="e">
        <f t="shared" si="23"/>
        <v>#REF!</v>
      </c>
      <c r="Z57" s="11" t="e">
        <f t="shared" si="24"/>
        <v>#REF!</v>
      </c>
      <c r="AA57" s="11" t="e">
        <f t="shared" si="25"/>
        <v>#REF!</v>
      </c>
    </row>
    <row r="58" spans="1:27" x14ac:dyDescent="0.2">
      <c r="A58" s="10" t="s">
        <v>73</v>
      </c>
      <c r="B58" s="11" t="e">
        <f>+DATAmm!#REF!</f>
        <v>#REF!</v>
      </c>
      <c r="C58" s="11" t="e">
        <f>+DATAmm!#REF!</f>
        <v>#REF!</v>
      </c>
      <c r="D58" s="11" t="e">
        <f>+DATAmm!#REF!</f>
        <v>#REF!</v>
      </c>
      <c r="E58" s="11" t="e">
        <f>+DATAmm!#REF!</f>
        <v>#REF!</v>
      </c>
      <c r="F58" s="11" t="e">
        <f>+DATAmm!#REF!</f>
        <v>#REF!</v>
      </c>
      <c r="G58" s="11" t="e">
        <f>+DATAmm!#REF!</f>
        <v>#REF!</v>
      </c>
      <c r="H58" s="11" t="e">
        <f>+DATAmm!#REF!</f>
        <v>#REF!</v>
      </c>
      <c r="I58" s="11" t="e">
        <f>+DATAmm!#REF!</f>
        <v>#REF!</v>
      </c>
      <c r="J58" s="11" t="e">
        <f>+DATAmm!#REF!</f>
        <v>#REF!</v>
      </c>
      <c r="K58" s="11" t="e">
        <f>+DATAmm!#REF!</f>
        <v>#REF!</v>
      </c>
      <c r="L58" s="11" t="e">
        <f>+DATAmm!#REF!</f>
        <v>#REF!</v>
      </c>
      <c r="M58" s="11" t="e">
        <f>+DATAmm!#REF!</f>
        <v>#REF!</v>
      </c>
      <c r="N58" s="11" t="e">
        <f t="shared" si="13"/>
        <v>#REF!</v>
      </c>
      <c r="P58" s="11" t="e">
        <f t="shared" si="14"/>
        <v>#REF!</v>
      </c>
      <c r="Q58" s="11" t="e">
        <f t="shared" ref="Q58:Y58" si="26">+C58+P58</f>
        <v>#REF!</v>
      </c>
      <c r="R58" s="11" t="e">
        <f t="shared" si="26"/>
        <v>#REF!</v>
      </c>
      <c r="S58" s="11" t="e">
        <f t="shared" si="26"/>
        <v>#REF!</v>
      </c>
      <c r="T58" s="11" t="e">
        <f t="shared" si="26"/>
        <v>#REF!</v>
      </c>
      <c r="U58" s="11" t="e">
        <f t="shared" si="26"/>
        <v>#REF!</v>
      </c>
      <c r="V58" s="11" t="e">
        <f t="shared" si="26"/>
        <v>#REF!</v>
      </c>
      <c r="W58" s="11" t="e">
        <f t="shared" si="26"/>
        <v>#REF!</v>
      </c>
      <c r="X58" s="11" t="e">
        <f t="shared" si="26"/>
        <v>#REF!</v>
      </c>
      <c r="Y58" s="11" t="e">
        <f t="shared" si="26"/>
        <v>#REF!</v>
      </c>
      <c r="Z58" s="11" t="e">
        <f t="shared" si="24"/>
        <v>#REF!</v>
      </c>
      <c r="AA58" s="11" t="e">
        <f t="shared" si="25"/>
        <v>#REF!</v>
      </c>
    </row>
    <row r="59" spans="1:27" x14ac:dyDescent="0.2">
      <c r="A59" s="20" t="s">
        <v>78</v>
      </c>
      <c r="B59" s="11" t="e">
        <f>+IF(DATAmm!#REF!="","",(DATAmm!#REF!))</f>
        <v>#REF!</v>
      </c>
      <c r="C59" s="11" t="e">
        <f>+IF(DATAmm!#REF!="","",(DATAmm!#REF!))</f>
        <v>#REF!</v>
      </c>
      <c r="D59" s="11" t="e">
        <f>+IF(DATAmm!#REF!="","",(DATAmm!#REF!))</f>
        <v>#REF!</v>
      </c>
      <c r="E59" s="11" t="e">
        <f>+IF(DATAmm!#REF!="","",(DATAmm!#REF!))</f>
        <v>#REF!</v>
      </c>
      <c r="F59" s="11" t="e">
        <f>+IF(DATAmm!#REF!="","",(DATAmm!#REF!))</f>
        <v>#REF!</v>
      </c>
      <c r="G59" s="11" t="e">
        <f>+IF(DATAmm!#REF!="","",(DATAmm!#REF!))</f>
        <v>#REF!</v>
      </c>
      <c r="H59" s="11" t="e">
        <f>+IF(DATAmm!#REF!="","",(DATAmm!#REF!))</f>
        <v>#REF!</v>
      </c>
      <c r="I59" s="11" t="e">
        <f>+IF(DATAmm!#REF!="","",(DATAmm!#REF!))</f>
        <v>#REF!</v>
      </c>
      <c r="J59" s="11" t="e">
        <f>+IF(DATAmm!#REF!="","",(DATAmm!#REF!))</f>
        <v>#REF!</v>
      </c>
      <c r="K59" s="11" t="e">
        <f>+IF(DATAmm!#REF!="","",(DATAmm!#REF!))</f>
        <v>#REF!</v>
      </c>
      <c r="L59" s="11" t="e">
        <f>+IF(DATAmm!#REF!="","",(DATAmm!#REF!))</f>
        <v>#REF!</v>
      </c>
      <c r="M59" s="11" t="e">
        <f>+IF(DATAmm!#REF!="","",(DATAmm!#REF!))</f>
        <v>#REF!</v>
      </c>
      <c r="N59" s="11" t="e">
        <f t="shared" si="13"/>
        <v>#REF!</v>
      </c>
      <c r="P59" s="11" t="e">
        <f t="shared" ref="P59" si="27">+B59</f>
        <v>#REF!</v>
      </c>
      <c r="Q59" s="11" t="e">
        <f t="shared" ref="Q59" si="28">+C59+P59</f>
        <v>#REF!</v>
      </c>
      <c r="R59" s="11" t="e">
        <f t="shared" ref="R59" si="29">+D59+Q59</f>
        <v>#REF!</v>
      </c>
      <c r="S59" s="11" t="e">
        <f>IF(E59="",NA(),+E59+R59)</f>
        <v>#REF!</v>
      </c>
      <c r="T59" s="11" t="e">
        <f t="shared" ref="T59:AA59" si="30">IF(F59="",NA(),+F59+S59)</f>
        <v>#REF!</v>
      </c>
      <c r="U59" s="11" t="e">
        <f t="shared" si="30"/>
        <v>#REF!</v>
      </c>
      <c r="V59" s="11" t="e">
        <f t="shared" si="30"/>
        <v>#REF!</v>
      </c>
      <c r="W59" s="11" t="e">
        <f t="shared" si="30"/>
        <v>#REF!</v>
      </c>
      <c r="X59" s="11" t="e">
        <f t="shared" si="30"/>
        <v>#REF!</v>
      </c>
      <c r="Y59" s="11" t="e">
        <f t="shared" si="30"/>
        <v>#REF!</v>
      </c>
      <c r="Z59" s="11" t="e">
        <f t="shared" si="30"/>
        <v>#REF!</v>
      </c>
      <c r="AA59" s="11" t="e">
        <f t="shared" si="30"/>
        <v>#REF!</v>
      </c>
    </row>
    <row r="60" spans="1:27" x14ac:dyDescent="0.2">
      <c r="A60" s="20" t="s">
        <v>82</v>
      </c>
      <c r="B60" s="11" t="e">
        <f>+IF(DATAmm!#REF!="","",(DATAmm!#REF!))</f>
        <v>#REF!</v>
      </c>
      <c r="C60" s="11" t="e">
        <f>+IF(DATAmm!#REF!="","",(DATAmm!#REF!))</f>
        <v>#REF!</v>
      </c>
      <c r="D60" s="11" t="e">
        <f>+IF(DATAmm!#REF!="","",(DATAmm!#REF!))</f>
        <v>#REF!</v>
      </c>
      <c r="E60" s="11" t="e">
        <f>+IF(DATAmm!#REF!="","",(DATAmm!#REF!))</f>
        <v>#REF!</v>
      </c>
      <c r="F60" s="11" t="e">
        <f>+IF(DATAmm!#REF!="","",(DATAmm!#REF!))</f>
        <v>#REF!</v>
      </c>
      <c r="G60" s="11" t="e">
        <f>+IF(DATAmm!#REF!="","",(DATAmm!#REF!))</f>
        <v>#REF!</v>
      </c>
      <c r="H60" s="11" t="e">
        <f>+IF(DATAmm!#REF!="","",(DATAmm!#REF!))</f>
        <v>#REF!</v>
      </c>
      <c r="I60" s="11" t="e">
        <f>+IF(DATAmm!#REF!="","",(DATAmm!#REF!))</f>
        <v>#REF!</v>
      </c>
      <c r="J60" s="11" t="e">
        <f>+IF(DATAmm!#REF!="","",(DATAmm!#REF!))</f>
        <v>#REF!</v>
      </c>
      <c r="K60" s="11" t="e">
        <f>+IF(DATAmm!#REF!="","",(DATAmm!#REF!))</f>
        <v>#REF!</v>
      </c>
      <c r="L60" s="11" t="e">
        <f>+IF(DATAmm!#REF!="","",(DATAmm!#REF!))</f>
        <v>#REF!</v>
      </c>
      <c r="M60" s="11" t="e">
        <f>+IF(DATAmm!#REF!="","",(DATAmm!#REF!))</f>
        <v>#REF!</v>
      </c>
      <c r="N60" s="11" t="e">
        <f t="shared" si="13"/>
        <v>#REF!</v>
      </c>
      <c r="P60" s="11" t="e">
        <f>IF(B60="",NA(),+B60)</f>
        <v>#REF!</v>
      </c>
      <c r="Q60" s="11" t="e">
        <f t="shared" ref="Q60:R60" si="31">IF(C60="",NA(),+C60+P60)</f>
        <v>#REF!</v>
      </c>
      <c r="R60" s="11" t="e">
        <f t="shared" si="31"/>
        <v>#REF!</v>
      </c>
      <c r="S60" s="11" t="e">
        <f>IF(E60="",NA(),+E60+R60)</f>
        <v>#REF!</v>
      </c>
      <c r="T60" s="11" t="e">
        <f t="shared" ref="T60" si="32">IF(F60="",NA(),+F60+S60)</f>
        <v>#REF!</v>
      </c>
      <c r="U60" s="11" t="e">
        <f t="shared" ref="U60" si="33">IF(G60="",NA(),+G60+T60)</f>
        <v>#REF!</v>
      </c>
      <c r="V60" s="11" t="e">
        <f t="shared" ref="V60" si="34">IF(H60="",NA(),+H60+U60)</f>
        <v>#REF!</v>
      </c>
      <c r="W60" s="11" t="e">
        <f t="shared" ref="W60" si="35">IF(I60="",NA(),+I60+V60)</f>
        <v>#REF!</v>
      </c>
      <c r="X60" s="11" t="e">
        <f t="shared" ref="X60" si="36">IF(J60="",NA(),+J60+W60)</f>
        <v>#REF!</v>
      </c>
      <c r="Y60" s="11" t="e">
        <f t="shared" ref="Y60" si="37">IF(K60="",NA(),+K60+X60)</f>
        <v>#REF!</v>
      </c>
      <c r="Z60" s="11" t="e">
        <f t="shared" ref="Z60" si="38">IF(L60="",NA(),+L60+Y60)</f>
        <v>#REF!</v>
      </c>
      <c r="AA60" s="11" t="e">
        <f t="shared" ref="AA60" si="39">IF(M60="",NA(),+M60+Z60)</f>
        <v>#REF!</v>
      </c>
    </row>
    <row r="61" spans="1:27" x14ac:dyDescent="0.2">
      <c r="A61" s="20" t="s">
        <v>84</v>
      </c>
      <c r="B61" s="11" t="e">
        <f>+IF(DATAmm!#REF!="","",(DATAmm!#REF!))</f>
        <v>#REF!</v>
      </c>
      <c r="C61" s="11" t="e">
        <f>+IF(DATAmm!#REF!="","",(DATAmm!#REF!))</f>
        <v>#REF!</v>
      </c>
      <c r="D61" s="11" t="e">
        <f>+IF(DATAmm!#REF!="","",(DATAmm!#REF!))</f>
        <v>#REF!</v>
      </c>
      <c r="E61" s="11" t="e">
        <f>+IF(DATAmm!#REF!="","",(DATAmm!#REF!))</f>
        <v>#REF!</v>
      </c>
      <c r="F61" s="11" t="e">
        <f>+IF(DATAmm!#REF!="","",(DATAmm!#REF!))</f>
        <v>#REF!</v>
      </c>
      <c r="G61" s="11" t="e">
        <f>+IF(DATAmm!#REF!="","",(DATAmm!#REF!))</f>
        <v>#REF!</v>
      </c>
      <c r="H61" s="11" t="e">
        <f>+IF(DATAmm!#REF!="","",(DATAmm!#REF!))</f>
        <v>#REF!</v>
      </c>
      <c r="I61" s="11" t="e">
        <f>+IF(DATAmm!#REF!="","",(DATAmm!#REF!))</f>
        <v>#REF!</v>
      </c>
      <c r="J61" s="11" t="e">
        <f>+IF(DATAmm!#REF!="","",(DATAmm!#REF!))</f>
        <v>#REF!</v>
      </c>
      <c r="K61" s="11" t="e">
        <f>+IF(DATAmm!#REF!="","",(DATAmm!#REF!))</f>
        <v>#REF!</v>
      </c>
      <c r="L61" s="11" t="e">
        <f>+IF(DATAmm!#REF!="","",(DATAmm!#REF!))</f>
        <v>#REF!</v>
      </c>
      <c r="M61" s="11" t="e">
        <f>+IF(DATAmm!#REF!="","",(DATAmm!#REF!))</f>
        <v>#REF!</v>
      </c>
      <c r="N61" s="11" t="e">
        <f t="shared" si="13"/>
        <v>#REF!</v>
      </c>
      <c r="P61" s="11" t="e">
        <f>IF(B61="",NA(),+B61)</f>
        <v>#REF!</v>
      </c>
      <c r="Q61" s="11" t="e">
        <f t="shared" ref="Q61" si="40">IF(C61="",NA(),+C61+P61)</f>
        <v>#REF!</v>
      </c>
      <c r="R61" s="11" t="e">
        <f t="shared" ref="R61" si="41">IF(D61="",NA(),+D61+Q61)</f>
        <v>#REF!</v>
      </c>
      <c r="S61" s="11" t="e">
        <f>IF(E61="",NA(),+E61+R61)</f>
        <v>#REF!</v>
      </c>
      <c r="T61" s="11" t="e">
        <f t="shared" ref="T61" si="42">IF(F61="",NA(),+F61+S61)</f>
        <v>#REF!</v>
      </c>
      <c r="U61" s="11" t="e">
        <f t="shared" ref="U61" si="43">IF(G61="",NA(),+G61+T61)</f>
        <v>#REF!</v>
      </c>
      <c r="V61" s="11" t="e">
        <f t="shared" ref="V61" si="44">IF(H61="",NA(),+H61+U61)</f>
        <v>#REF!</v>
      </c>
      <c r="W61" s="11" t="e">
        <f t="shared" ref="W61" si="45">IF(I61="",NA(),+I61+V61)</f>
        <v>#REF!</v>
      </c>
      <c r="X61" s="11" t="e">
        <f t="shared" ref="X61" si="46">IF(J61="",NA(),+J61+W61)</f>
        <v>#REF!</v>
      </c>
      <c r="Y61" s="11" t="e">
        <f t="shared" ref="Y61" si="47">IF(K61="",NA(),+K61+X61)</f>
        <v>#REF!</v>
      </c>
      <c r="Z61" s="11" t="e">
        <f t="shared" ref="Z61" si="48">IF(L61="",NA(),+L61+Y61)</f>
        <v>#REF!</v>
      </c>
      <c r="AA61" s="11" t="e">
        <f t="shared" ref="AA61" si="49">IF(M61="",NA(),+M61+Z61)</f>
        <v>#REF!</v>
      </c>
    </row>
    <row r="62" spans="1:27" x14ac:dyDescent="0.2">
      <c r="A62" s="20" t="s">
        <v>85</v>
      </c>
      <c r="B62" s="11" t="e">
        <f>+IF(DATAmm!#REF!="","",(DATAmm!#REF!))</f>
        <v>#REF!</v>
      </c>
      <c r="C62" s="11" t="e">
        <f>+IF(DATAmm!#REF!="","",(DATAmm!#REF!))</f>
        <v>#REF!</v>
      </c>
      <c r="D62" s="11" t="e">
        <f>+IF(DATAmm!#REF!="","",(DATAmm!#REF!))</f>
        <v>#REF!</v>
      </c>
      <c r="E62" s="11" t="e">
        <f>+IF(DATAmm!#REF!="","",(DATAmm!#REF!))</f>
        <v>#REF!</v>
      </c>
      <c r="F62" s="11" t="e">
        <f>+IF(DATAmm!#REF!="","",(DATAmm!#REF!))</f>
        <v>#REF!</v>
      </c>
      <c r="G62" s="11" t="e">
        <f>+IF(DATAmm!#REF!="","",(DATAmm!#REF!))</f>
        <v>#REF!</v>
      </c>
      <c r="H62" s="11" t="e">
        <f>+IF(DATAmm!#REF!="","",(DATAmm!#REF!))</f>
        <v>#REF!</v>
      </c>
      <c r="I62" s="11" t="e">
        <f>+IF(DATAmm!#REF!="","",(DATAmm!#REF!))</f>
        <v>#REF!</v>
      </c>
      <c r="J62" s="11" t="e">
        <f>+IF(DATAmm!#REF!="","",(DATAmm!#REF!))</f>
        <v>#REF!</v>
      </c>
      <c r="K62" s="11" t="e">
        <f>+IF(DATAmm!#REF!="","",(DATAmm!#REF!))</f>
        <v>#REF!</v>
      </c>
      <c r="L62" s="11" t="e">
        <f>+IF(DATAmm!#REF!="","",(DATAmm!#REF!))</f>
        <v>#REF!</v>
      </c>
      <c r="M62" s="11" t="e">
        <f>+IF(DATAmm!#REF!="","",(DATAmm!#REF!))</f>
        <v>#REF!</v>
      </c>
      <c r="N62" s="11"/>
      <c r="P62" s="11" t="e">
        <f>IF(B62="",NA(),+B62)</f>
        <v>#REF!</v>
      </c>
      <c r="Q62" s="11" t="e">
        <f t="shared" ref="Q62" si="50">IF(C62="",NA(),+C62+P62)</f>
        <v>#REF!</v>
      </c>
      <c r="R62" s="11" t="e">
        <f t="shared" ref="R62" si="51">IF(D62="",NA(),+D62+Q62)</f>
        <v>#REF!</v>
      </c>
      <c r="S62" s="11" t="e">
        <f>IF(E62="",NA(),+E62+R62)</f>
        <v>#REF!</v>
      </c>
      <c r="T62" s="11" t="e">
        <f t="shared" ref="T62" si="52">IF(F62="",NA(),+F62+S62)</f>
        <v>#REF!</v>
      </c>
      <c r="U62" s="11" t="e">
        <f t="shared" ref="U62" si="53">IF(G62="",NA(),+G62+T62)</f>
        <v>#REF!</v>
      </c>
      <c r="V62" s="11" t="e">
        <f t="shared" ref="V62" si="54">IF(H62="",NA(),+H62+U62)</f>
        <v>#REF!</v>
      </c>
      <c r="W62" s="11" t="e">
        <f t="shared" ref="W62" si="55">IF(I62="",NA(),+I62+V62)</f>
        <v>#REF!</v>
      </c>
      <c r="X62" s="11" t="e">
        <f t="shared" ref="X62" si="56">IF(J62="",NA(),+J62+W62)</f>
        <v>#REF!</v>
      </c>
      <c r="Y62" s="11" t="e">
        <f t="shared" ref="Y62" si="57">IF(K62="",NA(),+K62+X62)</f>
        <v>#REF!</v>
      </c>
      <c r="Z62" s="11" t="e">
        <f t="shared" ref="Z62" si="58">IF(L62="",NA(),+L62+Y62)</f>
        <v>#REF!</v>
      </c>
      <c r="AA62" s="11" t="e">
        <f t="shared" ref="AA62" si="59">IF(M62="",NA(),+M62+Z62)</f>
        <v>#REF!</v>
      </c>
    </row>
    <row r="63" spans="1:27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W63" s="11"/>
    </row>
    <row r="64" spans="1:27" ht="15" x14ac:dyDescent="0.25">
      <c r="A64" s="14" t="s">
        <v>74</v>
      </c>
      <c r="B64" s="11" t="e">
        <f>MEDIAN(B2:B62)</f>
        <v>#REF!</v>
      </c>
      <c r="C64" s="11" t="e">
        <f t="shared" ref="C64:N64" si="60">MEDIAN(C2:C62)</f>
        <v>#REF!</v>
      </c>
      <c r="D64" s="11" t="e">
        <f t="shared" si="60"/>
        <v>#REF!</v>
      </c>
      <c r="E64" s="11" t="e">
        <f t="shared" si="60"/>
        <v>#REF!</v>
      </c>
      <c r="F64" s="11" t="e">
        <f t="shared" si="60"/>
        <v>#REF!</v>
      </c>
      <c r="G64" s="11" t="e">
        <f t="shared" si="60"/>
        <v>#REF!</v>
      </c>
      <c r="H64" s="11" t="e">
        <f t="shared" si="60"/>
        <v>#REF!</v>
      </c>
      <c r="I64" s="11" t="e">
        <f t="shared" si="60"/>
        <v>#REF!</v>
      </c>
      <c r="J64" s="11" t="e">
        <f t="shared" si="60"/>
        <v>#REF!</v>
      </c>
      <c r="K64" s="11" t="e">
        <f t="shared" si="60"/>
        <v>#REF!</v>
      </c>
      <c r="L64" s="11" t="e">
        <f t="shared" si="60"/>
        <v>#REF!</v>
      </c>
      <c r="M64" s="11" t="e">
        <f t="shared" si="60"/>
        <v>#REF!</v>
      </c>
      <c r="N64" s="11" t="e">
        <f t="shared" si="60"/>
        <v>#REF!</v>
      </c>
      <c r="P64" s="11" t="e">
        <f>+B64</f>
        <v>#REF!</v>
      </c>
      <c r="Q64" s="11" t="e">
        <f t="shared" ref="Q64:AA64" si="61">+C64+P64</f>
        <v>#REF!</v>
      </c>
      <c r="R64" s="11" t="e">
        <f t="shared" si="61"/>
        <v>#REF!</v>
      </c>
      <c r="S64" s="11" t="e">
        <f t="shared" si="61"/>
        <v>#REF!</v>
      </c>
      <c r="T64" s="11" t="e">
        <f t="shared" si="61"/>
        <v>#REF!</v>
      </c>
      <c r="U64" s="11" t="e">
        <f t="shared" si="61"/>
        <v>#REF!</v>
      </c>
      <c r="V64" s="11" t="e">
        <f t="shared" si="61"/>
        <v>#REF!</v>
      </c>
      <c r="W64" s="11" t="e">
        <f t="shared" si="61"/>
        <v>#REF!</v>
      </c>
      <c r="X64" s="11" t="e">
        <f t="shared" si="61"/>
        <v>#REF!</v>
      </c>
      <c r="Y64" s="11" t="e">
        <f t="shared" si="61"/>
        <v>#REF!</v>
      </c>
      <c r="Z64" s="11" t="e">
        <f t="shared" si="61"/>
        <v>#REF!</v>
      </c>
      <c r="AA64" s="11" t="e">
        <f t="shared" si="61"/>
        <v>#REF!</v>
      </c>
    </row>
    <row r="65" spans="1:27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W65" s="11"/>
    </row>
    <row r="66" spans="1:27" ht="15" x14ac:dyDescent="0.25">
      <c r="A66" s="14" t="s">
        <v>75</v>
      </c>
      <c r="B66" s="11" t="e">
        <f>IF(+B68-B70&lt;0,0,B68-B70)</f>
        <v>#REF!</v>
      </c>
      <c r="C66" s="11" t="e">
        <f t="shared" ref="C66:N66" si="62">IF(+C68-C70&lt;0,0,C68-C70)</f>
        <v>#REF!</v>
      </c>
      <c r="D66" s="11" t="e">
        <f t="shared" si="62"/>
        <v>#REF!</v>
      </c>
      <c r="E66" s="11" t="e">
        <f t="shared" si="62"/>
        <v>#REF!</v>
      </c>
      <c r="F66" s="11" t="e">
        <f t="shared" si="62"/>
        <v>#REF!</v>
      </c>
      <c r="G66" s="11" t="e">
        <f t="shared" si="62"/>
        <v>#REF!</v>
      </c>
      <c r="H66" s="11" t="e">
        <f t="shared" si="62"/>
        <v>#REF!</v>
      </c>
      <c r="I66" s="11" t="e">
        <f t="shared" si="62"/>
        <v>#REF!</v>
      </c>
      <c r="J66" s="11" t="e">
        <f t="shared" si="62"/>
        <v>#REF!</v>
      </c>
      <c r="K66" s="11" t="e">
        <f t="shared" si="62"/>
        <v>#REF!</v>
      </c>
      <c r="L66" s="11" t="e">
        <f t="shared" si="62"/>
        <v>#REF!</v>
      </c>
      <c r="M66" s="11" t="e">
        <f t="shared" si="62"/>
        <v>#REF!</v>
      </c>
      <c r="N66" s="11" t="e">
        <f t="shared" si="62"/>
        <v>#REF!</v>
      </c>
      <c r="W66" s="11"/>
    </row>
    <row r="67" spans="1:27" ht="15" x14ac:dyDescent="0.25">
      <c r="A67" s="14" t="s">
        <v>76</v>
      </c>
      <c r="B67" s="11" t="e">
        <f>+B68+B70</f>
        <v>#REF!</v>
      </c>
      <c r="C67" s="11" t="e">
        <f t="shared" ref="C67:N67" si="63">+C68+C70</f>
        <v>#REF!</v>
      </c>
      <c r="D67" s="11" t="e">
        <f t="shared" si="63"/>
        <v>#REF!</v>
      </c>
      <c r="E67" s="11" t="e">
        <f t="shared" si="63"/>
        <v>#REF!</v>
      </c>
      <c r="F67" s="11" t="e">
        <f t="shared" si="63"/>
        <v>#REF!</v>
      </c>
      <c r="G67" s="11" t="e">
        <f t="shared" si="63"/>
        <v>#REF!</v>
      </c>
      <c r="H67" s="11" t="e">
        <f t="shared" si="63"/>
        <v>#REF!</v>
      </c>
      <c r="I67" s="11" t="e">
        <f t="shared" si="63"/>
        <v>#REF!</v>
      </c>
      <c r="J67" s="11" t="e">
        <f t="shared" si="63"/>
        <v>#REF!</v>
      </c>
      <c r="K67" s="11" t="e">
        <f t="shared" si="63"/>
        <v>#REF!</v>
      </c>
      <c r="L67" s="11" t="e">
        <f t="shared" si="63"/>
        <v>#REF!</v>
      </c>
      <c r="M67" s="11" t="e">
        <f t="shared" si="63"/>
        <v>#REF!</v>
      </c>
      <c r="N67" s="11" t="e">
        <f t="shared" si="63"/>
        <v>#REF!</v>
      </c>
      <c r="W67" s="11"/>
    </row>
    <row r="68" spans="1:27" ht="15" x14ac:dyDescent="0.25">
      <c r="A68" s="15" t="s">
        <v>83</v>
      </c>
      <c r="B68" s="16" t="e">
        <f>AVERAGE(B2:B62)</f>
        <v>#REF!</v>
      </c>
      <c r="C68" s="16" t="e">
        <f t="shared" ref="C68:N68" si="64">AVERAGE(C2:C62)</f>
        <v>#REF!</v>
      </c>
      <c r="D68" s="16" t="e">
        <f t="shared" si="64"/>
        <v>#REF!</v>
      </c>
      <c r="E68" s="16" t="e">
        <f t="shared" si="64"/>
        <v>#REF!</v>
      </c>
      <c r="F68" s="16" t="e">
        <f t="shared" si="64"/>
        <v>#REF!</v>
      </c>
      <c r="G68" s="16" t="e">
        <f t="shared" si="64"/>
        <v>#REF!</v>
      </c>
      <c r="H68" s="16" t="e">
        <f t="shared" si="64"/>
        <v>#REF!</v>
      </c>
      <c r="I68" s="16" t="e">
        <f t="shared" si="64"/>
        <v>#REF!</v>
      </c>
      <c r="J68" s="16" t="e">
        <f t="shared" si="64"/>
        <v>#REF!</v>
      </c>
      <c r="K68" s="16" t="e">
        <f t="shared" si="64"/>
        <v>#REF!</v>
      </c>
      <c r="L68" s="16" t="e">
        <f t="shared" si="64"/>
        <v>#REF!</v>
      </c>
      <c r="M68" s="16" t="e">
        <f t="shared" si="64"/>
        <v>#REF!</v>
      </c>
      <c r="N68" s="16" t="e">
        <f t="shared" si="64"/>
        <v>#REF!</v>
      </c>
      <c r="P68" s="11" t="e">
        <f>+B68</f>
        <v>#REF!</v>
      </c>
      <c r="Q68" s="11" t="e">
        <f t="shared" ref="Q68:AA68" si="65">+C68+P68</f>
        <v>#REF!</v>
      </c>
      <c r="R68" s="11" t="e">
        <f t="shared" si="65"/>
        <v>#REF!</v>
      </c>
      <c r="S68" s="11" t="e">
        <f t="shared" si="65"/>
        <v>#REF!</v>
      </c>
      <c r="T68" s="11" t="e">
        <f t="shared" si="65"/>
        <v>#REF!</v>
      </c>
      <c r="U68" s="11" t="e">
        <f t="shared" si="65"/>
        <v>#REF!</v>
      </c>
      <c r="V68" s="11" t="e">
        <f t="shared" si="65"/>
        <v>#REF!</v>
      </c>
      <c r="W68" s="11" t="e">
        <f t="shared" si="65"/>
        <v>#REF!</v>
      </c>
      <c r="X68" s="11" t="e">
        <f t="shared" si="65"/>
        <v>#REF!</v>
      </c>
      <c r="Y68" s="11" t="e">
        <f t="shared" si="65"/>
        <v>#REF!</v>
      </c>
      <c r="Z68" s="11" t="e">
        <f t="shared" si="65"/>
        <v>#REF!</v>
      </c>
      <c r="AA68" s="11" t="e">
        <f t="shared" si="65"/>
        <v>#REF!</v>
      </c>
    </row>
    <row r="69" spans="1:27" x14ac:dyDescent="0.2">
      <c r="A69" s="1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W69" s="11"/>
    </row>
    <row r="70" spans="1:27" ht="15" x14ac:dyDescent="0.25">
      <c r="A70" s="14" t="s">
        <v>77</v>
      </c>
      <c r="B70" s="11" t="e">
        <f>+_xlfn.STDEV.P(B2:B62)</f>
        <v>#REF!</v>
      </c>
      <c r="C70" s="11" t="e">
        <f t="shared" ref="C70:N70" si="66">+_xlfn.STDEV.P(C2:C62)</f>
        <v>#REF!</v>
      </c>
      <c r="D70" s="11" t="e">
        <f t="shared" si="66"/>
        <v>#REF!</v>
      </c>
      <c r="E70" s="11" t="e">
        <f t="shared" si="66"/>
        <v>#REF!</v>
      </c>
      <c r="F70" s="11" t="e">
        <f t="shared" si="66"/>
        <v>#REF!</v>
      </c>
      <c r="G70" s="11" t="e">
        <f t="shared" si="66"/>
        <v>#REF!</v>
      </c>
      <c r="H70" s="11" t="e">
        <f t="shared" si="66"/>
        <v>#REF!</v>
      </c>
      <c r="I70" s="11" t="e">
        <f t="shared" si="66"/>
        <v>#REF!</v>
      </c>
      <c r="J70" s="11" t="e">
        <f t="shared" si="66"/>
        <v>#REF!</v>
      </c>
      <c r="K70" s="11" t="e">
        <f t="shared" si="66"/>
        <v>#REF!</v>
      </c>
      <c r="L70" s="11" t="e">
        <f t="shared" si="66"/>
        <v>#REF!</v>
      </c>
      <c r="M70" s="11" t="e">
        <f t="shared" si="66"/>
        <v>#REF!</v>
      </c>
      <c r="N70" s="11" t="e">
        <f t="shared" si="66"/>
        <v>#REF!</v>
      </c>
      <c r="W70" s="11"/>
    </row>
    <row r="71" spans="1:27" ht="15" x14ac:dyDescent="0.25">
      <c r="A71" s="1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W71" s="11"/>
    </row>
    <row r="72" spans="1:27" ht="15" x14ac:dyDescent="0.25">
      <c r="A72" s="14" t="s">
        <v>14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8" t="e">
        <f>MIN(N2:N61)</f>
        <v>#REF!</v>
      </c>
      <c r="W72" s="11"/>
    </row>
    <row r="73" spans="1:27" ht="15" x14ac:dyDescent="0.25">
      <c r="A73" s="14" t="s">
        <v>15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 t="e">
        <f>MAX(N2:N61)</f>
        <v>#REF!</v>
      </c>
      <c r="W7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DATAmm</vt:lpstr>
      <vt:lpstr>Desc_HID</vt:lpstr>
      <vt:lpstr>Desc_HID1</vt:lpstr>
      <vt:lpstr>HYData</vt:lpstr>
      <vt:lpstr>Histo</vt:lpstr>
      <vt:lpstr>Maxima</vt:lpstr>
      <vt:lpstr>Stats</vt:lpstr>
      <vt:lpstr>BoxPlots</vt:lpstr>
      <vt:lpstr>HYAccum</vt:lpstr>
      <vt:lpstr>DATAmm!Print_Area</vt:lpstr>
      <vt:lpstr>DATAmm!Print_Titles</vt:lpstr>
    </vt:vector>
  </TitlesOfParts>
  <Company>City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Singels</dc:creator>
  <cp:lastModifiedBy>Lalelani Nene</cp:lastModifiedBy>
  <cp:lastPrinted>2013-05-21T09:23:00Z</cp:lastPrinted>
  <dcterms:created xsi:type="dcterms:W3CDTF">2012-06-14T07:03:59Z</dcterms:created>
  <dcterms:modified xsi:type="dcterms:W3CDTF">2024-05-15T21:36:29Z</dcterms:modified>
</cp:coreProperties>
</file>