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27" i="1" l="1"/>
  <c r="AD28" i="1"/>
  <c r="AD29" i="1"/>
  <c r="AD30" i="1"/>
  <c r="AD15" i="1"/>
  <c r="AD5" i="1"/>
  <c r="M8" i="1"/>
  <c r="J8" i="1"/>
  <c r="J5" i="1"/>
  <c r="M6" i="1"/>
  <c r="K6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V27" i="1"/>
  <c r="W27" i="1"/>
  <c r="X27" i="1"/>
  <c r="V28" i="1"/>
  <c r="W28" i="1"/>
  <c r="X28" i="1"/>
  <c r="V29" i="1"/>
  <c r="W29" i="1"/>
  <c r="X29" i="1"/>
  <c r="V30" i="1"/>
  <c r="W30" i="1"/>
  <c r="X30" i="1"/>
  <c r="U27" i="1"/>
  <c r="U28" i="1"/>
  <c r="U29" i="1"/>
  <c r="U30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AB16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Z24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7" i="1"/>
  <c r="Z6" i="1"/>
  <c r="Z8" i="1"/>
  <c r="Z9" i="1"/>
  <c r="Z5" i="1"/>
  <c r="Y5" i="1"/>
  <c r="AA4" i="1"/>
  <c r="AB4" i="1" s="1"/>
  <c r="AC4" i="1" s="1"/>
  <c r="Z4" i="1"/>
  <c r="X19" i="1"/>
  <c r="X20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U20" i="1"/>
  <c r="V20" i="1"/>
  <c r="W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T7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5" i="1"/>
  <c r="V4" i="1"/>
  <c r="W4" i="1" s="1"/>
  <c r="X4" i="1" s="1"/>
  <c r="U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O16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5" i="1"/>
  <c r="R4" i="1" l="1"/>
  <c r="S4" i="1" s="1"/>
  <c r="Q4" i="1"/>
  <c r="P4" i="1"/>
  <c r="J6" i="1"/>
  <c r="M22" i="1"/>
  <c r="K5" i="1"/>
  <c r="L5" i="1"/>
  <c r="M5" i="1"/>
  <c r="N5" i="1"/>
  <c r="L6" i="1"/>
  <c r="N6" i="1"/>
  <c r="K7" i="1"/>
  <c r="L7" i="1"/>
  <c r="M7" i="1"/>
  <c r="N7" i="1"/>
  <c r="K8" i="1"/>
  <c r="L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N22" i="1"/>
  <c r="K23" i="1"/>
  <c r="L23" i="1"/>
  <c r="M23" i="1"/>
  <c r="N23" i="1"/>
  <c r="K24" i="1"/>
  <c r="L24" i="1"/>
  <c r="M24" i="1"/>
  <c r="N24" i="1"/>
  <c r="J15" i="1"/>
  <c r="J12" i="1"/>
  <c r="J28" i="1" s="1"/>
  <c r="L4" i="1"/>
  <c r="M4" i="1" s="1"/>
  <c r="N4" i="1" s="1"/>
  <c r="K4" i="1"/>
  <c r="F4" i="1"/>
  <c r="G4" i="1" s="1"/>
  <c r="H4" i="1" s="1"/>
  <c r="I4" i="1" s="1"/>
  <c r="E27" i="1"/>
  <c r="E28" i="1"/>
  <c r="E29" i="1"/>
  <c r="E30" i="1"/>
  <c r="D30" i="1"/>
  <c r="D29" i="1"/>
  <c r="D28" i="1"/>
  <c r="D27" i="1"/>
  <c r="J7" i="1"/>
  <c r="J9" i="1"/>
  <c r="J10" i="1"/>
  <c r="J11" i="1"/>
  <c r="J13" i="1"/>
  <c r="J14" i="1"/>
  <c r="J16" i="1"/>
  <c r="J17" i="1"/>
  <c r="J18" i="1"/>
  <c r="J19" i="1"/>
  <c r="J20" i="1"/>
  <c r="J21" i="1"/>
  <c r="J22" i="1"/>
  <c r="J23" i="1"/>
  <c r="J2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O27" i="1"/>
  <c r="Y12" i="1" l="1"/>
  <c r="O30" i="1"/>
  <c r="J29" i="1"/>
  <c r="O28" i="1"/>
  <c r="J27" i="1"/>
  <c r="J30" i="1"/>
  <c r="O29" i="1"/>
  <c r="Y27" i="1" l="1"/>
  <c r="Y29" i="1"/>
  <c r="Y28" i="1"/>
  <c r="Y30" i="1"/>
  <c r="T28" i="1"/>
  <c r="T30" i="1"/>
  <c r="T27" i="1"/>
  <c r="T29" i="1"/>
</calcChain>
</file>

<file path=xl/sharedStrings.xml><?xml version="1.0" encoding="utf-8"?>
<sst xmlns="http://schemas.openxmlformats.org/spreadsheetml/2006/main" count="55" uniqueCount="44">
  <si>
    <t>Last Name</t>
  </si>
  <si>
    <t>Hourly wages</t>
  </si>
  <si>
    <t>pay</t>
  </si>
  <si>
    <t>SL.NO</t>
  </si>
  <si>
    <t>Tatina</t>
  </si>
  <si>
    <t>Manios</t>
  </si>
  <si>
    <t>Tace</t>
  </si>
  <si>
    <t>marce</t>
  </si>
  <si>
    <t xml:space="preserve">Samir </t>
  </si>
  <si>
    <t>shrestha</t>
  </si>
  <si>
    <t>Diwash</t>
  </si>
  <si>
    <t>Chettri</t>
  </si>
  <si>
    <t>Pranay</t>
  </si>
  <si>
    <t>Gurung</t>
  </si>
  <si>
    <t>Uttam</t>
  </si>
  <si>
    <t xml:space="preserve">Nisha </t>
  </si>
  <si>
    <t>Pradhan</t>
  </si>
  <si>
    <t>Osin</t>
  </si>
  <si>
    <t>Karki</t>
  </si>
  <si>
    <t xml:space="preserve">Bartika </t>
  </si>
  <si>
    <t>Rai</t>
  </si>
  <si>
    <t>Teeveen</t>
  </si>
  <si>
    <t>Basnet</t>
  </si>
  <si>
    <t xml:space="preserve">Kaira </t>
  </si>
  <si>
    <t>priyanka</t>
  </si>
  <si>
    <t>Jayanti</t>
  </si>
  <si>
    <t xml:space="preserve">kawal </t>
  </si>
  <si>
    <t>Abhisek</t>
  </si>
  <si>
    <t>Rana</t>
  </si>
  <si>
    <t>Geeta</t>
  </si>
  <si>
    <t>pramil</t>
  </si>
  <si>
    <t>Pranita</t>
  </si>
  <si>
    <t xml:space="preserve">Kusum </t>
  </si>
  <si>
    <t>Total pay</t>
  </si>
  <si>
    <t>MIN</t>
  </si>
  <si>
    <t>MAX</t>
  </si>
  <si>
    <t>AVERAGE</t>
  </si>
  <si>
    <t>TOTAL</t>
  </si>
  <si>
    <t>Hours worked</t>
  </si>
  <si>
    <t>overtime hours</t>
  </si>
  <si>
    <t>Overtime Bonus</t>
  </si>
  <si>
    <t>JANUARY PAY</t>
  </si>
  <si>
    <t>First Name</t>
  </si>
  <si>
    <r>
      <rPr>
        <sz val="20"/>
        <color rgb="FF002060"/>
        <rFont val="Algerian"/>
        <family val="5"/>
      </rPr>
      <t>EMPLOYEE PAYROLL</t>
    </r>
    <r>
      <rPr>
        <sz val="10"/>
        <color theme="1"/>
        <rFont val="Algerian"/>
        <family val="5"/>
      </rPr>
      <t>_LALITA CHHETRI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</si>
</sst>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INR]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Bahnschrift SemiBold Condensed"/>
      <family val="2"/>
    </font>
    <font>
      <sz val="11"/>
      <color theme="1"/>
      <name val="Bahnschrift SemiBold Condensed"/>
      <family val="2"/>
    </font>
    <font>
      <sz val="16"/>
      <color theme="1"/>
      <name val="Algerian"/>
      <family val="5"/>
    </font>
    <font>
      <sz val="10"/>
      <color theme="1"/>
      <name val="Algerian"/>
      <family val="5"/>
    </font>
    <font>
      <sz val="20"/>
      <color rgb="FF002060"/>
      <name val="Algerian"/>
      <family val="5"/>
    </font>
    <font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/>
    <xf numFmtId="16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/>
    <xf numFmtId="16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0" borderId="0" xfId="0" applyFont="1" applyAlignment="1">
      <alignment horizontal="center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P12" zoomScaleNormal="100" workbookViewId="0">
      <selection activeCell="P27" sqref="P27:T30"/>
    </sheetView>
  </sheetViews>
  <sheetFormatPr defaultRowHeight="15" x14ac:dyDescent="0.25"/>
  <cols>
    <col min="1" max="1" width="9.28515625" customWidth="1"/>
    <col min="2" max="2" width="13" customWidth="1"/>
    <col min="3" max="3" width="12" customWidth="1"/>
    <col min="4" max="4" width="14.5703125" customWidth="1"/>
    <col min="5" max="9" width="13.42578125" customWidth="1"/>
    <col min="10" max="10" width="15.85546875" customWidth="1"/>
    <col min="11" max="14" width="13.42578125" customWidth="1"/>
    <col min="15" max="18" width="16.5703125" customWidth="1"/>
    <col min="19" max="19" width="17.7109375" customWidth="1"/>
    <col min="20" max="24" width="19.42578125" customWidth="1"/>
    <col min="25" max="25" width="16.7109375" customWidth="1"/>
    <col min="26" max="26" width="17.140625" customWidth="1"/>
    <col min="27" max="27" width="15.5703125" customWidth="1"/>
    <col min="28" max="28" width="19.7109375" customWidth="1"/>
    <col min="29" max="29" width="19" customWidth="1"/>
    <col min="30" max="30" width="21.140625" customWidth="1"/>
  </cols>
  <sheetData>
    <row r="1" spans="1:30" x14ac:dyDescent="0.25">
      <c r="B1" s="26" t="s">
        <v>43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"/>
      <c r="Q1" s="1"/>
      <c r="R1" s="1"/>
      <c r="S1" s="1"/>
    </row>
    <row r="2" spans="1:30" ht="23.25" customHeight="1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  <c r="Q2" s="1"/>
      <c r="R2" s="1"/>
      <c r="S2" s="1"/>
    </row>
    <row r="3" spans="1:30" ht="15.75" x14ac:dyDescent="0.25">
      <c r="E3" s="18" t="s">
        <v>38</v>
      </c>
      <c r="J3" t="s">
        <v>39</v>
      </c>
      <c r="O3" s="18" t="s">
        <v>2</v>
      </c>
      <c r="T3" s="18" t="s">
        <v>40</v>
      </c>
      <c r="Y3" s="17" t="s">
        <v>33</v>
      </c>
    </row>
    <row r="4" spans="1:30" x14ac:dyDescent="0.25">
      <c r="A4" s="20" t="s">
        <v>3</v>
      </c>
      <c r="B4" s="19" t="s">
        <v>42</v>
      </c>
      <c r="C4" s="19" t="s">
        <v>0</v>
      </c>
      <c r="D4" s="19" t="s">
        <v>1</v>
      </c>
      <c r="E4" s="7">
        <v>44562</v>
      </c>
      <c r="F4" s="7">
        <f>E4+7</f>
        <v>44569</v>
      </c>
      <c r="G4" s="7">
        <f t="shared" ref="G4:I4" si="0">F4+7</f>
        <v>44576</v>
      </c>
      <c r="H4" s="7">
        <f t="shared" si="0"/>
        <v>44583</v>
      </c>
      <c r="I4" s="7">
        <f t="shared" si="0"/>
        <v>44590</v>
      </c>
      <c r="J4" s="4">
        <v>44562</v>
      </c>
      <c r="K4" s="5">
        <f>J4+7</f>
        <v>44569</v>
      </c>
      <c r="L4" s="5">
        <f t="shared" ref="L4:N4" si="1">K4+7</f>
        <v>44576</v>
      </c>
      <c r="M4" s="5">
        <f t="shared" si="1"/>
        <v>44583</v>
      </c>
      <c r="N4" s="5">
        <f t="shared" si="1"/>
        <v>44590</v>
      </c>
      <c r="O4" s="6">
        <v>44562</v>
      </c>
      <c r="P4" s="6">
        <f>O4+7</f>
        <v>44569</v>
      </c>
      <c r="Q4" s="6">
        <f>P4+7</f>
        <v>44576</v>
      </c>
      <c r="R4" s="6">
        <f t="shared" ref="R4:S4" si="2">Q4+7</f>
        <v>44583</v>
      </c>
      <c r="S4" s="6">
        <f t="shared" si="2"/>
        <v>44590</v>
      </c>
      <c r="T4" s="7">
        <v>44562</v>
      </c>
      <c r="U4" s="8">
        <f>T4+7</f>
        <v>44569</v>
      </c>
      <c r="V4" s="8">
        <f t="shared" ref="V4:X4" si="3">U4+7</f>
        <v>44576</v>
      </c>
      <c r="W4" s="8">
        <f t="shared" si="3"/>
        <v>44583</v>
      </c>
      <c r="X4" s="8">
        <f t="shared" si="3"/>
        <v>44590</v>
      </c>
      <c r="Y4" s="9">
        <v>44562</v>
      </c>
      <c r="Z4" s="9">
        <f>Y4+7</f>
        <v>44569</v>
      </c>
      <c r="AA4" s="9">
        <f t="shared" ref="AA4:AC4" si="4">Z4+7</f>
        <v>44576</v>
      </c>
      <c r="AB4" s="9">
        <f t="shared" si="4"/>
        <v>44583</v>
      </c>
      <c r="AC4" s="9">
        <f t="shared" si="4"/>
        <v>44590</v>
      </c>
      <c r="AD4" s="3" t="s">
        <v>41</v>
      </c>
    </row>
    <row r="5" spans="1:30" x14ac:dyDescent="0.25">
      <c r="A5" s="16">
        <v>1</v>
      </c>
      <c r="B5" s="19" t="s">
        <v>4</v>
      </c>
      <c r="C5" s="19" t="s">
        <v>5</v>
      </c>
      <c r="D5" s="10">
        <v>567</v>
      </c>
      <c r="E5" s="22">
        <v>4</v>
      </c>
      <c r="F5" s="23">
        <v>6</v>
      </c>
      <c r="G5" s="23">
        <v>7</v>
      </c>
      <c r="H5" s="23">
        <v>4</v>
      </c>
      <c r="I5" s="23">
        <v>6</v>
      </c>
      <c r="J5" s="11">
        <f>IF(E5&gt;8,E5-8,0)</f>
        <v>0</v>
      </c>
      <c r="K5" s="11">
        <f t="shared" ref="K5:N11" si="5">IF(F5&gt;8,F5-8,0)</f>
        <v>0</v>
      </c>
      <c r="L5" s="11">
        <f t="shared" si="5"/>
        <v>0</v>
      </c>
      <c r="M5" s="11">
        <f t="shared" si="5"/>
        <v>0</v>
      </c>
      <c r="N5" s="11">
        <f t="shared" si="5"/>
        <v>0</v>
      </c>
      <c r="O5" s="12">
        <f>$D5*E5</f>
        <v>2268</v>
      </c>
      <c r="P5" s="12">
        <f t="shared" ref="P5:S20" si="6">$D5*F5</f>
        <v>3402</v>
      </c>
      <c r="Q5" s="12">
        <f t="shared" si="6"/>
        <v>3969</v>
      </c>
      <c r="R5" s="12">
        <f t="shared" si="6"/>
        <v>2268</v>
      </c>
      <c r="S5" s="12">
        <f t="shared" si="6"/>
        <v>3402</v>
      </c>
      <c r="T5" s="13">
        <f>0.5*$D5*J5</f>
        <v>0</v>
      </c>
      <c r="U5" s="13">
        <f t="shared" ref="U5:X20" si="7">0.5*$D5*K5</f>
        <v>0</v>
      </c>
      <c r="V5" s="13">
        <f t="shared" si="7"/>
        <v>0</v>
      </c>
      <c r="W5" s="13">
        <f t="shared" si="7"/>
        <v>0</v>
      </c>
      <c r="X5" s="13">
        <f t="shared" si="7"/>
        <v>0</v>
      </c>
      <c r="Y5" s="14">
        <f>O5+T5</f>
        <v>2268</v>
      </c>
      <c r="Z5" s="14">
        <f>P5+U5</f>
        <v>3402</v>
      </c>
      <c r="AA5" s="14">
        <f t="shared" ref="AA5:AC20" si="8">Q5+V5</f>
        <v>3969</v>
      </c>
      <c r="AB5" s="14">
        <f t="shared" si="8"/>
        <v>2268</v>
      </c>
      <c r="AC5" s="14">
        <f t="shared" si="8"/>
        <v>3402</v>
      </c>
      <c r="AD5" s="10">
        <f>SUM(Y5:AC5)</f>
        <v>15309</v>
      </c>
    </row>
    <row r="6" spans="1:30" x14ac:dyDescent="0.25">
      <c r="A6" s="16">
        <v>2</v>
      </c>
      <c r="B6" s="19" t="s">
        <v>6</v>
      </c>
      <c r="C6" s="19" t="s">
        <v>7</v>
      </c>
      <c r="D6" s="10">
        <v>543</v>
      </c>
      <c r="E6" s="24">
        <v>6</v>
      </c>
      <c r="F6" s="25">
        <v>6</v>
      </c>
      <c r="G6" s="25">
        <v>7</v>
      </c>
      <c r="H6" s="25">
        <v>6</v>
      </c>
      <c r="I6" s="25">
        <v>4</v>
      </c>
      <c r="J6" s="11">
        <f t="shared" ref="J6:J11" si="9">IF(E6&gt;8,E6-8,0)</f>
        <v>0</v>
      </c>
      <c r="K6" s="11">
        <f>IF(F6&gt;8,F6-8,0)</f>
        <v>0</v>
      </c>
      <c r="L6" s="11">
        <f t="shared" si="5"/>
        <v>0</v>
      </c>
      <c r="M6" s="11">
        <f>IF(H6&gt;8,H6-8,0)</f>
        <v>0</v>
      </c>
      <c r="N6" s="11">
        <f t="shared" si="5"/>
        <v>0</v>
      </c>
      <c r="O6" s="12">
        <f t="shared" ref="O6:O24" si="10">$D6*E6</f>
        <v>3258</v>
      </c>
      <c r="P6" s="12">
        <f t="shared" si="6"/>
        <v>3258</v>
      </c>
      <c r="Q6" s="12">
        <f t="shared" si="6"/>
        <v>3801</v>
      </c>
      <c r="R6" s="12">
        <f t="shared" si="6"/>
        <v>3258</v>
      </c>
      <c r="S6" s="12">
        <f t="shared" si="6"/>
        <v>2172</v>
      </c>
      <c r="T6" s="13">
        <f t="shared" ref="T6:T24" si="11">0.5*$D6*J6</f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3">
        <f t="shared" si="7"/>
        <v>0</v>
      </c>
      <c r="Y6" s="14">
        <f t="shared" ref="Y6:Y24" si="12">O6+T6</f>
        <v>3258</v>
      </c>
      <c r="Z6" s="14">
        <f t="shared" ref="Z6:Z24" si="13">P6+U6</f>
        <v>3258</v>
      </c>
      <c r="AA6" s="14">
        <f t="shared" si="8"/>
        <v>3801</v>
      </c>
      <c r="AB6" s="14">
        <f t="shared" si="8"/>
        <v>3258</v>
      </c>
      <c r="AC6" s="14">
        <f t="shared" si="8"/>
        <v>2172</v>
      </c>
      <c r="AD6" s="10">
        <f t="shared" ref="AD6:AD24" si="14">SUM(Y6:AC6)</f>
        <v>15747</v>
      </c>
    </row>
    <row r="7" spans="1:30" x14ac:dyDescent="0.25">
      <c r="A7" s="16">
        <v>3</v>
      </c>
      <c r="B7" s="19" t="s">
        <v>8</v>
      </c>
      <c r="C7" s="19" t="s">
        <v>9</v>
      </c>
      <c r="D7" s="10">
        <v>344</v>
      </c>
      <c r="E7" s="24">
        <v>8</v>
      </c>
      <c r="F7" s="25">
        <v>9</v>
      </c>
      <c r="G7" s="25">
        <v>8</v>
      </c>
      <c r="H7" s="25">
        <v>8</v>
      </c>
      <c r="I7" s="25">
        <v>8</v>
      </c>
      <c r="J7" s="11">
        <f t="shared" si="9"/>
        <v>0</v>
      </c>
      <c r="K7" s="11">
        <f t="shared" si="5"/>
        <v>1</v>
      </c>
      <c r="L7" s="11">
        <f t="shared" si="5"/>
        <v>0</v>
      </c>
      <c r="M7" s="11">
        <f t="shared" si="5"/>
        <v>0</v>
      </c>
      <c r="N7" s="11">
        <f t="shared" si="5"/>
        <v>0</v>
      </c>
      <c r="O7" s="12">
        <f t="shared" si="10"/>
        <v>2752</v>
      </c>
      <c r="P7" s="12">
        <f t="shared" si="6"/>
        <v>3096</v>
      </c>
      <c r="Q7" s="12">
        <f t="shared" si="6"/>
        <v>2752</v>
      </c>
      <c r="R7" s="12">
        <f t="shared" si="6"/>
        <v>2752</v>
      </c>
      <c r="S7" s="12">
        <f t="shared" si="6"/>
        <v>2752</v>
      </c>
      <c r="T7" s="13">
        <f>0.5*$D7*J7</f>
        <v>0</v>
      </c>
      <c r="U7" s="13">
        <f t="shared" si="7"/>
        <v>172</v>
      </c>
      <c r="V7" s="13">
        <f t="shared" si="7"/>
        <v>0</v>
      </c>
      <c r="W7" s="13">
        <f t="shared" si="7"/>
        <v>0</v>
      </c>
      <c r="X7" s="13">
        <f t="shared" si="7"/>
        <v>0</v>
      </c>
      <c r="Y7" s="14">
        <f t="shared" si="12"/>
        <v>2752</v>
      </c>
      <c r="Z7" s="14">
        <f>P7+U7</f>
        <v>3268</v>
      </c>
      <c r="AA7" s="14">
        <f t="shared" si="8"/>
        <v>2752</v>
      </c>
      <c r="AB7" s="14">
        <f t="shared" si="8"/>
        <v>2752</v>
      </c>
      <c r="AC7" s="14">
        <f t="shared" si="8"/>
        <v>2752</v>
      </c>
      <c r="AD7" s="10">
        <f t="shared" si="14"/>
        <v>14276</v>
      </c>
    </row>
    <row r="8" spans="1:30" x14ac:dyDescent="0.25">
      <c r="A8" s="16">
        <v>4</v>
      </c>
      <c r="B8" s="19" t="s">
        <v>10</v>
      </c>
      <c r="C8" s="19" t="s">
        <v>11</v>
      </c>
      <c r="D8" s="10">
        <v>564</v>
      </c>
      <c r="E8" s="24">
        <v>12</v>
      </c>
      <c r="F8" s="25">
        <v>7</v>
      </c>
      <c r="G8" s="25">
        <v>9</v>
      </c>
      <c r="H8" s="25">
        <v>9</v>
      </c>
      <c r="I8" s="25">
        <v>9</v>
      </c>
      <c r="J8" s="11">
        <f>IF(E8&gt;8,E8-8,0)</f>
        <v>4</v>
      </c>
      <c r="K8" s="11">
        <f t="shared" si="5"/>
        <v>0</v>
      </c>
      <c r="L8" s="11">
        <f t="shared" si="5"/>
        <v>1</v>
      </c>
      <c r="M8" s="11">
        <f>IF(H8&gt;8,H8-8,0)</f>
        <v>1</v>
      </c>
      <c r="N8" s="11">
        <f t="shared" si="5"/>
        <v>1</v>
      </c>
      <c r="O8" s="12">
        <f t="shared" si="10"/>
        <v>6768</v>
      </c>
      <c r="P8" s="12">
        <f t="shared" si="6"/>
        <v>3948</v>
      </c>
      <c r="Q8" s="12">
        <f t="shared" si="6"/>
        <v>5076</v>
      </c>
      <c r="R8" s="12">
        <f t="shared" si="6"/>
        <v>5076</v>
      </c>
      <c r="S8" s="12">
        <f t="shared" si="6"/>
        <v>5076</v>
      </c>
      <c r="T8" s="13">
        <f t="shared" si="11"/>
        <v>1128</v>
      </c>
      <c r="U8" s="13">
        <f t="shared" si="7"/>
        <v>0</v>
      </c>
      <c r="V8" s="13">
        <f t="shared" si="7"/>
        <v>282</v>
      </c>
      <c r="W8" s="13">
        <f t="shared" si="7"/>
        <v>282</v>
      </c>
      <c r="X8" s="13">
        <f t="shared" si="7"/>
        <v>282</v>
      </c>
      <c r="Y8" s="14">
        <f t="shared" si="12"/>
        <v>7896</v>
      </c>
      <c r="Z8" s="14">
        <f t="shared" si="13"/>
        <v>3948</v>
      </c>
      <c r="AA8" s="14">
        <f t="shared" si="8"/>
        <v>5358</v>
      </c>
      <c r="AB8" s="14">
        <f t="shared" si="8"/>
        <v>5358</v>
      </c>
      <c r="AC8" s="14">
        <f t="shared" si="8"/>
        <v>5358</v>
      </c>
      <c r="AD8" s="10">
        <f t="shared" si="14"/>
        <v>27918</v>
      </c>
    </row>
    <row r="9" spans="1:30" x14ac:dyDescent="0.25">
      <c r="A9" s="16">
        <v>5</v>
      </c>
      <c r="B9" s="19" t="s">
        <v>12</v>
      </c>
      <c r="C9" s="19" t="s">
        <v>13</v>
      </c>
      <c r="D9" s="10">
        <v>456</v>
      </c>
      <c r="E9" s="24">
        <v>4</v>
      </c>
      <c r="F9" s="25">
        <v>5</v>
      </c>
      <c r="G9" s="25">
        <v>10</v>
      </c>
      <c r="H9" s="25">
        <v>7</v>
      </c>
      <c r="I9" s="25">
        <v>7</v>
      </c>
      <c r="J9" s="11">
        <f t="shared" si="9"/>
        <v>0</v>
      </c>
      <c r="K9" s="11">
        <f t="shared" si="5"/>
        <v>0</v>
      </c>
      <c r="L9" s="11">
        <f t="shared" si="5"/>
        <v>2</v>
      </c>
      <c r="M9" s="11">
        <f t="shared" si="5"/>
        <v>0</v>
      </c>
      <c r="N9" s="11">
        <f t="shared" si="5"/>
        <v>0</v>
      </c>
      <c r="O9" s="12">
        <f t="shared" si="10"/>
        <v>1824</v>
      </c>
      <c r="P9" s="12">
        <f t="shared" si="6"/>
        <v>2280</v>
      </c>
      <c r="Q9" s="12">
        <f t="shared" si="6"/>
        <v>4560</v>
      </c>
      <c r="R9" s="12">
        <f t="shared" si="6"/>
        <v>3192</v>
      </c>
      <c r="S9" s="12">
        <f t="shared" si="6"/>
        <v>3192</v>
      </c>
      <c r="T9" s="13">
        <f t="shared" si="11"/>
        <v>0</v>
      </c>
      <c r="U9" s="13">
        <f t="shared" si="7"/>
        <v>0</v>
      </c>
      <c r="V9" s="13">
        <f t="shared" si="7"/>
        <v>456</v>
      </c>
      <c r="W9" s="13">
        <f t="shared" si="7"/>
        <v>0</v>
      </c>
      <c r="X9" s="13">
        <f t="shared" si="7"/>
        <v>0</v>
      </c>
      <c r="Y9" s="14">
        <f t="shared" si="12"/>
        <v>1824</v>
      </c>
      <c r="Z9" s="14">
        <f t="shared" si="13"/>
        <v>2280</v>
      </c>
      <c r="AA9" s="14">
        <f t="shared" si="8"/>
        <v>5016</v>
      </c>
      <c r="AB9" s="14">
        <f t="shared" si="8"/>
        <v>3192</v>
      </c>
      <c r="AC9" s="14">
        <f t="shared" si="8"/>
        <v>3192</v>
      </c>
      <c r="AD9" s="10">
        <f t="shared" si="14"/>
        <v>15504</v>
      </c>
    </row>
    <row r="10" spans="1:30" x14ac:dyDescent="0.25">
      <c r="A10" s="16">
        <v>6</v>
      </c>
      <c r="B10" s="19" t="s">
        <v>14</v>
      </c>
      <c r="C10" s="19" t="s">
        <v>11</v>
      </c>
      <c r="D10" s="10">
        <v>345</v>
      </c>
      <c r="E10" s="24">
        <v>6</v>
      </c>
      <c r="F10" s="25">
        <v>8</v>
      </c>
      <c r="G10" s="25">
        <v>11</v>
      </c>
      <c r="H10" s="25">
        <v>5</v>
      </c>
      <c r="I10" s="25">
        <v>9</v>
      </c>
      <c r="J10" s="11">
        <f t="shared" si="9"/>
        <v>0</v>
      </c>
      <c r="K10" s="11">
        <f t="shared" si="5"/>
        <v>0</v>
      </c>
      <c r="L10" s="11">
        <f t="shared" si="5"/>
        <v>3</v>
      </c>
      <c r="M10" s="11">
        <f t="shared" si="5"/>
        <v>0</v>
      </c>
      <c r="N10" s="11">
        <f t="shared" si="5"/>
        <v>1</v>
      </c>
      <c r="O10" s="12">
        <f t="shared" si="10"/>
        <v>2070</v>
      </c>
      <c r="P10" s="12">
        <f t="shared" si="6"/>
        <v>2760</v>
      </c>
      <c r="Q10" s="12">
        <f t="shared" si="6"/>
        <v>3795</v>
      </c>
      <c r="R10" s="12">
        <f t="shared" si="6"/>
        <v>1725</v>
      </c>
      <c r="S10" s="12">
        <f t="shared" si="6"/>
        <v>3105</v>
      </c>
      <c r="T10" s="13">
        <f t="shared" si="11"/>
        <v>0</v>
      </c>
      <c r="U10" s="13">
        <f t="shared" si="7"/>
        <v>0</v>
      </c>
      <c r="V10" s="13">
        <f t="shared" si="7"/>
        <v>517.5</v>
      </c>
      <c r="W10" s="13">
        <f t="shared" si="7"/>
        <v>0</v>
      </c>
      <c r="X10" s="13">
        <f t="shared" si="7"/>
        <v>172.5</v>
      </c>
      <c r="Y10" s="14">
        <f t="shared" si="12"/>
        <v>2070</v>
      </c>
      <c r="Z10" s="14">
        <f t="shared" si="13"/>
        <v>2760</v>
      </c>
      <c r="AA10" s="14">
        <f t="shared" si="8"/>
        <v>4312.5</v>
      </c>
      <c r="AB10" s="14">
        <f t="shared" si="8"/>
        <v>1725</v>
      </c>
      <c r="AC10" s="14">
        <f t="shared" si="8"/>
        <v>3277.5</v>
      </c>
      <c r="AD10" s="10">
        <f t="shared" si="14"/>
        <v>14145</v>
      </c>
    </row>
    <row r="11" spans="1:30" x14ac:dyDescent="0.25">
      <c r="A11" s="16">
        <v>7</v>
      </c>
      <c r="B11" s="19" t="s">
        <v>15</v>
      </c>
      <c r="C11" s="19" t="s">
        <v>16</v>
      </c>
      <c r="D11" s="10">
        <v>677</v>
      </c>
      <c r="E11" s="24">
        <v>6</v>
      </c>
      <c r="F11" s="25">
        <v>8</v>
      </c>
      <c r="G11" s="25">
        <v>12</v>
      </c>
      <c r="H11" s="25">
        <v>12</v>
      </c>
      <c r="I11" s="25">
        <v>5</v>
      </c>
      <c r="J11" s="11">
        <f t="shared" si="9"/>
        <v>0</v>
      </c>
      <c r="K11" s="11">
        <f t="shared" si="5"/>
        <v>0</v>
      </c>
      <c r="L11" s="11">
        <f t="shared" si="5"/>
        <v>4</v>
      </c>
      <c r="M11" s="11">
        <f t="shared" si="5"/>
        <v>4</v>
      </c>
      <c r="N11" s="11">
        <f t="shared" si="5"/>
        <v>0</v>
      </c>
      <c r="O11" s="12">
        <f t="shared" si="10"/>
        <v>4062</v>
      </c>
      <c r="P11" s="12">
        <f t="shared" si="6"/>
        <v>5416</v>
      </c>
      <c r="Q11" s="12">
        <f t="shared" si="6"/>
        <v>8124</v>
      </c>
      <c r="R11" s="12">
        <f t="shared" si="6"/>
        <v>8124</v>
      </c>
      <c r="S11" s="12">
        <f t="shared" si="6"/>
        <v>3385</v>
      </c>
      <c r="T11" s="13">
        <f t="shared" si="11"/>
        <v>0</v>
      </c>
      <c r="U11" s="13">
        <f t="shared" si="7"/>
        <v>0</v>
      </c>
      <c r="V11" s="13">
        <f t="shared" si="7"/>
        <v>1354</v>
      </c>
      <c r="W11" s="13">
        <f t="shared" si="7"/>
        <v>1354</v>
      </c>
      <c r="X11" s="13">
        <f t="shared" si="7"/>
        <v>0</v>
      </c>
      <c r="Y11" s="14">
        <f t="shared" si="12"/>
        <v>4062</v>
      </c>
      <c r="Z11" s="14">
        <f t="shared" si="13"/>
        <v>5416</v>
      </c>
      <c r="AA11" s="14">
        <f t="shared" si="8"/>
        <v>9478</v>
      </c>
      <c r="AB11" s="14">
        <f t="shared" si="8"/>
        <v>9478</v>
      </c>
      <c r="AC11" s="14">
        <f t="shared" si="8"/>
        <v>3385</v>
      </c>
      <c r="AD11" s="10">
        <f t="shared" si="14"/>
        <v>31819</v>
      </c>
    </row>
    <row r="12" spans="1:30" x14ac:dyDescent="0.25">
      <c r="A12" s="16">
        <v>8</v>
      </c>
      <c r="B12" s="19" t="s">
        <v>17</v>
      </c>
      <c r="C12" s="19" t="s">
        <v>18</v>
      </c>
      <c r="D12" s="10">
        <v>567</v>
      </c>
      <c r="E12" s="24">
        <v>9</v>
      </c>
      <c r="F12" s="25">
        <v>12</v>
      </c>
      <c r="G12" s="25">
        <v>13</v>
      </c>
      <c r="H12" s="25">
        <v>13</v>
      </c>
      <c r="I12" s="25">
        <v>7</v>
      </c>
      <c r="J12" s="11">
        <f>IF(E12&gt;J158,E12-8,0)</f>
        <v>1</v>
      </c>
      <c r="K12" s="11">
        <f t="shared" ref="K12:N12" si="15">IF(F12&gt;K158,F12-8,0)</f>
        <v>4</v>
      </c>
      <c r="L12" s="11">
        <f t="shared" si="15"/>
        <v>5</v>
      </c>
      <c r="M12" s="11">
        <f t="shared" si="15"/>
        <v>5</v>
      </c>
      <c r="N12" s="11">
        <f t="shared" si="15"/>
        <v>-1</v>
      </c>
      <c r="O12" s="12">
        <f t="shared" si="10"/>
        <v>5103</v>
      </c>
      <c r="P12" s="12">
        <f t="shared" si="6"/>
        <v>6804</v>
      </c>
      <c r="Q12" s="12">
        <f t="shared" si="6"/>
        <v>7371</v>
      </c>
      <c r="R12" s="12">
        <f t="shared" si="6"/>
        <v>7371</v>
      </c>
      <c r="S12" s="12">
        <f t="shared" si="6"/>
        <v>3969</v>
      </c>
      <c r="T12" s="13">
        <f t="shared" si="11"/>
        <v>283.5</v>
      </c>
      <c r="U12" s="13">
        <f t="shared" si="7"/>
        <v>1134</v>
      </c>
      <c r="V12" s="13">
        <f t="shared" si="7"/>
        <v>1417.5</v>
      </c>
      <c r="W12" s="13">
        <f t="shared" si="7"/>
        <v>1417.5</v>
      </c>
      <c r="X12" s="13">
        <f t="shared" si="7"/>
        <v>-283.5</v>
      </c>
      <c r="Y12" s="14">
        <f t="shared" si="12"/>
        <v>5386.5</v>
      </c>
      <c r="Z12" s="14">
        <f t="shared" si="13"/>
        <v>7938</v>
      </c>
      <c r="AA12" s="14">
        <f t="shared" si="8"/>
        <v>8788.5</v>
      </c>
      <c r="AB12" s="14">
        <f t="shared" si="8"/>
        <v>8788.5</v>
      </c>
      <c r="AC12" s="14">
        <f t="shared" si="8"/>
        <v>3685.5</v>
      </c>
      <c r="AD12" s="10">
        <f t="shared" si="14"/>
        <v>34587</v>
      </c>
    </row>
    <row r="13" spans="1:30" x14ac:dyDescent="0.25">
      <c r="A13" s="16">
        <v>9</v>
      </c>
      <c r="B13" s="19" t="s">
        <v>19</v>
      </c>
      <c r="C13" s="19" t="s">
        <v>20</v>
      </c>
      <c r="D13" s="10">
        <v>876</v>
      </c>
      <c r="E13" s="24">
        <v>8</v>
      </c>
      <c r="F13" s="25">
        <v>11</v>
      </c>
      <c r="G13" s="25">
        <v>14</v>
      </c>
      <c r="H13" s="25">
        <v>13</v>
      </c>
      <c r="I13" s="25">
        <v>8</v>
      </c>
      <c r="J13" s="11">
        <f t="shared" ref="J13:J24" si="16">IF(E13&gt;8,E13-8,0)</f>
        <v>0</v>
      </c>
      <c r="K13" s="11">
        <f t="shared" ref="K13:N24" si="17">IF(F13&gt;8,F13-8,0)</f>
        <v>3</v>
      </c>
      <c r="L13" s="11">
        <f t="shared" si="17"/>
        <v>6</v>
      </c>
      <c r="M13" s="11">
        <f t="shared" si="17"/>
        <v>5</v>
      </c>
      <c r="N13" s="11">
        <f t="shared" si="17"/>
        <v>0</v>
      </c>
      <c r="O13" s="12">
        <f t="shared" si="10"/>
        <v>7008</v>
      </c>
      <c r="P13" s="12">
        <f t="shared" si="6"/>
        <v>9636</v>
      </c>
      <c r="Q13" s="12">
        <f t="shared" si="6"/>
        <v>12264</v>
      </c>
      <c r="R13" s="12">
        <f t="shared" si="6"/>
        <v>11388</v>
      </c>
      <c r="S13" s="12">
        <f t="shared" si="6"/>
        <v>7008</v>
      </c>
      <c r="T13" s="13">
        <f t="shared" si="11"/>
        <v>0</v>
      </c>
      <c r="U13" s="13">
        <f t="shared" si="7"/>
        <v>1314</v>
      </c>
      <c r="V13" s="13">
        <f t="shared" si="7"/>
        <v>2628</v>
      </c>
      <c r="W13" s="13">
        <f t="shared" si="7"/>
        <v>2190</v>
      </c>
      <c r="X13" s="13">
        <f t="shared" si="7"/>
        <v>0</v>
      </c>
      <c r="Y13" s="14">
        <f t="shared" si="12"/>
        <v>7008</v>
      </c>
      <c r="Z13" s="14">
        <f t="shared" si="13"/>
        <v>10950</v>
      </c>
      <c r="AA13" s="14">
        <f t="shared" si="8"/>
        <v>14892</v>
      </c>
      <c r="AB13" s="14">
        <f t="shared" si="8"/>
        <v>13578</v>
      </c>
      <c r="AC13" s="14">
        <f t="shared" si="8"/>
        <v>7008</v>
      </c>
      <c r="AD13" s="10">
        <f t="shared" si="14"/>
        <v>53436</v>
      </c>
    </row>
    <row r="14" spans="1:30" x14ac:dyDescent="0.25">
      <c r="A14" s="16">
        <v>10</v>
      </c>
      <c r="B14" s="19" t="s">
        <v>21</v>
      </c>
      <c r="C14" s="19" t="s">
        <v>22</v>
      </c>
      <c r="D14" s="10">
        <v>890</v>
      </c>
      <c r="E14" s="24">
        <v>7</v>
      </c>
      <c r="F14" s="25">
        <v>13</v>
      </c>
      <c r="G14" s="25">
        <v>15</v>
      </c>
      <c r="H14" s="25">
        <v>14</v>
      </c>
      <c r="I14" s="25">
        <v>6</v>
      </c>
      <c r="J14" s="11">
        <f t="shared" si="16"/>
        <v>0</v>
      </c>
      <c r="K14" s="11">
        <f t="shared" si="17"/>
        <v>5</v>
      </c>
      <c r="L14" s="11">
        <f t="shared" si="17"/>
        <v>7</v>
      </c>
      <c r="M14" s="11">
        <f t="shared" si="17"/>
        <v>6</v>
      </c>
      <c r="N14" s="11">
        <f t="shared" si="17"/>
        <v>0</v>
      </c>
      <c r="O14" s="12">
        <f t="shared" si="10"/>
        <v>6230</v>
      </c>
      <c r="P14" s="12">
        <f t="shared" si="6"/>
        <v>11570</v>
      </c>
      <c r="Q14" s="12">
        <f t="shared" si="6"/>
        <v>13350</v>
      </c>
      <c r="R14" s="12">
        <f t="shared" si="6"/>
        <v>12460</v>
      </c>
      <c r="S14" s="12">
        <f t="shared" si="6"/>
        <v>5340</v>
      </c>
      <c r="T14" s="13">
        <f t="shared" si="11"/>
        <v>0</v>
      </c>
      <c r="U14" s="13">
        <f t="shared" si="7"/>
        <v>2225</v>
      </c>
      <c r="V14" s="13">
        <f t="shared" si="7"/>
        <v>3115</v>
      </c>
      <c r="W14" s="13">
        <f t="shared" si="7"/>
        <v>2670</v>
      </c>
      <c r="X14" s="13">
        <f t="shared" si="7"/>
        <v>0</v>
      </c>
      <c r="Y14" s="14">
        <f t="shared" si="12"/>
        <v>6230</v>
      </c>
      <c r="Z14" s="14">
        <f t="shared" si="13"/>
        <v>13795</v>
      </c>
      <c r="AA14" s="14">
        <f t="shared" si="8"/>
        <v>16465</v>
      </c>
      <c r="AB14" s="14">
        <f t="shared" si="8"/>
        <v>15130</v>
      </c>
      <c r="AC14" s="14">
        <f t="shared" si="8"/>
        <v>5340</v>
      </c>
      <c r="AD14" s="10">
        <f t="shared" si="14"/>
        <v>56960</v>
      </c>
    </row>
    <row r="15" spans="1:30" x14ac:dyDescent="0.25">
      <c r="A15" s="16">
        <v>11</v>
      </c>
      <c r="B15" s="19" t="s">
        <v>23</v>
      </c>
      <c r="C15" s="19" t="s">
        <v>13</v>
      </c>
      <c r="D15" s="10">
        <v>754</v>
      </c>
      <c r="E15" s="24">
        <v>14</v>
      </c>
      <c r="F15" s="25">
        <v>14</v>
      </c>
      <c r="G15" s="25">
        <v>16</v>
      </c>
      <c r="H15" s="25">
        <v>16</v>
      </c>
      <c r="I15" s="25">
        <v>9</v>
      </c>
      <c r="J15" s="11">
        <f t="shared" si="16"/>
        <v>6</v>
      </c>
      <c r="K15" s="11">
        <f t="shared" si="17"/>
        <v>6</v>
      </c>
      <c r="L15" s="11">
        <f t="shared" si="17"/>
        <v>8</v>
      </c>
      <c r="M15" s="11">
        <f t="shared" si="17"/>
        <v>8</v>
      </c>
      <c r="N15" s="11">
        <f t="shared" si="17"/>
        <v>1</v>
      </c>
      <c r="O15" s="12">
        <f t="shared" si="10"/>
        <v>10556</v>
      </c>
      <c r="P15" s="12">
        <f t="shared" si="6"/>
        <v>10556</v>
      </c>
      <c r="Q15" s="12">
        <f t="shared" si="6"/>
        <v>12064</v>
      </c>
      <c r="R15" s="12">
        <f t="shared" si="6"/>
        <v>12064</v>
      </c>
      <c r="S15" s="12">
        <f t="shared" si="6"/>
        <v>6786</v>
      </c>
      <c r="T15" s="13">
        <f t="shared" si="11"/>
        <v>2262</v>
      </c>
      <c r="U15" s="13">
        <f t="shared" si="7"/>
        <v>2262</v>
      </c>
      <c r="V15" s="13">
        <f t="shared" si="7"/>
        <v>3016</v>
      </c>
      <c r="W15" s="13">
        <f t="shared" si="7"/>
        <v>3016</v>
      </c>
      <c r="X15" s="13">
        <f t="shared" si="7"/>
        <v>377</v>
      </c>
      <c r="Y15" s="14">
        <f t="shared" si="12"/>
        <v>12818</v>
      </c>
      <c r="Z15" s="14">
        <f t="shared" si="13"/>
        <v>12818</v>
      </c>
      <c r="AA15" s="14">
        <f t="shared" si="8"/>
        <v>15080</v>
      </c>
      <c r="AB15" s="14">
        <f t="shared" si="8"/>
        <v>15080</v>
      </c>
      <c r="AC15" s="14">
        <f t="shared" si="8"/>
        <v>7163</v>
      </c>
      <c r="AD15" s="10">
        <f>SUM(Y15:AC15)</f>
        <v>62959</v>
      </c>
    </row>
    <row r="16" spans="1:30" x14ac:dyDescent="0.25">
      <c r="A16" s="16">
        <v>12</v>
      </c>
      <c r="B16" s="19" t="s">
        <v>15</v>
      </c>
      <c r="C16" s="19" t="s">
        <v>13</v>
      </c>
      <c r="D16" s="10">
        <v>356</v>
      </c>
      <c r="E16" s="24">
        <v>11</v>
      </c>
      <c r="F16" s="25">
        <v>15</v>
      </c>
      <c r="G16" s="25">
        <v>17</v>
      </c>
      <c r="H16" s="25">
        <v>11</v>
      </c>
      <c r="I16" s="25">
        <v>7</v>
      </c>
      <c r="J16" s="11">
        <f t="shared" si="16"/>
        <v>3</v>
      </c>
      <c r="K16" s="11">
        <f t="shared" si="17"/>
        <v>7</v>
      </c>
      <c r="L16" s="11">
        <f t="shared" si="17"/>
        <v>9</v>
      </c>
      <c r="M16" s="11">
        <f t="shared" si="17"/>
        <v>3</v>
      </c>
      <c r="N16" s="11">
        <f t="shared" si="17"/>
        <v>0</v>
      </c>
      <c r="O16" s="12">
        <f>$D16*E16</f>
        <v>3916</v>
      </c>
      <c r="P16" s="12">
        <f t="shared" si="6"/>
        <v>5340</v>
      </c>
      <c r="Q16" s="12">
        <f t="shared" si="6"/>
        <v>6052</v>
      </c>
      <c r="R16" s="12">
        <f t="shared" si="6"/>
        <v>3916</v>
      </c>
      <c r="S16" s="12">
        <f t="shared" si="6"/>
        <v>2492</v>
      </c>
      <c r="T16" s="13">
        <f t="shared" si="11"/>
        <v>534</v>
      </c>
      <c r="U16" s="13">
        <f t="shared" si="7"/>
        <v>1246</v>
      </c>
      <c r="V16" s="13">
        <f t="shared" si="7"/>
        <v>1602</v>
      </c>
      <c r="W16" s="13">
        <f t="shared" si="7"/>
        <v>534</v>
      </c>
      <c r="X16" s="13">
        <f t="shared" si="7"/>
        <v>0</v>
      </c>
      <c r="Y16" s="14">
        <f t="shared" si="12"/>
        <v>4450</v>
      </c>
      <c r="Z16" s="14">
        <f t="shared" si="13"/>
        <v>6586</v>
      </c>
      <c r="AA16" s="14">
        <f t="shared" si="8"/>
        <v>7654</v>
      </c>
      <c r="AB16" s="14">
        <f>R16+W16</f>
        <v>4450</v>
      </c>
      <c r="AC16" s="14">
        <f t="shared" si="8"/>
        <v>2492</v>
      </c>
      <c r="AD16" s="10">
        <f t="shared" si="14"/>
        <v>25632</v>
      </c>
    </row>
    <row r="17" spans="1:30" x14ac:dyDescent="0.25">
      <c r="A17" s="16">
        <v>13</v>
      </c>
      <c r="B17" s="19" t="s">
        <v>32</v>
      </c>
      <c r="C17" s="19" t="s">
        <v>20</v>
      </c>
      <c r="D17" s="10">
        <v>765</v>
      </c>
      <c r="E17" s="24">
        <v>12</v>
      </c>
      <c r="F17" s="25">
        <v>16</v>
      </c>
      <c r="G17" s="25">
        <v>11</v>
      </c>
      <c r="H17" s="25">
        <v>13</v>
      </c>
      <c r="I17" s="25">
        <v>12</v>
      </c>
      <c r="J17" s="11">
        <f t="shared" si="16"/>
        <v>4</v>
      </c>
      <c r="K17" s="11">
        <f t="shared" si="17"/>
        <v>8</v>
      </c>
      <c r="L17" s="11">
        <f t="shared" si="17"/>
        <v>3</v>
      </c>
      <c r="M17" s="11">
        <f t="shared" si="17"/>
        <v>5</v>
      </c>
      <c r="N17" s="11">
        <f t="shared" si="17"/>
        <v>4</v>
      </c>
      <c r="O17" s="12">
        <f t="shared" si="10"/>
        <v>9180</v>
      </c>
      <c r="P17" s="12">
        <f t="shared" si="6"/>
        <v>12240</v>
      </c>
      <c r="Q17" s="12">
        <f t="shared" si="6"/>
        <v>8415</v>
      </c>
      <c r="R17" s="12">
        <f t="shared" si="6"/>
        <v>9945</v>
      </c>
      <c r="S17" s="12">
        <f t="shared" si="6"/>
        <v>9180</v>
      </c>
      <c r="T17" s="13">
        <f t="shared" si="11"/>
        <v>1530</v>
      </c>
      <c r="U17" s="13">
        <f t="shared" si="7"/>
        <v>3060</v>
      </c>
      <c r="V17" s="13">
        <f t="shared" si="7"/>
        <v>1147.5</v>
      </c>
      <c r="W17" s="13">
        <f t="shared" si="7"/>
        <v>1912.5</v>
      </c>
      <c r="X17" s="13">
        <f t="shared" si="7"/>
        <v>1530</v>
      </c>
      <c r="Y17" s="14">
        <f t="shared" si="12"/>
        <v>10710</v>
      </c>
      <c r="Z17" s="14">
        <f t="shared" si="13"/>
        <v>15300</v>
      </c>
      <c r="AA17" s="14">
        <f t="shared" si="8"/>
        <v>9562.5</v>
      </c>
      <c r="AB17" s="14">
        <f t="shared" si="8"/>
        <v>11857.5</v>
      </c>
      <c r="AC17" s="14">
        <f t="shared" si="8"/>
        <v>10710</v>
      </c>
      <c r="AD17" s="10">
        <f t="shared" si="14"/>
        <v>58140</v>
      </c>
    </row>
    <row r="18" spans="1:30" x14ac:dyDescent="0.25">
      <c r="A18" s="16">
        <v>14</v>
      </c>
      <c r="B18" s="19" t="s">
        <v>24</v>
      </c>
      <c r="C18" s="19" t="s">
        <v>22</v>
      </c>
      <c r="D18" s="10">
        <v>456</v>
      </c>
      <c r="E18" s="24">
        <v>13</v>
      </c>
      <c r="F18" s="25">
        <v>17</v>
      </c>
      <c r="G18" s="25">
        <v>12</v>
      </c>
      <c r="H18" s="25">
        <v>12</v>
      </c>
      <c r="I18" s="25">
        <v>13</v>
      </c>
      <c r="J18" s="11">
        <f t="shared" si="16"/>
        <v>5</v>
      </c>
      <c r="K18" s="11">
        <f t="shared" si="17"/>
        <v>9</v>
      </c>
      <c r="L18" s="11">
        <f t="shared" si="17"/>
        <v>4</v>
      </c>
      <c r="M18" s="11">
        <f t="shared" si="17"/>
        <v>4</v>
      </c>
      <c r="N18" s="11">
        <f t="shared" si="17"/>
        <v>5</v>
      </c>
      <c r="O18" s="12">
        <f t="shared" si="10"/>
        <v>5928</v>
      </c>
      <c r="P18" s="12">
        <f t="shared" si="6"/>
        <v>7752</v>
      </c>
      <c r="Q18" s="12">
        <f t="shared" si="6"/>
        <v>5472</v>
      </c>
      <c r="R18" s="12">
        <f t="shared" si="6"/>
        <v>5472</v>
      </c>
      <c r="S18" s="12">
        <f t="shared" si="6"/>
        <v>5928</v>
      </c>
      <c r="T18" s="13">
        <f t="shared" si="11"/>
        <v>1140</v>
      </c>
      <c r="U18" s="13">
        <f t="shared" si="7"/>
        <v>2052</v>
      </c>
      <c r="V18" s="13">
        <f t="shared" si="7"/>
        <v>912</v>
      </c>
      <c r="W18" s="13">
        <f t="shared" si="7"/>
        <v>912</v>
      </c>
      <c r="X18" s="13">
        <f t="shared" si="7"/>
        <v>1140</v>
      </c>
      <c r="Y18" s="14">
        <f t="shared" si="12"/>
        <v>7068</v>
      </c>
      <c r="Z18" s="14">
        <f t="shared" si="13"/>
        <v>9804</v>
      </c>
      <c r="AA18" s="14">
        <f t="shared" si="8"/>
        <v>6384</v>
      </c>
      <c r="AB18" s="14">
        <f t="shared" si="8"/>
        <v>6384</v>
      </c>
      <c r="AC18" s="14">
        <f t="shared" si="8"/>
        <v>7068</v>
      </c>
      <c r="AD18" s="10">
        <f t="shared" si="14"/>
        <v>36708</v>
      </c>
    </row>
    <row r="19" spans="1:30" x14ac:dyDescent="0.25">
      <c r="A19" s="16">
        <v>15</v>
      </c>
      <c r="B19" s="19" t="s">
        <v>31</v>
      </c>
      <c r="C19" s="19" t="s">
        <v>20</v>
      </c>
      <c r="D19" s="10">
        <v>578</v>
      </c>
      <c r="E19" s="24">
        <v>16</v>
      </c>
      <c r="F19" s="25">
        <v>18</v>
      </c>
      <c r="G19" s="25">
        <v>12</v>
      </c>
      <c r="H19" s="25">
        <v>12</v>
      </c>
      <c r="I19" s="25">
        <v>11</v>
      </c>
      <c r="J19" s="11">
        <f t="shared" si="16"/>
        <v>8</v>
      </c>
      <c r="K19" s="11">
        <f t="shared" si="17"/>
        <v>10</v>
      </c>
      <c r="L19" s="11">
        <f t="shared" si="17"/>
        <v>4</v>
      </c>
      <c r="M19" s="11">
        <f t="shared" si="17"/>
        <v>4</v>
      </c>
      <c r="N19" s="11">
        <f t="shared" si="17"/>
        <v>3</v>
      </c>
      <c r="O19" s="12">
        <f t="shared" si="10"/>
        <v>9248</v>
      </c>
      <c r="P19" s="12">
        <f t="shared" si="6"/>
        <v>10404</v>
      </c>
      <c r="Q19" s="12">
        <f t="shared" si="6"/>
        <v>6936</v>
      </c>
      <c r="R19" s="12">
        <f t="shared" si="6"/>
        <v>6936</v>
      </c>
      <c r="S19" s="12">
        <f t="shared" si="6"/>
        <v>6358</v>
      </c>
      <c r="T19" s="13">
        <f t="shared" si="11"/>
        <v>2312</v>
      </c>
      <c r="U19" s="13">
        <f t="shared" si="7"/>
        <v>2890</v>
      </c>
      <c r="V19" s="13">
        <f t="shared" si="7"/>
        <v>1156</v>
      </c>
      <c r="W19" s="13">
        <f t="shared" si="7"/>
        <v>1156</v>
      </c>
      <c r="X19" s="13">
        <f>0.5*$D19*N19</f>
        <v>867</v>
      </c>
      <c r="Y19" s="14">
        <f t="shared" si="12"/>
        <v>11560</v>
      </c>
      <c r="Z19" s="14">
        <f t="shared" si="13"/>
        <v>13294</v>
      </c>
      <c r="AA19" s="14">
        <f t="shared" si="8"/>
        <v>8092</v>
      </c>
      <c r="AB19" s="14">
        <f t="shared" si="8"/>
        <v>8092</v>
      </c>
      <c r="AC19" s="14">
        <f t="shared" si="8"/>
        <v>7225</v>
      </c>
      <c r="AD19" s="10">
        <f t="shared" si="14"/>
        <v>48263</v>
      </c>
    </row>
    <row r="20" spans="1:30" x14ac:dyDescent="0.25">
      <c r="A20" s="16">
        <v>16</v>
      </c>
      <c r="B20" s="19" t="s">
        <v>25</v>
      </c>
      <c r="C20" s="19" t="s">
        <v>11</v>
      </c>
      <c r="D20" s="10">
        <v>765</v>
      </c>
      <c r="E20" s="24">
        <v>7</v>
      </c>
      <c r="F20" s="25">
        <v>12</v>
      </c>
      <c r="G20" s="25">
        <v>13</v>
      </c>
      <c r="H20" s="25">
        <v>14</v>
      </c>
      <c r="I20" s="25">
        <v>11</v>
      </c>
      <c r="J20" s="11">
        <f t="shared" si="16"/>
        <v>0</v>
      </c>
      <c r="K20" s="11">
        <f t="shared" si="17"/>
        <v>4</v>
      </c>
      <c r="L20" s="11">
        <f t="shared" si="17"/>
        <v>5</v>
      </c>
      <c r="M20" s="11">
        <f t="shared" si="17"/>
        <v>6</v>
      </c>
      <c r="N20" s="11">
        <f t="shared" si="17"/>
        <v>3</v>
      </c>
      <c r="O20" s="12">
        <f t="shared" si="10"/>
        <v>5355</v>
      </c>
      <c r="P20" s="12">
        <f t="shared" si="6"/>
        <v>9180</v>
      </c>
      <c r="Q20" s="12">
        <f t="shared" si="6"/>
        <v>9945</v>
      </c>
      <c r="R20" s="12">
        <f t="shared" si="6"/>
        <v>10710</v>
      </c>
      <c r="S20" s="12">
        <f t="shared" si="6"/>
        <v>8415</v>
      </c>
      <c r="T20" s="13">
        <f t="shared" si="11"/>
        <v>0</v>
      </c>
      <c r="U20" s="13">
        <f t="shared" si="7"/>
        <v>1530</v>
      </c>
      <c r="V20" s="13">
        <f t="shared" si="7"/>
        <v>1912.5</v>
      </c>
      <c r="W20" s="13">
        <f t="shared" si="7"/>
        <v>2295</v>
      </c>
      <c r="X20" s="13">
        <f t="shared" si="7"/>
        <v>1147.5</v>
      </c>
      <c r="Y20" s="14">
        <f t="shared" si="12"/>
        <v>5355</v>
      </c>
      <c r="Z20" s="14">
        <f t="shared" si="13"/>
        <v>10710</v>
      </c>
      <c r="AA20" s="14">
        <f t="shared" si="8"/>
        <v>11857.5</v>
      </c>
      <c r="AB20" s="14">
        <f t="shared" si="8"/>
        <v>13005</v>
      </c>
      <c r="AC20" s="14">
        <f t="shared" si="8"/>
        <v>9562.5</v>
      </c>
      <c r="AD20" s="10">
        <f t="shared" si="14"/>
        <v>50490</v>
      </c>
    </row>
    <row r="21" spans="1:30" x14ac:dyDescent="0.25">
      <c r="A21" s="16">
        <v>17</v>
      </c>
      <c r="B21" s="19" t="s">
        <v>26</v>
      </c>
      <c r="C21" s="19" t="s">
        <v>13</v>
      </c>
      <c r="D21" s="10">
        <v>436</v>
      </c>
      <c r="E21" s="24">
        <v>4</v>
      </c>
      <c r="F21" s="25">
        <v>10</v>
      </c>
      <c r="G21" s="25">
        <v>14</v>
      </c>
      <c r="H21" s="25">
        <v>15</v>
      </c>
      <c r="I21" s="25">
        <v>6</v>
      </c>
      <c r="J21" s="11">
        <f t="shared" si="16"/>
        <v>0</v>
      </c>
      <c r="K21" s="11">
        <f t="shared" si="17"/>
        <v>2</v>
      </c>
      <c r="L21" s="11">
        <f t="shared" si="17"/>
        <v>6</v>
      </c>
      <c r="M21" s="11">
        <f t="shared" si="17"/>
        <v>7</v>
      </c>
      <c r="N21" s="11">
        <f t="shared" si="17"/>
        <v>0</v>
      </c>
      <c r="O21" s="12">
        <f t="shared" si="10"/>
        <v>1744</v>
      </c>
      <c r="P21" s="12">
        <f t="shared" ref="P21:P24" si="18">$D21*F21</f>
        <v>4360</v>
      </c>
      <c r="Q21" s="12">
        <f t="shared" ref="Q21:Q24" si="19">$D21*G21</f>
        <v>6104</v>
      </c>
      <c r="R21" s="12">
        <f t="shared" ref="R21:R24" si="20">$D21*H21</f>
        <v>6540</v>
      </c>
      <c r="S21" s="12">
        <f t="shared" ref="S21:S24" si="21">$D21*I21</f>
        <v>2616</v>
      </c>
      <c r="T21" s="13">
        <f t="shared" si="11"/>
        <v>0</v>
      </c>
      <c r="U21" s="13">
        <f t="shared" ref="U21:U24" si="22">0.5*$D21*K21</f>
        <v>436</v>
      </c>
      <c r="V21" s="13">
        <f t="shared" ref="V21:V24" si="23">0.5*$D21*L21</f>
        <v>1308</v>
      </c>
      <c r="W21" s="13">
        <f t="shared" ref="W21:W24" si="24">0.5*$D21*M21</f>
        <v>1526</v>
      </c>
      <c r="X21" s="13">
        <f t="shared" ref="X21:X24" si="25">0.5*$D21*N21</f>
        <v>0</v>
      </c>
      <c r="Y21" s="14">
        <f t="shared" si="12"/>
        <v>1744</v>
      </c>
      <c r="Z21" s="14">
        <f t="shared" si="13"/>
        <v>4796</v>
      </c>
      <c r="AA21" s="14">
        <f t="shared" ref="AA21:AA24" si="26">Q21+V21</f>
        <v>7412</v>
      </c>
      <c r="AB21" s="14">
        <f t="shared" ref="AB21:AB24" si="27">R21+W21</f>
        <v>8066</v>
      </c>
      <c r="AC21" s="14">
        <f t="shared" ref="AC21:AC24" si="28">S21+X21</f>
        <v>2616</v>
      </c>
      <c r="AD21" s="10">
        <f t="shared" si="14"/>
        <v>24634</v>
      </c>
    </row>
    <row r="22" spans="1:30" x14ac:dyDescent="0.25">
      <c r="A22" s="16">
        <v>18</v>
      </c>
      <c r="B22" s="19" t="s">
        <v>27</v>
      </c>
      <c r="C22" s="19" t="s">
        <v>28</v>
      </c>
      <c r="D22" s="10">
        <v>345</v>
      </c>
      <c r="E22" s="24">
        <v>11</v>
      </c>
      <c r="F22" s="25">
        <v>9</v>
      </c>
      <c r="G22" s="25">
        <v>15</v>
      </c>
      <c r="H22" s="25">
        <v>12</v>
      </c>
      <c r="I22" s="25">
        <v>7</v>
      </c>
      <c r="J22" s="11">
        <f t="shared" si="16"/>
        <v>3</v>
      </c>
      <c r="K22" s="11">
        <f t="shared" si="17"/>
        <v>1</v>
      </c>
      <c r="L22" s="11">
        <f t="shared" si="17"/>
        <v>7</v>
      </c>
      <c r="M22" s="11">
        <f>IF(H22&gt;8,H22-8,0)</f>
        <v>4</v>
      </c>
      <c r="N22" s="11">
        <f t="shared" si="17"/>
        <v>0</v>
      </c>
      <c r="O22" s="12">
        <f t="shared" si="10"/>
        <v>3795</v>
      </c>
      <c r="P22" s="12">
        <f t="shared" si="18"/>
        <v>3105</v>
      </c>
      <c r="Q22" s="12">
        <f t="shared" si="19"/>
        <v>5175</v>
      </c>
      <c r="R22" s="12">
        <f t="shared" si="20"/>
        <v>4140</v>
      </c>
      <c r="S22" s="12">
        <f t="shared" si="21"/>
        <v>2415</v>
      </c>
      <c r="T22" s="13">
        <f t="shared" si="11"/>
        <v>517.5</v>
      </c>
      <c r="U22" s="13">
        <f t="shared" si="22"/>
        <v>172.5</v>
      </c>
      <c r="V22" s="13">
        <f t="shared" si="23"/>
        <v>1207.5</v>
      </c>
      <c r="W22" s="13">
        <f t="shared" si="24"/>
        <v>690</v>
      </c>
      <c r="X22" s="13">
        <f t="shared" si="25"/>
        <v>0</v>
      </c>
      <c r="Y22" s="14">
        <f t="shared" si="12"/>
        <v>4312.5</v>
      </c>
      <c r="Z22" s="14">
        <f t="shared" si="13"/>
        <v>3277.5</v>
      </c>
      <c r="AA22" s="14">
        <f t="shared" si="26"/>
        <v>6382.5</v>
      </c>
      <c r="AB22" s="14">
        <f t="shared" si="27"/>
        <v>4830</v>
      </c>
      <c r="AC22" s="14">
        <f t="shared" si="28"/>
        <v>2415</v>
      </c>
      <c r="AD22" s="10">
        <f t="shared" si="14"/>
        <v>21217.5</v>
      </c>
    </row>
    <row r="23" spans="1:30" x14ac:dyDescent="0.25">
      <c r="A23" s="16">
        <v>19</v>
      </c>
      <c r="B23" s="19" t="s">
        <v>29</v>
      </c>
      <c r="C23" s="19" t="s">
        <v>11</v>
      </c>
      <c r="D23" s="10">
        <v>668</v>
      </c>
      <c r="E23" s="24">
        <v>10</v>
      </c>
      <c r="F23" s="25">
        <v>8</v>
      </c>
      <c r="G23" s="25">
        <v>15</v>
      </c>
      <c r="H23" s="25">
        <v>8</v>
      </c>
      <c r="I23" s="25">
        <v>8</v>
      </c>
      <c r="J23" s="11">
        <f t="shared" si="16"/>
        <v>2</v>
      </c>
      <c r="K23" s="11">
        <f t="shared" si="17"/>
        <v>0</v>
      </c>
      <c r="L23" s="11">
        <f t="shared" si="17"/>
        <v>7</v>
      </c>
      <c r="M23" s="11">
        <f t="shared" si="17"/>
        <v>0</v>
      </c>
      <c r="N23" s="11">
        <f t="shared" si="17"/>
        <v>0</v>
      </c>
      <c r="O23" s="12">
        <f t="shared" si="10"/>
        <v>6680</v>
      </c>
      <c r="P23" s="12">
        <f t="shared" si="18"/>
        <v>5344</v>
      </c>
      <c r="Q23" s="12">
        <f t="shared" si="19"/>
        <v>10020</v>
      </c>
      <c r="R23" s="12">
        <f t="shared" si="20"/>
        <v>5344</v>
      </c>
      <c r="S23" s="12">
        <f t="shared" si="21"/>
        <v>5344</v>
      </c>
      <c r="T23" s="13">
        <f t="shared" si="11"/>
        <v>668</v>
      </c>
      <c r="U23" s="13">
        <f t="shared" si="22"/>
        <v>0</v>
      </c>
      <c r="V23" s="13">
        <f t="shared" si="23"/>
        <v>2338</v>
      </c>
      <c r="W23" s="13">
        <f t="shared" si="24"/>
        <v>0</v>
      </c>
      <c r="X23" s="13">
        <f t="shared" si="25"/>
        <v>0</v>
      </c>
      <c r="Y23" s="14">
        <f t="shared" si="12"/>
        <v>7348</v>
      </c>
      <c r="Z23" s="14">
        <f t="shared" si="13"/>
        <v>5344</v>
      </c>
      <c r="AA23" s="14">
        <f t="shared" si="26"/>
        <v>12358</v>
      </c>
      <c r="AB23" s="14">
        <f t="shared" si="27"/>
        <v>5344</v>
      </c>
      <c r="AC23" s="14">
        <f t="shared" si="28"/>
        <v>5344</v>
      </c>
      <c r="AD23" s="10">
        <f t="shared" si="14"/>
        <v>35738</v>
      </c>
    </row>
    <row r="24" spans="1:30" x14ac:dyDescent="0.25">
      <c r="A24" s="16">
        <v>20</v>
      </c>
      <c r="B24" s="19" t="s">
        <v>30</v>
      </c>
      <c r="C24" s="19" t="s">
        <v>20</v>
      </c>
      <c r="D24" s="10">
        <v>785</v>
      </c>
      <c r="E24" s="24">
        <v>12</v>
      </c>
      <c r="F24" s="25">
        <v>7</v>
      </c>
      <c r="G24" s="25">
        <v>27</v>
      </c>
      <c r="H24" s="25">
        <v>9</v>
      </c>
      <c r="I24" s="25">
        <v>9</v>
      </c>
      <c r="J24" s="11">
        <f t="shared" si="16"/>
        <v>4</v>
      </c>
      <c r="K24" s="11">
        <f t="shared" si="17"/>
        <v>0</v>
      </c>
      <c r="L24" s="11">
        <f t="shared" si="17"/>
        <v>19</v>
      </c>
      <c r="M24" s="11">
        <f t="shared" si="17"/>
        <v>1</v>
      </c>
      <c r="N24" s="11">
        <f t="shared" si="17"/>
        <v>1</v>
      </c>
      <c r="O24" s="12">
        <f t="shared" si="10"/>
        <v>9420</v>
      </c>
      <c r="P24" s="12">
        <f t="shared" si="18"/>
        <v>5495</v>
      </c>
      <c r="Q24" s="12">
        <f t="shared" si="19"/>
        <v>21195</v>
      </c>
      <c r="R24" s="12">
        <f t="shared" si="20"/>
        <v>7065</v>
      </c>
      <c r="S24" s="12">
        <f t="shared" si="21"/>
        <v>7065</v>
      </c>
      <c r="T24" s="13">
        <f t="shared" si="11"/>
        <v>1570</v>
      </c>
      <c r="U24" s="13">
        <f t="shared" si="22"/>
        <v>0</v>
      </c>
      <c r="V24" s="13">
        <f t="shared" si="23"/>
        <v>7457.5</v>
      </c>
      <c r="W24" s="13">
        <f t="shared" si="24"/>
        <v>392.5</v>
      </c>
      <c r="X24" s="13">
        <f t="shared" si="25"/>
        <v>392.5</v>
      </c>
      <c r="Y24" s="14">
        <f t="shared" si="12"/>
        <v>10990</v>
      </c>
      <c r="Z24" s="14">
        <f t="shared" si="13"/>
        <v>5495</v>
      </c>
      <c r="AA24" s="14">
        <f t="shared" si="26"/>
        <v>28652.5</v>
      </c>
      <c r="AB24" s="14">
        <f t="shared" si="27"/>
        <v>7457.5</v>
      </c>
      <c r="AC24" s="14">
        <f t="shared" si="28"/>
        <v>7457.5</v>
      </c>
      <c r="AD24" s="10">
        <f t="shared" si="14"/>
        <v>60052.5</v>
      </c>
    </row>
    <row r="25" spans="1:30" x14ac:dyDescent="0.25">
      <c r="Z25" s="2"/>
    </row>
    <row r="26" spans="1:30" x14ac:dyDescent="0.25">
      <c r="D26" s="2"/>
    </row>
    <row r="27" spans="1:30" x14ac:dyDescent="0.25">
      <c r="A27" s="21" t="s">
        <v>34</v>
      </c>
      <c r="B27" s="3"/>
      <c r="C27" s="3"/>
      <c r="D27" s="10">
        <f>MIN(D5:D24)</f>
        <v>344</v>
      </c>
      <c r="E27" s="15">
        <f t="shared" ref="E27:Y27" si="29">MIN(E5:E24)</f>
        <v>4</v>
      </c>
      <c r="F27" s="15"/>
      <c r="G27" s="15"/>
      <c r="H27" s="15"/>
      <c r="I27" s="15"/>
      <c r="J27" s="15">
        <f t="shared" si="29"/>
        <v>0</v>
      </c>
      <c r="K27" s="15"/>
      <c r="L27" s="15"/>
      <c r="M27" s="15"/>
      <c r="N27" s="15"/>
      <c r="O27" s="10">
        <f t="shared" si="29"/>
        <v>1744</v>
      </c>
      <c r="P27" s="27">
        <f t="shared" ref="P27:S27" si="30">MIN(P5:P24)</f>
        <v>2280</v>
      </c>
      <c r="Q27" s="27">
        <f t="shared" si="30"/>
        <v>2752</v>
      </c>
      <c r="R27" s="27">
        <f t="shared" si="30"/>
        <v>1725</v>
      </c>
      <c r="S27" s="27">
        <f t="shared" si="30"/>
        <v>2172</v>
      </c>
      <c r="T27" s="27">
        <f t="shared" si="29"/>
        <v>0</v>
      </c>
      <c r="U27" s="27">
        <f t="shared" ref="U27:X27" si="31">MIN(U5:U24)</f>
        <v>0</v>
      </c>
      <c r="V27" s="27">
        <f t="shared" si="31"/>
        <v>0</v>
      </c>
      <c r="W27" s="27">
        <f t="shared" si="31"/>
        <v>0</v>
      </c>
      <c r="X27" s="27">
        <f t="shared" si="31"/>
        <v>-283.5</v>
      </c>
      <c r="Y27" s="27">
        <f t="shared" si="29"/>
        <v>1744</v>
      </c>
      <c r="Z27" s="27">
        <f t="shared" ref="Z27:AC27" si="32">MIN(Z5:Z24)</f>
        <v>2280</v>
      </c>
      <c r="AA27" s="27">
        <f t="shared" si="32"/>
        <v>2752</v>
      </c>
      <c r="AB27" s="27">
        <f t="shared" si="32"/>
        <v>1725</v>
      </c>
      <c r="AC27" s="27">
        <f t="shared" si="32"/>
        <v>2172</v>
      </c>
      <c r="AD27" s="27">
        <f t="shared" ref="AD27" si="33">MIN(AD5:AD24)</f>
        <v>14145</v>
      </c>
    </row>
    <row r="28" spans="1:30" x14ac:dyDescent="0.25">
      <c r="A28" s="21" t="s">
        <v>35</v>
      </c>
      <c r="B28" s="3"/>
      <c r="C28" s="3"/>
      <c r="D28" s="10">
        <f>MAX(D5:D24)</f>
        <v>890</v>
      </c>
      <c r="E28" s="15">
        <f t="shared" ref="E28:Y28" si="34">MAX(E5:E24)</f>
        <v>16</v>
      </c>
      <c r="F28" s="15"/>
      <c r="G28" s="15"/>
      <c r="H28" s="15"/>
      <c r="I28" s="15"/>
      <c r="J28" s="15">
        <f t="shared" si="34"/>
        <v>8</v>
      </c>
      <c r="K28" s="15"/>
      <c r="L28" s="15"/>
      <c r="M28" s="15"/>
      <c r="N28" s="15"/>
      <c r="O28" s="10">
        <f t="shared" si="34"/>
        <v>10556</v>
      </c>
      <c r="P28" s="27">
        <f t="shared" ref="P28:S28" si="35">MAX(P5:P24)</f>
        <v>12240</v>
      </c>
      <c r="Q28" s="27">
        <f t="shared" si="35"/>
        <v>21195</v>
      </c>
      <c r="R28" s="27">
        <f t="shared" si="35"/>
        <v>12460</v>
      </c>
      <c r="S28" s="27">
        <f t="shared" si="35"/>
        <v>9180</v>
      </c>
      <c r="T28" s="27">
        <f t="shared" si="34"/>
        <v>2312</v>
      </c>
      <c r="U28" s="27">
        <f t="shared" ref="U28:X28" si="36">MAX(U5:U24)</f>
        <v>3060</v>
      </c>
      <c r="V28" s="27">
        <f t="shared" si="36"/>
        <v>7457.5</v>
      </c>
      <c r="W28" s="27">
        <f t="shared" si="36"/>
        <v>3016</v>
      </c>
      <c r="X28" s="27">
        <f t="shared" si="36"/>
        <v>1530</v>
      </c>
      <c r="Y28" s="27">
        <f t="shared" si="34"/>
        <v>12818</v>
      </c>
      <c r="Z28" s="27">
        <f t="shared" ref="Z28:AC28" si="37">MAX(Z5:Z24)</f>
        <v>15300</v>
      </c>
      <c r="AA28" s="27">
        <f t="shared" si="37"/>
        <v>28652.5</v>
      </c>
      <c r="AB28" s="27">
        <f t="shared" si="37"/>
        <v>15130</v>
      </c>
      <c r="AC28" s="27">
        <f t="shared" si="37"/>
        <v>10710</v>
      </c>
      <c r="AD28" s="27">
        <f t="shared" ref="AD28" si="38">MAX(AD5:AD24)</f>
        <v>62959</v>
      </c>
    </row>
    <row r="29" spans="1:30" x14ac:dyDescent="0.25">
      <c r="A29" s="21" t="s">
        <v>36</v>
      </c>
      <c r="B29" s="3"/>
      <c r="C29" s="3"/>
      <c r="D29" s="10">
        <f>AVERAGE(D5:D24)</f>
        <v>586.85</v>
      </c>
      <c r="E29" s="15">
        <f t="shared" ref="E29:Y29" si="39">AVERAGE(E5:E24)</f>
        <v>9</v>
      </c>
      <c r="F29" s="15"/>
      <c r="G29" s="15"/>
      <c r="H29" s="15"/>
      <c r="I29" s="15"/>
      <c r="J29" s="15">
        <f t="shared" si="39"/>
        <v>2</v>
      </c>
      <c r="K29" s="15"/>
      <c r="L29" s="15"/>
      <c r="M29" s="15"/>
      <c r="N29" s="15"/>
      <c r="O29" s="10">
        <f t="shared" si="39"/>
        <v>5358.25</v>
      </c>
      <c r="P29" s="27">
        <f t="shared" ref="P29:S29" si="40">AVERAGE(P5:P24)</f>
        <v>6297.3</v>
      </c>
      <c r="Q29" s="27">
        <f t="shared" si="40"/>
        <v>7822</v>
      </c>
      <c r="R29" s="27">
        <f t="shared" si="40"/>
        <v>6487.3</v>
      </c>
      <c r="S29" s="27">
        <f t="shared" si="40"/>
        <v>4800</v>
      </c>
      <c r="T29" s="27">
        <f t="shared" si="39"/>
        <v>597.25</v>
      </c>
      <c r="U29" s="27">
        <f t="shared" ref="U29:X29" si="41">AVERAGE(U5:U24)</f>
        <v>924.67499999999995</v>
      </c>
      <c r="V29" s="27">
        <f t="shared" si="41"/>
        <v>1591.35</v>
      </c>
      <c r="W29" s="27">
        <f t="shared" si="41"/>
        <v>1017.375</v>
      </c>
      <c r="X29" s="27">
        <f t="shared" si="41"/>
        <v>281.25</v>
      </c>
      <c r="Y29" s="27">
        <f t="shared" si="39"/>
        <v>5955.5</v>
      </c>
      <c r="Z29" s="27">
        <f t="shared" ref="Z29:AC29" si="42">AVERAGE(Z5:Z24)</f>
        <v>7221.9750000000004</v>
      </c>
      <c r="AA29" s="27">
        <f t="shared" si="42"/>
        <v>9413.35</v>
      </c>
      <c r="AB29" s="27">
        <f t="shared" si="42"/>
        <v>7504.6750000000002</v>
      </c>
      <c r="AC29" s="27">
        <f t="shared" si="42"/>
        <v>5081.25</v>
      </c>
      <c r="AD29" s="27">
        <f t="shared" ref="AD29" si="43">AVERAGE(AD5:AD24)</f>
        <v>35176.75</v>
      </c>
    </row>
    <row r="30" spans="1:30" x14ac:dyDescent="0.25">
      <c r="A30" s="21" t="s">
        <v>37</v>
      </c>
      <c r="B30" s="3"/>
      <c r="C30" s="3"/>
      <c r="D30" s="10">
        <f>SUM(D5:D24)</f>
        <v>11737</v>
      </c>
      <c r="E30" s="15">
        <f t="shared" ref="E30:Y30" si="44">SUM(E5:E24)</f>
        <v>180</v>
      </c>
      <c r="F30" s="15"/>
      <c r="G30" s="15"/>
      <c r="H30" s="15"/>
      <c r="I30" s="15"/>
      <c r="J30" s="15">
        <f t="shared" si="44"/>
        <v>40</v>
      </c>
      <c r="K30" s="15"/>
      <c r="L30" s="15"/>
      <c r="M30" s="15"/>
      <c r="N30" s="15"/>
      <c r="O30" s="10">
        <f t="shared" si="44"/>
        <v>107165</v>
      </c>
      <c r="P30" s="27">
        <f t="shared" ref="P30:S30" si="45">SUM(P5:P24)</f>
        <v>125946</v>
      </c>
      <c r="Q30" s="27">
        <f t="shared" si="45"/>
        <v>156440</v>
      </c>
      <c r="R30" s="27">
        <f t="shared" si="45"/>
        <v>129746</v>
      </c>
      <c r="S30" s="27">
        <f t="shared" si="45"/>
        <v>96000</v>
      </c>
      <c r="T30" s="27">
        <f t="shared" si="44"/>
        <v>11945</v>
      </c>
      <c r="U30" s="27">
        <f t="shared" ref="U30:X30" si="46">SUM(U5:U24)</f>
        <v>18493.5</v>
      </c>
      <c r="V30" s="27">
        <f t="shared" si="46"/>
        <v>31827</v>
      </c>
      <c r="W30" s="27">
        <f t="shared" si="46"/>
        <v>20347.5</v>
      </c>
      <c r="X30" s="27">
        <f t="shared" si="46"/>
        <v>5625</v>
      </c>
      <c r="Y30" s="27">
        <f t="shared" si="44"/>
        <v>119110</v>
      </c>
      <c r="Z30" s="27">
        <f t="shared" ref="Z30:AC30" si="47">SUM(Z5:Z24)</f>
        <v>144439.5</v>
      </c>
      <c r="AA30" s="27">
        <f t="shared" si="47"/>
        <v>188267</v>
      </c>
      <c r="AB30" s="27">
        <f t="shared" si="47"/>
        <v>150093.5</v>
      </c>
      <c r="AC30" s="27">
        <f t="shared" si="47"/>
        <v>101625</v>
      </c>
      <c r="AD30" s="27">
        <f t="shared" ref="AD30" si="48">SUM(AD5:AD24)</f>
        <v>703535</v>
      </c>
    </row>
  </sheetData>
  <mergeCells count="1">
    <mergeCell ref="B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Medhavi Admin</dc:creator>
  <cp:lastModifiedBy>Medhavi Admin</cp:lastModifiedBy>
  <dcterms:created xsi:type="dcterms:W3CDTF">2022-11-25T18:58:40Z</dcterms:created>
  <dcterms:modified xsi:type="dcterms:W3CDTF">2022-12-02T17:49:44Z</dcterms:modified>
</cp:coreProperties>
</file>