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10"/>
  <workbookPr/>
  <xr:revisionPtr revIDLastSave="507" documentId="11_0B1D56BE9CDCCE836B02CE7A5FB0D4A9BBFD1C62" xr6:coauthVersionLast="47" xr6:coauthVersionMax="47" xr10:uidLastSave="{0E84BC57-547F-47BA-8C7F-28DB445BCCE7}"/>
  <bookViews>
    <workbookView xWindow="240" yWindow="105" windowWidth="14805" windowHeight="8010" activeTab="2" xr2:uid="{00000000-000D-0000-FFFF-FFFF00000000}"/>
  </bookViews>
  <sheets>
    <sheet name="FD-1" sheetId="2" r:id="rId1"/>
    <sheet name="Histogram" sheetId="7" r:id="rId2"/>
    <sheet name="Q3 &amp; Q4" sheetId="8"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9" i="7" l="1"/>
  <c r="E9" i="7"/>
  <c r="L7" i="7"/>
  <c r="H7" i="7"/>
  <c r="E7" i="7"/>
  <c r="L6" i="7"/>
  <c r="H6" i="7"/>
  <c r="F6" i="7"/>
  <c r="E6" i="7"/>
  <c r="L5" i="7"/>
  <c r="H5" i="7"/>
  <c r="F5" i="7"/>
  <c r="E5" i="7"/>
  <c r="L4" i="7"/>
  <c r="H4" i="7"/>
  <c r="F4" i="7"/>
  <c r="E4" i="7"/>
  <c r="L3" i="7"/>
  <c r="F3" i="7"/>
  <c r="E3" i="7"/>
  <c r="M2" i="7" a="1"/>
  <c r="M2" i="7" s="1"/>
  <c r="N2" i="7" s="1" a="1"/>
  <c r="N2" i="7" s="1"/>
  <c r="I2" i="7" a="1"/>
  <c r="I2" i="7" s="1"/>
  <c r="J2" i="7" s="1" a="1"/>
  <c r="J2" i="7" s="1"/>
  <c r="F2" i="7"/>
  <c r="E2" i="7"/>
  <c r="T2" i="2" a="1"/>
  <c r="T2" i="2"/>
  <c r="S2" i="2" a="1"/>
  <c r="S2" i="2"/>
  <c r="R7" i="2"/>
  <c r="R6" i="2"/>
  <c r="R5" i="2"/>
  <c r="R4" i="2"/>
  <c r="R3" i="2"/>
  <c r="P2" i="2" a="1"/>
  <c r="P2" i="2"/>
  <c r="L9" i="2"/>
  <c r="K9" i="2"/>
  <c r="N7" i="2"/>
  <c r="K7" i="2"/>
  <c r="N6" i="2"/>
  <c r="L6" i="2"/>
  <c r="K6" i="2"/>
  <c r="N5" i="2"/>
  <c r="L5" i="2"/>
  <c r="K5" i="2"/>
  <c r="N4" i="2"/>
  <c r="O2" i="2" s="1" a="1"/>
  <c r="O2" i="2" s="1"/>
  <c r="L4" i="2"/>
  <c r="K4" i="2"/>
  <c r="L3" i="2"/>
  <c r="K3" i="2"/>
  <c r="L2" i="2"/>
  <c r="K2" i="2"/>
  <c r="B2" i="2" a="1"/>
  <c r="D2" i="2" s="1" a="1"/>
  <c r="D2" i="2" s="1"/>
  <c r="B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<sst xmlns="http://schemas.openxmlformats.org/spreadsheetml/2006/main" count="88" uniqueCount="46">
  <si>
    <t>salary</t>
  </si>
  <si>
    <t>Unique</t>
  </si>
  <si>
    <t>Frequency</t>
  </si>
  <si>
    <t>Class No.</t>
  </si>
  <si>
    <t>Class Interval</t>
  </si>
  <si>
    <t>Range</t>
  </si>
  <si>
    <t>Freqency Distribution</t>
  </si>
  <si>
    <t>Reletive Frequency(RL)</t>
  </si>
  <si>
    <t>RF in Percentage</t>
  </si>
  <si>
    <t>Range LCFD</t>
  </si>
  <si>
    <t>Less than Cumulative Frequency</t>
  </si>
  <si>
    <t>LRCF</t>
  </si>
  <si>
    <t>LRCFD</t>
  </si>
  <si>
    <t>Range MCFD</t>
  </si>
  <si>
    <t>More than Cumulative Frequency</t>
  </si>
  <si>
    <t>MRCF</t>
  </si>
  <si>
    <t>MRCFD</t>
  </si>
  <si>
    <t>64000 - 83999</t>
  </si>
  <si>
    <t>&lt;64000</t>
  </si>
  <si>
    <t>&gt;0</t>
  </si>
  <si>
    <t>84000 - 103999</t>
  </si>
  <si>
    <t>&lt;84000</t>
  </si>
  <si>
    <t>&gt;64000</t>
  </si>
  <si>
    <t>104000 - 123999</t>
  </si>
  <si>
    <t>&lt;104000</t>
  </si>
  <si>
    <t>&gt;84000</t>
  </si>
  <si>
    <t>124000 - 143999</t>
  </si>
  <si>
    <t>&lt;124000</t>
  </si>
  <si>
    <t>&gt;104000</t>
  </si>
  <si>
    <t>144000 - 163999</t>
  </si>
  <si>
    <t>&lt;144000</t>
  </si>
  <si>
    <t>&gt;124000</t>
  </si>
  <si>
    <t>164000 - 183999</t>
  </si>
  <si>
    <t>&lt;164000</t>
  </si>
  <si>
    <t>&gt;144000</t>
  </si>
  <si>
    <t>184000 - 203999</t>
  </si>
  <si>
    <t>&lt;184000</t>
  </si>
  <si>
    <t>&gt;164000</t>
  </si>
  <si>
    <t>204000 - 223999</t>
  </si>
  <si>
    <t>&lt;204000</t>
  </si>
  <si>
    <t>&gt;184000</t>
  </si>
  <si>
    <t>Total=103</t>
  </si>
  <si>
    <t>&lt;223999</t>
  </si>
  <si>
    <t>&gt;204000</t>
  </si>
  <si>
    <t>&gt;223999</t>
  </si>
  <si>
    <t>MidPoints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</si>
</sst>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theme="1"/>
      <name val="Aptos Narrow"/>
      <family val="2"/>
      <scheme val="minor"/>
    </font>
    <font>
      <b/>
      <sz val="11"/>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Histogram!$D$1</c:f>
              <c:strCache>
                <c:ptCount val="1"/>
                <c:pt idx="0">
                  <c:v>Freqency Distribution</c:v>
                </c:pt>
              </c:strCache>
            </c:strRef>
          </c:tx>
          <c:spPr>
            <a:solidFill>
              <a:schemeClr val="accent1"/>
            </a:solidFill>
            <a:ln>
              <a:noFill/>
            </a:ln>
            <a:effectLst/>
          </c:spPr>
          <c:invertIfNegative val="0"/>
          <c:cat>
            <c:strRef>
              <c:f>Histogram!$B$2:$B$9</c:f>
              <c:strCache>
                <c:ptCount val="8"/>
                <c:pt idx="0">
                  <c:v>64000 - 83999</c:v>
                </c:pt>
                <c:pt idx="1">
                  <c:v>84000 - 103999</c:v>
                </c:pt>
                <c:pt idx="2">
                  <c:v>104000 - 123999</c:v>
                </c:pt>
                <c:pt idx="3">
                  <c:v>124000 - 143999</c:v>
                </c:pt>
                <c:pt idx="4">
                  <c:v>144000 - 163999</c:v>
                </c:pt>
                <c:pt idx="5">
                  <c:v>164000 - 183999</c:v>
                </c:pt>
                <c:pt idx="6">
                  <c:v>184000 - 203999</c:v>
                </c:pt>
                <c:pt idx="7">
                  <c:v>204000 - 223999</c:v>
                </c:pt>
              </c:strCache>
            </c:strRef>
          </c:cat>
          <c:val>
            <c:numRef>
              <c:f>Histogram!$D$2:$D$9</c:f>
              <c:numCache>
                <c:formatCode>General</c:formatCode>
                <c:ptCount val="8"/>
                <c:pt idx="0">
                  <c:v>4</c:v>
                </c:pt>
                <c:pt idx="1">
                  <c:v>58</c:v>
                </c:pt>
                <c:pt idx="2">
                  <c:v>35</c:v>
                </c:pt>
                <c:pt idx="3">
                  <c:v>2</c:v>
                </c:pt>
                <c:pt idx="4">
                  <c:v>3</c:v>
                </c:pt>
                <c:pt idx="5">
                  <c:v>0</c:v>
                </c:pt>
                <c:pt idx="6">
                  <c:v>0</c:v>
                </c:pt>
                <c:pt idx="7">
                  <c:v>1</c:v>
                </c:pt>
              </c:numCache>
            </c:numRef>
          </c:val>
          <c:extLst>
            <c:ext xmlns:c16="http://schemas.microsoft.com/office/drawing/2014/chart" uri="{C3380CC4-5D6E-409C-BE32-E72D297353CC}">
              <c16:uniqueId val="{00000001-6496-4F51-82BC-0B62EDD40BC5}"/>
            </c:ext>
          </c:extLst>
        </c:ser>
        <c:dLbls>
          <c:showLegendKey val="0"/>
          <c:showVal val="0"/>
          <c:showCatName val="0"/>
          <c:showSerName val="0"/>
          <c:showPercent val="0"/>
          <c:showBubbleSize val="0"/>
        </c:dLbls>
        <c:gapWidth val="219"/>
        <c:overlap val="-27"/>
        <c:axId val="959819271"/>
        <c:axId val="959804423"/>
      </c:barChart>
      <c:catAx>
        <c:axId val="959819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9804423"/>
        <c:crosses val="autoZero"/>
        <c:auto val="1"/>
        <c:lblAlgn val="ctr"/>
        <c:lblOffset val="100"/>
        <c:noMultiLvlLbl val="0"/>
      </c:catAx>
      <c:valAx>
        <c:axId val="9598044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98192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Histogram!$F$1</c:f>
              <c:strCache>
                <c:ptCount val="1"/>
                <c:pt idx="0">
                  <c:v>RF in Percentage</c:v>
                </c:pt>
              </c:strCache>
            </c:strRef>
          </c:tx>
          <c:spPr>
            <a:solidFill>
              <a:schemeClr val="accent1"/>
            </a:solidFill>
            <a:ln>
              <a:noFill/>
            </a:ln>
            <a:effectLst/>
          </c:spPr>
          <c:invertIfNegative val="0"/>
          <c:cat>
            <c:strRef>
              <c:f>Histogram!$B$2:$B$9</c:f>
              <c:strCache>
                <c:ptCount val="8"/>
                <c:pt idx="0">
                  <c:v>64000 - 83999</c:v>
                </c:pt>
                <c:pt idx="1">
                  <c:v>84000 - 103999</c:v>
                </c:pt>
                <c:pt idx="2">
                  <c:v>104000 - 123999</c:v>
                </c:pt>
                <c:pt idx="3">
                  <c:v>124000 - 143999</c:v>
                </c:pt>
                <c:pt idx="4">
                  <c:v>144000 - 163999</c:v>
                </c:pt>
                <c:pt idx="5">
                  <c:v>164000 - 183999</c:v>
                </c:pt>
                <c:pt idx="6">
                  <c:v>184000 - 203999</c:v>
                </c:pt>
                <c:pt idx="7">
                  <c:v>204000 - 223999</c:v>
                </c:pt>
              </c:strCache>
            </c:strRef>
          </c:cat>
          <c:val>
            <c:numRef>
              <c:f>Histogram!$F$2:$F$9</c:f>
              <c:numCache>
                <c:formatCode>General</c:formatCode>
                <c:ptCount val="8"/>
                <c:pt idx="0">
                  <c:v>3.8834951456310676</c:v>
                </c:pt>
                <c:pt idx="1">
                  <c:v>56.310679611650485</c:v>
                </c:pt>
                <c:pt idx="2">
                  <c:v>33.980582524271846</c:v>
                </c:pt>
                <c:pt idx="3">
                  <c:v>1.9417475728155338</c:v>
                </c:pt>
                <c:pt idx="4">
                  <c:v>2.912621359223301</c:v>
                </c:pt>
                <c:pt idx="5">
                  <c:v>0</c:v>
                </c:pt>
                <c:pt idx="6">
                  <c:v>0</c:v>
                </c:pt>
                <c:pt idx="7">
                  <c:v>0.97087378640776689</c:v>
                </c:pt>
              </c:numCache>
            </c:numRef>
          </c:val>
          <c:extLst>
            <c:ext xmlns:c16="http://schemas.microsoft.com/office/drawing/2014/chart" uri="{C3380CC4-5D6E-409C-BE32-E72D297353CC}">
              <c16:uniqueId val="{00000001-9891-4B6E-8365-156E036ECFB5}"/>
            </c:ext>
          </c:extLst>
        </c:ser>
        <c:dLbls>
          <c:showLegendKey val="0"/>
          <c:showVal val="0"/>
          <c:showCatName val="0"/>
          <c:showSerName val="0"/>
          <c:showPercent val="0"/>
          <c:showBubbleSize val="0"/>
        </c:dLbls>
        <c:gapWidth val="219"/>
        <c:overlap val="-27"/>
        <c:axId val="108166151"/>
        <c:axId val="108180487"/>
      </c:barChart>
      <c:catAx>
        <c:axId val="108166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180487"/>
        <c:crosses val="autoZero"/>
        <c:auto val="1"/>
        <c:lblAlgn val="ctr"/>
        <c:lblOffset val="100"/>
        <c:noMultiLvlLbl val="0"/>
      </c:catAx>
      <c:valAx>
        <c:axId val="108180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1661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Histogram!$J$1</c:f>
              <c:strCache>
                <c:ptCount val="1"/>
                <c:pt idx="0">
                  <c:v>LRCFD</c:v>
                </c:pt>
              </c:strCache>
            </c:strRef>
          </c:tx>
          <c:spPr>
            <a:solidFill>
              <a:schemeClr val="accent1"/>
            </a:solidFill>
            <a:ln>
              <a:noFill/>
            </a:ln>
            <a:effectLst/>
          </c:spPr>
          <c:invertIfNegative val="0"/>
          <c:cat>
            <c:strRef>
              <c:f>Histogram!$G$2:$G$10</c:f>
              <c:strCache>
                <c:ptCount val="9"/>
                <c:pt idx="0">
                  <c:v>&lt;64000</c:v>
                </c:pt>
                <c:pt idx="1">
                  <c:v>&lt;84000</c:v>
                </c:pt>
                <c:pt idx="2">
                  <c:v>&lt;104000</c:v>
                </c:pt>
                <c:pt idx="3">
                  <c:v>&lt;124000</c:v>
                </c:pt>
                <c:pt idx="4">
                  <c:v>&lt;144000</c:v>
                </c:pt>
                <c:pt idx="5">
                  <c:v>&lt;164000</c:v>
                </c:pt>
                <c:pt idx="6">
                  <c:v>&lt;184000</c:v>
                </c:pt>
                <c:pt idx="7">
                  <c:v>&lt;204000</c:v>
                </c:pt>
                <c:pt idx="8">
                  <c:v>&lt;223999</c:v>
                </c:pt>
              </c:strCache>
            </c:strRef>
          </c:cat>
          <c:val>
            <c:numRef>
              <c:f>Histogram!$J$2:$J$10</c:f>
              <c:numCache>
                <c:formatCode>General</c:formatCode>
                <c:ptCount val="9"/>
                <c:pt idx="0">
                  <c:v>0</c:v>
                </c:pt>
                <c:pt idx="1">
                  <c:v>3.8834951456310676</c:v>
                </c:pt>
                <c:pt idx="2">
                  <c:v>60.194174757281552</c:v>
                </c:pt>
                <c:pt idx="3">
                  <c:v>94.174757281553397</c:v>
                </c:pt>
                <c:pt idx="4">
                  <c:v>96.116504854368941</c:v>
                </c:pt>
                <c:pt idx="5">
                  <c:v>99.029126213592235</c:v>
                </c:pt>
                <c:pt idx="6">
                  <c:v>99.029126213592235</c:v>
                </c:pt>
                <c:pt idx="7">
                  <c:v>99.029126213592235</c:v>
                </c:pt>
                <c:pt idx="8">
                  <c:v>100</c:v>
                </c:pt>
              </c:numCache>
            </c:numRef>
          </c:val>
          <c:extLst>
            <c:ext xmlns:c16="http://schemas.microsoft.com/office/drawing/2014/chart" uri="{C3380CC4-5D6E-409C-BE32-E72D297353CC}">
              <c16:uniqueId val="{00000001-F737-4D8F-8499-7A70AE92F60C}"/>
            </c:ext>
          </c:extLst>
        </c:ser>
        <c:dLbls>
          <c:showLegendKey val="0"/>
          <c:showVal val="0"/>
          <c:showCatName val="0"/>
          <c:showSerName val="0"/>
          <c:showPercent val="0"/>
          <c:showBubbleSize val="0"/>
        </c:dLbls>
        <c:gapWidth val="219"/>
        <c:overlap val="-27"/>
        <c:axId val="533937672"/>
        <c:axId val="533979656"/>
      </c:barChart>
      <c:catAx>
        <c:axId val="533937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979656"/>
        <c:crosses val="autoZero"/>
        <c:auto val="1"/>
        <c:lblAlgn val="ctr"/>
        <c:lblOffset val="100"/>
        <c:noMultiLvlLbl val="0"/>
      </c:catAx>
      <c:valAx>
        <c:axId val="533979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9376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Histogram!$N$1</c:f>
              <c:strCache>
                <c:ptCount val="1"/>
                <c:pt idx="0">
                  <c:v>MRCFD</c:v>
                </c:pt>
              </c:strCache>
            </c:strRef>
          </c:tx>
          <c:spPr>
            <a:solidFill>
              <a:schemeClr val="accent1"/>
            </a:solidFill>
            <a:ln>
              <a:noFill/>
            </a:ln>
            <a:effectLst/>
          </c:spPr>
          <c:invertIfNegative val="0"/>
          <c:cat>
            <c:strRef>
              <c:f>Histogram!$K$2:$K$11</c:f>
              <c:strCache>
                <c:ptCount val="10"/>
                <c:pt idx="0">
                  <c:v>&gt;0</c:v>
                </c:pt>
                <c:pt idx="1">
                  <c:v>&gt;64000</c:v>
                </c:pt>
                <c:pt idx="2">
                  <c:v>&gt;84000</c:v>
                </c:pt>
                <c:pt idx="3">
                  <c:v>&gt;104000</c:v>
                </c:pt>
                <c:pt idx="4">
                  <c:v>&gt;124000</c:v>
                </c:pt>
                <c:pt idx="5">
                  <c:v>&gt;144000</c:v>
                </c:pt>
                <c:pt idx="6">
                  <c:v>&gt;164000</c:v>
                </c:pt>
                <c:pt idx="7">
                  <c:v>&gt;184000</c:v>
                </c:pt>
                <c:pt idx="8">
                  <c:v>&gt;204000</c:v>
                </c:pt>
                <c:pt idx="9">
                  <c:v>&gt;223999</c:v>
                </c:pt>
              </c:strCache>
            </c:strRef>
          </c:cat>
          <c:val>
            <c:numRef>
              <c:f>Histogram!$N$2:$N$11</c:f>
              <c:numCache>
                <c:formatCode>General</c:formatCode>
                <c:ptCount val="10"/>
                <c:pt idx="0">
                  <c:v>100</c:v>
                </c:pt>
                <c:pt idx="1">
                  <c:v>96.116504854368941</c:v>
                </c:pt>
                <c:pt idx="2">
                  <c:v>39.805825242718448</c:v>
                </c:pt>
                <c:pt idx="3">
                  <c:v>5.825242718446602</c:v>
                </c:pt>
                <c:pt idx="4">
                  <c:v>3.8834951456310676</c:v>
                </c:pt>
                <c:pt idx="5">
                  <c:v>0.97087378640776689</c:v>
                </c:pt>
                <c:pt idx="6">
                  <c:v>0.97087378640776689</c:v>
                </c:pt>
                <c:pt idx="7">
                  <c:v>0.97087378640776689</c:v>
                </c:pt>
                <c:pt idx="8">
                  <c:v>0.97087378640776689</c:v>
                </c:pt>
                <c:pt idx="9">
                  <c:v>0</c:v>
                </c:pt>
              </c:numCache>
            </c:numRef>
          </c:val>
          <c:extLst>
            <c:ext xmlns:c16="http://schemas.microsoft.com/office/drawing/2014/chart" uri="{C3380CC4-5D6E-409C-BE32-E72D297353CC}">
              <c16:uniqueId val="{00000001-5770-4F4A-A4AD-2AEB87D9E156}"/>
            </c:ext>
          </c:extLst>
        </c:ser>
        <c:dLbls>
          <c:showLegendKey val="0"/>
          <c:showVal val="0"/>
          <c:showCatName val="0"/>
          <c:showSerName val="0"/>
          <c:showPercent val="0"/>
          <c:showBubbleSize val="0"/>
        </c:dLbls>
        <c:gapWidth val="219"/>
        <c:overlap val="-27"/>
        <c:axId val="492012039"/>
        <c:axId val="492014087"/>
      </c:barChart>
      <c:catAx>
        <c:axId val="492012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014087"/>
        <c:crosses val="autoZero"/>
        <c:auto val="1"/>
        <c:lblAlgn val="ctr"/>
        <c:lblOffset val="100"/>
        <c:noMultiLvlLbl val="0"/>
      </c:catAx>
      <c:valAx>
        <c:axId val="4920140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0120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Histogram!$N$1</c:f>
              <c:strCache>
                <c:ptCount val="1"/>
                <c:pt idx="0">
                  <c:v>MRCFD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Histogram!O2:O9</c:f>
              <c:numCache>
                <c:formatCode>General</c:formatCode>
                <c:ptCount val="8"/>
                <c:pt idx="0">
                  <c:v>74000</c:v>
                </c:pt>
                <c:pt idx="1">
                  <c:v>94000</c:v>
                </c:pt>
                <c:pt idx="2">
                  <c:v>114000</c:v>
                </c:pt>
                <c:pt idx="3">
                  <c:v>134000</c:v>
                </c:pt>
                <c:pt idx="4">
                  <c:v>154000</c:v>
                </c:pt>
                <c:pt idx="5">
                  <c:v>174000</c:v>
                </c:pt>
                <c:pt idx="6">
                  <c:v>194000</c:v>
                </c:pt>
                <c:pt idx="7">
                  <c:v>214000</c:v>
                </c:pt>
              </c:numCache>
            </c:numRef>
          </c:cat>
          <c:val>
            <c:numRef>
              <c:f>Histogram!$N$2:$N$11</c:f>
              <c:numCache>
                <c:formatCode>General</c:formatCode>
                <c:ptCount val="10"/>
                <c:pt idx="0">
                  <c:v>100</c:v>
                </c:pt>
                <c:pt idx="1">
                  <c:v>96.116504854368941</c:v>
                </c:pt>
                <c:pt idx="2">
                  <c:v>39.805825242718448</c:v>
                </c:pt>
                <c:pt idx="3">
                  <c:v>5.825242718446602</c:v>
                </c:pt>
                <c:pt idx="4">
                  <c:v>3.8834951456310676</c:v>
                </c:pt>
                <c:pt idx="5">
                  <c:v>0.97087378640776689</c:v>
                </c:pt>
                <c:pt idx="6">
                  <c:v>0.97087378640776689</c:v>
                </c:pt>
                <c:pt idx="7">
                  <c:v>0.97087378640776689</c:v>
                </c:pt>
                <c:pt idx="8">
                  <c:v>0.97087378640776689</c:v>
                </c:pt>
                <c:pt idx="9">
                  <c:v>0</c:v>
                </c:pt>
              </c:numCache>
            </c:numRef>
          </c:val>
          <c:smooth val="0"/>
          <c:extLst>
            <c:ext xmlns:c16="http://schemas.microsoft.com/office/drawing/2014/chart" uri="{C3380CC4-5D6E-409C-BE32-E72D297353CC}">
              <c16:uniqueId val="{00000001-7BB9-49EC-8748-E4AF855EFA23}"/>
            </c:ext>
          </c:extLst>
        </c:ser>
        <c:dLbls>
          <c:showLegendKey val="0"/>
          <c:showVal val="0"/>
          <c:showCatName val="0"/>
          <c:showSerName val="0"/>
          <c:showPercent val="0"/>
          <c:showBubbleSize val="0"/>
        </c:dLbls>
        <c:marker val="1"/>
        <c:smooth val="0"/>
        <c:axId val="50307079"/>
        <c:axId val="50309127"/>
      </c:lineChart>
      <c:catAx>
        <c:axId val="50307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09127"/>
        <c:crosses val="autoZero"/>
        <c:auto val="1"/>
        <c:lblAlgn val="ctr"/>
        <c:lblOffset val="100"/>
        <c:noMultiLvlLbl val="0"/>
      </c:catAx>
      <c:valAx>
        <c:axId val="50309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070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Histogram!$J$1</c:f>
              <c:strCache>
                <c:ptCount val="1"/>
                <c:pt idx="0">
                  <c:v>LRCFD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Histogram!$J$2:$J$10</c:f>
              <c:numCache>
                <c:formatCode>General</c:formatCode>
                <c:ptCount val="9"/>
                <c:pt idx="0">
                  <c:v>0</c:v>
                </c:pt>
                <c:pt idx="1">
                  <c:v>3.8834951456310676</c:v>
                </c:pt>
                <c:pt idx="2">
                  <c:v>60.194174757281552</c:v>
                </c:pt>
                <c:pt idx="3">
                  <c:v>94.174757281553397</c:v>
                </c:pt>
                <c:pt idx="4">
                  <c:v>96.116504854368941</c:v>
                </c:pt>
                <c:pt idx="5">
                  <c:v>99.029126213592235</c:v>
                </c:pt>
                <c:pt idx="6">
                  <c:v>99.029126213592235</c:v>
                </c:pt>
                <c:pt idx="7">
                  <c:v>99.029126213592235</c:v>
                </c:pt>
                <c:pt idx="8">
                  <c:v>100</c:v>
                </c:pt>
              </c:numCache>
            </c:numRef>
          </c:val>
          <c:smooth val="0"/>
          <c:extLst>
            <c:ext xmlns:c16="http://schemas.microsoft.com/office/drawing/2014/chart" uri="{C3380CC4-5D6E-409C-BE32-E72D297353CC}">
              <c16:uniqueId val="{00000001-C786-40FA-B13E-9E3BCDE378C1}"/>
            </c:ext>
          </c:extLst>
        </c:ser>
        <c:dLbls>
          <c:showLegendKey val="0"/>
          <c:showVal val="0"/>
          <c:showCatName val="0"/>
          <c:showSerName val="0"/>
          <c:showPercent val="0"/>
          <c:showBubbleSize val="0"/>
        </c:dLbls>
        <c:marker val="1"/>
        <c:smooth val="0"/>
        <c:axId val="750838280"/>
        <c:axId val="750840328"/>
      </c:lineChart>
      <c:catAx>
        <c:axId val="75083828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0840328"/>
        <c:crosses val="autoZero"/>
        <c:auto val="1"/>
        <c:lblAlgn val="ctr"/>
        <c:lblOffset val="100"/>
        <c:noMultiLvlLbl val="0"/>
      </c:catAx>
      <c:valAx>
        <c:axId val="750840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0838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Histogram!$D$1</c:f>
              <c:strCache>
                <c:ptCount val="1"/>
                <c:pt idx="0">
                  <c:v>Freqency Distribution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Histogram!O2:O9</c:f>
              <c:numCache>
                <c:formatCode>General</c:formatCode>
                <c:ptCount val="8"/>
                <c:pt idx="0">
                  <c:v>74000</c:v>
                </c:pt>
                <c:pt idx="1">
                  <c:v>94000</c:v>
                </c:pt>
                <c:pt idx="2">
                  <c:v>114000</c:v>
                </c:pt>
                <c:pt idx="3">
                  <c:v>134000</c:v>
                </c:pt>
                <c:pt idx="4">
                  <c:v>154000</c:v>
                </c:pt>
                <c:pt idx="5">
                  <c:v>174000</c:v>
                </c:pt>
                <c:pt idx="6">
                  <c:v>194000</c:v>
                </c:pt>
                <c:pt idx="7">
                  <c:v>214000</c:v>
                </c:pt>
              </c:numCache>
            </c:numRef>
          </c:cat>
          <c:val>
            <c:numRef>
              <c:f>Histogram!$D$2:$D$9</c:f>
              <c:numCache>
                <c:formatCode>General</c:formatCode>
                <c:ptCount val="8"/>
                <c:pt idx="0">
                  <c:v>4</c:v>
                </c:pt>
                <c:pt idx="1">
                  <c:v>58</c:v>
                </c:pt>
                <c:pt idx="2">
                  <c:v>35</c:v>
                </c:pt>
                <c:pt idx="3">
                  <c:v>2</c:v>
                </c:pt>
                <c:pt idx="4">
                  <c:v>3</c:v>
                </c:pt>
                <c:pt idx="5">
                  <c:v>0</c:v>
                </c:pt>
                <c:pt idx="6">
                  <c:v>0</c:v>
                </c:pt>
                <c:pt idx="7">
                  <c:v>1</c:v>
                </c:pt>
              </c:numCache>
            </c:numRef>
          </c:val>
          <c:smooth val="0"/>
          <c:extLst>
            <c:ext xmlns:c16="http://schemas.microsoft.com/office/drawing/2014/chart" uri="{C3380CC4-5D6E-409C-BE32-E72D297353CC}">
              <c16:uniqueId val="{00000001-7D00-41A6-9BB7-A7D22B9EFC42}"/>
            </c:ext>
          </c:extLst>
        </c:ser>
        <c:dLbls>
          <c:showLegendKey val="0"/>
          <c:showVal val="0"/>
          <c:showCatName val="0"/>
          <c:showSerName val="0"/>
          <c:showPercent val="0"/>
          <c:showBubbleSize val="0"/>
        </c:dLbls>
        <c:marker val="1"/>
        <c:smooth val="0"/>
        <c:axId val="893011975"/>
        <c:axId val="893014023"/>
      </c:lineChart>
      <c:catAx>
        <c:axId val="893011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3014023"/>
        <c:crosses val="autoZero"/>
        <c:auto val="1"/>
        <c:lblAlgn val="ctr"/>
        <c:lblOffset val="100"/>
        <c:noMultiLvlLbl val="0"/>
      </c:catAx>
      <c:valAx>
        <c:axId val="893014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30119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Histogram!$F$1</c:f>
              <c:strCache>
                <c:ptCount val="1"/>
                <c:pt idx="0">
                  <c:v>RF in Percentage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Histogram!$O$2:$O$9</c:f>
              <c:numCache>
                <c:formatCode>General</c:formatCode>
                <c:ptCount val="8"/>
                <c:pt idx="0">
                  <c:v>74000</c:v>
                </c:pt>
                <c:pt idx="1">
                  <c:v>94000</c:v>
                </c:pt>
                <c:pt idx="2">
                  <c:v>114000</c:v>
                </c:pt>
                <c:pt idx="3">
                  <c:v>134000</c:v>
                </c:pt>
                <c:pt idx="4">
                  <c:v>154000</c:v>
                </c:pt>
                <c:pt idx="5">
                  <c:v>174000</c:v>
                </c:pt>
                <c:pt idx="6">
                  <c:v>194000</c:v>
                </c:pt>
                <c:pt idx="7">
                  <c:v>214000</c:v>
                </c:pt>
              </c:numCache>
            </c:numRef>
          </c:cat>
          <c:val>
            <c:numRef>
              <c:f>Histogram!$F$2:$F$9</c:f>
              <c:numCache>
                <c:formatCode>General</c:formatCode>
                <c:ptCount val="8"/>
                <c:pt idx="0">
                  <c:v>3.8834951456310676</c:v>
                </c:pt>
                <c:pt idx="1">
                  <c:v>56.310679611650485</c:v>
                </c:pt>
                <c:pt idx="2">
                  <c:v>33.980582524271846</c:v>
                </c:pt>
                <c:pt idx="3">
                  <c:v>1.9417475728155338</c:v>
                </c:pt>
                <c:pt idx="4">
                  <c:v>2.912621359223301</c:v>
                </c:pt>
                <c:pt idx="5">
                  <c:v>0</c:v>
                </c:pt>
                <c:pt idx="6">
                  <c:v>0</c:v>
                </c:pt>
                <c:pt idx="7">
                  <c:v>0.97087378640776689</c:v>
                </c:pt>
              </c:numCache>
            </c:numRef>
          </c:val>
          <c:smooth val="0"/>
          <c:extLst>
            <c:ext xmlns:c16="http://schemas.microsoft.com/office/drawing/2014/chart" uri="{C3380CC4-5D6E-409C-BE32-E72D297353CC}">
              <c16:uniqueId val="{00000001-717C-4AEE-8804-CDB6ADB65BB6}"/>
            </c:ext>
          </c:extLst>
        </c:ser>
        <c:dLbls>
          <c:showLegendKey val="0"/>
          <c:showVal val="0"/>
          <c:showCatName val="0"/>
          <c:showSerName val="0"/>
          <c:showPercent val="0"/>
          <c:showBubbleSize val="0"/>
        </c:dLbls>
        <c:marker val="1"/>
        <c:smooth val="0"/>
        <c:axId val="311621128"/>
        <c:axId val="1887310344"/>
      </c:lineChart>
      <c:catAx>
        <c:axId val="311621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7310344"/>
        <c:crosses val="autoZero"/>
        <c:auto val="1"/>
        <c:lblAlgn val="ctr"/>
        <c:lblOffset val="100"/>
        <c:noMultiLvlLbl val="0"/>
      </c:catAx>
      <c:valAx>
        <c:axId val="1887310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6211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0</xdr:colOff>
      <xdr:row>10</xdr:row>
      <xdr:rowOff>180975</xdr:rowOff>
    </xdr:from>
    <xdr:to>
      <xdr:col>3</xdr:col>
      <xdr:colOff>1809750</xdr:colOff>
      <xdr:row>25</xdr:row>
      <xdr:rowOff>171450</xdr:rowOff>
    </xdr:to>
    <xdr:graphicFrame macro="">
      <xdr:nvGraphicFramePr>
        <xdr:cNvPr id="3" name="Chart 2">
          <a:extLst>
            <a:ext uri="{FF2B5EF4-FFF2-40B4-BE49-F238E27FC236}">
              <a16:creationId xmlns:a16="http://schemas.microsoft.com/office/drawing/2014/main" id="{8C1EB458-AE94-B05D-5E6B-14C77F2366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11</xdr:row>
      <xdr:rowOff>0</xdr:rowOff>
    </xdr:from>
    <xdr:to>
      <xdr:col>6</xdr:col>
      <xdr:colOff>0</xdr:colOff>
      <xdr:row>25</xdr:row>
      <xdr:rowOff>180975</xdr:rowOff>
    </xdr:to>
    <xdr:graphicFrame macro="">
      <xdr:nvGraphicFramePr>
        <xdr:cNvPr id="4" name="Chart 3">
          <a:extLst>
            <a:ext uri="{FF2B5EF4-FFF2-40B4-BE49-F238E27FC236}">
              <a16:creationId xmlns:a16="http://schemas.microsoft.com/office/drawing/2014/main" id="{1666B31B-3BAE-CB66-6A1E-BC51F9D97F0A}"/>
            </a:ext>
            <a:ext uri="{147F2762-F138-4A5C-976F-8EAC2B608ADB}">
              <a16:predDERef xmlns:a16="http://schemas.microsoft.com/office/drawing/2014/main" pred="{8C1EB458-AE94-B05D-5E6B-14C77F2366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2695575</xdr:colOff>
      <xdr:row>10</xdr:row>
      <xdr:rowOff>171450</xdr:rowOff>
    </xdr:from>
    <xdr:to>
      <xdr:col>9</xdr:col>
      <xdr:colOff>1819275</xdr:colOff>
      <xdr:row>25</xdr:row>
      <xdr:rowOff>171450</xdr:rowOff>
    </xdr:to>
    <xdr:graphicFrame macro="">
      <xdr:nvGraphicFramePr>
        <xdr:cNvPr id="5" name="Chart 4">
          <a:extLst>
            <a:ext uri="{FF2B5EF4-FFF2-40B4-BE49-F238E27FC236}">
              <a16:creationId xmlns:a16="http://schemas.microsoft.com/office/drawing/2014/main" id="{6FBA806E-A6C7-9C0E-42E8-464852BC9213}"/>
            </a:ext>
            <a:ext uri="{147F2762-F138-4A5C-976F-8EAC2B608ADB}">
              <a16:predDERef xmlns:a16="http://schemas.microsoft.com/office/drawing/2014/main" pred="{1666B31B-3BAE-CB66-6A1E-BC51F9D97F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11</xdr:row>
      <xdr:rowOff>0</xdr:rowOff>
    </xdr:from>
    <xdr:to>
      <xdr:col>13</xdr:col>
      <xdr:colOff>1828800</xdr:colOff>
      <xdr:row>25</xdr:row>
      <xdr:rowOff>171450</xdr:rowOff>
    </xdr:to>
    <xdr:graphicFrame macro="">
      <xdr:nvGraphicFramePr>
        <xdr:cNvPr id="6" name="Chart 5">
          <a:extLst>
            <a:ext uri="{FF2B5EF4-FFF2-40B4-BE49-F238E27FC236}">
              <a16:creationId xmlns:a16="http://schemas.microsoft.com/office/drawing/2014/main" id="{5A3C3E49-DF51-8ED5-2495-C27709B9C068}"/>
            </a:ext>
            <a:ext uri="{147F2762-F138-4A5C-976F-8EAC2B608ADB}">
              <a16:predDERef xmlns:a16="http://schemas.microsoft.com/office/drawing/2014/main" pred="{6FBA806E-A6C7-9C0E-42E8-464852BC92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1819275</xdr:colOff>
      <xdr:row>26</xdr:row>
      <xdr:rowOff>161925</xdr:rowOff>
    </xdr:from>
    <xdr:to>
      <xdr:col>14</xdr:col>
      <xdr:colOff>0</xdr:colOff>
      <xdr:row>44</xdr:row>
      <xdr:rowOff>180975</xdr:rowOff>
    </xdr:to>
    <xdr:graphicFrame macro="">
      <xdr:nvGraphicFramePr>
        <xdr:cNvPr id="8" name="Chart 7">
          <a:extLst>
            <a:ext uri="{FF2B5EF4-FFF2-40B4-BE49-F238E27FC236}">
              <a16:creationId xmlns:a16="http://schemas.microsoft.com/office/drawing/2014/main" id="{813D8FEC-87B3-5292-E4F8-7418C564D2A5}"/>
            </a:ext>
            <a:ext uri="{147F2762-F138-4A5C-976F-8EAC2B608ADB}">
              <a16:predDERef xmlns:a16="http://schemas.microsoft.com/office/drawing/2014/main" pred="{5A3C3E49-DF51-8ED5-2495-C27709B9C0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2657475</xdr:colOff>
      <xdr:row>26</xdr:row>
      <xdr:rowOff>152400</xdr:rowOff>
    </xdr:from>
    <xdr:to>
      <xdr:col>9</xdr:col>
      <xdr:colOff>1809750</xdr:colOff>
      <xdr:row>45</xdr:row>
      <xdr:rowOff>161925</xdr:rowOff>
    </xdr:to>
    <xdr:graphicFrame macro="">
      <xdr:nvGraphicFramePr>
        <xdr:cNvPr id="9" name="Chart 8">
          <a:extLst>
            <a:ext uri="{FF2B5EF4-FFF2-40B4-BE49-F238E27FC236}">
              <a16:creationId xmlns:a16="http://schemas.microsoft.com/office/drawing/2014/main" id="{B25DA235-D7CB-D1D8-4278-833E0AD05C96}"/>
            </a:ext>
            <a:ext uri="{147F2762-F138-4A5C-976F-8EAC2B608ADB}">
              <a16:predDERef xmlns:a16="http://schemas.microsoft.com/office/drawing/2014/main" pred="{813D8FEC-87B3-5292-E4F8-7418C564D2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0</xdr:colOff>
      <xdr:row>26</xdr:row>
      <xdr:rowOff>180975</xdr:rowOff>
    </xdr:from>
    <xdr:to>
      <xdr:col>3</xdr:col>
      <xdr:colOff>1781175</xdr:colOff>
      <xdr:row>45</xdr:row>
      <xdr:rowOff>152400</xdr:rowOff>
    </xdr:to>
    <xdr:graphicFrame macro="">
      <xdr:nvGraphicFramePr>
        <xdr:cNvPr id="14" name="Chart 13">
          <a:extLst>
            <a:ext uri="{FF2B5EF4-FFF2-40B4-BE49-F238E27FC236}">
              <a16:creationId xmlns:a16="http://schemas.microsoft.com/office/drawing/2014/main" id="{CA9859E6-334C-5C83-019D-E8CD50D744D7}"/>
            </a:ext>
            <a:ext uri="{147F2762-F138-4A5C-976F-8EAC2B608ADB}">
              <a16:predDERef xmlns:a16="http://schemas.microsoft.com/office/drawing/2014/main" pred="{B25DA235-D7CB-D1D8-4278-833E0AD05C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1800225</xdr:colOff>
      <xdr:row>26</xdr:row>
      <xdr:rowOff>171450</xdr:rowOff>
    </xdr:from>
    <xdr:to>
      <xdr:col>5</xdr:col>
      <xdr:colOff>2647950</xdr:colOff>
      <xdr:row>45</xdr:row>
      <xdr:rowOff>180975</xdr:rowOff>
    </xdr:to>
    <xdr:graphicFrame macro="">
      <xdr:nvGraphicFramePr>
        <xdr:cNvPr id="16" name="Chart 15">
          <a:extLst>
            <a:ext uri="{FF2B5EF4-FFF2-40B4-BE49-F238E27FC236}">
              <a16:creationId xmlns:a16="http://schemas.microsoft.com/office/drawing/2014/main" id="{322D8DE9-D346-CCE9-75FD-382FBD4DA980}"/>
            </a:ext>
            <a:ext uri="{147F2762-F138-4A5C-976F-8EAC2B608ADB}">
              <a16:predDERef xmlns:a16="http://schemas.microsoft.com/office/drawing/2014/main" pred="{CA9859E6-334C-5C83-019D-E8CD50D744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600075</xdr:colOff>
      <xdr:row>26</xdr:row>
      <xdr:rowOff>0</xdr:rowOff>
    </xdr:to>
    <xdr:sp macro="" textlink="">
      <xdr:nvSpPr>
        <xdr:cNvPr id="2" name="TextBox 1">
          <a:extLst>
            <a:ext uri="{FF2B5EF4-FFF2-40B4-BE49-F238E27FC236}">
              <a16:creationId xmlns:a16="http://schemas.microsoft.com/office/drawing/2014/main" id="{748AED1D-4D39-2256-E52C-FA8F8461921C}"/>
            </a:ext>
          </a:extLst>
        </xdr:cNvPr>
        <xdr:cNvSpPr txBox="1"/>
      </xdr:nvSpPr>
      <xdr:spPr>
        <a:xfrm>
          <a:off x="0" y="190500"/>
          <a:ext cx="8524875" cy="47625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1">
              <a:latin typeface="+mn-lt"/>
              <a:ea typeface="+mn-lt"/>
              <a:cs typeface="+mn-lt"/>
            </a:rPr>
            <a:t>3.Dealing with Missing Data:</a:t>
          </a:r>
        </a:p>
        <a:p>
          <a:pPr marL="0" indent="0" algn="l"/>
          <a:r>
            <a:rPr lang="en-US" sz="1100">
              <a:latin typeface="+mn-lt"/>
              <a:ea typeface="+mn-lt"/>
              <a:cs typeface="+mn-lt"/>
            </a:rPr>
            <a:t>To handle missing data, we can first identify the patterns in the missing values. For the salary column, where 998 and 999 are used as placeholders, we can choose between imputation methods, such as filling missing values with the mean, median, or mode of the salary column. If there's a correlation with other variables like work experience, we can impute missing values based on those. Alternatively, we could remove rows with missing salary data if they represent a small fraction of the dataset, ensuring the analysis remains robust.</a:t>
          </a:r>
        </a:p>
        <a:p>
          <a:pPr marL="0" indent="0" algn="l"/>
          <a:endParaRPr lang="en-US" sz="1100" b="1">
            <a:latin typeface="+mn-lt"/>
            <a:ea typeface="+mn-lt"/>
            <a:cs typeface="+mn-lt"/>
          </a:endParaRPr>
        </a:p>
        <a:p>
          <a:pPr marL="0" indent="0" algn="l"/>
          <a:r>
            <a:rPr lang="en-US" sz="1100" b="1">
              <a:latin typeface="+mn-lt"/>
              <a:ea typeface="+mn-lt"/>
              <a:cs typeface="+mn-lt"/>
            </a:rPr>
            <a:t>4.Dealing with Outliers:</a:t>
          </a:r>
        </a:p>
        <a:p>
          <a:pPr marL="0" indent="0" algn="l"/>
          <a:r>
            <a:rPr lang="en-US" sz="1100">
              <a:latin typeface="+mn-lt"/>
              <a:ea typeface="+mn-lt"/>
              <a:cs typeface="+mn-lt"/>
            </a:rPr>
            <a:t>Outliers can distort our analysis, especially for salary data. One method to deal with outliers is to use the **Interquartile Range (IQR)** to identify and cap values beyond a certain threshold (typically 1.5 times the IQR). In Python, we can implement this with:</a:t>
          </a:r>
        </a:p>
        <a:p>
          <a:pPr marL="0" indent="0" algn="l"/>
          <a:endParaRPr lang="en-US" sz="1100">
            <a:latin typeface="+mn-lt"/>
            <a:ea typeface="+mn-lt"/>
            <a:cs typeface="+mn-lt"/>
          </a:endParaRPr>
        </a:p>
        <a:p>
          <a:pPr marL="0" indent="0" algn="l"/>
          <a:endParaRPr lang="en-US" sz="1100">
            <a:latin typeface="+mn-lt"/>
            <a:ea typeface="+mn-lt"/>
            <a:cs typeface="+mn-lt"/>
          </a:endParaRPr>
        </a:p>
        <a:p>
          <a:pPr marL="0" indent="0" algn="l"/>
          <a:r>
            <a:rPr lang="en-US" sz="1100">
              <a:latin typeface="+mn-lt"/>
              <a:ea typeface="+mn-lt"/>
              <a:cs typeface="+mn-lt"/>
            </a:rPr>
            <a:t>import pandas as pd</a:t>
          </a:r>
        </a:p>
        <a:p>
          <a:pPr marL="0" indent="0" algn="l"/>
          <a:endParaRPr lang="en-US" sz="1100">
            <a:latin typeface="+mn-lt"/>
            <a:ea typeface="+mn-lt"/>
            <a:cs typeface="+mn-lt"/>
          </a:endParaRPr>
        </a:p>
        <a:p>
          <a:pPr marL="0" indent="0" algn="l"/>
          <a:r>
            <a:rPr lang="en-US" sz="1100">
              <a:latin typeface="+mn-lt"/>
              <a:ea typeface="+mn-lt"/>
              <a:cs typeface="+mn-lt"/>
            </a:rPr>
            <a:t># Calculate IQR</a:t>
          </a:r>
        </a:p>
        <a:p>
          <a:pPr marL="0" indent="0" algn="l"/>
          <a:r>
            <a:rPr lang="en-US" sz="1100">
              <a:latin typeface="+mn-lt"/>
              <a:ea typeface="+mn-lt"/>
              <a:cs typeface="+mn-lt"/>
            </a:rPr>
            <a:t>Q1 = df['salary'].quantile(0.25)</a:t>
          </a:r>
        </a:p>
        <a:p>
          <a:pPr marL="0" indent="0" algn="l"/>
          <a:r>
            <a:rPr lang="en-US" sz="1100">
              <a:latin typeface="+mn-lt"/>
              <a:ea typeface="+mn-lt"/>
              <a:cs typeface="+mn-lt"/>
            </a:rPr>
            <a:t>Q3 = df['salary'].quantile(0.75)</a:t>
          </a:r>
        </a:p>
        <a:p>
          <a:pPr marL="0" indent="0" algn="l"/>
          <a:r>
            <a:rPr lang="en-US" sz="1100">
              <a:latin typeface="+mn-lt"/>
              <a:ea typeface="+mn-lt"/>
              <a:cs typeface="+mn-lt"/>
            </a:rPr>
            <a:t>IQR = Q3 - Q1</a:t>
          </a:r>
        </a:p>
        <a:p>
          <a:pPr marL="0" indent="0" algn="l"/>
          <a:endParaRPr lang="en-US" sz="1100">
            <a:latin typeface="+mn-lt"/>
            <a:ea typeface="+mn-lt"/>
            <a:cs typeface="+mn-lt"/>
          </a:endParaRPr>
        </a:p>
        <a:p>
          <a:pPr marL="0" indent="0" algn="l"/>
          <a:r>
            <a:rPr lang="en-US" sz="1100">
              <a:latin typeface="+mn-lt"/>
              <a:ea typeface="+mn-lt"/>
              <a:cs typeface="+mn-lt"/>
            </a:rPr>
            <a:t># Detect outliers</a:t>
          </a:r>
        </a:p>
        <a:p>
          <a:pPr marL="0" indent="0" algn="l"/>
          <a:r>
            <a:rPr lang="en-US" sz="1100">
              <a:latin typeface="+mn-lt"/>
              <a:ea typeface="+mn-lt"/>
              <a:cs typeface="+mn-lt"/>
            </a:rPr>
            <a:t>outliers = (df['salary'] &lt; (Q1 - 1.5 * IQR)) | (df['salary'] &gt; (Q3 + 1.5 * IQR))</a:t>
          </a:r>
        </a:p>
        <a:p>
          <a:pPr marL="0" indent="0" algn="l"/>
          <a:endParaRPr lang="en-US" sz="1100">
            <a:latin typeface="+mn-lt"/>
            <a:ea typeface="+mn-lt"/>
            <a:cs typeface="+mn-lt"/>
          </a:endParaRPr>
        </a:p>
        <a:p>
          <a:pPr marL="0" indent="0" algn="l"/>
          <a:r>
            <a:rPr lang="en-US" sz="1100">
              <a:latin typeface="+mn-lt"/>
              <a:ea typeface="+mn-lt"/>
              <a:cs typeface="+mn-lt"/>
            </a:rPr>
            <a:t># Cap the outliers</a:t>
          </a:r>
        </a:p>
        <a:p>
          <a:pPr marL="0" indent="0" algn="l"/>
          <a:r>
            <a:rPr lang="en-US" sz="1100">
              <a:latin typeface="+mn-lt"/>
              <a:ea typeface="+mn-lt"/>
              <a:cs typeface="+mn-lt"/>
            </a:rPr>
            <a:t>df['salary'] = df['salary'].clip(lower=Q1 - 1.5 * IQR, upper=Q3 + 1.5 * IQR)</a:t>
          </a:r>
        </a:p>
        <a:p>
          <a:pPr marL="0" indent="0" algn="l"/>
          <a:r>
            <a:rPr lang="en-US" sz="1100">
              <a:latin typeface="+mn-lt"/>
              <a:ea typeface="+mn-lt"/>
              <a:cs typeface="+mn-lt"/>
            </a:rPr>
            <a:t>```</a:t>
          </a:r>
        </a:p>
        <a:p>
          <a:pPr marL="0" indent="0" algn="l"/>
          <a:endParaRPr lang="en-US" sz="1100">
            <a:latin typeface="+mn-lt"/>
            <a:ea typeface="+mn-lt"/>
            <a:cs typeface="+mn-lt"/>
          </a:endParaRPr>
        </a:p>
        <a:p>
          <a:pPr marL="0" indent="0" algn="l"/>
          <a:endParaRPr lang="en-US" sz="1100">
            <a:latin typeface="+mn-lt"/>
            <a:ea typeface="+mn-lt"/>
            <a:cs typeface="+mn-lt"/>
          </a:endParaRPr>
        </a:p>
        <a:p>
          <a:pPr marL="0" indent="0" algn="l"/>
          <a:endParaRPr lang="en-US" sz="1100">
            <a:latin typeface="+mn-lt"/>
            <a:ea typeface="+mn-lt"/>
            <a:cs typeface="+mn-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EEE84-0479-47A2-80A9-AD27BCF8E1F0}">
  <dimension ref="A1:T275"/>
  <sheetViews>
    <sheetView topLeftCell="H8" workbookViewId="0">
      <selection activeCell="J8" sqref="J8"/>
    </sheetView>
  </sheetViews>
  <sheetFormatPr defaultRowHeight="15"/>
  <cols>
    <col min="4" max="4" width="11.28515625" customWidth="1"/>
    <col min="8" max="8" width="27.7109375" customWidth="1"/>
    <col min="9" max="9" width="18.5703125" customWidth="1"/>
    <col min="10" max="10" width="27.7109375" customWidth="1"/>
    <col min="11" max="11" width="28" customWidth="1"/>
    <col min="12" max="12" width="26.42578125" customWidth="1"/>
    <col min="13" max="13" width="27.7109375" customWidth="1"/>
    <col min="14" max="17" width="27.5703125" customWidth="1"/>
    <col min="18" max="18" width="29" customWidth="1"/>
    <col min="19" max="19" width="18.7109375" customWidth="1"/>
    <col min="20" max="20" width="18.5703125" customWidth="1"/>
  </cols>
  <sheetData>
    <row r="1" spans="1:20">
      <c r="A1" t="s">
        <v>0</v>
      </c>
      <c r="B1" t="s">
        <v>1</v>
      </c>
      <c r="C1">
        <v>64000</v>
      </c>
      <c r="D1" t="s">
        <v>2</v>
      </c>
      <c r="G1" s="1" t="s">
        <v>3</v>
      </c>
      <c r="H1" s="1" t="s">
        <v>4</v>
      </c>
      <c r="I1" s="1" t="s">
        <v>5</v>
      </c>
      <c r="J1" s="3" t="s">
        <v>6</v>
      </c>
      <c r="K1" s="3" t="s">
        <v>7</v>
      </c>
      <c r="L1" s="3" t="s">
        <v>8</v>
      </c>
      <c r="M1" s="3" t="s">
        <v>9</v>
      </c>
      <c r="N1" s="4" t="s">
        <v>10</v>
      </c>
      <c r="O1" s="4" t="s">
        <v>11</v>
      </c>
      <c r="P1" s="4" t="s">
        <v>12</v>
      </c>
      <c r="Q1" s="3" t="s">
        <v>13</v>
      </c>
      <c r="R1" s="4" t="s">
        <v>14</v>
      </c>
      <c r="S1" s="3" t="s">
        <v>15</v>
      </c>
      <c r="T1" s="3" t="s">
        <v>16</v>
      </c>
    </row>
    <row r="2" spans="1:20">
      <c r="A2">
        <v>0</v>
      </c>
      <c r="B2" cm="1">
        <f t="array" ref="B2:B45">_xlfn.UNIQUE(A2:A274)</f>
        <v>0</v>
      </c>
      <c r="C2">
        <v>77000</v>
      </c>
      <c r="D2" cm="1">
        <f t="array" ref="D2:D43">FREQUENCY(C1:C103, B5:B45)</f>
        <v>1</v>
      </c>
      <c r="G2" s="2">
        <v>1</v>
      </c>
      <c r="H2" s="2" t="s">
        <v>17</v>
      </c>
      <c r="I2" s="2">
        <v>83999</v>
      </c>
      <c r="J2" s="2">
        <v>4</v>
      </c>
      <c r="K2" s="2">
        <f>4/103</f>
        <v>3.8834951456310676E-2</v>
      </c>
      <c r="L2" s="2">
        <f>4/103*100</f>
        <v>3.8834951456310676</v>
      </c>
      <c r="M2" s="2" t="s">
        <v>18</v>
      </c>
      <c r="N2" s="5">
        <v>0</v>
      </c>
      <c r="O2" s="5" cm="1">
        <f t="array" ref="O2:O10">(N2:N10)/103</f>
        <v>0</v>
      </c>
      <c r="P2" s="5" cm="1">
        <f t="array" ref="P2:P10">(O2:O10)*100</f>
        <v>0</v>
      </c>
      <c r="Q2" s="2" t="s">
        <v>19</v>
      </c>
      <c r="R2" s="5">
        <v>103</v>
      </c>
      <c r="S2" s="2" cm="1">
        <f t="array" ref="S2:S11">(R2:R11)/103</f>
        <v>1</v>
      </c>
      <c r="T2" s="2" cm="1">
        <f t="array" ref="T2:T11">(S2:S11)*100</f>
        <v>100</v>
      </c>
    </row>
    <row r="3" spans="1:20">
      <c r="A3">
        <v>0</v>
      </c>
      <c r="B3">
        <v>998</v>
      </c>
      <c r="C3">
        <v>78256</v>
      </c>
      <c r="D3">
        <v>1</v>
      </c>
      <c r="G3" s="2">
        <v>2</v>
      </c>
      <c r="H3" s="2" t="s">
        <v>20</v>
      </c>
      <c r="I3" s="2">
        <v>103999</v>
      </c>
      <c r="J3" s="2">
        <v>58</v>
      </c>
      <c r="K3" s="2">
        <f>58/103</f>
        <v>0.56310679611650483</v>
      </c>
      <c r="L3" s="2">
        <f>58/103*100</f>
        <v>56.310679611650485</v>
      </c>
      <c r="M3" s="2" t="s">
        <v>21</v>
      </c>
      <c r="N3" s="5">
        <v>4</v>
      </c>
      <c r="O3" s="5">
        <v>3.8834951456310676E-2</v>
      </c>
      <c r="P3" s="5">
        <v>3.8834951456310676</v>
      </c>
      <c r="Q3" s="2" t="s">
        <v>22</v>
      </c>
      <c r="R3" s="5">
        <f>103-4</f>
        <v>99</v>
      </c>
      <c r="S3" s="2">
        <v>0.96116504854368934</v>
      </c>
      <c r="T3" s="2">
        <v>96.116504854368941</v>
      </c>
    </row>
    <row r="4" spans="1:20">
      <c r="A4">
        <v>0</v>
      </c>
      <c r="B4">
        <v>999</v>
      </c>
      <c r="C4">
        <v>82000</v>
      </c>
      <c r="D4">
        <v>1</v>
      </c>
      <c r="G4" s="2">
        <v>3</v>
      </c>
      <c r="H4" s="2" t="s">
        <v>23</v>
      </c>
      <c r="I4" s="2">
        <v>123999</v>
      </c>
      <c r="J4" s="2">
        <v>35</v>
      </c>
      <c r="K4" s="2">
        <f>35/103</f>
        <v>0.33980582524271846</v>
      </c>
      <c r="L4" s="2">
        <f>35/103*100</f>
        <v>33.980582524271846</v>
      </c>
      <c r="M4" s="2" t="s">
        <v>24</v>
      </c>
      <c r="N4" s="5">
        <f>4+58</f>
        <v>62</v>
      </c>
      <c r="O4" s="5">
        <v>0.60194174757281549</v>
      </c>
      <c r="P4" s="5">
        <v>60.194174757281552</v>
      </c>
      <c r="Q4" s="2" t="s">
        <v>25</v>
      </c>
      <c r="R4" s="5">
        <f>99-58</f>
        <v>41</v>
      </c>
      <c r="S4" s="2">
        <v>0.39805825242718446</v>
      </c>
      <c r="T4" s="2">
        <v>39.805825242718448</v>
      </c>
    </row>
    <row r="5" spans="1:20">
      <c r="A5">
        <v>0</v>
      </c>
      <c r="B5">
        <v>64000</v>
      </c>
      <c r="C5">
        <v>85000</v>
      </c>
      <c r="D5">
        <v>1</v>
      </c>
      <c r="G5" s="2">
        <v>4</v>
      </c>
      <c r="H5" s="2" t="s">
        <v>26</v>
      </c>
      <c r="I5" s="2">
        <v>143999</v>
      </c>
      <c r="J5" s="2">
        <v>2</v>
      </c>
      <c r="K5" s="2">
        <f>2/103</f>
        <v>1.9417475728155338E-2</v>
      </c>
      <c r="L5" s="2">
        <f>2/103*100</f>
        <v>1.9417475728155338</v>
      </c>
      <c r="M5" s="2" t="s">
        <v>27</v>
      </c>
      <c r="N5" s="5">
        <f>62+35</f>
        <v>97</v>
      </c>
      <c r="O5" s="5">
        <v>0.94174757281553401</v>
      </c>
      <c r="P5" s="5">
        <v>94.174757281553397</v>
      </c>
      <c r="Q5" s="2" t="s">
        <v>28</v>
      </c>
      <c r="R5" s="5">
        <f>41-35</f>
        <v>6</v>
      </c>
      <c r="S5" s="2">
        <v>5.8252427184466021E-2</v>
      </c>
      <c r="T5" s="2">
        <v>5.825242718446602</v>
      </c>
    </row>
    <row r="6" spans="1:20">
      <c r="A6">
        <v>0</v>
      </c>
      <c r="B6">
        <v>77000</v>
      </c>
      <c r="C6">
        <v>85000</v>
      </c>
      <c r="D6">
        <v>4</v>
      </c>
      <c r="G6" s="2">
        <v>5</v>
      </c>
      <c r="H6" s="2" t="s">
        <v>29</v>
      </c>
      <c r="I6" s="2">
        <v>163999</v>
      </c>
      <c r="J6" s="2">
        <v>3</v>
      </c>
      <c r="K6" s="2">
        <f>3/103</f>
        <v>2.9126213592233011E-2</v>
      </c>
      <c r="L6" s="2">
        <f>3/103*100</f>
        <v>2.912621359223301</v>
      </c>
      <c r="M6" s="2" t="s">
        <v>30</v>
      </c>
      <c r="N6" s="5">
        <f>97+2</f>
        <v>99</v>
      </c>
      <c r="O6" s="5">
        <v>0.96116504854368934</v>
      </c>
      <c r="P6" s="5">
        <v>96.116504854368941</v>
      </c>
      <c r="Q6" s="2" t="s">
        <v>31</v>
      </c>
      <c r="R6" s="5">
        <f>6-2</f>
        <v>4</v>
      </c>
      <c r="S6" s="2">
        <v>3.8834951456310676E-2</v>
      </c>
      <c r="T6" s="2">
        <v>3.8834951456310676</v>
      </c>
    </row>
    <row r="7" spans="1:20">
      <c r="A7">
        <v>0</v>
      </c>
      <c r="B7">
        <v>78256</v>
      </c>
      <c r="C7">
        <v>85000</v>
      </c>
      <c r="D7">
        <v>2</v>
      </c>
      <c r="G7" s="2">
        <v>6</v>
      </c>
      <c r="H7" s="2" t="s">
        <v>32</v>
      </c>
      <c r="I7" s="2">
        <v>183999</v>
      </c>
      <c r="J7" s="2">
        <v>0</v>
      </c>
      <c r="K7" s="2">
        <f>0/103</f>
        <v>0</v>
      </c>
      <c r="L7" s="2">
        <v>0</v>
      </c>
      <c r="M7" s="2" t="s">
        <v>33</v>
      </c>
      <c r="N7" s="5">
        <f>99+3</f>
        <v>102</v>
      </c>
      <c r="O7" s="5">
        <v>0.99029126213592233</v>
      </c>
      <c r="P7" s="5">
        <v>99.029126213592235</v>
      </c>
      <c r="Q7" s="2" t="s">
        <v>34</v>
      </c>
      <c r="R7" s="6">
        <f>4-3</f>
        <v>1</v>
      </c>
      <c r="S7" s="2">
        <v>9.7087378640776691E-3</v>
      </c>
      <c r="T7" s="2">
        <v>0.97087378640776689</v>
      </c>
    </row>
    <row r="8" spans="1:20">
      <c r="A8">
        <v>0</v>
      </c>
      <c r="B8">
        <v>82000</v>
      </c>
      <c r="C8">
        <v>85000</v>
      </c>
      <c r="D8">
        <v>1</v>
      </c>
      <c r="G8" s="2">
        <v>7</v>
      </c>
      <c r="H8" s="2" t="s">
        <v>35</v>
      </c>
      <c r="I8" s="2">
        <v>203999</v>
      </c>
      <c r="J8" s="2">
        <v>0</v>
      </c>
      <c r="K8" s="2">
        <v>0</v>
      </c>
      <c r="L8" s="2">
        <v>0</v>
      </c>
      <c r="M8" s="2" t="s">
        <v>36</v>
      </c>
      <c r="N8" s="5">
        <v>102</v>
      </c>
      <c r="O8" s="5">
        <v>0.99029126213592233</v>
      </c>
      <c r="P8" s="5">
        <v>99.029126213592235</v>
      </c>
      <c r="Q8" s="2" t="s">
        <v>37</v>
      </c>
      <c r="R8" s="5">
        <v>1</v>
      </c>
      <c r="S8" s="2">
        <v>9.7087378640776691E-3</v>
      </c>
      <c r="T8" s="2">
        <v>0.97087378640776689</v>
      </c>
    </row>
    <row r="9" spans="1:20">
      <c r="A9">
        <v>0</v>
      </c>
      <c r="B9">
        <v>85000</v>
      </c>
      <c r="C9">
        <v>86000</v>
      </c>
      <c r="D9">
        <v>1</v>
      </c>
      <c r="G9" s="2">
        <v>8</v>
      </c>
      <c r="H9" s="2" t="s">
        <v>38</v>
      </c>
      <c r="I9" s="2">
        <v>223999</v>
      </c>
      <c r="J9" s="2">
        <v>1</v>
      </c>
      <c r="K9" s="2">
        <f>1/103</f>
        <v>9.7087378640776691E-3</v>
      </c>
      <c r="L9" s="2">
        <f>1/103*100</f>
        <v>0.97087378640776689</v>
      </c>
      <c r="M9" s="2" t="s">
        <v>39</v>
      </c>
      <c r="N9" s="5">
        <v>102</v>
      </c>
      <c r="O9" s="5">
        <v>0.99029126213592233</v>
      </c>
      <c r="P9" s="5">
        <v>99.029126213592235</v>
      </c>
      <c r="Q9" s="2" t="s">
        <v>40</v>
      </c>
      <c r="R9" s="5">
        <v>1</v>
      </c>
      <c r="S9" s="2">
        <v>9.7087378640776691E-3</v>
      </c>
      <c r="T9" s="2">
        <v>0.97087378640776689</v>
      </c>
    </row>
    <row r="10" spans="1:20">
      <c r="A10">
        <v>0</v>
      </c>
      <c r="B10">
        <v>86000</v>
      </c>
      <c r="C10">
        <v>86000</v>
      </c>
      <c r="D10">
        <v>3</v>
      </c>
      <c r="G10" s="2"/>
      <c r="H10" s="2"/>
      <c r="I10" s="2"/>
      <c r="J10" s="2" t="s">
        <v>41</v>
      </c>
      <c r="K10" s="2"/>
      <c r="L10" s="2"/>
      <c r="M10" s="2" t="s">
        <v>42</v>
      </c>
      <c r="N10" s="5">
        <v>103</v>
      </c>
      <c r="O10" s="5">
        <v>1</v>
      </c>
      <c r="P10" s="5">
        <v>100</v>
      </c>
      <c r="Q10" s="2" t="s">
        <v>43</v>
      </c>
      <c r="R10" s="5">
        <v>1</v>
      </c>
      <c r="S10" s="2">
        <v>9.7087378640776691E-3</v>
      </c>
      <c r="T10" s="2">
        <v>0.97087378640776689</v>
      </c>
    </row>
    <row r="11" spans="1:20">
      <c r="A11">
        <v>0</v>
      </c>
      <c r="B11">
        <v>88000</v>
      </c>
      <c r="C11">
        <v>88000</v>
      </c>
      <c r="D11">
        <v>3</v>
      </c>
      <c r="G11" s="2"/>
      <c r="H11" s="2"/>
      <c r="I11" s="2"/>
      <c r="J11" s="2"/>
      <c r="K11" s="2"/>
      <c r="L11" s="2"/>
      <c r="M11" s="2"/>
      <c r="N11" s="5"/>
      <c r="O11" s="5"/>
      <c r="P11" s="5"/>
      <c r="Q11" s="2" t="s">
        <v>44</v>
      </c>
      <c r="R11" s="5">
        <v>0</v>
      </c>
      <c r="S11" s="2">
        <v>0</v>
      </c>
      <c r="T11" s="2">
        <v>0</v>
      </c>
    </row>
    <row r="12" spans="1:20">
      <c r="A12">
        <v>0</v>
      </c>
      <c r="B12">
        <v>88500</v>
      </c>
      <c r="C12">
        <v>88500</v>
      </c>
      <c r="D12">
        <v>3</v>
      </c>
    </row>
    <row r="13" spans="1:20">
      <c r="A13">
        <v>0</v>
      </c>
      <c r="B13">
        <v>90000</v>
      </c>
      <c r="C13">
        <v>90000</v>
      </c>
      <c r="D13">
        <v>7</v>
      </c>
    </row>
    <row r="14" spans="1:20">
      <c r="A14">
        <v>0</v>
      </c>
      <c r="B14">
        <v>92000</v>
      </c>
      <c r="C14">
        <v>90000</v>
      </c>
      <c r="D14">
        <v>4</v>
      </c>
    </row>
    <row r="15" spans="1:20">
      <c r="A15">
        <v>0</v>
      </c>
      <c r="B15">
        <v>93000</v>
      </c>
      <c r="C15">
        <v>90000</v>
      </c>
      <c r="D15">
        <v>1</v>
      </c>
    </row>
    <row r="16" spans="1:20">
      <c r="A16">
        <v>0</v>
      </c>
      <c r="B16">
        <v>95000</v>
      </c>
      <c r="C16">
        <v>92000</v>
      </c>
      <c r="D16">
        <v>2</v>
      </c>
    </row>
    <row r="17" spans="1:9">
      <c r="A17">
        <v>0</v>
      </c>
      <c r="B17">
        <v>96000</v>
      </c>
      <c r="C17">
        <v>92000</v>
      </c>
      <c r="D17">
        <v>10</v>
      </c>
      <c r="I17" s="7"/>
    </row>
    <row r="18" spans="1:9">
      <c r="A18">
        <v>0</v>
      </c>
      <c r="B18">
        <v>96500</v>
      </c>
      <c r="C18">
        <v>92000</v>
      </c>
      <c r="D18">
        <v>1</v>
      </c>
      <c r="I18" s="7"/>
    </row>
    <row r="19" spans="1:9">
      <c r="A19">
        <v>0</v>
      </c>
      <c r="B19">
        <v>97000</v>
      </c>
      <c r="C19">
        <v>93000</v>
      </c>
      <c r="D19">
        <v>9</v>
      </c>
      <c r="I19" s="7"/>
    </row>
    <row r="20" spans="1:9">
      <c r="A20">
        <v>0</v>
      </c>
      <c r="B20">
        <v>98000</v>
      </c>
      <c r="C20">
        <v>93000</v>
      </c>
      <c r="D20">
        <v>1</v>
      </c>
      <c r="I20" s="7"/>
    </row>
    <row r="21" spans="1:9">
      <c r="A21">
        <v>0</v>
      </c>
      <c r="B21">
        <v>99000</v>
      </c>
      <c r="C21">
        <v>93000</v>
      </c>
      <c r="D21">
        <v>2</v>
      </c>
    </row>
    <row r="22" spans="1:9">
      <c r="A22">
        <v>0</v>
      </c>
      <c r="B22">
        <v>100000</v>
      </c>
      <c r="C22">
        <v>95000</v>
      </c>
      <c r="D22">
        <v>1</v>
      </c>
      <c r="I22" s="7"/>
    </row>
    <row r="23" spans="1:9">
      <c r="A23">
        <v>0</v>
      </c>
      <c r="B23">
        <v>100400</v>
      </c>
      <c r="C23">
        <v>95000</v>
      </c>
      <c r="D23">
        <v>1</v>
      </c>
    </row>
    <row r="24" spans="1:9">
      <c r="A24">
        <v>0</v>
      </c>
      <c r="B24">
        <v>101000</v>
      </c>
      <c r="C24">
        <v>95000</v>
      </c>
      <c r="D24">
        <v>1</v>
      </c>
      <c r="I24" s="7"/>
    </row>
    <row r="25" spans="1:9">
      <c r="A25">
        <v>0</v>
      </c>
      <c r="B25">
        <v>101100</v>
      </c>
      <c r="C25">
        <v>95000</v>
      </c>
      <c r="D25">
        <v>1</v>
      </c>
    </row>
    <row r="26" spans="1:9">
      <c r="A26">
        <v>0</v>
      </c>
      <c r="B26">
        <v>101600</v>
      </c>
      <c r="C26">
        <v>95000</v>
      </c>
      <c r="D26">
        <v>2</v>
      </c>
    </row>
    <row r="27" spans="1:9">
      <c r="A27">
        <v>0</v>
      </c>
      <c r="B27">
        <v>102500</v>
      </c>
      <c r="C27">
        <v>95000</v>
      </c>
      <c r="D27">
        <v>11</v>
      </c>
    </row>
    <row r="28" spans="1:9">
      <c r="A28">
        <v>0</v>
      </c>
      <c r="B28">
        <v>103000</v>
      </c>
      <c r="C28">
        <v>95000</v>
      </c>
      <c r="D28">
        <v>3</v>
      </c>
    </row>
    <row r="29" spans="1:9">
      <c r="A29">
        <v>0</v>
      </c>
      <c r="B29">
        <v>104000</v>
      </c>
      <c r="C29">
        <v>96000</v>
      </c>
      <c r="D29">
        <v>1</v>
      </c>
    </row>
    <row r="30" spans="1:9">
      <c r="A30">
        <v>0</v>
      </c>
      <c r="B30">
        <v>105000</v>
      </c>
      <c r="C30">
        <v>96000</v>
      </c>
      <c r="D30">
        <v>1</v>
      </c>
    </row>
    <row r="31" spans="1:9">
      <c r="A31">
        <v>0</v>
      </c>
      <c r="B31">
        <v>106000</v>
      </c>
      <c r="C31">
        <v>96000</v>
      </c>
      <c r="D31">
        <v>1</v>
      </c>
    </row>
    <row r="32" spans="1:9">
      <c r="A32">
        <v>0</v>
      </c>
      <c r="B32">
        <v>107000</v>
      </c>
      <c r="C32">
        <v>96000</v>
      </c>
      <c r="D32">
        <v>2</v>
      </c>
    </row>
    <row r="33" spans="1:4">
      <c r="A33">
        <v>0</v>
      </c>
      <c r="B33">
        <v>107300</v>
      </c>
      <c r="C33">
        <v>96500</v>
      </c>
      <c r="D33">
        <v>1</v>
      </c>
    </row>
    <row r="34" spans="1:4">
      <c r="A34">
        <v>0</v>
      </c>
      <c r="B34">
        <v>107500</v>
      </c>
      <c r="C34">
        <v>97000</v>
      </c>
      <c r="D34">
        <v>3</v>
      </c>
    </row>
    <row r="35" spans="1:4">
      <c r="A35">
        <v>0</v>
      </c>
      <c r="B35">
        <v>108000</v>
      </c>
      <c r="C35">
        <v>97000</v>
      </c>
      <c r="D35">
        <v>5</v>
      </c>
    </row>
    <row r="36" spans="1:4">
      <c r="A36">
        <v>0</v>
      </c>
      <c r="B36">
        <v>110000</v>
      </c>
      <c r="C36">
        <v>98000</v>
      </c>
      <c r="D36">
        <v>1</v>
      </c>
    </row>
    <row r="37" spans="1:4">
      <c r="A37">
        <v>0</v>
      </c>
      <c r="B37">
        <v>112000</v>
      </c>
      <c r="C37">
        <v>98000</v>
      </c>
      <c r="D37">
        <v>4</v>
      </c>
    </row>
    <row r="38" spans="1:4">
      <c r="A38">
        <v>0</v>
      </c>
      <c r="B38">
        <v>115000</v>
      </c>
      <c r="C38">
        <v>98000</v>
      </c>
      <c r="D38">
        <v>1</v>
      </c>
    </row>
    <row r="39" spans="1:4">
      <c r="A39">
        <v>0</v>
      </c>
      <c r="B39">
        <v>118000</v>
      </c>
      <c r="C39">
        <v>98000</v>
      </c>
      <c r="D39">
        <v>1</v>
      </c>
    </row>
    <row r="40" spans="1:4">
      <c r="A40">
        <v>0</v>
      </c>
      <c r="B40">
        <v>120000</v>
      </c>
      <c r="C40">
        <v>98000</v>
      </c>
      <c r="D40">
        <v>1</v>
      </c>
    </row>
    <row r="41" spans="1:4">
      <c r="A41">
        <v>0</v>
      </c>
      <c r="B41">
        <v>126710</v>
      </c>
      <c r="C41">
        <v>98000</v>
      </c>
      <c r="D41">
        <v>1</v>
      </c>
    </row>
    <row r="42" spans="1:4">
      <c r="A42">
        <v>0</v>
      </c>
      <c r="B42">
        <v>130000</v>
      </c>
      <c r="C42">
        <v>98000</v>
      </c>
      <c r="D42">
        <v>1</v>
      </c>
    </row>
    <row r="43" spans="1:4">
      <c r="A43">
        <v>0</v>
      </c>
      <c r="B43">
        <v>145800</v>
      </c>
      <c r="C43">
        <v>98000</v>
      </c>
      <c r="D43">
        <v>1</v>
      </c>
    </row>
    <row r="44" spans="1:4">
      <c r="A44">
        <v>0</v>
      </c>
      <c r="B44">
        <v>146000</v>
      </c>
      <c r="C44">
        <v>98000</v>
      </c>
    </row>
    <row r="45" spans="1:4">
      <c r="A45">
        <v>0</v>
      </c>
      <c r="B45">
        <v>162000</v>
      </c>
      <c r="C45">
        <v>98000</v>
      </c>
    </row>
    <row r="46" spans="1:4">
      <c r="A46">
        <v>0</v>
      </c>
      <c r="C46">
        <v>99000</v>
      </c>
    </row>
    <row r="47" spans="1:4">
      <c r="A47">
        <v>0</v>
      </c>
      <c r="C47">
        <v>100000</v>
      </c>
    </row>
    <row r="48" spans="1:4">
      <c r="A48">
        <v>0</v>
      </c>
      <c r="C48">
        <v>100000</v>
      </c>
    </row>
    <row r="49" spans="1:3">
      <c r="A49">
        <v>0</v>
      </c>
      <c r="C49">
        <v>100000</v>
      </c>
    </row>
    <row r="50" spans="1:3">
      <c r="A50">
        <v>0</v>
      </c>
      <c r="C50">
        <v>100000</v>
      </c>
    </row>
    <row r="51" spans="1:3">
      <c r="A51">
        <v>0</v>
      </c>
      <c r="C51">
        <v>100000</v>
      </c>
    </row>
    <row r="52" spans="1:3">
      <c r="A52">
        <v>0</v>
      </c>
      <c r="C52">
        <v>100000</v>
      </c>
    </row>
    <row r="53" spans="1:3">
      <c r="A53">
        <v>0</v>
      </c>
      <c r="C53">
        <v>100000</v>
      </c>
    </row>
    <row r="54" spans="1:3">
      <c r="A54">
        <v>0</v>
      </c>
      <c r="C54">
        <v>100000</v>
      </c>
    </row>
    <row r="55" spans="1:3">
      <c r="A55">
        <v>0</v>
      </c>
      <c r="C55">
        <v>100000</v>
      </c>
    </row>
    <row r="56" spans="1:3">
      <c r="A56">
        <v>0</v>
      </c>
      <c r="C56">
        <v>100400</v>
      </c>
    </row>
    <row r="57" spans="1:3">
      <c r="A57">
        <v>0</v>
      </c>
      <c r="C57">
        <v>101000</v>
      </c>
    </row>
    <row r="58" spans="1:3">
      <c r="A58">
        <v>0</v>
      </c>
      <c r="C58">
        <v>101000</v>
      </c>
    </row>
    <row r="59" spans="1:3">
      <c r="A59">
        <v>0</v>
      </c>
      <c r="C59">
        <v>101100</v>
      </c>
    </row>
    <row r="60" spans="1:3">
      <c r="A60">
        <v>0</v>
      </c>
      <c r="C60">
        <v>101600</v>
      </c>
    </row>
    <row r="61" spans="1:3">
      <c r="A61">
        <v>0</v>
      </c>
      <c r="C61">
        <v>102500</v>
      </c>
    </row>
    <row r="62" spans="1:3">
      <c r="A62">
        <v>0</v>
      </c>
      <c r="C62">
        <v>103000</v>
      </c>
    </row>
    <row r="63" spans="1:3">
      <c r="A63">
        <v>0</v>
      </c>
      <c r="C63">
        <v>104000</v>
      </c>
    </row>
    <row r="64" spans="1:3">
      <c r="A64">
        <v>0</v>
      </c>
      <c r="C64">
        <v>104000</v>
      </c>
    </row>
    <row r="65" spans="1:3">
      <c r="A65">
        <v>0</v>
      </c>
      <c r="C65">
        <v>105000</v>
      </c>
    </row>
    <row r="66" spans="1:3">
      <c r="A66">
        <v>0</v>
      </c>
      <c r="C66">
        <v>105000</v>
      </c>
    </row>
    <row r="67" spans="1:3">
      <c r="A67">
        <v>0</v>
      </c>
      <c r="C67">
        <v>105000</v>
      </c>
    </row>
    <row r="68" spans="1:3">
      <c r="A68">
        <v>0</v>
      </c>
      <c r="C68">
        <v>105000</v>
      </c>
    </row>
    <row r="69" spans="1:3">
      <c r="A69">
        <v>0</v>
      </c>
      <c r="C69">
        <v>105000</v>
      </c>
    </row>
    <row r="70" spans="1:3">
      <c r="A70">
        <v>0</v>
      </c>
      <c r="C70">
        <v>105000</v>
      </c>
    </row>
    <row r="71" spans="1:3">
      <c r="A71">
        <v>0</v>
      </c>
      <c r="C71">
        <v>105000</v>
      </c>
    </row>
    <row r="72" spans="1:3">
      <c r="A72">
        <v>0</v>
      </c>
      <c r="C72">
        <v>105000</v>
      </c>
    </row>
    <row r="73" spans="1:3">
      <c r="A73">
        <v>0</v>
      </c>
      <c r="C73">
        <v>105000</v>
      </c>
    </row>
    <row r="74" spans="1:3">
      <c r="A74">
        <v>0</v>
      </c>
      <c r="C74">
        <v>105000</v>
      </c>
    </row>
    <row r="75" spans="1:3">
      <c r="A75">
        <v>0</v>
      </c>
      <c r="C75">
        <v>105000</v>
      </c>
    </row>
    <row r="76" spans="1:3">
      <c r="A76">
        <v>0</v>
      </c>
      <c r="C76">
        <v>106000</v>
      </c>
    </row>
    <row r="77" spans="1:3">
      <c r="A77">
        <v>0</v>
      </c>
      <c r="C77">
        <v>106000</v>
      </c>
    </row>
    <row r="78" spans="1:3">
      <c r="A78">
        <v>0</v>
      </c>
      <c r="C78">
        <v>106000</v>
      </c>
    </row>
    <row r="79" spans="1:3">
      <c r="A79">
        <v>0</v>
      </c>
      <c r="C79">
        <v>107000</v>
      </c>
    </row>
    <row r="80" spans="1:3">
      <c r="A80">
        <v>0</v>
      </c>
      <c r="C80">
        <v>107300</v>
      </c>
    </row>
    <row r="81" spans="1:3">
      <c r="A81">
        <v>0</v>
      </c>
      <c r="C81">
        <v>107500</v>
      </c>
    </row>
    <row r="82" spans="1:3">
      <c r="A82">
        <v>0</v>
      </c>
      <c r="C82">
        <v>108000</v>
      </c>
    </row>
    <row r="83" spans="1:3">
      <c r="A83">
        <v>0</v>
      </c>
      <c r="C83">
        <v>108000</v>
      </c>
    </row>
    <row r="84" spans="1:3">
      <c r="A84">
        <v>0</v>
      </c>
      <c r="C84">
        <v>110000</v>
      </c>
    </row>
    <row r="85" spans="1:3">
      <c r="A85">
        <v>0</v>
      </c>
      <c r="C85">
        <v>112000</v>
      </c>
    </row>
    <row r="86" spans="1:3">
      <c r="A86">
        <v>0</v>
      </c>
      <c r="C86">
        <v>112000</v>
      </c>
    </row>
    <row r="87" spans="1:3">
      <c r="A87">
        <v>0</v>
      </c>
      <c r="C87">
        <v>112000</v>
      </c>
    </row>
    <row r="88" spans="1:3">
      <c r="A88">
        <v>0</v>
      </c>
      <c r="C88">
        <v>115000</v>
      </c>
    </row>
    <row r="89" spans="1:3">
      <c r="A89">
        <v>0</v>
      </c>
      <c r="C89">
        <v>115000</v>
      </c>
    </row>
    <row r="90" spans="1:3">
      <c r="A90">
        <v>0</v>
      </c>
      <c r="C90">
        <v>115000</v>
      </c>
    </row>
    <row r="91" spans="1:3">
      <c r="A91">
        <v>0</v>
      </c>
      <c r="C91">
        <v>115000</v>
      </c>
    </row>
    <row r="92" spans="1:3">
      <c r="A92">
        <v>998</v>
      </c>
      <c r="C92">
        <v>115000</v>
      </c>
    </row>
    <row r="93" spans="1:3">
      <c r="A93">
        <v>998</v>
      </c>
      <c r="C93">
        <v>118000</v>
      </c>
    </row>
    <row r="94" spans="1:3">
      <c r="A94">
        <v>998</v>
      </c>
      <c r="C94">
        <v>120000</v>
      </c>
    </row>
    <row r="95" spans="1:3">
      <c r="A95">
        <v>998</v>
      </c>
      <c r="C95">
        <v>120000</v>
      </c>
    </row>
    <row r="96" spans="1:3">
      <c r="A96">
        <v>998</v>
      </c>
      <c r="C96">
        <v>120000</v>
      </c>
    </row>
    <row r="97" spans="1:3">
      <c r="A97">
        <v>998</v>
      </c>
      <c r="C97">
        <v>120000</v>
      </c>
    </row>
    <row r="98" spans="1:3">
      <c r="A98">
        <v>998</v>
      </c>
      <c r="C98">
        <v>126710</v>
      </c>
    </row>
    <row r="99" spans="1:3">
      <c r="A99">
        <v>998</v>
      </c>
      <c r="C99">
        <v>130000</v>
      </c>
    </row>
    <row r="100" spans="1:3">
      <c r="A100">
        <v>998</v>
      </c>
      <c r="C100">
        <v>145800</v>
      </c>
    </row>
    <row r="101" spans="1:3">
      <c r="A101">
        <v>998</v>
      </c>
      <c r="C101">
        <v>146000</v>
      </c>
    </row>
    <row r="102" spans="1:3">
      <c r="A102">
        <v>998</v>
      </c>
      <c r="C102">
        <v>162000</v>
      </c>
    </row>
    <row r="103" spans="1:3">
      <c r="A103">
        <v>998</v>
      </c>
      <c r="C103">
        <v>220000</v>
      </c>
    </row>
    <row r="104" spans="1:3">
      <c r="A104">
        <v>998</v>
      </c>
    </row>
    <row r="105" spans="1:3">
      <c r="A105">
        <v>998</v>
      </c>
    </row>
    <row r="106" spans="1:3">
      <c r="A106">
        <v>998</v>
      </c>
    </row>
    <row r="107" spans="1:3">
      <c r="A107">
        <v>998</v>
      </c>
    </row>
    <row r="108" spans="1:3">
      <c r="A108">
        <v>998</v>
      </c>
    </row>
    <row r="109" spans="1:3">
      <c r="A109">
        <v>998</v>
      </c>
    </row>
    <row r="110" spans="1:3">
      <c r="A110">
        <v>998</v>
      </c>
    </row>
    <row r="111" spans="1:3">
      <c r="A111">
        <v>998</v>
      </c>
    </row>
    <row r="112" spans="1:3">
      <c r="A112">
        <v>998</v>
      </c>
    </row>
    <row r="113" spans="1:1">
      <c r="A113">
        <v>998</v>
      </c>
    </row>
    <row r="114" spans="1:1">
      <c r="A114">
        <v>998</v>
      </c>
    </row>
    <row r="115" spans="1:1">
      <c r="A115">
        <v>998</v>
      </c>
    </row>
    <row r="116" spans="1:1">
      <c r="A116">
        <v>998</v>
      </c>
    </row>
    <row r="117" spans="1:1">
      <c r="A117">
        <v>998</v>
      </c>
    </row>
    <row r="118" spans="1:1">
      <c r="A118">
        <v>998</v>
      </c>
    </row>
    <row r="119" spans="1:1">
      <c r="A119">
        <v>998</v>
      </c>
    </row>
    <row r="120" spans="1:1">
      <c r="A120">
        <v>998</v>
      </c>
    </row>
    <row r="121" spans="1:1">
      <c r="A121">
        <v>998</v>
      </c>
    </row>
    <row r="122" spans="1:1">
      <c r="A122">
        <v>998</v>
      </c>
    </row>
    <row r="123" spans="1:1">
      <c r="A123">
        <v>998</v>
      </c>
    </row>
    <row r="124" spans="1:1">
      <c r="A124">
        <v>998</v>
      </c>
    </row>
    <row r="125" spans="1:1">
      <c r="A125">
        <v>998</v>
      </c>
    </row>
    <row r="126" spans="1:1">
      <c r="A126">
        <v>998</v>
      </c>
    </row>
    <row r="127" spans="1:1">
      <c r="A127">
        <v>998</v>
      </c>
    </row>
    <row r="128" spans="1:1">
      <c r="A128">
        <v>998</v>
      </c>
    </row>
    <row r="129" spans="1:1">
      <c r="A129">
        <v>998</v>
      </c>
    </row>
    <row r="130" spans="1:1">
      <c r="A130">
        <v>998</v>
      </c>
    </row>
    <row r="131" spans="1:1">
      <c r="A131">
        <v>998</v>
      </c>
    </row>
    <row r="132" spans="1:1">
      <c r="A132">
        <v>998</v>
      </c>
    </row>
    <row r="133" spans="1:1">
      <c r="A133">
        <v>998</v>
      </c>
    </row>
    <row r="134" spans="1:1">
      <c r="A134">
        <v>998</v>
      </c>
    </row>
    <row r="135" spans="1:1">
      <c r="A135">
        <v>998</v>
      </c>
    </row>
    <row r="136" spans="1:1">
      <c r="A136">
        <v>998</v>
      </c>
    </row>
    <row r="137" spans="1:1">
      <c r="A137">
        <v>998</v>
      </c>
    </row>
    <row r="138" spans="1:1">
      <c r="A138">
        <v>999</v>
      </c>
    </row>
    <row r="139" spans="1:1">
      <c r="A139">
        <v>999</v>
      </c>
    </row>
    <row r="140" spans="1:1">
      <c r="A140">
        <v>999</v>
      </c>
    </row>
    <row r="141" spans="1:1">
      <c r="A141">
        <v>999</v>
      </c>
    </row>
    <row r="142" spans="1:1">
      <c r="A142">
        <v>999</v>
      </c>
    </row>
    <row r="143" spans="1:1">
      <c r="A143">
        <v>999</v>
      </c>
    </row>
    <row r="144" spans="1:1">
      <c r="A144">
        <v>999</v>
      </c>
    </row>
    <row r="145" spans="1:1">
      <c r="A145">
        <v>999</v>
      </c>
    </row>
    <row r="146" spans="1:1">
      <c r="A146">
        <v>999</v>
      </c>
    </row>
    <row r="147" spans="1:1">
      <c r="A147">
        <v>999</v>
      </c>
    </row>
    <row r="148" spans="1:1">
      <c r="A148">
        <v>999</v>
      </c>
    </row>
    <row r="149" spans="1:1">
      <c r="A149">
        <v>999</v>
      </c>
    </row>
    <row r="150" spans="1:1">
      <c r="A150">
        <v>999</v>
      </c>
    </row>
    <row r="151" spans="1:1">
      <c r="A151">
        <v>999</v>
      </c>
    </row>
    <row r="152" spans="1:1">
      <c r="A152">
        <v>999</v>
      </c>
    </row>
    <row r="153" spans="1:1">
      <c r="A153">
        <v>999</v>
      </c>
    </row>
    <row r="154" spans="1:1">
      <c r="A154">
        <v>999</v>
      </c>
    </row>
    <row r="155" spans="1:1">
      <c r="A155">
        <v>999</v>
      </c>
    </row>
    <row r="156" spans="1:1">
      <c r="A156">
        <v>999</v>
      </c>
    </row>
    <row r="157" spans="1:1">
      <c r="A157">
        <v>999</v>
      </c>
    </row>
    <row r="158" spans="1:1">
      <c r="A158">
        <v>999</v>
      </c>
    </row>
    <row r="159" spans="1:1">
      <c r="A159">
        <v>999</v>
      </c>
    </row>
    <row r="160" spans="1:1">
      <c r="A160">
        <v>999</v>
      </c>
    </row>
    <row r="161" spans="1:1">
      <c r="A161">
        <v>999</v>
      </c>
    </row>
    <row r="162" spans="1:1">
      <c r="A162">
        <v>999</v>
      </c>
    </row>
    <row r="163" spans="1:1">
      <c r="A163">
        <v>999</v>
      </c>
    </row>
    <row r="164" spans="1:1">
      <c r="A164">
        <v>999</v>
      </c>
    </row>
    <row r="165" spans="1:1">
      <c r="A165">
        <v>999</v>
      </c>
    </row>
    <row r="166" spans="1:1">
      <c r="A166">
        <v>999</v>
      </c>
    </row>
    <row r="167" spans="1:1">
      <c r="A167">
        <v>999</v>
      </c>
    </row>
    <row r="168" spans="1:1">
      <c r="A168">
        <v>999</v>
      </c>
    </row>
    <row r="169" spans="1:1">
      <c r="A169">
        <v>999</v>
      </c>
    </row>
    <row r="170" spans="1:1">
      <c r="A170">
        <v>999</v>
      </c>
    </row>
    <row r="171" spans="1:1">
      <c r="A171">
        <v>999</v>
      </c>
    </row>
    <row r="172" spans="1:1">
      <c r="A172">
        <v>999</v>
      </c>
    </row>
    <row r="173" spans="1:1">
      <c r="A173">
        <v>64000</v>
      </c>
    </row>
    <row r="174" spans="1:1">
      <c r="A174">
        <v>77000</v>
      </c>
    </row>
    <row r="175" spans="1:1">
      <c r="A175">
        <v>78256</v>
      </c>
    </row>
    <row r="176" spans="1:1">
      <c r="A176">
        <v>82000</v>
      </c>
    </row>
    <row r="177" spans="1:1">
      <c r="A177">
        <v>85000</v>
      </c>
    </row>
    <row r="178" spans="1:1">
      <c r="A178">
        <v>85000</v>
      </c>
    </row>
    <row r="179" spans="1:1">
      <c r="A179">
        <v>85000</v>
      </c>
    </row>
    <row r="180" spans="1:1">
      <c r="A180">
        <v>85000</v>
      </c>
    </row>
    <row r="181" spans="1:1">
      <c r="A181">
        <v>86000</v>
      </c>
    </row>
    <row r="182" spans="1:1">
      <c r="A182">
        <v>86000</v>
      </c>
    </row>
    <row r="183" spans="1:1">
      <c r="A183">
        <v>88000</v>
      </c>
    </row>
    <row r="184" spans="1:1">
      <c r="A184">
        <v>88500</v>
      </c>
    </row>
    <row r="185" spans="1:1">
      <c r="A185">
        <v>90000</v>
      </c>
    </row>
    <row r="186" spans="1:1">
      <c r="A186">
        <v>90000</v>
      </c>
    </row>
    <row r="187" spans="1:1">
      <c r="A187">
        <v>90000</v>
      </c>
    </row>
    <row r="188" spans="1:1">
      <c r="A188">
        <v>92000</v>
      </c>
    </row>
    <row r="189" spans="1:1">
      <c r="A189">
        <v>92000</v>
      </c>
    </row>
    <row r="190" spans="1:1">
      <c r="A190">
        <v>92000</v>
      </c>
    </row>
    <row r="191" spans="1:1">
      <c r="A191">
        <v>93000</v>
      </c>
    </row>
    <row r="192" spans="1:1">
      <c r="A192">
        <v>93000</v>
      </c>
    </row>
    <row r="193" spans="1:1">
      <c r="A193">
        <v>93000</v>
      </c>
    </row>
    <row r="194" spans="1:1">
      <c r="A194">
        <v>95000</v>
      </c>
    </row>
    <row r="195" spans="1:1">
      <c r="A195">
        <v>95000</v>
      </c>
    </row>
    <row r="196" spans="1:1">
      <c r="A196">
        <v>95000</v>
      </c>
    </row>
    <row r="197" spans="1:1">
      <c r="A197">
        <v>95000</v>
      </c>
    </row>
    <row r="198" spans="1:1">
      <c r="A198">
        <v>95000</v>
      </c>
    </row>
    <row r="199" spans="1:1">
      <c r="A199">
        <v>95000</v>
      </c>
    </row>
    <row r="200" spans="1:1">
      <c r="A200">
        <v>95000</v>
      </c>
    </row>
    <row r="201" spans="1:1">
      <c r="A201">
        <v>96000</v>
      </c>
    </row>
    <row r="202" spans="1:1">
      <c r="A202">
        <v>96000</v>
      </c>
    </row>
    <row r="203" spans="1:1">
      <c r="A203">
        <v>96000</v>
      </c>
    </row>
    <row r="204" spans="1:1">
      <c r="A204">
        <v>96000</v>
      </c>
    </row>
    <row r="205" spans="1:1">
      <c r="A205">
        <v>96500</v>
      </c>
    </row>
    <row r="206" spans="1:1">
      <c r="A206">
        <v>97000</v>
      </c>
    </row>
    <row r="207" spans="1:1">
      <c r="A207">
        <v>97000</v>
      </c>
    </row>
    <row r="208" spans="1:1">
      <c r="A208">
        <v>98000</v>
      </c>
    </row>
    <row r="209" spans="1:1">
      <c r="A209">
        <v>98000</v>
      </c>
    </row>
    <row r="210" spans="1:1">
      <c r="A210">
        <v>98000</v>
      </c>
    </row>
    <row r="211" spans="1:1">
      <c r="A211">
        <v>98000</v>
      </c>
    </row>
    <row r="212" spans="1:1">
      <c r="A212">
        <v>98000</v>
      </c>
    </row>
    <row r="213" spans="1:1">
      <c r="A213">
        <v>98000</v>
      </c>
    </row>
    <row r="214" spans="1:1">
      <c r="A214">
        <v>98000</v>
      </c>
    </row>
    <row r="215" spans="1:1">
      <c r="A215">
        <v>98000</v>
      </c>
    </row>
    <row r="216" spans="1:1">
      <c r="A216">
        <v>98000</v>
      </c>
    </row>
    <row r="217" spans="1:1">
      <c r="A217">
        <v>98000</v>
      </c>
    </row>
    <row r="218" spans="1:1">
      <c r="A218">
        <v>99000</v>
      </c>
    </row>
    <row r="219" spans="1:1">
      <c r="A219">
        <v>100000</v>
      </c>
    </row>
    <row r="220" spans="1:1">
      <c r="A220">
        <v>100000</v>
      </c>
    </row>
    <row r="221" spans="1:1">
      <c r="A221">
        <v>100000</v>
      </c>
    </row>
    <row r="222" spans="1:1">
      <c r="A222">
        <v>100000</v>
      </c>
    </row>
    <row r="223" spans="1:1">
      <c r="A223">
        <v>100000</v>
      </c>
    </row>
    <row r="224" spans="1:1">
      <c r="A224">
        <v>100000</v>
      </c>
    </row>
    <row r="225" spans="1:1">
      <c r="A225">
        <v>100000</v>
      </c>
    </row>
    <row r="226" spans="1:1">
      <c r="A226">
        <v>100000</v>
      </c>
    </row>
    <row r="227" spans="1:1">
      <c r="A227">
        <v>100000</v>
      </c>
    </row>
    <row r="228" spans="1:1">
      <c r="A228">
        <v>100400</v>
      </c>
    </row>
    <row r="229" spans="1:1">
      <c r="A229">
        <v>101000</v>
      </c>
    </row>
    <row r="230" spans="1:1">
      <c r="A230">
        <v>101000</v>
      </c>
    </row>
    <row r="231" spans="1:1">
      <c r="A231">
        <v>101100</v>
      </c>
    </row>
    <row r="232" spans="1:1">
      <c r="A232">
        <v>101600</v>
      </c>
    </row>
    <row r="233" spans="1:1">
      <c r="A233">
        <v>102500</v>
      </c>
    </row>
    <row r="234" spans="1:1">
      <c r="A234">
        <v>103000</v>
      </c>
    </row>
    <row r="235" spans="1:1">
      <c r="A235">
        <v>104000</v>
      </c>
    </row>
    <row r="236" spans="1:1">
      <c r="A236">
        <v>104000</v>
      </c>
    </row>
    <row r="237" spans="1:1">
      <c r="A237">
        <v>105000</v>
      </c>
    </row>
    <row r="238" spans="1:1">
      <c r="A238">
        <v>105000</v>
      </c>
    </row>
    <row r="239" spans="1:1">
      <c r="A239">
        <v>105000</v>
      </c>
    </row>
    <row r="240" spans="1:1">
      <c r="A240">
        <v>105000</v>
      </c>
    </row>
    <row r="241" spans="1:1">
      <c r="A241">
        <v>105000</v>
      </c>
    </row>
    <row r="242" spans="1:1">
      <c r="A242">
        <v>105000</v>
      </c>
    </row>
    <row r="243" spans="1:1">
      <c r="A243">
        <v>105000</v>
      </c>
    </row>
    <row r="244" spans="1:1">
      <c r="A244">
        <v>105000</v>
      </c>
    </row>
    <row r="245" spans="1:1">
      <c r="A245">
        <v>105000</v>
      </c>
    </row>
    <row r="246" spans="1:1">
      <c r="A246">
        <v>105000</v>
      </c>
    </row>
    <row r="247" spans="1:1">
      <c r="A247">
        <v>105000</v>
      </c>
    </row>
    <row r="248" spans="1:1">
      <c r="A248">
        <v>106000</v>
      </c>
    </row>
    <row r="249" spans="1:1">
      <c r="A249">
        <v>106000</v>
      </c>
    </row>
    <row r="250" spans="1:1">
      <c r="A250">
        <v>106000</v>
      </c>
    </row>
    <row r="251" spans="1:1">
      <c r="A251">
        <v>107000</v>
      </c>
    </row>
    <row r="252" spans="1:1">
      <c r="A252">
        <v>107300</v>
      </c>
    </row>
    <row r="253" spans="1:1">
      <c r="A253">
        <v>107500</v>
      </c>
    </row>
    <row r="254" spans="1:1">
      <c r="A254">
        <v>108000</v>
      </c>
    </row>
    <row r="255" spans="1:1">
      <c r="A255">
        <v>108000</v>
      </c>
    </row>
    <row r="256" spans="1:1">
      <c r="A256">
        <v>110000</v>
      </c>
    </row>
    <row r="257" spans="1:1">
      <c r="A257">
        <v>112000</v>
      </c>
    </row>
    <row r="258" spans="1:1">
      <c r="A258">
        <v>112000</v>
      </c>
    </row>
    <row r="259" spans="1:1">
      <c r="A259">
        <v>112000</v>
      </c>
    </row>
    <row r="260" spans="1:1">
      <c r="A260">
        <v>115000</v>
      </c>
    </row>
    <row r="261" spans="1:1">
      <c r="A261">
        <v>115000</v>
      </c>
    </row>
    <row r="262" spans="1:1">
      <c r="A262">
        <v>115000</v>
      </c>
    </row>
    <row r="263" spans="1:1">
      <c r="A263">
        <v>115000</v>
      </c>
    </row>
    <row r="264" spans="1:1">
      <c r="A264">
        <v>115000</v>
      </c>
    </row>
    <row r="265" spans="1:1">
      <c r="A265">
        <v>118000</v>
      </c>
    </row>
    <row r="266" spans="1:1">
      <c r="A266">
        <v>120000</v>
      </c>
    </row>
    <row r="267" spans="1:1">
      <c r="A267">
        <v>120000</v>
      </c>
    </row>
    <row r="268" spans="1:1">
      <c r="A268">
        <v>120000</v>
      </c>
    </row>
    <row r="269" spans="1:1">
      <c r="A269">
        <v>120000</v>
      </c>
    </row>
    <row r="270" spans="1:1">
      <c r="A270">
        <v>126710</v>
      </c>
    </row>
    <row r="271" spans="1:1">
      <c r="A271">
        <v>130000</v>
      </c>
    </row>
    <row r="272" spans="1:1">
      <c r="A272">
        <v>145800</v>
      </c>
    </row>
    <row r="273" spans="1:1">
      <c r="A273">
        <v>146000</v>
      </c>
    </row>
    <row r="274" spans="1:1">
      <c r="A274">
        <v>162000</v>
      </c>
    </row>
    <row r="275" spans="1:1">
      <c r="A275">
        <v>220000</v>
      </c>
    </row>
  </sheetData>
  <sortState xmlns:xlrd2="http://schemas.microsoft.com/office/spreadsheetml/2017/richdata2" ref="H2:H1048576">
    <sortCondition ref="H2:H104857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5EE30-5E12-40E3-B3EF-73D698442C92}">
  <dimension ref="A1:O11"/>
  <sheetViews>
    <sheetView topLeftCell="A26" workbookViewId="0">
      <selection activeCell="G47" sqref="G47"/>
    </sheetView>
  </sheetViews>
  <sheetFormatPr defaultRowHeight="15"/>
  <cols>
    <col min="2" max="2" width="27.5703125" customWidth="1"/>
    <col min="3" max="3" width="18.140625" customWidth="1"/>
    <col min="4" max="4" width="27.28515625" customWidth="1"/>
    <col min="5" max="5" width="35.5703125" customWidth="1"/>
    <col min="6" max="6" width="40.5703125" customWidth="1"/>
    <col min="7" max="8" width="27.7109375" customWidth="1"/>
    <col min="9" max="10" width="27.5703125" customWidth="1"/>
    <col min="11" max="11" width="27.42578125" customWidth="1"/>
    <col min="12" max="12" width="36.7109375" customWidth="1"/>
    <col min="13" max="13" width="27.140625" customWidth="1"/>
    <col min="14" max="14" width="27.5703125" customWidth="1"/>
    <col min="15" max="15" width="27.85546875" customWidth="1"/>
  </cols>
  <sheetData>
    <row r="1" spans="1:15">
      <c r="A1" s="1" t="s">
        <v>3</v>
      </c>
      <c r="B1" s="1" t="s">
        <v>4</v>
      </c>
      <c r="C1" s="1" t="s">
        <v>5</v>
      </c>
      <c r="D1" s="3" t="s">
        <v>6</v>
      </c>
      <c r="E1" s="3" t="s">
        <v>7</v>
      </c>
      <c r="F1" s="3" t="s">
        <v>8</v>
      </c>
      <c r="G1" s="3" t="s">
        <v>9</v>
      </c>
      <c r="H1" s="4" t="s">
        <v>10</v>
      </c>
      <c r="I1" s="4" t="s">
        <v>11</v>
      </c>
      <c r="J1" s="4" t="s">
        <v>12</v>
      </c>
      <c r="K1" s="3" t="s">
        <v>13</v>
      </c>
      <c r="L1" s="4" t="s">
        <v>14</v>
      </c>
      <c r="M1" s="3" t="s">
        <v>15</v>
      </c>
      <c r="N1" s="3" t="s">
        <v>16</v>
      </c>
      <c r="O1" s="3" t="s">
        <v>45</v>
      </c>
    </row>
    <row r="2" spans="1:15">
      <c r="A2" s="2">
        <v>1</v>
      </c>
      <c r="B2" s="2" t="s">
        <v>17</v>
      </c>
      <c r="C2" s="2">
        <v>83999</v>
      </c>
      <c r="D2" s="2">
        <v>4</v>
      </c>
      <c r="E2" s="2">
        <f>4/103</f>
        <v>3.8834951456310676E-2</v>
      </c>
      <c r="F2" s="2">
        <f>4/103*100</f>
        <v>3.8834951456310676</v>
      </c>
      <c r="G2" s="2" t="s">
        <v>18</v>
      </c>
      <c r="H2" s="5">
        <v>0</v>
      </c>
      <c r="I2" s="5" cm="1">
        <f t="array" ref="I2:I10">(H2:H10)/103</f>
        <v>0</v>
      </c>
      <c r="J2" s="5" cm="1">
        <f t="array" ref="J2:J10">(I2:I10)*100</f>
        <v>0</v>
      </c>
      <c r="K2" s="2" t="s">
        <v>19</v>
      </c>
      <c r="L2" s="5">
        <v>103</v>
      </c>
      <c r="M2" s="2" cm="1">
        <f t="array" ref="M2:M11">(L2:L11)/103</f>
        <v>1</v>
      </c>
      <c r="N2" s="2" cm="1">
        <f t="array" ref="N2:N11">(M2:M11)*100</f>
        <v>100</v>
      </c>
      <c r="O2" s="2">
        <v>74000</v>
      </c>
    </row>
    <row r="3" spans="1:15">
      <c r="A3" s="2">
        <v>2</v>
      </c>
      <c r="B3" s="2" t="s">
        <v>20</v>
      </c>
      <c r="C3" s="2">
        <v>103999</v>
      </c>
      <c r="D3" s="2">
        <v>58</v>
      </c>
      <c r="E3" s="2">
        <f>58/103</f>
        <v>0.56310679611650483</v>
      </c>
      <c r="F3" s="2">
        <f>58/103*100</f>
        <v>56.310679611650485</v>
      </c>
      <c r="G3" s="2" t="s">
        <v>21</v>
      </c>
      <c r="H3" s="5">
        <v>4</v>
      </c>
      <c r="I3" s="5">
        <v>3.8834951456310676E-2</v>
      </c>
      <c r="J3" s="5">
        <v>3.8834951456310676</v>
      </c>
      <c r="K3" s="2" t="s">
        <v>22</v>
      </c>
      <c r="L3" s="5">
        <f>103-4</f>
        <v>99</v>
      </c>
      <c r="M3" s="2">
        <v>0.96116504854368934</v>
      </c>
      <c r="N3" s="2">
        <v>96.116504854368941</v>
      </c>
      <c r="O3" s="2">
        <v>94000</v>
      </c>
    </row>
    <row r="4" spans="1:15">
      <c r="A4" s="2">
        <v>3</v>
      </c>
      <c r="B4" s="2" t="s">
        <v>23</v>
      </c>
      <c r="C4" s="2">
        <v>123999</v>
      </c>
      <c r="D4" s="2">
        <v>35</v>
      </c>
      <c r="E4" s="2">
        <f>35/103</f>
        <v>0.33980582524271846</v>
      </c>
      <c r="F4" s="2">
        <f>35/103*100</f>
        <v>33.980582524271846</v>
      </c>
      <c r="G4" s="2" t="s">
        <v>24</v>
      </c>
      <c r="H4" s="5">
        <f>4+58</f>
        <v>62</v>
      </c>
      <c r="I4" s="5">
        <v>0.60194174757281549</v>
      </c>
      <c r="J4" s="5">
        <v>60.194174757281552</v>
      </c>
      <c r="K4" s="2" t="s">
        <v>25</v>
      </c>
      <c r="L4" s="5">
        <f>99-58</f>
        <v>41</v>
      </c>
      <c r="M4" s="2">
        <v>0.39805825242718446</v>
      </c>
      <c r="N4" s="2">
        <v>39.805825242718448</v>
      </c>
      <c r="O4" s="2">
        <v>114000</v>
      </c>
    </row>
    <row r="5" spans="1:15">
      <c r="A5" s="2">
        <v>4</v>
      </c>
      <c r="B5" s="2" t="s">
        <v>26</v>
      </c>
      <c r="C5" s="2">
        <v>143999</v>
      </c>
      <c r="D5" s="2">
        <v>2</v>
      </c>
      <c r="E5" s="2">
        <f>2/103</f>
        <v>1.9417475728155338E-2</v>
      </c>
      <c r="F5" s="2">
        <f>2/103*100</f>
        <v>1.9417475728155338</v>
      </c>
      <c r="G5" s="2" t="s">
        <v>27</v>
      </c>
      <c r="H5" s="5">
        <f>62+35</f>
        <v>97</v>
      </c>
      <c r="I5" s="5">
        <v>0.94174757281553401</v>
      </c>
      <c r="J5" s="5">
        <v>94.174757281553397</v>
      </c>
      <c r="K5" s="2" t="s">
        <v>28</v>
      </c>
      <c r="L5" s="5">
        <f>41-35</f>
        <v>6</v>
      </c>
      <c r="M5" s="2">
        <v>5.8252427184466021E-2</v>
      </c>
      <c r="N5" s="2">
        <v>5.825242718446602</v>
      </c>
      <c r="O5" s="2">
        <v>134000</v>
      </c>
    </row>
    <row r="6" spans="1:15">
      <c r="A6" s="2">
        <v>5</v>
      </c>
      <c r="B6" s="2" t="s">
        <v>29</v>
      </c>
      <c r="C6" s="2">
        <v>163999</v>
      </c>
      <c r="D6" s="2">
        <v>3</v>
      </c>
      <c r="E6" s="2">
        <f>3/103</f>
        <v>2.9126213592233011E-2</v>
      </c>
      <c r="F6" s="2">
        <f>3/103*100</f>
        <v>2.912621359223301</v>
      </c>
      <c r="G6" s="2" t="s">
        <v>30</v>
      </c>
      <c r="H6" s="5">
        <f>97+2</f>
        <v>99</v>
      </c>
      <c r="I6" s="5">
        <v>0.96116504854368934</v>
      </c>
      <c r="J6" s="5">
        <v>96.116504854368941</v>
      </c>
      <c r="K6" s="2" t="s">
        <v>31</v>
      </c>
      <c r="L6" s="5">
        <f>6-2</f>
        <v>4</v>
      </c>
      <c r="M6" s="2">
        <v>3.8834951456310676E-2</v>
      </c>
      <c r="N6" s="2">
        <v>3.8834951456310676</v>
      </c>
      <c r="O6" s="2">
        <v>154000</v>
      </c>
    </row>
    <row r="7" spans="1:15">
      <c r="A7" s="2">
        <v>6</v>
      </c>
      <c r="B7" s="2" t="s">
        <v>32</v>
      </c>
      <c r="C7" s="2">
        <v>183999</v>
      </c>
      <c r="D7" s="2">
        <v>0</v>
      </c>
      <c r="E7" s="2">
        <f>0/103</f>
        <v>0</v>
      </c>
      <c r="F7" s="2">
        <v>0</v>
      </c>
      <c r="G7" s="2" t="s">
        <v>33</v>
      </c>
      <c r="H7" s="5">
        <f>99+3</f>
        <v>102</v>
      </c>
      <c r="I7" s="5">
        <v>0.99029126213592233</v>
      </c>
      <c r="J7" s="5">
        <v>99.029126213592235</v>
      </c>
      <c r="K7" s="2" t="s">
        <v>34</v>
      </c>
      <c r="L7" s="6">
        <f>4-3</f>
        <v>1</v>
      </c>
      <c r="M7" s="2">
        <v>9.7087378640776691E-3</v>
      </c>
      <c r="N7" s="2">
        <v>0.97087378640776689</v>
      </c>
      <c r="O7" s="2">
        <v>174000</v>
      </c>
    </row>
    <row r="8" spans="1:15">
      <c r="A8" s="2">
        <v>7</v>
      </c>
      <c r="B8" s="2" t="s">
        <v>35</v>
      </c>
      <c r="C8" s="2">
        <v>203999</v>
      </c>
      <c r="D8" s="2">
        <v>0</v>
      </c>
      <c r="E8" s="2">
        <v>0</v>
      </c>
      <c r="F8" s="2">
        <v>0</v>
      </c>
      <c r="G8" s="2" t="s">
        <v>36</v>
      </c>
      <c r="H8" s="5">
        <v>102</v>
      </c>
      <c r="I8" s="5">
        <v>0.99029126213592233</v>
      </c>
      <c r="J8" s="5">
        <v>99.029126213592235</v>
      </c>
      <c r="K8" s="2" t="s">
        <v>37</v>
      </c>
      <c r="L8" s="5">
        <v>1</v>
      </c>
      <c r="M8" s="2">
        <v>9.7087378640776691E-3</v>
      </c>
      <c r="N8" s="2">
        <v>0.97087378640776689</v>
      </c>
      <c r="O8" s="2">
        <v>194000</v>
      </c>
    </row>
    <row r="9" spans="1:15">
      <c r="A9" s="2">
        <v>8</v>
      </c>
      <c r="B9" s="2" t="s">
        <v>38</v>
      </c>
      <c r="C9" s="2">
        <v>223999</v>
      </c>
      <c r="D9" s="2">
        <v>1</v>
      </c>
      <c r="E9" s="2">
        <f>1/103</f>
        <v>9.7087378640776691E-3</v>
      </c>
      <c r="F9" s="2">
        <f>1/103*100</f>
        <v>0.97087378640776689</v>
      </c>
      <c r="G9" s="2" t="s">
        <v>39</v>
      </c>
      <c r="H9" s="5">
        <v>102</v>
      </c>
      <c r="I9" s="5">
        <v>0.99029126213592233</v>
      </c>
      <c r="J9" s="5">
        <v>99.029126213592235</v>
      </c>
      <c r="K9" s="2" t="s">
        <v>40</v>
      </c>
      <c r="L9" s="5">
        <v>1</v>
      </c>
      <c r="M9" s="2">
        <v>9.7087378640776691E-3</v>
      </c>
      <c r="N9" s="2">
        <v>0.97087378640776689</v>
      </c>
      <c r="O9" s="2">
        <v>214000</v>
      </c>
    </row>
    <row r="10" spans="1:15">
      <c r="A10" s="2"/>
      <c r="B10" s="2"/>
      <c r="C10" s="2"/>
      <c r="D10" s="2" t="s">
        <v>41</v>
      </c>
      <c r="E10" s="2"/>
      <c r="F10" s="2"/>
      <c r="G10" s="2" t="s">
        <v>42</v>
      </c>
      <c r="H10" s="5">
        <v>103</v>
      </c>
      <c r="I10" s="5">
        <v>1</v>
      </c>
      <c r="J10" s="5">
        <v>100</v>
      </c>
      <c r="K10" s="2" t="s">
        <v>43</v>
      </c>
      <c r="L10" s="5">
        <v>1</v>
      </c>
      <c r="M10" s="2">
        <v>9.7087378640776691E-3</v>
      </c>
      <c r="N10" s="2">
        <v>0.97087378640776689</v>
      </c>
    </row>
    <row r="11" spans="1:15">
      <c r="A11" s="2"/>
      <c r="B11" s="2"/>
      <c r="C11" s="2"/>
      <c r="D11" s="2"/>
      <c r="E11" s="2"/>
      <c r="F11" s="2"/>
      <c r="G11" s="2"/>
      <c r="H11" s="5"/>
      <c r="I11" s="5"/>
      <c r="J11" s="5"/>
      <c r="K11" s="2" t="s">
        <v>44</v>
      </c>
      <c r="L11" s="5">
        <v>0</v>
      </c>
      <c r="M11" s="2">
        <v>0</v>
      </c>
      <c r="N11" s="2">
        <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76A96-30F3-4C06-879E-FB3B655FE14F}">
  <dimension ref="A1"/>
  <sheetViews>
    <sheetView tabSelected="1" workbookViewId="0">
      <selection activeCell="S12" sqref="S12"/>
    </sheetView>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i:0#.f|membership|ayush.charde@aaseya.com</cp:lastModifiedBy>
  <cp:revision/>
  <dcterms:created xsi:type="dcterms:W3CDTF">2025-06-16T07:03:57Z</dcterms:created>
  <dcterms:modified xsi:type="dcterms:W3CDTF">2025-06-17T08:34:28Z</dcterms:modified>
  <cp:category/>
  <cp:contentStatus/>
</cp:coreProperties>
</file>