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jciech\Desktop\SQLlight\"/>
    </mc:Choice>
  </mc:AlternateContent>
  <bookViews>
    <workbookView xWindow="0" yWindow="0" windowWidth="28800" windowHeight="12915"/>
  </bookViews>
  <sheets>
    <sheet name="payroll" sheetId="1" r:id="rId1"/>
    <sheet name="lista_prod" sheetId="2" r:id="rId2"/>
    <sheet name="wie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G12" i="2"/>
  <c r="D1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2" i="2"/>
  <c r="F2" i="2"/>
  <c r="D3" i="2"/>
  <c r="D4" i="2"/>
  <c r="D5" i="2"/>
  <c r="D6" i="2"/>
  <c r="D7" i="2"/>
  <c r="D8" i="2"/>
  <c r="D9" i="2"/>
  <c r="D10" i="2"/>
  <c r="D11" i="2"/>
  <c r="D2" i="2"/>
  <c r="G2" i="3"/>
  <c r="G3" i="3"/>
  <c r="G4" i="3"/>
  <c r="G5" i="3"/>
  <c r="G6" i="3"/>
  <c r="G7" i="3"/>
  <c r="G8" i="3"/>
  <c r="G9" i="3"/>
  <c r="F2" i="3"/>
  <c r="F4" i="3"/>
  <c r="F6" i="3"/>
  <c r="F8" i="3"/>
  <c r="E3" i="3"/>
  <c r="F3" i="3" s="1"/>
  <c r="E4" i="3"/>
  <c r="E5" i="3"/>
  <c r="F5" i="3" s="1"/>
  <c r="E6" i="3"/>
  <c r="E7" i="3"/>
  <c r="F7" i="3" s="1"/>
  <c r="E8" i="3"/>
  <c r="E9" i="3"/>
  <c r="F9" i="3" s="1"/>
  <c r="E2" i="3"/>
  <c r="B11" i="3"/>
</calcChain>
</file>

<file path=xl/sharedStrings.xml><?xml version="1.0" encoding="utf-8"?>
<sst xmlns="http://schemas.openxmlformats.org/spreadsheetml/2006/main" count="125" uniqueCount="78">
  <si>
    <t>Nazwisko i imię</t>
  </si>
  <si>
    <t>Bochenek Elżbieta</t>
  </si>
  <si>
    <t>Czarnecka Mirosława</t>
  </si>
  <si>
    <t>Gozdan Hanna</t>
  </si>
  <si>
    <t>Grzeszkiewicz Bożena</t>
  </si>
  <si>
    <t>Jędrzejewska Grażyna</t>
  </si>
  <si>
    <t>Kaźmierczak Dorota</t>
  </si>
  <si>
    <t>Kłosińska Agnieszka</t>
  </si>
  <si>
    <t>Malik Iwona</t>
  </si>
  <si>
    <t>Małkiewicz Helena</t>
  </si>
  <si>
    <t>Matuszewska Monika</t>
  </si>
  <si>
    <t>Nowosielska Teresa</t>
  </si>
  <si>
    <t>Nowosielski Tymoteusz</t>
  </si>
  <si>
    <t>Olewnik Danuta</t>
  </si>
  <si>
    <t>Ostrowska Ewa</t>
  </si>
  <si>
    <t>Puławska Cecylia</t>
  </si>
  <si>
    <t>Rojek Małgorzata</t>
  </si>
  <si>
    <t>Romańska Hanna</t>
  </si>
  <si>
    <t>Rzeczkowska Teresa</t>
  </si>
  <si>
    <t>Rzemek Jadwiga</t>
  </si>
  <si>
    <t>Siczek Danuta</t>
  </si>
  <si>
    <t>Szulecka Anna</t>
  </si>
  <si>
    <t>Świadkowska Beata</t>
  </si>
  <si>
    <t>Świadkowski Artur</t>
  </si>
  <si>
    <t>Tomporek Beata</t>
  </si>
  <si>
    <t>Zalewska Agnieszka</t>
  </si>
  <si>
    <t>podatek</t>
  </si>
  <si>
    <t>ubezpieczenie</t>
  </si>
  <si>
    <t>Nazwa</t>
  </si>
  <si>
    <t>wiek</t>
  </si>
  <si>
    <t>K/M</t>
  </si>
  <si>
    <t>staz_pracy</t>
  </si>
  <si>
    <t>JAGODA BERTHOLD</t>
  </si>
  <si>
    <t>ŁUKASZ WÓJTOWICZ</t>
  </si>
  <si>
    <t>Dorian Fabian Gabler</t>
  </si>
  <si>
    <t>Natanael Maciej Kmita</t>
  </si>
  <si>
    <t>DAMIAN STĘPIEŃ</t>
  </si>
  <si>
    <t>Michał Karasiuk</t>
  </si>
  <si>
    <t>Angelos Karadimas</t>
  </si>
  <si>
    <t>masło</t>
  </si>
  <si>
    <t>mleko</t>
  </si>
  <si>
    <t>chleb</t>
  </si>
  <si>
    <t>jogurt</t>
  </si>
  <si>
    <t>kasza</t>
  </si>
  <si>
    <t>mąka</t>
  </si>
  <si>
    <t>ryż</t>
  </si>
  <si>
    <t>ketchup</t>
  </si>
  <si>
    <t>bułka</t>
  </si>
  <si>
    <t>Ilość szt</t>
  </si>
  <si>
    <t>Grzegorz Stępień</t>
  </si>
  <si>
    <t>kobieta</t>
  </si>
  <si>
    <t>mężczyzna</t>
  </si>
  <si>
    <t>suma</t>
  </si>
  <si>
    <t>Kolumna1</t>
  </si>
  <si>
    <t>rozpoczecie pr</t>
  </si>
  <si>
    <t>przerwa</t>
  </si>
  <si>
    <t>Kolumna2</t>
  </si>
  <si>
    <t>wędlina</t>
  </si>
  <si>
    <t>cena jednostkowa
netto</t>
  </si>
  <si>
    <t xml:space="preserve">suma </t>
  </si>
  <si>
    <t>wartosc
netto</t>
  </si>
  <si>
    <t>podatek
%</t>
  </si>
  <si>
    <t>podatek
kwota</t>
  </si>
  <si>
    <t>wartosc
brutto</t>
  </si>
  <si>
    <t>dzial</t>
  </si>
  <si>
    <t>stanowisko</t>
  </si>
  <si>
    <t>produkcja</t>
  </si>
  <si>
    <t>sekretarka</t>
  </si>
  <si>
    <t>sprzedawca</t>
  </si>
  <si>
    <t>mechanik</t>
  </si>
  <si>
    <t>biuro</t>
  </si>
  <si>
    <t>szwaczka</t>
  </si>
  <si>
    <t>krojcza</t>
  </si>
  <si>
    <t>krawcowa</t>
  </si>
  <si>
    <t>warsztat</t>
  </si>
  <si>
    <t>Nazwisko_imię</t>
  </si>
  <si>
    <t>wynagrodzenie_netto</t>
  </si>
  <si>
    <t>wynagrodzenie_brutto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</si>
</sst>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z_ł_-;\-* #,##0.00\ _z_ł_-;_-* &quot;-&quot;??\ _z_ł_-;_-@_-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5" fillId="0" borderId="0" xfId="0" applyFont="1" applyAlignment="1">
      <alignment horizontal="right"/>
    </xf>
    <xf numFmtId="0" fontId="4" fillId="0" borderId="0" xfId="0" applyFont="1"/>
    <xf numFmtId="0" fontId="0" fillId="0" borderId="0" xfId="1" applyNumberFormat="1" applyFont="1"/>
    <xf numFmtId="0" fontId="1" fillId="0" borderId="0" xfId="0" applyFont="1" applyAlignment="1">
      <alignment horizontal="center" vertical="center" wrapText="1"/>
    </xf>
    <xf numFmtId="9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/>
    </xf>
    <xf numFmtId="0" fontId="0" fillId="0" borderId="1" xfId="1" applyNumberFormat="1" applyFont="1" applyBorder="1"/>
    <xf numFmtId="43" fontId="0" fillId="0" borderId="1" xfId="1" applyFont="1" applyBorder="1"/>
    <xf numFmtId="43" fontId="0" fillId="0" borderId="1" xfId="0" applyNumberFormat="1" applyBorder="1"/>
    <xf numFmtId="9" fontId="0" fillId="0" borderId="1" xfId="0" applyNumberFormat="1" applyBorder="1"/>
    <xf numFmtId="2" fontId="0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4" fillId="0" borderId="1" xfId="1" applyNumberFormat="1" applyFont="1" applyBorder="1"/>
    <xf numFmtId="0" fontId="4" fillId="0" borderId="1" xfId="0" applyFont="1" applyBorder="1"/>
    <xf numFmtId="43" fontId="4" fillId="0" borderId="1" xfId="0" applyNumberFormat="1" applyFont="1" applyBorder="1"/>
    <xf numFmtId="0" fontId="0" fillId="0" borderId="0" xfId="0" applyAlignment="1">
      <alignment horizontal="center" vertical="center" wrapText="1"/>
    </xf>
  </cellXfs>
  <cellStyles count="2">
    <cellStyle name="Dziesiętny" xfId="1" builtinId="3"/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G9" totalsRowShown="0" headerRowDxfId="3">
  <tableColumns count="7">
    <tableColumn id="1" name="Nazwisko i imię"/>
    <tableColumn id="2" name="wiek"/>
    <tableColumn id="3" name="K/M"/>
    <tableColumn id="4" name="staz_pracy"/>
    <tableColumn id="5" name="rozpoczecie pr" dataDxfId="2">
      <calculatedColumnFormula>Tabela1[[#This Row],[wiek]]-Tabela1[[#This Row],[staz_pracy]]</calculatedColumnFormula>
    </tableColumn>
    <tableColumn id="6" name="Kolumna1" dataDxfId="1">
      <calculatedColumnFormula>Tabela1[[#This Row],[rozpoczecie pr]]-D14</calculatedColumnFormula>
    </tableColumn>
    <tableColumn id="7" name="Kolumna2" dataDxfId="0">
      <calculatedColumnFormula>Tabela1[[#This Row],[Kolumna1]]+$E$13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130" zoomScaleNormal="130" workbookViewId="0">
      <selection activeCell="E2" sqref="E2"/>
    </sheetView>
  </sheetViews>
  <sheetFormatPr defaultRowHeight="15" x14ac:dyDescent="0.25"/>
  <cols>
    <col min="1" max="1" width="22.28515625" bestFit="1" customWidth="1"/>
    <col min="2" max="2" width="20.85546875" bestFit="1" customWidth="1"/>
    <col min="4" max="4" width="9" bestFit="1" customWidth="1"/>
    <col min="5" max="5" width="11.7109375" bestFit="1" customWidth="1"/>
    <col min="6" max="6" width="11.7109375" customWidth="1"/>
  </cols>
  <sheetData>
    <row r="1" spans="1:7" ht="30" x14ac:dyDescent="0.25">
      <c r="A1" s="5" t="s">
        <v>75</v>
      </c>
      <c r="B1" s="21" t="s">
        <v>76</v>
      </c>
      <c r="C1" s="21" t="s">
        <v>26</v>
      </c>
      <c r="D1" s="21" t="s">
        <v>27</v>
      </c>
      <c r="E1" s="21" t="s">
        <v>77</v>
      </c>
      <c r="F1" s="21" t="s">
        <v>65</v>
      </c>
      <c r="G1" s="21" t="s">
        <v>64</v>
      </c>
    </row>
    <row r="2" spans="1:7" x14ac:dyDescent="0.25">
      <c r="A2" t="s">
        <v>1</v>
      </c>
      <c r="B2">
        <v>1752.41</v>
      </c>
      <c r="C2" s="6">
        <v>0.19</v>
      </c>
      <c r="D2" s="6">
        <v>0.12</v>
      </c>
      <c r="E2">
        <f>ROUND(B2*(1+C2+D2),2)</f>
        <v>2295.66</v>
      </c>
      <c r="F2" t="s">
        <v>71</v>
      </c>
      <c r="G2" t="s">
        <v>66</v>
      </c>
    </row>
    <row r="3" spans="1:7" x14ac:dyDescent="0.25">
      <c r="A3" t="s">
        <v>2</v>
      </c>
      <c r="B3">
        <v>1455</v>
      </c>
      <c r="C3" s="6">
        <v>0.19</v>
      </c>
      <c r="D3" s="6">
        <v>0.12</v>
      </c>
      <c r="E3">
        <f t="shared" ref="E3:E26" si="0">ROUND(B3*(1+C3+D3),2)</f>
        <v>1906.05</v>
      </c>
      <c r="F3" t="s">
        <v>71</v>
      </c>
      <c r="G3" t="s">
        <v>66</v>
      </c>
    </row>
    <row r="4" spans="1:7" x14ac:dyDescent="0.25">
      <c r="A4" t="s">
        <v>3</v>
      </c>
      <c r="B4">
        <v>1752.41</v>
      </c>
      <c r="C4" s="6">
        <v>0.19</v>
      </c>
      <c r="D4" s="6">
        <v>0.12</v>
      </c>
      <c r="E4">
        <f t="shared" si="0"/>
        <v>2295.66</v>
      </c>
      <c r="F4" t="s">
        <v>67</v>
      </c>
      <c r="G4" t="s">
        <v>70</v>
      </c>
    </row>
    <row r="5" spans="1:7" x14ac:dyDescent="0.25">
      <c r="A5" t="s">
        <v>4</v>
      </c>
      <c r="B5">
        <v>1986.45</v>
      </c>
      <c r="C5" s="6">
        <v>0.19</v>
      </c>
      <c r="D5" s="6">
        <v>0.12</v>
      </c>
      <c r="E5">
        <f t="shared" si="0"/>
        <v>2602.25</v>
      </c>
      <c r="F5" t="s">
        <v>68</v>
      </c>
      <c r="G5" t="s">
        <v>70</v>
      </c>
    </row>
    <row r="6" spans="1:7" x14ac:dyDescent="0.25">
      <c r="A6" t="s">
        <v>5</v>
      </c>
      <c r="B6">
        <v>1710.52</v>
      </c>
      <c r="C6" s="6">
        <v>0.19</v>
      </c>
      <c r="D6" s="6">
        <v>0.12</v>
      </c>
      <c r="E6">
        <f t="shared" si="0"/>
        <v>2240.7800000000002</v>
      </c>
      <c r="F6" t="s">
        <v>71</v>
      </c>
      <c r="G6" t="s">
        <v>66</v>
      </c>
    </row>
    <row r="7" spans="1:7" x14ac:dyDescent="0.25">
      <c r="A7" t="s">
        <v>6</v>
      </c>
      <c r="B7">
        <v>561.6</v>
      </c>
      <c r="C7" s="6">
        <v>0.19</v>
      </c>
      <c r="D7" s="6">
        <v>0.12</v>
      </c>
      <c r="E7">
        <f t="shared" si="0"/>
        <v>735.7</v>
      </c>
      <c r="F7" t="s">
        <v>71</v>
      </c>
      <c r="G7" t="s">
        <v>66</v>
      </c>
    </row>
    <row r="8" spans="1:7" x14ac:dyDescent="0.25">
      <c r="A8" t="s">
        <v>7</v>
      </c>
      <c r="B8">
        <v>1867.35</v>
      </c>
      <c r="C8" s="6">
        <v>0.19</v>
      </c>
      <c r="D8" s="6">
        <v>0.12</v>
      </c>
      <c r="E8">
        <f t="shared" si="0"/>
        <v>2446.23</v>
      </c>
      <c r="F8" t="s">
        <v>72</v>
      </c>
      <c r="G8" t="s">
        <v>66</v>
      </c>
    </row>
    <row r="9" spans="1:7" x14ac:dyDescent="0.25">
      <c r="A9" t="s">
        <v>8</v>
      </c>
      <c r="B9">
        <v>1867.35</v>
      </c>
      <c r="C9" s="6">
        <v>0.19</v>
      </c>
      <c r="D9" s="6">
        <v>0.12</v>
      </c>
      <c r="E9">
        <f t="shared" si="0"/>
        <v>2446.23</v>
      </c>
      <c r="F9" t="s">
        <v>72</v>
      </c>
      <c r="G9" t="s">
        <v>66</v>
      </c>
    </row>
    <row r="10" spans="1:7" x14ac:dyDescent="0.25">
      <c r="A10" t="s">
        <v>9</v>
      </c>
      <c r="B10">
        <v>1090</v>
      </c>
      <c r="C10" s="6">
        <v>0.19</v>
      </c>
      <c r="D10" s="6">
        <v>0.12</v>
      </c>
      <c r="E10">
        <f t="shared" si="0"/>
        <v>1427.9</v>
      </c>
      <c r="F10" t="s">
        <v>73</v>
      </c>
      <c r="G10" t="s">
        <v>66</v>
      </c>
    </row>
    <row r="11" spans="1:7" x14ac:dyDescent="0.25">
      <c r="A11" t="s">
        <v>10</v>
      </c>
      <c r="B11">
        <v>1267.2</v>
      </c>
      <c r="C11" s="6">
        <v>0.19</v>
      </c>
      <c r="D11" s="6">
        <v>0.12</v>
      </c>
      <c r="E11">
        <f t="shared" si="0"/>
        <v>1660.03</v>
      </c>
      <c r="F11" t="s">
        <v>73</v>
      </c>
      <c r="G11" t="s">
        <v>66</v>
      </c>
    </row>
    <row r="12" spans="1:7" x14ac:dyDescent="0.25">
      <c r="A12" t="s">
        <v>11</v>
      </c>
      <c r="B12">
        <v>1930</v>
      </c>
      <c r="C12" s="6">
        <v>0.19</v>
      </c>
      <c r="D12" s="6">
        <v>0.12</v>
      </c>
      <c r="E12">
        <f t="shared" si="0"/>
        <v>2528.3000000000002</v>
      </c>
      <c r="F12" t="s">
        <v>73</v>
      </c>
      <c r="G12" t="s">
        <v>66</v>
      </c>
    </row>
    <row r="13" spans="1:7" x14ac:dyDescent="0.25">
      <c r="A13" t="s">
        <v>12</v>
      </c>
      <c r="B13">
        <v>1350.22</v>
      </c>
      <c r="C13" s="6">
        <v>0.19</v>
      </c>
      <c r="D13" s="6">
        <v>0.12</v>
      </c>
      <c r="E13">
        <f t="shared" si="0"/>
        <v>1768.79</v>
      </c>
      <c r="F13" t="s">
        <v>69</v>
      </c>
      <c r="G13" t="s">
        <v>74</v>
      </c>
    </row>
    <row r="14" spans="1:7" x14ac:dyDescent="0.25">
      <c r="A14" t="s">
        <v>13</v>
      </c>
      <c r="B14">
        <v>718.5</v>
      </c>
      <c r="C14" s="6">
        <v>0.19</v>
      </c>
      <c r="D14" s="6">
        <v>0.12</v>
      </c>
      <c r="E14">
        <f t="shared" si="0"/>
        <v>941.24</v>
      </c>
      <c r="F14" t="s">
        <v>73</v>
      </c>
      <c r="G14" t="s">
        <v>66</v>
      </c>
    </row>
    <row r="15" spans="1:7" x14ac:dyDescent="0.25">
      <c r="A15" t="s">
        <v>14</v>
      </c>
      <c r="B15">
        <v>1592.96</v>
      </c>
      <c r="C15" s="6">
        <v>0.19</v>
      </c>
      <c r="D15" s="6">
        <v>0.12</v>
      </c>
      <c r="E15">
        <f t="shared" si="0"/>
        <v>2086.7800000000002</v>
      </c>
      <c r="F15" t="s">
        <v>71</v>
      </c>
      <c r="G15" t="s">
        <v>66</v>
      </c>
    </row>
    <row r="16" spans="1:7" x14ac:dyDescent="0.25">
      <c r="A16" t="s">
        <v>15</v>
      </c>
      <c r="B16">
        <v>1726.1999999999998</v>
      </c>
      <c r="C16" s="6">
        <v>0.19</v>
      </c>
      <c r="D16" s="6">
        <v>0.12</v>
      </c>
      <c r="E16">
        <f t="shared" si="0"/>
        <v>2261.3200000000002</v>
      </c>
      <c r="F16" t="s">
        <v>71</v>
      </c>
      <c r="G16" t="s">
        <v>66</v>
      </c>
    </row>
    <row r="17" spans="1:7" x14ac:dyDescent="0.25">
      <c r="A17" t="s">
        <v>16</v>
      </c>
      <c r="B17">
        <v>2445.1999999999998</v>
      </c>
      <c r="C17" s="6">
        <v>0.19</v>
      </c>
      <c r="D17" s="6">
        <v>0.12</v>
      </c>
      <c r="E17">
        <f t="shared" si="0"/>
        <v>3203.21</v>
      </c>
      <c r="F17" t="s">
        <v>73</v>
      </c>
      <c r="G17" t="s">
        <v>66</v>
      </c>
    </row>
    <row r="18" spans="1:7" x14ac:dyDescent="0.25">
      <c r="A18" t="s">
        <v>17</v>
      </c>
      <c r="B18">
        <v>1752.41</v>
      </c>
      <c r="C18" s="6">
        <v>0.19</v>
      </c>
      <c r="D18" s="6">
        <v>0.12</v>
      </c>
      <c r="E18">
        <f t="shared" si="0"/>
        <v>2295.66</v>
      </c>
      <c r="F18" t="s">
        <v>72</v>
      </c>
      <c r="G18" t="s">
        <v>66</v>
      </c>
    </row>
    <row r="19" spans="1:7" x14ac:dyDescent="0.25">
      <c r="A19" t="s">
        <v>18</v>
      </c>
      <c r="B19">
        <v>1867.35</v>
      </c>
      <c r="C19" s="6">
        <v>0.19</v>
      </c>
      <c r="D19" s="6">
        <v>0.12</v>
      </c>
      <c r="E19">
        <f t="shared" si="0"/>
        <v>2446.23</v>
      </c>
      <c r="F19" t="s">
        <v>71</v>
      </c>
      <c r="G19" t="s">
        <v>66</v>
      </c>
    </row>
    <row r="20" spans="1:7" x14ac:dyDescent="0.25">
      <c r="A20" t="s">
        <v>19</v>
      </c>
      <c r="B20">
        <v>1209.5999999999999</v>
      </c>
      <c r="C20" s="6">
        <v>0.19</v>
      </c>
      <c r="D20" s="6">
        <v>0.12</v>
      </c>
      <c r="E20">
        <f t="shared" si="0"/>
        <v>1584.58</v>
      </c>
      <c r="F20" t="s">
        <v>73</v>
      </c>
      <c r="G20" t="s">
        <v>66</v>
      </c>
    </row>
    <row r="21" spans="1:7" x14ac:dyDescent="0.25">
      <c r="A21" t="s">
        <v>20</v>
      </c>
      <c r="B21">
        <v>2156</v>
      </c>
      <c r="C21" s="6">
        <v>0.19</v>
      </c>
      <c r="D21" s="6">
        <v>0.12</v>
      </c>
      <c r="E21">
        <f t="shared" si="0"/>
        <v>2824.36</v>
      </c>
      <c r="F21" t="s">
        <v>73</v>
      </c>
      <c r="G21" t="s">
        <v>66</v>
      </c>
    </row>
    <row r="22" spans="1:7" x14ac:dyDescent="0.25">
      <c r="A22" t="s">
        <v>21</v>
      </c>
      <c r="B22">
        <v>1530</v>
      </c>
      <c r="C22" s="6">
        <v>0.19</v>
      </c>
      <c r="D22" s="6">
        <v>0.12</v>
      </c>
      <c r="E22">
        <f t="shared" si="0"/>
        <v>2004.3</v>
      </c>
      <c r="F22" t="s">
        <v>68</v>
      </c>
      <c r="G22" t="s">
        <v>70</v>
      </c>
    </row>
    <row r="23" spans="1:7" x14ac:dyDescent="0.25">
      <c r="A23" t="s">
        <v>22</v>
      </c>
      <c r="B23">
        <v>1905.54</v>
      </c>
      <c r="C23" s="6">
        <v>0.19</v>
      </c>
      <c r="D23" s="6">
        <v>0.12</v>
      </c>
      <c r="E23">
        <f t="shared" si="0"/>
        <v>2496.2600000000002</v>
      </c>
      <c r="F23" t="s">
        <v>72</v>
      </c>
      <c r="G23" t="s">
        <v>66</v>
      </c>
    </row>
    <row r="24" spans="1:7" x14ac:dyDescent="0.25">
      <c r="A24" t="s">
        <v>23</v>
      </c>
      <c r="B24">
        <v>1832</v>
      </c>
      <c r="C24" s="6">
        <v>0.19</v>
      </c>
      <c r="D24" s="6">
        <v>0.12</v>
      </c>
      <c r="E24">
        <f t="shared" si="0"/>
        <v>2399.92</v>
      </c>
      <c r="F24" t="s">
        <v>69</v>
      </c>
      <c r="G24" t="s">
        <v>74</v>
      </c>
    </row>
    <row r="25" spans="1:7" x14ac:dyDescent="0.25">
      <c r="A25" t="s">
        <v>24</v>
      </c>
      <c r="B25">
        <v>4100</v>
      </c>
      <c r="C25" s="6">
        <v>0.19</v>
      </c>
      <c r="D25" s="6">
        <v>0.12</v>
      </c>
      <c r="E25">
        <f t="shared" si="0"/>
        <v>5371</v>
      </c>
      <c r="F25" t="s">
        <v>71</v>
      </c>
      <c r="G25" t="s">
        <v>66</v>
      </c>
    </row>
    <row r="26" spans="1:7" x14ac:dyDescent="0.25">
      <c r="A26" t="s">
        <v>25</v>
      </c>
      <c r="B26">
        <v>4470</v>
      </c>
      <c r="C26" s="6">
        <v>0.19</v>
      </c>
      <c r="D26" s="6">
        <v>0.12</v>
      </c>
      <c r="E26">
        <f t="shared" si="0"/>
        <v>5855.7</v>
      </c>
      <c r="F26" t="s">
        <v>68</v>
      </c>
      <c r="G26" t="s">
        <v>70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45" zoomScaleNormal="145" workbookViewId="0">
      <selection activeCell="H8" sqref="H8"/>
    </sheetView>
  </sheetViews>
  <sheetFormatPr defaultRowHeight="15" x14ac:dyDescent="0.25"/>
  <cols>
    <col min="1" max="1" width="13" customWidth="1"/>
    <col min="2" max="2" width="11.85546875" style="4" customWidth="1"/>
    <col min="3" max="3" width="13.28515625" customWidth="1"/>
    <col min="4" max="4" width="11.85546875" bestFit="1" customWidth="1"/>
    <col min="7" max="7" width="11.85546875" bestFit="1" customWidth="1"/>
  </cols>
  <sheetData>
    <row r="1" spans="1:7" ht="45" x14ac:dyDescent="0.25">
      <c r="A1" s="7" t="s">
        <v>28</v>
      </c>
      <c r="B1" s="8" t="s">
        <v>48</v>
      </c>
      <c r="C1" s="9" t="s">
        <v>58</v>
      </c>
      <c r="D1" s="9" t="s">
        <v>60</v>
      </c>
      <c r="E1" s="10" t="s">
        <v>61</v>
      </c>
      <c r="F1" s="10" t="s">
        <v>62</v>
      </c>
      <c r="G1" s="10" t="s">
        <v>63</v>
      </c>
    </row>
    <row r="2" spans="1:7" x14ac:dyDescent="0.25">
      <c r="A2" s="11" t="s">
        <v>39</v>
      </c>
      <c r="B2" s="12">
        <v>2</v>
      </c>
      <c r="C2" s="13">
        <v>4.2</v>
      </c>
      <c r="D2" s="14">
        <f>B2*C2</f>
        <v>8.4</v>
      </c>
      <c r="E2" s="15">
        <v>0.03</v>
      </c>
      <c r="F2" s="14">
        <f>D2*E2</f>
        <v>0.252</v>
      </c>
      <c r="G2" s="14">
        <f>D2+F2</f>
        <v>8.652000000000001</v>
      </c>
    </row>
    <row r="3" spans="1:7" x14ac:dyDescent="0.25">
      <c r="A3" s="11" t="s">
        <v>40</v>
      </c>
      <c r="B3" s="12">
        <v>1</v>
      </c>
      <c r="C3" s="13">
        <v>2.5</v>
      </c>
      <c r="D3" s="14">
        <f t="shared" ref="D3:D11" si="0">B3*C3</f>
        <v>2.5</v>
      </c>
      <c r="E3" s="15">
        <v>0.03</v>
      </c>
      <c r="F3" s="14">
        <f t="shared" ref="F3:F11" si="1">D3*E3</f>
        <v>7.4999999999999997E-2</v>
      </c>
      <c r="G3" s="14">
        <f t="shared" ref="G3:G11" si="2">D3+F3</f>
        <v>2.5750000000000002</v>
      </c>
    </row>
    <row r="4" spans="1:7" x14ac:dyDescent="0.25">
      <c r="A4" s="11" t="s">
        <v>41</v>
      </c>
      <c r="B4" s="12">
        <v>3</v>
      </c>
      <c r="C4" s="13">
        <v>2.35</v>
      </c>
      <c r="D4" s="14">
        <f t="shared" si="0"/>
        <v>7.0500000000000007</v>
      </c>
      <c r="E4" s="15">
        <v>0.03</v>
      </c>
      <c r="F4" s="14">
        <f t="shared" si="1"/>
        <v>0.21150000000000002</v>
      </c>
      <c r="G4" s="14">
        <f t="shared" si="2"/>
        <v>7.2615000000000007</v>
      </c>
    </row>
    <row r="5" spans="1:7" x14ac:dyDescent="0.25">
      <c r="A5" s="11" t="s">
        <v>42</v>
      </c>
      <c r="B5" s="12">
        <v>4</v>
      </c>
      <c r="C5" s="13">
        <v>2.1</v>
      </c>
      <c r="D5" s="14">
        <f t="shared" si="0"/>
        <v>8.4</v>
      </c>
      <c r="E5" s="15">
        <v>0.03</v>
      </c>
      <c r="F5" s="14">
        <f t="shared" si="1"/>
        <v>0.252</v>
      </c>
      <c r="G5" s="14">
        <f t="shared" si="2"/>
        <v>8.652000000000001</v>
      </c>
    </row>
    <row r="6" spans="1:7" x14ac:dyDescent="0.25">
      <c r="A6" s="11" t="s">
        <v>43</v>
      </c>
      <c r="B6" s="12">
        <v>2</v>
      </c>
      <c r="C6" s="13">
        <v>3</v>
      </c>
      <c r="D6" s="14">
        <f t="shared" si="0"/>
        <v>6</v>
      </c>
      <c r="E6" s="15">
        <v>0.03</v>
      </c>
      <c r="F6" s="14">
        <f t="shared" si="1"/>
        <v>0.18</v>
      </c>
      <c r="G6" s="14">
        <f t="shared" si="2"/>
        <v>6.18</v>
      </c>
    </row>
    <row r="7" spans="1:7" x14ac:dyDescent="0.25">
      <c r="A7" s="11" t="s">
        <v>44</v>
      </c>
      <c r="B7" s="12">
        <v>3</v>
      </c>
      <c r="C7" s="13">
        <v>2.4</v>
      </c>
      <c r="D7" s="14">
        <f t="shared" si="0"/>
        <v>7.1999999999999993</v>
      </c>
      <c r="E7" s="15">
        <v>0.03</v>
      </c>
      <c r="F7" s="14">
        <f t="shared" si="1"/>
        <v>0.21599999999999997</v>
      </c>
      <c r="G7" s="14">
        <f t="shared" si="2"/>
        <v>7.4159999999999995</v>
      </c>
    </row>
    <row r="8" spans="1:7" x14ac:dyDescent="0.25">
      <c r="A8" s="11" t="s">
        <v>45</v>
      </c>
      <c r="B8" s="12">
        <v>2</v>
      </c>
      <c r="C8" s="13">
        <v>3.7</v>
      </c>
      <c r="D8" s="14">
        <f t="shared" si="0"/>
        <v>7.4</v>
      </c>
      <c r="E8" s="15">
        <v>0.03</v>
      </c>
      <c r="F8" s="14">
        <f t="shared" si="1"/>
        <v>0.222</v>
      </c>
      <c r="G8" s="14">
        <f t="shared" si="2"/>
        <v>7.6220000000000008</v>
      </c>
    </row>
    <row r="9" spans="1:7" x14ac:dyDescent="0.25">
      <c r="A9" s="11" t="s">
        <v>46</v>
      </c>
      <c r="B9" s="12">
        <v>1</v>
      </c>
      <c r="C9" s="13">
        <v>5.4</v>
      </c>
      <c r="D9" s="14">
        <f t="shared" si="0"/>
        <v>5.4</v>
      </c>
      <c r="E9" s="15">
        <v>0.03</v>
      </c>
      <c r="F9" s="14">
        <f t="shared" si="1"/>
        <v>0.16200000000000001</v>
      </c>
      <c r="G9" s="14">
        <f t="shared" si="2"/>
        <v>5.5620000000000003</v>
      </c>
    </row>
    <row r="10" spans="1:7" x14ac:dyDescent="0.25">
      <c r="A10" s="11" t="s">
        <v>47</v>
      </c>
      <c r="B10" s="12">
        <v>9</v>
      </c>
      <c r="C10" s="13">
        <v>0.55000000000000004</v>
      </c>
      <c r="D10" s="14">
        <f t="shared" si="0"/>
        <v>4.95</v>
      </c>
      <c r="E10" s="15">
        <v>0.03</v>
      </c>
      <c r="F10" s="14">
        <f t="shared" si="1"/>
        <v>0.14849999999999999</v>
      </c>
      <c r="G10" s="14">
        <f t="shared" si="2"/>
        <v>5.0985000000000005</v>
      </c>
    </row>
    <row r="11" spans="1:7" x14ac:dyDescent="0.25">
      <c r="A11" s="11" t="s">
        <v>57</v>
      </c>
      <c r="B11" s="16">
        <v>0.3</v>
      </c>
      <c r="C11" s="13">
        <v>27.5</v>
      </c>
      <c r="D11" s="14">
        <f t="shared" si="0"/>
        <v>8.25</v>
      </c>
      <c r="E11" s="15">
        <v>0.03</v>
      </c>
      <c r="F11" s="14">
        <f t="shared" si="1"/>
        <v>0.2475</v>
      </c>
      <c r="G11" s="14">
        <f t="shared" si="2"/>
        <v>8.4975000000000005</v>
      </c>
    </row>
    <row r="12" spans="1:7" ht="18.75" x14ac:dyDescent="0.3">
      <c r="A12" s="17" t="s">
        <v>59</v>
      </c>
      <c r="B12" s="18"/>
      <c r="C12" s="19"/>
      <c r="D12" s="20">
        <f>SUM(D2:D11)</f>
        <v>65.55</v>
      </c>
      <c r="E12" s="19"/>
      <c r="F12" s="19"/>
      <c r="G12" s="20">
        <f>SUM(G2:G11)</f>
        <v>67.516499999999994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45" zoomScaleNormal="145" workbookViewId="0">
      <selection activeCell="E13" sqref="E13"/>
    </sheetView>
  </sheetViews>
  <sheetFormatPr defaultRowHeight="15" x14ac:dyDescent="0.25"/>
  <cols>
    <col min="1" max="1" width="26.42578125" customWidth="1"/>
    <col min="2" max="2" width="13.7109375" customWidth="1"/>
    <col min="3" max="3" width="13.42578125" customWidth="1"/>
    <col min="4" max="4" width="13.7109375" customWidth="1"/>
    <col min="5" max="5" width="13.85546875" customWidth="1"/>
  </cols>
  <sheetData>
    <row r="1" spans="1:7" ht="15.75" x14ac:dyDescent="0.25">
      <c r="A1" s="1" t="s">
        <v>0</v>
      </c>
      <c r="B1" s="1" t="s">
        <v>29</v>
      </c>
      <c r="C1" s="1" t="s">
        <v>30</v>
      </c>
      <c r="D1" s="1" t="s">
        <v>31</v>
      </c>
      <c r="E1" s="1" t="s">
        <v>54</v>
      </c>
      <c r="F1" s="1" t="s">
        <v>53</v>
      </c>
      <c r="G1" s="1" t="s">
        <v>56</v>
      </c>
    </row>
    <row r="2" spans="1:7" x14ac:dyDescent="0.25">
      <c r="A2" t="s">
        <v>32</v>
      </c>
      <c r="B2">
        <v>30</v>
      </c>
      <c r="C2" t="s">
        <v>50</v>
      </c>
      <c r="D2">
        <v>5</v>
      </c>
      <c r="E2">
        <f>Tabela1[[#This Row],[wiek]]-Tabela1[[#This Row],[staz_pracy]]</f>
        <v>25</v>
      </c>
      <c r="F2">
        <f>Tabela1[[#This Row],[rozpoczecie pr]]-D14</f>
        <v>21</v>
      </c>
      <c r="G2">
        <f>Tabela1[[#This Row],[Kolumna1]]+$E$13</f>
        <v>31</v>
      </c>
    </row>
    <row r="3" spans="1:7" x14ac:dyDescent="0.25">
      <c r="A3" t="s">
        <v>33</v>
      </c>
      <c r="B3">
        <v>35</v>
      </c>
      <c r="C3" t="s">
        <v>51</v>
      </c>
      <c r="D3">
        <v>8</v>
      </c>
      <c r="E3">
        <f>Tabela1[[#This Row],[wiek]]-Tabela1[[#This Row],[staz_pracy]]</f>
        <v>27</v>
      </c>
      <c r="F3">
        <f>Tabela1[[#This Row],[rozpoczecie pr]]-D15</f>
        <v>20</v>
      </c>
      <c r="G3">
        <f>Tabela1[[#This Row],[Kolumna1]]+$E$13</f>
        <v>30</v>
      </c>
    </row>
    <row r="4" spans="1:7" x14ac:dyDescent="0.25">
      <c r="A4" t="s">
        <v>34</v>
      </c>
      <c r="B4">
        <v>40</v>
      </c>
      <c r="C4" t="s">
        <v>51</v>
      </c>
      <c r="D4">
        <v>4</v>
      </c>
      <c r="E4">
        <f>Tabela1[[#This Row],[wiek]]-Tabela1[[#This Row],[staz_pracy]]</f>
        <v>36</v>
      </c>
      <c r="F4">
        <f>Tabela1[[#This Row],[rozpoczecie pr]]-D16</f>
        <v>34</v>
      </c>
      <c r="G4">
        <f>Tabela1[[#This Row],[Kolumna1]]+$E$13</f>
        <v>44</v>
      </c>
    </row>
    <row r="5" spans="1:7" x14ac:dyDescent="0.25">
      <c r="A5" t="s">
        <v>38</v>
      </c>
      <c r="B5">
        <v>50</v>
      </c>
      <c r="C5" t="s">
        <v>51</v>
      </c>
      <c r="D5">
        <v>10</v>
      </c>
      <c r="E5">
        <f>Tabela1[[#This Row],[wiek]]-Tabela1[[#This Row],[staz_pracy]]</f>
        <v>40</v>
      </c>
      <c r="F5">
        <f>Tabela1[[#This Row],[rozpoczecie pr]]-D17</f>
        <v>37</v>
      </c>
      <c r="G5">
        <f>Tabela1[[#This Row],[Kolumna1]]+$E$13</f>
        <v>47</v>
      </c>
    </row>
    <row r="6" spans="1:7" x14ac:dyDescent="0.25">
      <c r="A6" t="s">
        <v>35</v>
      </c>
      <c r="B6">
        <v>22</v>
      </c>
      <c r="C6" t="s">
        <v>51</v>
      </c>
      <c r="D6">
        <v>2</v>
      </c>
      <c r="E6">
        <f>Tabela1[[#This Row],[wiek]]-Tabela1[[#This Row],[staz_pracy]]</f>
        <v>20</v>
      </c>
      <c r="F6">
        <f>Tabela1[[#This Row],[rozpoczecie pr]]-D18</f>
        <v>16</v>
      </c>
      <c r="G6">
        <f>Tabela1[[#This Row],[Kolumna1]]+$E$13</f>
        <v>26</v>
      </c>
    </row>
    <row r="7" spans="1:7" x14ac:dyDescent="0.25">
      <c r="A7" t="s">
        <v>36</v>
      </c>
      <c r="B7">
        <v>26</v>
      </c>
      <c r="C7" t="s">
        <v>51</v>
      </c>
      <c r="D7">
        <v>4</v>
      </c>
      <c r="E7">
        <f>Tabela1[[#This Row],[wiek]]-Tabela1[[#This Row],[staz_pracy]]</f>
        <v>22</v>
      </c>
      <c r="F7">
        <f>Tabela1[[#This Row],[rozpoczecie pr]]-D19</f>
        <v>15</v>
      </c>
      <c r="G7">
        <f>Tabela1[[#This Row],[Kolumna1]]+$E$13</f>
        <v>25</v>
      </c>
    </row>
    <row r="8" spans="1:7" x14ac:dyDescent="0.25">
      <c r="A8" t="s">
        <v>49</v>
      </c>
      <c r="B8">
        <v>19</v>
      </c>
      <c r="C8" t="s">
        <v>51</v>
      </c>
      <c r="D8">
        <v>0</v>
      </c>
      <c r="E8">
        <f>Tabela1[[#This Row],[wiek]]-Tabela1[[#This Row],[staz_pracy]]</f>
        <v>19</v>
      </c>
      <c r="F8">
        <f>Tabela1[[#This Row],[rozpoczecie pr]]-D20</f>
        <v>17</v>
      </c>
      <c r="G8">
        <f>Tabela1[[#This Row],[Kolumna1]]+$E$13</f>
        <v>27</v>
      </c>
    </row>
    <row r="9" spans="1:7" x14ac:dyDescent="0.25">
      <c r="A9" t="s">
        <v>37</v>
      </c>
      <c r="B9">
        <v>20</v>
      </c>
      <c r="C9" t="s">
        <v>51</v>
      </c>
      <c r="D9">
        <v>1</v>
      </c>
      <c r="E9">
        <f>Tabela1[[#This Row],[wiek]]-Tabela1[[#This Row],[staz_pracy]]</f>
        <v>19</v>
      </c>
      <c r="F9">
        <f>Tabela1[[#This Row],[rozpoczecie pr]]-D21</f>
        <v>16</v>
      </c>
      <c r="G9">
        <f>Tabela1[[#This Row],[Kolumna1]]+$E$13</f>
        <v>26</v>
      </c>
    </row>
    <row r="11" spans="1:7" ht="26.25" x14ac:dyDescent="0.4">
      <c r="A11" s="2" t="s">
        <v>52</v>
      </c>
      <c r="B11" s="3">
        <f>SUM(Tabela1[wiek])</f>
        <v>242</v>
      </c>
    </row>
    <row r="13" spans="1:7" x14ac:dyDescent="0.25">
      <c r="D13" t="s">
        <v>55</v>
      </c>
      <c r="E13">
        <v>10</v>
      </c>
    </row>
    <row r="14" spans="1:7" x14ac:dyDescent="0.25">
      <c r="D14">
        <v>4</v>
      </c>
    </row>
    <row r="15" spans="1:7" x14ac:dyDescent="0.25">
      <c r="D15">
        <v>7</v>
      </c>
    </row>
    <row r="16" spans="1:7" x14ac:dyDescent="0.25">
      <c r="D16">
        <v>2</v>
      </c>
    </row>
    <row r="17" spans="4:4" x14ac:dyDescent="0.25">
      <c r="D17">
        <v>3</v>
      </c>
    </row>
    <row r="18" spans="4:4" x14ac:dyDescent="0.25">
      <c r="D18">
        <v>4</v>
      </c>
    </row>
    <row r="19" spans="4:4" x14ac:dyDescent="0.25">
      <c r="D19">
        <v>7</v>
      </c>
    </row>
    <row r="20" spans="4:4" x14ac:dyDescent="0.25">
      <c r="D20">
        <v>2</v>
      </c>
    </row>
    <row r="21" spans="4:4" x14ac:dyDescent="0.25">
      <c r="D21">
        <v>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payroll</vt:lpstr>
      <vt:lpstr>lista_prod</vt:lpstr>
      <vt:lpstr>wiek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2019-05-28T16:25:22Z</dcterms:created>
  <dcterms:modified xsi:type="dcterms:W3CDTF">2021-05-22T20:16:47Z</dcterms:modified>
</cp:coreProperties>
</file>