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filterPrivacy="1" codeName="ThisWorkbook"/>
  <xr:revisionPtr revIDLastSave="336" documentId="13_ncr:1_{AFABFB8E-CF82-594E-91EF-F0A471BB33DF}" xr6:coauthVersionLast="45" xr6:coauthVersionMax="45" xr10:uidLastSave="{13AC62E9-3FC2-2144-B285-24C0A06390BB}"/>
  <bookViews>
    <workbookView xWindow="0" yWindow="460" windowWidth="28800" windowHeight="17540" xr2:uid="{00000000-000D-0000-FFFF-FFFF00000000}"/>
  </bookViews>
  <sheets>
    <sheet name="ProjectSchedule" sheetId="11" r:id="rId1"/>
    <sheet name="About" sheetId="12" r:id="rId2"/>
  </sheets>
  <definedNames>
    <definedName name="Display_Week">ProjectSchedule!$C$2</definedName>
    <definedName name="_xlnm.Print_Titles" localSheetId="0">ProjectSchedule!$2:$4</definedName>
    <definedName name="Project_Start">ProjectSchedule!$C$1</definedName>
    <definedName name="task_end" localSheetId="0">ProjectSchedule!$D1</definedName>
    <definedName name="task_progress" localSheetId="0">ProjectSchedule!#REF!</definedName>
    <definedName name="task_start" localSheetId="0">ProjectSchedule!$C1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11" l="1"/>
  <c r="D26" i="11"/>
  <c r="C27" i="11" s="1"/>
  <c r="D27" i="11" s="1"/>
  <c r="D18" i="11"/>
  <c r="C19" i="11" s="1"/>
  <c r="D19" i="11" s="1"/>
  <c r="C20" i="11" s="1"/>
  <c r="D20" i="11" s="1"/>
  <c r="D13" i="11"/>
  <c r="D7" i="11"/>
  <c r="C1" i="11"/>
  <c r="G3" i="11" l="1"/>
  <c r="F24" i="11"/>
  <c r="H3" i="11" l="1"/>
  <c r="G2" i="11"/>
  <c r="G4" i="11"/>
  <c r="H4" i="11" l="1"/>
  <c r="I3" i="11"/>
  <c r="I4" i="11" l="1"/>
  <c r="J3" i="11"/>
  <c r="F36" i="11"/>
  <c r="F35" i="11"/>
  <c r="F31" i="11"/>
  <c r="F29" i="11"/>
  <c r="F17" i="11"/>
  <c r="F12" i="11"/>
  <c r="F6" i="11"/>
  <c r="J4" i="11" l="1"/>
  <c r="K3" i="11"/>
  <c r="F34" i="11"/>
  <c r="C8" i="11"/>
  <c r="F7" i="11"/>
  <c r="D8" i="11" l="1"/>
  <c r="C9" i="11" s="1"/>
  <c r="D9" i="11" s="1"/>
  <c r="C10" i="11" s="1"/>
  <c r="L3" i="11"/>
  <c r="K4" i="11"/>
  <c r="F32" i="11"/>
  <c r="F30" i="11"/>
  <c r="F8" i="11"/>
  <c r="C11" i="11" l="1"/>
  <c r="D10" i="11"/>
  <c r="L4" i="11"/>
  <c r="M3" i="11"/>
  <c r="F9" i="11"/>
  <c r="F10" i="11"/>
  <c r="M4" i="11" l="1"/>
  <c r="N3" i="11"/>
  <c r="O3" i="11" s="1"/>
  <c r="F11" i="11"/>
  <c r="N4" i="11" l="1"/>
  <c r="N2" i="11"/>
  <c r="C14" i="11"/>
  <c r="D14" i="11" s="1"/>
  <c r="F13" i="11"/>
  <c r="P3" i="11" l="1"/>
  <c r="O4" i="11"/>
  <c r="C15" i="11"/>
  <c r="D15" i="11" s="1"/>
  <c r="Q3" i="11" l="1"/>
  <c r="P4" i="11"/>
  <c r="F18" i="11"/>
  <c r="F19" i="11"/>
  <c r="F15" i="11"/>
  <c r="F14" i="11"/>
  <c r="R3" i="11" l="1"/>
  <c r="Q4" i="11"/>
  <c r="C21" i="11"/>
  <c r="D21" i="11" s="1"/>
  <c r="F16" i="11"/>
  <c r="S3" i="11" l="1"/>
  <c r="R4" i="11"/>
  <c r="F23" i="11"/>
  <c r="F25" i="11"/>
  <c r="F20" i="11"/>
  <c r="T3" i="11" l="1"/>
  <c r="S4" i="11"/>
  <c r="F28" i="11"/>
  <c r="F21" i="11" l="1"/>
  <c r="C22" i="11"/>
  <c r="D22" i="11" s="1"/>
  <c r="U3" i="11"/>
  <c r="T4" i="11"/>
  <c r="F26" i="11"/>
  <c r="U2" i="11" l="1"/>
  <c r="V3" i="11"/>
  <c r="U4" i="11"/>
  <c r="F27" i="11" l="1"/>
  <c r="W3" i="11"/>
  <c r="V4" i="11"/>
  <c r="X3" i="11" l="1"/>
  <c r="W4" i="11"/>
  <c r="Y3" i="11" l="1"/>
  <c r="X4" i="11"/>
  <c r="Z3" i="11" l="1"/>
  <c r="Y4" i="11"/>
  <c r="AA3" i="11" l="1"/>
  <c r="Z4" i="11"/>
  <c r="AB3" i="11" l="1"/>
  <c r="AA4" i="11"/>
  <c r="AC3" i="11" l="1"/>
  <c r="AB2" i="11"/>
  <c r="AB4" i="11"/>
  <c r="AD3" i="11" l="1"/>
  <c r="AC4" i="11"/>
  <c r="AE3" i="11" l="1"/>
  <c r="AD4" i="11"/>
  <c r="AF3" i="11" l="1"/>
  <c r="AE4" i="11"/>
  <c r="AG3" i="11" l="1"/>
  <c r="AF4" i="11"/>
  <c r="AH3" i="11" l="1"/>
  <c r="AG4" i="11"/>
  <c r="AI3" i="11" l="1"/>
  <c r="AH4" i="11"/>
  <c r="AI2" i="11" l="1"/>
  <c r="AJ3" i="11"/>
  <c r="AI4" i="11"/>
  <c r="AK3" i="11" l="1"/>
  <c r="AJ4" i="11"/>
  <c r="AL3" i="11" l="1"/>
  <c r="AK4" i="11"/>
  <c r="AM3" i="11" l="1"/>
  <c r="AL4" i="11"/>
  <c r="AN3" i="11" l="1"/>
  <c r="AM4" i="11"/>
  <c r="AO3" i="11" l="1"/>
  <c r="AN4" i="11"/>
  <c r="AP3" i="11" l="1"/>
  <c r="AO4" i="11"/>
  <c r="AQ3" i="11" l="1"/>
  <c r="AP2" i="11"/>
  <c r="AP4" i="11"/>
  <c r="AR3" i="11" l="1"/>
  <c r="AQ4" i="11"/>
  <c r="AS3" i="11" l="1"/>
  <c r="AR4" i="11"/>
  <c r="AT3" i="11" l="1"/>
  <c r="AS4" i="11"/>
  <c r="AU3" i="11" l="1"/>
  <c r="AT4" i="11"/>
  <c r="AV3" i="11" l="1"/>
  <c r="AU4" i="11"/>
  <c r="AW3" i="11" l="1"/>
  <c r="AV4" i="11"/>
  <c r="AX3" i="11" l="1"/>
  <c r="AW2" i="11"/>
  <c r="AW4" i="11"/>
  <c r="AX4" i="11" l="1"/>
  <c r="AY3" i="11"/>
  <c r="AZ3" i="11" l="1"/>
  <c r="AY4" i="11"/>
  <c r="AZ4" i="11" l="1"/>
  <c r="BA3" i="11"/>
  <c r="BB3" i="11" l="1"/>
  <c r="BA4" i="11"/>
  <c r="BC3" i="11" l="1"/>
  <c r="BB4" i="11"/>
  <c r="BD3" i="11" l="1"/>
  <c r="BC4" i="11"/>
  <c r="BD4" i="11" l="1"/>
  <c r="BE3" i="11"/>
  <c r="BD2" i="11"/>
  <c r="BF3" i="11" l="1"/>
  <c r="BE4" i="11"/>
  <c r="BF4" i="11" l="1"/>
  <c r="BG3" i="11"/>
  <c r="BH3" i="11" l="1"/>
  <c r="BG4" i="11"/>
  <c r="BI3" i="11" l="1"/>
  <c r="BH4" i="11"/>
  <c r="BJ3" i="11" l="1"/>
  <c r="BI4" i="11"/>
  <c r="BJ4" i="11" l="1"/>
  <c r="BK3" i="11"/>
  <c r="BK4" i="11" l="1"/>
  <c r="BL3" i="11"/>
  <c r="BK2" i="11"/>
  <c r="BL4" i="11" l="1"/>
  <c r="BM3" i="11"/>
  <c r="BN3" i="11" l="1"/>
  <c r="BM4" i="11"/>
  <c r="BO3" i="11" l="1"/>
  <c r="BN4" i="11"/>
  <c r="BP3" i="11" l="1"/>
  <c r="BO4" i="11"/>
  <c r="BQ3" i="11" l="1"/>
  <c r="BP4" i="11"/>
  <c r="BR3" i="11" l="1"/>
  <c r="BQ4" i="11"/>
  <c r="BS3" i="11" l="1"/>
  <c r="BR2" i="11"/>
  <c r="BR4" i="11"/>
  <c r="BS4" i="11" l="1"/>
  <c r="BT3" i="11"/>
  <c r="BU3" i="11" l="1"/>
  <c r="BT4" i="11"/>
  <c r="BV3" i="11" l="1"/>
  <c r="BU4" i="11"/>
  <c r="BW3" i="11" l="1"/>
  <c r="BV4" i="11"/>
  <c r="BW4" i="11" l="1"/>
  <c r="BX3" i="11"/>
  <c r="BX4" i="11" l="1"/>
  <c r="BY3" i="11"/>
  <c r="BZ3" i="11" l="1"/>
  <c r="BY2" i="11"/>
  <c r="BY4" i="11"/>
  <c r="CA3" i="11" l="1"/>
  <c r="BZ4" i="11"/>
  <c r="CA4" i="11" l="1"/>
  <c r="CB3" i="11"/>
  <c r="CC3" i="11" l="1"/>
  <c r="CB4" i="11"/>
  <c r="CD3" i="11" l="1"/>
  <c r="CC4" i="11"/>
  <c r="CD4" i="11" l="1"/>
  <c r="CE3" i="11"/>
  <c r="CE4" i="11" l="1"/>
  <c r="CF3" i="11"/>
  <c r="CF4" i="11" l="1"/>
  <c r="CF2" i="11"/>
  <c r="CG3" i="11"/>
  <c r="CG4" i="11" l="1"/>
  <c r="CH3" i="11"/>
  <c r="CH4" i="11" l="1"/>
  <c r="CI3" i="11"/>
  <c r="CJ3" i="11" l="1"/>
  <c r="CI4" i="11"/>
  <c r="CK3" i="11" l="1"/>
  <c r="CJ4" i="11"/>
  <c r="CL3" i="11" l="1"/>
  <c r="CK4" i="11"/>
  <c r="CL4" i="11" l="1"/>
  <c r="CM3" i="11"/>
  <c r="CN3" i="11" l="1"/>
  <c r="CM4" i="11"/>
  <c r="CM2" i="11"/>
  <c r="CO3" i="11" l="1"/>
  <c r="CN4" i="11"/>
  <c r="CP3" i="11" l="1"/>
  <c r="CO4" i="11"/>
  <c r="CQ3" i="11" l="1"/>
  <c r="CP4" i="11"/>
  <c r="CR3" i="11" l="1"/>
  <c r="CQ4" i="11"/>
  <c r="CS3" i="11" l="1"/>
  <c r="CS4" i="11" s="1"/>
  <c r="CR4" i="11"/>
</calcChain>
</file>

<file path=xl/sharedStrings.xml><?xml version="1.0" encoding="utf-8"?>
<sst xmlns="http://schemas.openxmlformats.org/spreadsheetml/2006/main" count="92" uniqueCount="67">
  <si>
    <t>Insert new rows ABOVE this one</t>
  </si>
  <si>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</si>
  <si>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</si>
  <si>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</si>
  <si>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</si>
  <si>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</si>
  <si>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</si>
  <si>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</si>
  <si>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</si>
  <si>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</si>
  <si>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</si>
  <si>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</si>
  <si>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</si>
  <si>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</si>
  <si>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</si>
  <si>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</si>
  <si>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</si>
  <si>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</si>
  <si>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</si>
  <si>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</si>
  <si>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Sample phase title block</t>
  </si>
  <si>
    <t>This row marks the end of the Project Schedule. DO NOT enter anything in this row. 
Insert new rows ABOVE this one to continue building out your Project Schedule.</t>
  </si>
  <si>
    <t>This is an empty row</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</si>
  <si>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</si>
  <si>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</si>
  <si>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</si>
  <si>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</si>
  <si>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</si>
  <si>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</si>
  <si>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</si>
  <si>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</si>
  <si>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Understand the game</t>
  </si>
  <si>
    <t>A, J, L</t>
  </si>
  <si>
    <t>L</t>
  </si>
  <si>
    <t xml:space="preserve">Type of code and different properties </t>
  </si>
  <si>
    <t xml:space="preserve">interface layout and design </t>
  </si>
  <si>
    <t>Research</t>
  </si>
  <si>
    <t>Usage of game</t>
  </si>
  <si>
    <t>J</t>
  </si>
  <si>
    <t>Possible procedures to create game</t>
  </si>
  <si>
    <t>A</t>
  </si>
  <si>
    <t>Planning</t>
  </si>
  <si>
    <t>Game decision</t>
  </si>
  <si>
    <t>Code choice, language choice</t>
  </si>
  <si>
    <t>Procedure Path Decision</t>
  </si>
  <si>
    <t>Choice of development program</t>
  </si>
  <si>
    <t>implementation</t>
  </si>
  <si>
    <t>Creation of sprites</t>
  </si>
  <si>
    <t>Image handler</t>
  </si>
  <si>
    <t>Sound handler</t>
  </si>
  <si>
    <t>Input handler</t>
  </si>
  <si>
    <t>Coding</t>
  </si>
  <si>
    <t>Logic handler</t>
  </si>
  <si>
    <t>Testing</t>
  </si>
  <si>
    <t>Sefl testing</t>
  </si>
  <si>
    <t>Documentation</t>
  </si>
  <si>
    <t>Project Plan</t>
  </si>
  <si>
    <t xml:space="preserve">   </t>
  </si>
  <si>
    <t>Integration Testing</t>
  </si>
  <si>
    <t>Validation Testing</t>
  </si>
  <si>
    <t>Performance Testing</t>
  </si>
  <si>
    <t>Vision Document</t>
  </si>
  <si>
    <t>Test Plan</t>
  </si>
  <si>
    <t>User Menu</t>
  </si>
  <si>
    <t>Test Cases</t>
  </si>
  <si>
    <t>KING OF TOKYO PROJECT</t>
  </si>
  <si>
    <t xml:space="preserve">A = Aurelio , J = Jon, L = Lam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</si>
</sst>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0"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2">
    <xf numFmtId="0" fontId="0" fillId="0" borderId="0"/>
    <xf numFmtId="0" fontId="2" fillId="0" borderId="0" applyNumberFormat="0" applyFill="0" applyBorder="0" applyAlignment="0" applyProtection="0">
      <alignment vertical="top"/>
      <protection locked="0"/>
    </xf>
    <xf numFmtId="0" fontId="19" fillId="0" borderId="0"/>
    <xf numFmtId="43"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5" fontId="8" fillId="0" borderId="3">
      <alignment horizontal="center" vertical="center"/>
    </xf>
    <xf numFmtId="164"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65">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67" fontId="10" fillId="7" borderId="0" xfId="0" applyNumberFormat="1" applyFont="1" applyFill="1" applyAlignment="1">
      <alignment horizontal="center" vertical="center"/>
    </xf>
    <xf numFmtId="167" fontId="10" fillId="7" borderId="6" xfId="0" applyNumberFormat="1" applyFont="1" applyFill="1" applyBorder="1" applyAlignment="1">
      <alignment horizontal="center" vertical="center"/>
    </xf>
    <xf numFmtId="167" fontId="10" fillId="7" borderId="7" xfId="0" applyNumberFormat="1" applyFont="1" applyFill="1" applyBorder="1" applyAlignment="1">
      <alignment horizontal="center" vertical="center"/>
    </xf>
    <xf numFmtId="0" fontId="11" fillId="12"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0" fontId="5" fillId="9" borderId="2" xfId="0" applyFont="1" applyFill="1" applyBorder="1" applyAlignment="1">
      <alignment horizontal="left" vertical="center" indent="1"/>
    </xf>
    <xf numFmtId="164" fontId="0" fillId="9" borderId="2" xfId="0" applyNumberFormat="1" applyFill="1" applyBorder="1" applyAlignment="1">
      <alignment horizontal="center" vertical="center"/>
    </xf>
    <xf numFmtId="164" fontId="4" fillId="9" borderId="2" xfId="0" applyNumberFormat="1" applyFont="1" applyFill="1" applyBorder="1" applyAlignment="1">
      <alignment horizontal="center" vertical="center"/>
    </xf>
    <xf numFmtId="0" fontId="5" fillId="6" borderId="2" xfId="0" applyFont="1" applyFill="1" applyBorder="1" applyAlignment="1">
      <alignment horizontal="left" vertical="center" indent="1"/>
    </xf>
    <xf numFmtId="164" fontId="0" fillId="6" borderId="2" xfId="0" applyNumberFormat="1" applyFill="1" applyBorder="1" applyAlignment="1">
      <alignment horizontal="center" vertical="center"/>
    </xf>
    <xf numFmtId="164" fontId="4" fillId="6" borderId="2" xfId="0" applyNumberFormat="1" applyFont="1" applyFill="1" applyBorder="1" applyAlignment="1">
      <alignment horizontal="center" vertical="center"/>
    </xf>
    <xf numFmtId="0" fontId="5" fillId="5" borderId="2" xfId="0" applyFont="1" applyFill="1" applyBorder="1" applyAlignment="1">
      <alignment horizontal="left" vertical="center" indent="1"/>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0" fontId="7" fillId="2" borderId="2" xfId="0" applyFont="1" applyFill="1" applyBorder="1" applyAlignment="1">
      <alignment horizontal="left" vertical="center" indent="1"/>
    </xf>
    <xf numFmtId="164" fontId="3" fillId="2" borderId="2" xfId="0" applyNumberFormat="1" applyFont="1" applyFill="1" applyBorder="1" applyAlignment="1">
      <alignment horizontal="left" vertical="center"/>
    </xf>
    <xf numFmtId="164"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1" fillId="0" borderId="0" xfId="0" applyFont="1" applyAlignment="1">
      <alignment horizontal="left" vertical="top"/>
    </xf>
    <xf numFmtId="0" fontId="15"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9" fillId="0" borderId="0" xfId="2"/>
    <xf numFmtId="0" fontId="19" fillId="0" borderId="0" xfId="2" applyAlignment="1">
      <alignment wrapText="1"/>
    </xf>
    <xf numFmtId="0" fontId="19" fillId="0" borderId="0" xfId="0" applyFont="1" applyAlignment="1">
      <alignment horizontal="center"/>
    </xf>
    <xf numFmtId="0" fontId="9" fillId="0" borderId="0" xfId="6">
      <alignment vertical="top"/>
    </xf>
    <xf numFmtId="164" fontId="8" fillId="3" borderId="2" xfId="9" applyFill="1">
      <alignment horizontal="center" vertical="center"/>
    </xf>
    <xf numFmtId="164" fontId="8" fillId="4" borderId="2" xfId="9" applyFill="1">
      <alignment horizontal="center" vertical="center"/>
    </xf>
    <xf numFmtId="164" fontId="8" fillId="11" borderId="2" xfId="9" applyFill="1">
      <alignment horizontal="center" vertical="center"/>
    </xf>
    <xf numFmtId="164" fontId="8" fillId="10" borderId="2" xfId="9" applyFill="1">
      <alignment horizontal="center" vertical="center"/>
    </xf>
    <xf numFmtId="164" fontId="8" fillId="0" borderId="2" xfId="9">
      <alignment horizontal="center" vertical="center"/>
    </xf>
    <xf numFmtId="0" fontId="8" fillId="3" borderId="2" xfId="11" applyFill="1">
      <alignment horizontal="left" vertical="center" indent="2"/>
    </xf>
    <xf numFmtId="0" fontId="8" fillId="4" borderId="2" xfId="11" applyFill="1">
      <alignment horizontal="left" vertical="center" indent="2"/>
    </xf>
    <xf numFmtId="0" fontId="8" fillId="11" borderId="2" xfId="11" applyFill="1">
      <alignment horizontal="left" vertical="center" indent="2"/>
    </xf>
    <xf numFmtId="0" fontId="8" fillId="10" borderId="2" xfId="11" applyFill="1">
      <alignment horizontal="left" vertical="center" indent="2"/>
    </xf>
    <xf numFmtId="0" fontId="8" fillId="0" borderId="2" xfId="11">
      <alignment horizontal="left" vertical="center" indent="2"/>
    </xf>
    <xf numFmtId="9" fontId="0" fillId="0" borderId="9" xfId="0" applyNumberFormat="1" applyBorder="1" applyAlignment="1">
      <alignment vertical="center"/>
    </xf>
    <xf numFmtId="164" fontId="0" fillId="10" borderId="2" xfId="9" applyFont="1" applyFill="1">
      <alignment horizontal="center" vertical="center"/>
    </xf>
    <xf numFmtId="0" fontId="8" fillId="14" borderId="2" xfId="11" applyFill="1">
      <alignment horizontal="left" vertical="center" indent="2"/>
    </xf>
    <xf numFmtId="164" fontId="8" fillId="14" borderId="2" xfId="9" applyFill="1">
      <alignment horizontal="center" vertical="center"/>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8" fillId="0" borderId="3" xfId="8">
      <alignment horizontal="center" vertical="center"/>
    </xf>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5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57"/>
      <tableStyleElement type="headerRow" dxfId="56"/>
      <tableStyleElement type="totalRow" dxfId="55"/>
      <tableStyleElement type="firstColumn" dxfId="54"/>
      <tableStyleElement type="lastColumn" dxfId="53"/>
      <tableStyleElement type="firstRowStripe" dxfId="52"/>
      <tableStyleElement type="secondRowStripe" dxfId="51"/>
      <tableStyleElement type="firstColumnStripe" dxfId="50"/>
      <tableStyleElement type="secondColumnStripe" dxfId="4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S38"/>
  <sheetViews>
    <sheetView showGridLines="0" tabSelected="1" showRuler="0" zoomScaleNormal="81" zoomScalePageLayoutView="70" workbookViewId="0">
      <pane ySplit="4" topLeftCell="A5" activePane="bottomLeft" state="frozen"/>
      <selection pane="bottomLeft" activeCell="S9" sqref="S9"/>
    </sheetView>
  </sheetViews>
  <sheetFormatPr baseColWidth="10" defaultColWidth="8.83203125" defaultRowHeight="30" customHeight="1" x14ac:dyDescent="0.2"/>
  <cols>
    <col min="1" max="1" width="2.6640625" style="42" customWidth="1"/>
    <col min="2" max="2" width="32.1640625" customWidth="1"/>
    <col min="3" max="3" width="10.5" style="3" customWidth="1"/>
    <col min="4" max="4" width="10.5" customWidth="1"/>
    <col min="5" max="5" width="2.6640625" customWidth="1"/>
    <col min="6" max="6" width="6.1640625" hidden="1" customWidth="1"/>
    <col min="7" max="97" width="2.5" customWidth="1"/>
  </cols>
  <sheetData>
    <row r="1" spans="1:97" ht="30" customHeight="1" x14ac:dyDescent="0.2">
      <c r="A1" s="42" t="s">
        <v>23</v>
      </c>
      <c r="B1" s="45" t="s">
        <v>66</v>
      </c>
      <c r="C1" s="64">
        <f ca="1" xml:space="preserve"> TODAY() - 84</f>
        <v>43717</v>
      </c>
      <c r="D1" s="64"/>
    </row>
    <row r="2" spans="1:97" ht="50" customHeight="1" x14ac:dyDescent="0.2">
      <c r="A2" s="43" t="s">
        <v>24</v>
      </c>
      <c r="C2" s="5">
        <v>1</v>
      </c>
      <c r="G2" s="61">
        <f ca="1">G3</f>
        <v>43717</v>
      </c>
      <c r="H2" s="62"/>
      <c r="I2" s="62"/>
      <c r="J2" s="62"/>
      <c r="K2" s="62"/>
      <c r="L2" s="62"/>
      <c r="M2" s="63"/>
      <c r="N2" s="61">
        <f ca="1">N3</f>
        <v>43724</v>
      </c>
      <c r="O2" s="62"/>
      <c r="P2" s="62"/>
      <c r="Q2" s="62"/>
      <c r="R2" s="62"/>
      <c r="S2" s="62"/>
      <c r="T2" s="63"/>
      <c r="U2" s="61">
        <f ca="1">U3</f>
        <v>43731</v>
      </c>
      <c r="V2" s="62"/>
      <c r="W2" s="62"/>
      <c r="X2" s="62"/>
      <c r="Y2" s="62"/>
      <c r="Z2" s="62"/>
      <c r="AA2" s="63"/>
      <c r="AB2" s="61">
        <f ca="1">AB3</f>
        <v>43738</v>
      </c>
      <c r="AC2" s="62"/>
      <c r="AD2" s="62"/>
      <c r="AE2" s="62"/>
      <c r="AF2" s="62"/>
      <c r="AG2" s="62"/>
      <c r="AH2" s="63"/>
      <c r="AI2" s="61">
        <f ca="1">AI3</f>
        <v>43745</v>
      </c>
      <c r="AJ2" s="62"/>
      <c r="AK2" s="62"/>
      <c r="AL2" s="62"/>
      <c r="AM2" s="62"/>
      <c r="AN2" s="62"/>
      <c r="AO2" s="63"/>
      <c r="AP2" s="61">
        <f ca="1">AP3</f>
        <v>43752</v>
      </c>
      <c r="AQ2" s="62"/>
      <c r="AR2" s="62"/>
      <c r="AS2" s="62"/>
      <c r="AT2" s="62"/>
      <c r="AU2" s="62"/>
      <c r="AV2" s="63"/>
      <c r="AW2" s="61">
        <f ca="1">AW3</f>
        <v>43759</v>
      </c>
      <c r="AX2" s="62"/>
      <c r="AY2" s="62"/>
      <c r="AZ2" s="62"/>
      <c r="BA2" s="62"/>
      <c r="BB2" s="62"/>
      <c r="BC2" s="63"/>
      <c r="BD2" s="61">
        <f ca="1">BD3</f>
        <v>43766</v>
      </c>
      <c r="BE2" s="62"/>
      <c r="BF2" s="62"/>
      <c r="BG2" s="62"/>
      <c r="BH2" s="62"/>
      <c r="BI2" s="62"/>
      <c r="BJ2" s="63"/>
      <c r="BK2" s="61">
        <f ca="1">BK3</f>
        <v>43773</v>
      </c>
      <c r="BL2" s="62"/>
      <c r="BM2" s="62"/>
      <c r="BN2" s="62"/>
      <c r="BO2" s="62"/>
      <c r="BP2" s="62"/>
      <c r="BQ2" s="63"/>
      <c r="BR2" s="61">
        <f ca="1">BR3</f>
        <v>43780</v>
      </c>
      <c r="BS2" s="62"/>
      <c r="BT2" s="62"/>
      <c r="BU2" s="62"/>
      <c r="BV2" s="62"/>
      <c r="BW2" s="62"/>
      <c r="BX2" s="63"/>
      <c r="BY2" s="61">
        <f ca="1">BY3</f>
        <v>43787</v>
      </c>
      <c r="BZ2" s="62"/>
      <c r="CA2" s="62"/>
      <c r="CB2" s="62"/>
      <c r="CC2" s="62"/>
      <c r="CD2" s="62"/>
      <c r="CE2" s="63"/>
      <c r="CF2" s="61">
        <f ca="1">CF3</f>
        <v>43794</v>
      </c>
      <c r="CG2" s="62"/>
      <c r="CH2" s="62"/>
      <c r="CI2" s="62"/>
      <c r="CJ2" s="62"/>
      <c r="CK2" s="62"/>
      <c r="CL2" s="63"/>
      <c r="CM2" s="61">
        <f ca="1">CM3</f>
        <v>43801</v>
      </c>
      <c r="CN2" s="62"/>
      <c r="CO2" s="62"/>
      <c r="CP2" s="62"/>
      <c r="CQ2" s="62"/>
      <c r="CR2" s="62"/>
      <c r="CS2" s="63"/>
    </row>
    <row r="3" spans="1:97" ht="13" customHeight="1" x14ac:dyDescent="0.2">
      <c r="A3" s="43" t="s">
        <v>25</v>
      </c>
      <c r="B3" s="60"/>
      <c r="C3" s="60"/>
      <c r="D3" s="60"/>
      <c r="E3" s="60"/>
      <c r="G3" s="9">
        <f ca="1">Project_Start-WEEKDAY(Project_Start,1)+2+7*(Display_Week-1)</f>
        <v>43717</v>
      </c>
      <c r="H3" s="8">
        <f ca="1">G3+1</f>
        <v>43718</v>
      </c>
      <c r="I3" s="8">
        <f t="shared" ref="I3" ca="1" si="0">H3+1</f>
        <v>43719</v>
      </c>
      <c r="J3" s="8">
        <f t="shared" ref="J3" ca="1" si="1">I3+1</f>
        <v>43720</v>
      </c>
      <c r="K3" s="8">
        <f t="shared" ref="K3" ca="1" si="2">J3+1</f>
        <v>43721</v>
      </c>
      <c r="L3" s="8">
        <f t="shared" ref="L3" ca="1" si="3">K3+1</f>
        <v>43722</v>
      </c>
      <c r="M3" s="10">
        <f t="shared" ref="M3:O3" ca="1" si="4">L3+1</f>
        <v>43723</v>
      </c>
      <c r="N3" s="10">
        <f t="shared" ca="1" si="4"/>
        <v>43724</v>
      </c>
      <c r="O3" s="10">
        <f t="shared" ca="1" si="4"/>
        <v>43725</v>
      </c>
      <c r="P3" s="8">
        <f t="shared" ref="P3:BC3" ca="1" si="5">O3+1</f>
        <v>43726</v>
      </c>
      <c r="Q3" s="8">
        <f t="shared" ca="1" si="5"/>
        <v>43727</v>
      </c>
      <c r="R3" s="8">
        <f t="shared" ca="1" si="5"/>
        <v>43728</v>
      </c>
      <c r="S3" s="8">
        <f t="shared" ca="1" si="5"/>
        <v>43729</v>
      </c>
      <c r="T3" s="10">
        <f t="shared" ca="1" si="5"/>
        <v>43730</v>
      </c>
      <c r="U3" s="9">
        <f ca="1">T3+1</f>
        <v>43731</v>
      </c>
      <c r="V3" s="8">
        <f ca="1">U3+1</f>
        <v>43732</v>
      </c>
      <c r="W3" s="8">
        <f t="shared" ca="1" si="5"/>
        <v>43733</v>
      </c>
      <c r="X3" s="8">
        <f t="shared" ca="1" si="5"/>
        <v>43734</v>
      </c>
      <c r="Y3" s="8">
        <f t="shared" ca="1" si="5"/>
        <v>43735</v>
      </c>
      <c r="Z3" s="8">
        <f t="shared" ca="1" si="5"/>
        <v>43736</v>
      </c>
      <c r="AA3" s="10">
        <f t="shared" ca="1" si="5"/>
        <v>43737</v>
      </c>
      <c r="AB3" s="9">
        <f ca="1">AA3+1</f>
        <v>43738</v>
      </c>
      <c r="AC3" s="8">
        <f ca="1">AB3+1</f>
        <v>43739</v>
      </c>
      <c r="AD3" s="8">
        <f t="shared" ca="1" si="5"/>
        <v>43740</v>
      </c>
      <c r="AE3" s="8">
        <f t="shared" ca="1" si="5"/>
        <v>43741</v>
      </c>
      <c r="AF3" s="8">
        <f t="shared" ca="1" si="5"/>
        <v>43742</v>
      </c>
      <c r="AG3" s="8">
        <f t="shared" ca="1" si="5"/>
        <v>43743</v>
      </c>
      <c r="AH3" s="10">
        <f t="shared" ca="1" si="5"/>
        <v>43744</v>
      </c>
      <c r="AI3" s="9">
        <f ca="1">AH3+1</f>
        <v>43745</v>
      </c>
      <c r="AJ3" s="8">
        <f ca="1">AI3+1</f>
        <v>43746</v>
      </c>
      <c r="AK3" s="8">
        <f t="shared" ca="1" si="5"/>
        <v>43747</v>
      </c>
      <c r="AL3" s="8">
        <f t="shared" ca="1" si="5"/>
        <v>43748</v>
      </c>
      <c r="AM3" s="8">
        <f t="shared" ca="1" si="5"/>
        <v>43749</v>
      </c>
      <c r="AN3" s="8">
        <f t="shared" ca="1" si="5"/>
        <v>43750</v>
      </c>
      <c r="AO3" s="10">
        <f t="shared" ca="1" si="5"/>
        <v>43751</v>
      </c>
      <c r="AP3" s="9">
        <f ca="1">AO3+1</f>
        <v>43752</v>
      </c>
      <c r="AQ3" s="8">
        <f ca="1">AP3+1</f>
        <v>43753</v>
      </c>
      <c r="AR3" s="8">
        <f t="shared" ca="1" si="5"/>
        <v>43754</v>
      </c>
      <c r="AS3" s="8">
        <f t="shared" ca="1" si="5"/>
        <v>43755</v>
      </c>
      <c r="AT3" s="8">
        <f t="shared" ca="1" si="5"/>
        <v>43756</v>
      </c>
      <c r="AU3" s="8">
        <f t="shared" ca="1" si="5"/>
        <v>43757</v>
      </c>
      <c r="AV3" s="10">
        <f t="shared" ca="1" si="5"/>
        <v>43758</v>
      </c>
      <c r="AW3" s="9">
        <f ca="1">AV3+1</f>
        <v>43759</v>
      </c>
      <c r="AX3" s="8">
        <f ca="1">AW3+1</f>
        <v>43760</v>
      </c>
      <c r="AY3" s="8">
        <f t="shared" ca="1" si="5"/>
        <v>43761</v>
      </c>
      <c r="AZ3" s="8">
        <f t="shared" ca="1" si="5"/>
        <v>43762</v>
      </c>
      <c r="BA3" s="8">
        <f t="shared" ca="1" si="5"/>
        <v>43763</v>
      </c>
      <c r="BB3" s="8">
        <f t="shared" ca="1" si="5"/>
        <v>43764</v>
      </c>
      <c r="BC3" s="10">
        <f t="shared" ca="1" si="5"/>
        <v>43765</v>
      </c>
      <c r="BD3" s="9">
        <f ca="1">BC3+1</f>
        <v>43766</v>
      </c>
      <c r="BE3" s="8">
        <f ca="1">BD3+1</f>
        <v>43767</v>
      </c>
      <c r="BF3" s="8">
        <f t="shared" ref="BF3:BJ3" ca="1" si="6">BE3+1</f>
        <v>43768</v>
      </c>
      <c r="BG3" s="8">
        <f t="shared" ca="1" si="6"/>
        <v>43769</v>
      </c>
      <c r="BH3" s="8">
        <f t="shared" ca="1" si="6"/>
        <v>43770</v>
      </c>
      <c r="BI3" s="8">
        <f t="shared" ca="1" si="6"/>
        <v>43771</v>
      </c>
      <c r="BJ3" s="10">
        <f t="shared" ca="1" si="6"/>
        <v>43772</v>
      </c>
      <c r="BK3" s="9">
        <f ca="1">BJ3+1</f>
        <v>43773</v>
      </c>
      <c r="BL3" s="8">
        <f ca="1">BK3+1</f>
        <v>43774</v>
      </c>
      <c r="BM3" s="8">
        <f t="shared" ref="BM3:BQ3" ca="1" si="7">BL3+1</f>
        <v>43775</v>
      </c>
      <c r="BN3" s="8">
        <f t="shared" ca="1" si="7"/>
        <v>43776</v>
      </c>
      <c r="BO3" s="8">
        <f t="shared" ca="1" si="7"/>
        <v>43777</v>
      </c>
      <c r="BP3" s="8">
        <f t="shared" ca="1" si="7"/>
        <v>43778</v>
      </c>
      <c r="BQ3" s="10">
        <f t="shared" ca="1" si="7"/>
        <v>43779</v>
      </c>
      <c r="BR3" s="9">
        <f ca="1">BQ3+1</f>
        <v>43780</v>
      </c>
      <c r="BS3" s="8">
        <f ca="1">BR3+1</f>
        <v>43781</v>
      </c>
      <c r="BT3" s="8">
        <f t="shared" ref="BT3" ca="1" si="8">BS3+1</f>
        <v>43782</v>
      </c>
      <c r="BU3" s="8">
        <f t="shared" ref="BU3" ca="1" si="9">BT3+1</f>
        <v>43783</v>
      </c>
      <c r="BV3" s="8">
        <f t="shared" ref="BV3" ca="1" si="10">BU3+1</f>
        <v>43784</v>
      </c>
      <c r="BW3" s="8">
        <f t="shared" ref="BW3" ca="1" si="11">BV3+1</f>
        <v>43785</v>
      </c>
      <c r="BX3" s="10">
        <f t="shared" ref="BX3" ca="1" si="12">BW3+1</f>
        <v>43786</v>
      </c>
      <c r="BY3" s="9">
        <f ca="1">BX3+1</f>
        <v>43787</v>
      </c>
      <c r="BZ3" s="8">
        <f ca="1">BY3+1</f>
        <v>43788</v>
      </c>
      <c r="CA3" s="8">
        <f t="shared" ref="CA3" ca="1" si="13">BZ3+1</f>
        <v>43789</v>
      </c>
      <c r="CB3" s="8">
        <f t="shared" ref="CB3" ca="1" si="14">CA3+1</f>
        <v>43790</v>
      </c>
      <c r="CC3" s="8">
        <f t="shared" ref="CC3" ca="1" si="15">CB3+1</f>
        <v>43791</v>
      </c>
      <c r="CD3" s="8">
        <f t="shared" ref="CD3" ca="1" si="16">CC3+1</f>
        <v>43792</v>
      </c>
      <c r="CE3" s="10">
        <f t="shared" ref="CE3" ca="1" si="17">CD3+1</f>
        <v>43793</v>
      </c>
      <c r="CF3" s="9">
        <f ca="1">CE3+1</f>
        <v>43794</v>
      </c>
      <c r="CG3" s="8">
        <f ca="1">CF3+1</f>
        <v>43795</v>
      </c>
      <c r="CH3" s="8">
        <f t="shared" ref="CH3" ca="1" si="18">CG3+1</f>
        <v>43796</v>
      </c>
      <c r="CI3" s="8">
        <f t="shared" ref="CI3" ca="1" si="19">CH3+1</f>
        <v>43797</v>
      </c>
      <c r="CJ3" s="8">
        <f t="shared" ref="CJ3" ca="1" si="20">CI3+1</f>
        <v>43798</v>
      </c>
      <c r="CK3" s="8">
        <f t="shared" ref="CK3" ca="1" si="21">CJ3+1</f>
        <v>43799</v>
      </c>
      <c r="CL3" s="10">
        <f t="shared" ref="CL3" ca="1" si="22">CK3+1</f>
        <v>43800</v>
      </c>
      <c r="CM3" s="9">
        <f ca="1">CL3+1</f>
        <v>43801</v>
      </c>
      <c r="CN3" s="8">
        <f ca="1">CM3+1</f>
        <v>43802</v>
      </c>
      <c r="CO3" s="8">
        <f t="shared" ref="CO3" ca="1" si="23">CN3+1</f>
        <v>43803</v>
      </c>
      <c r="CP3" s="8">
        <f t="shared" ref="CP3" ca="1" si="24">CO3+1</f>
        <v>43804</v>
      </c>
      <c r="CQ3" s="8">
        <f t="shared" ref="CQ3" ca="1" si="25">CP3+1</f>
        <v>43805</v>
      </c>
      <c r="CR3" s="8">
        <f t="shared" ref="CR3" ca="1" si="26">CQ3+1</f>
        <v>43806</v>
      </c>
      <c r="CS3" s="10">
        <f t="shared" ref="CS3" ca="1" si="27">CR3+1</f>
        <v>43807</v>
      </c>
    </row>
    <row r="4" spans="1:97" ht="14" customHeight="1" thickBot="1" x14ac:dyDescent="0.25">
      <c r="A4" s="43" t="s">
        <v>26</v>
      </c>
      <c r="B4" s="6" t="s">
        <v>5</v>
      </c>
      <c r="C4" s="7" t="s">
        <v>2</v>
      </c>
      <c r="D4" s="7" t="s">
        <v>3</v>
      </c>
      <c r="E4" s="7"/>
      <c r="F4" s="7" t="s">
        <v>4</v>
      </c>
      <c r="G4" s="11" t="str">
        <f t="shared" ref="G4:M4" ca="1" si="28">LEFT(TEXT(G3,"ddd"),1)</f>
        <v>M</v>
      </c>
      <c r="H4" s="11" t="str">
        <f t="shared" ca="1" si="28"/>
        <v>T</v>
      </c>
      <c r="I4" s="11" t="str">
        <f t="shared" ca="1" si="28"/>
        <v>W</v>
      </c>
      <c r="J4" s="11" t="str">
        <f t="shared" ca="1" si="28"/>
        <v>T</v>
      </c>
      <c r="K4" s="11" t="str">
        <f t="shared" ca="1" si="28"/>
        <v>F</v>
      </c>
      <c r="L4" s="11" t="str">
        <f t="shared" ca="1" si="28"/>
        <v>S</v>
      </c>
      <c r="M4" s="11" t="str">
        <f t="shared" ca="1" si="28"/>
        <v>S</v>
      </c>
      <c r="N4" s="11" t="str">
        <f t="shared" ref="N4" ca="1" si="29">LEFT(TEXT(N3,"ddd"),1)</f>
        <v>M</v>
      </c>
      <c r="O4" s="11" t="str">
        <f t="shared" ref="O4:AW4" ca="1" si="30">LEFT(TEXT(O3,"ddd"),1)</f>
        <v>T</v>
      </c>
      <c r="P4" s="11" t="str">
        <f t="shared" ca="1" si="30"/>
        <v>W</v>
      </c>
      <c r="Q4" s="11" t="str">
        <f t="shared" ca="1" si="30"/>
        <v>T</v>
      </c>
      <c r="R4" s="11" t="str">
        <f t="shared" ca="1" si="30"/>
        <v>F</v>
      </c>
      <c r="S4" s="11" t="str">
        <f t="shared" ca="1" si="30"/>
        <v>S</v>
      </c>
      <c r="T4" s="11" t="str">
        <f t="shared" ca="1" si="30"/>
        <v>S</v>
      </c>
      <c r="U4" s="11" t="str">
        <f t="shared" ca="1" si="30"/>
        <v>M</v>
      </c>
      <c r="V4" s="11" t="str">
        <f t="shared" ca="1" si="30"/>
        <v>T</v>
      </c>
      <c r="W4" s="11" t="str">
        <f t="shared" ca="1" si="30"/>
        <v>W</v>
      </c>
      <c r="X4" s="11" t="str">
        <f t="shared" ca="1" si="30"/>
        <v>T</v>
      </c>
      <c r="Y4" s="11" t="str">
        <f t="shared" ca="1" si="30"/>
        <v>F</v>
      </c>
      <c r="Z4" s="11" t="str">
        <f t="shared" ca="1" si="30"/>
        <v>S</v>
      </c>
      <c r="AA4" s="11" t="str">
        <f t="shared" ca="1" si="30"/>
        <v>S</v>
      </c>
      <c r="AB4" s="11" t="str">
        <f t="shared" ca="1" si="30"/>
        <v>M</v>
      </c>
      <c r="AC4" s="11" t="str">
        <f t="shared" ca="1" si="30"/>
        <v>T</v>
      </c>
      <c r="AD4" s="11" t="str">
        <f t="shared" ca="1" si="30"/>
        <v>W</v>
      </c>
      <c r="AE4" s="11" t="str">
        <f t="shared" ca="1" si="30"/>
        <v>T</v>
      </c>
      <c r="AF4" s="11" t="str">
        <f t="shared" ca="1" si="30"/>
        <v>F</v>
      </c>
      <c r="AG4" s="11" t="str">
        <f t="shared" ca="1" si="30"/>
        <v>S</v>
      </c>
      <c r="AH4" s="11" t="str">
        <f t="shared" ca="1" si="30"/>
        <v>S</v>
      </c>
      <c r="AI4" s="11" t="str">
        <f t="shared" ca="1" si="30"/>
        <v>M</v>
      </c>
      <c r="AJ4" s="11" t="str">
        <f t="shared" ca="1" si="30"/>
        <v>T</v>
      </c>
      <c r="AK4" s="11" t="str">
        <f t="shared" ca="1" si="30"/>
        <v>W</v>
      </c>
      <c r="AL4" s="11" t="str">
        <f t="shared" ca="1" si="30"/>
        <v>T</v>
      </c>
      <c r="AM4" s="11" t="str">
        <f t="shared" ca="1" si="30"/>
        <v>F</v>
      </c>
      <c r="AN4" s="11" t="str">
        <f t="shared" ca="1" si="30"/>
        <v>S</v>
      </c>
      <c r="AO4" s="11" t="str">
        <f t="shared" ca="1" si="30"/>
        <v>S</v>
      </c>
      <c r="AP4" s="11" t="str">
        <f t="shared" ca="1" si="30"/>
        <v>M</v>
      </c>
      <c r="AQ4" s="11" t="str">
        <f t="shared" ca="1" si="30"/>
        <v>T</v>
      </c>
      <c r="AR4" s="11" t="str">
        <f t="shared" ca="1" si="30"/>
        <v>W</v>
      </c>
      <c r="AS4" s="11" t="str">
        <f t="shared" ca="1" si="30"/>
        <v>T</v>
      </c>
      <c r="AT4" s="11" t="str">
        <f t="shared" ca="1" si="30"/>
        <v>F</v>
      </c>
      <c r="AU4" s="11" t="str">
        <f t="shared" ca="1" si="30"/>
        <v>S</v>
      </c>
      <c r="AV4" s="11" t="str">
        <f t="shared" ca="1" si="30"/>
        <v>S</v>
      </c>
      <c r="AW4" s="11" t="str">
        <f t="shared" ca="1" si="30"/>
        <v>M</v>
      </c>
      <c r="AX4" s="11" t="str">
        <f t="shared" ref="AX4:BQ4" ca="1" si="31">LEFT(TEXT(AX3,"ddd"),1)</f>
        <v>T</v>
      </c>
      <c r="AY4" s="11" t="str">
        <f t="shared" ca="1" si="31"/>
        <v>W</v>
      </c>
      <c r="AZ4" s="11" t="str">
        <f t="shared" ca="1" si="31"/>
        <v>T</v>
      </c>
      <c r="BA4" s="11" t="str">
        <f t="shared" ca="1" si="31"/>
        <v>F</v>
      </c>
      <c r="BB4" s="11" t="str">
        <f t="shared" ca="1" si="31"/>
        <v>S</v>
      </c>
      <c r="BC4" s="11" t="str">
        <f t="shared" ca="1" si="31"/>
        <v>S</v>
      </c>
      <c r="BD4" s="11" t="str">
        <f t="shared" ca="1" si="31"/>
        <v>M</v>
      </c>
      <c r="BE4" s="11" t="str">
        <f t="shared" ca="1" si="31"/>
        <v>T</v>
      </c>
      <c r="BF4" s="11" t="str">
        <f t="shared" ca="1" si="31"/>
        <v>W</v>
      </c>
      <c r="BG4" s="11" t="str">
        <f t="shared" ca="1" si="31"/>
        <v>T</v>
      </c>
      <c r="BH4" s="11" t="str">
        <f t="shared" ca="1" si="31"/>
        <v>F</v>
      </c>
      <c r="BI4" s="11" t="str">
        <f t="shared" ca="1" si="31"/>
        <v>S</v>
      </c>
      <c r="BJ4" s="11" t="str">
        <f t="shared" ca="1" si="31"/>
        <v>S</v>
      </c>
      <c r="BK4" s="11" t="str">
        <f t="shared" ca="1" si="31"/>
        <v>M</v>
      </c>
      <c r="BL4" s="11" t="str">
        <f t="shared" ca="1" si="31"/>
        <v>T</v>
      </c>
      <c r="BM4" s="11" t="str">
        <f t="shared" ca="1" si="31"/>
        <v>W</v>
      </c>
      <c r="BN4" s="11" t="str">
        <f t="shared" ca="1" si="31"/>
        <v>T</v>
      </c>
      <c r="BO4" s="11" t="str">
        <f t="shared" ca="1" si="31"/>
        <v>F</v>
      </c>
      <c r="BP4" s="11" t="str">
        <f t="shared" ca="1" si="31"/>
        <v>S</v>
      </c>
      <c r="BQ4" s="11" t="str">
        <f t="shared" ca="1" si="31"/>
        <v>S</v>
      </c>
      <c r="BR4" s="11" t="str">
        <f t="shared" ref="BR4:CL4" ca="1" si="32">LEFT(TEXT(BR3,"ddd"),1)</f>
        <v>M</v>
      </c>
      <c r="BS4" s="11" t="str">
        <f t="shared" ca="1" si="32"/>
        <v>T</v>
      </c>
      <c r="BT4" s="11" t="str">
        <f t="shared" ca="1" si="32"/>
        <v>W</v>
      </c>
      <c r="BU4" s="11" t="str">
        <f t="shared" ca="1" si="32"/>
        <v>T</v>
      </c>
      <c r="BV4" s="11" t="str">
        <f t="shared" ca="1" si="32"/>
        <v>F</v>
      </c>
      <c r="BW4" s="11" t="str">
        <f t="shared" ca="1" si="32"/>
        <v>S</v>
      </c>
      <c r="BX4" s="11" t="str">
        <f t="shared" ca="1" si="32"/>
        <v>S</v>
      </c>
      <c r="BY4" s="11" t="str">
        <f t="shared" ca="1" si="32"/>
        <v>M</v>
      </c>
      <c r="BZ4" s="11" t="str">
        <f t="shared" ca="1" si="32"/>
        <v>T</v>
      </c>
      <c r="CA4" s="11" t="str">
        <f t="shared" ca="1" si="32"/>
        <v>W</v>
      </c>
      <c r="CB4" s="11" t="str">
        <f t="shared" ca="1" si="32"/>
        <v>T</v>
      </c>
      <c r="CC4" s="11" t="str">
        <f t="shared" ca="1" si="32"/>
        <v>F</v>
      </c>
      <c r="CD4" s="11" t="str">
        <f t="shared" ca="1" si="32"/>
        <v>S</v>
      </c>
      <c r="CE4" s="11" t="str">
        <f t="shared" ca="1" si="32"/>
        <v>S</v>
      </c>
      <c r="CF4" s="11" t="str">
        <f t="shared" ca="1" si="32"/>
        <v>M</v>
      </c>
      <c r="CG4" s="11" t="str">
        <f t="shared" ca="1" si="32"/>
        <v>T</v>
      </c>
      <c r="CH4" s="11" t="str">
        <f t="shared" ca="1" si="32"/>
        <v>W</v>
      </c>
      <c r="CI4" s="11" t="str">
        <f t="shared" ca="1" si="32"/>
        <v>T</v>
      </c>
      <c r="CJ4" s="11" t="str">
        <f t="shared" ca="1" si="32"/>
        <v>F</v>
      </c>
      <c r="CK4" s="11" t="str">
        <f t="shared" ca="1" si="32"/>
        <v>S</v>
      </c>
      <c r="CL4" s="11" t="str">
        <f t="shared" ca="1" si="32"/>
        <v>S</v>
      </c>
      <c r="CM4" s="11" t="str">
        <f t="shared" ref="CM4:CS4" ca="1" si="33">LEFT(TEXT(CM3,"ddd"),1)</f>
        <v>M</v>
      </c>
      <c r="CN4" s="11" t="str">
        <f t="shared" ca="1" si="33"/>
        <v>T</v>
      </c>
      <c r="CO4" s="11" t="str">
        <f t="shared" ca="1" si="33"/>
        <v>W</v>
      </c>
      <c r="CP4" s="11" t="str">
        <f t="shared" ca="1" si="33"/>
        <v>T</v>
      </c>
      <c r="CQ4" s="11" t="str">
        <f t="shared" ca="1" si="33"/>
        <v>F</v>
      </c>
      <c r="CR4" s="11" t="str">
        <f t="shared" ca="1" si="33"/>
        <v>S</v>
      </c>
      <c r="CS4" s="11" t="str">
        <f t="shared" ca="1" si="33"/>
        <v>S</v>
      </c>
    </row>
    <row r="5" spans="1:97" s="2" customFormat="1" ht="30" customHeight="1" thickBot="1" x14ac:dyDescent="0.25">
      <c r="A5" s="43" t="s">
        <v>28</v>
      </c>
      <c r="B5" s="58" t="s">
        <v>65</v>
      </c>
      <c r="C5" s="59">
        <v>43720</v>
      </c>
      <c r="D5" s="59">
        <v>43801</v>
      </c>
      <c r="E5" s="12"/>
      <c r="F5" s="12">
        <f t="shared" ref="F5:F36" si="34">IF(OR(ISBLANK(task_start),ISBLANK(task_end)),"",task_end-task_start+1)</f>
        <v>82</v>
      </c>
      <c r="G5" s="29"/>
      <c r="H5" s="29"/>
      <c r="I5" s="29"/>
      <c r="J5" s="56" t="s">
        <v>32</v>
      </c>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c r="BQ5" s="29"/>
      <c r="BR5" s="29"/>
      <c r="BS5" s="29"/>
      <c r="BT5" s="29"/>
      <c r="BU5" s="29"/>
      <c r="BV5" s="29"/>
      <c r="BW5" s="29"/>
      <c r="BX5" s="29"/>
      <c r="BY5" s="29"/>
      <c r="BZ5" s="29"/>
      <c r="CA5" s="29"/>
      <c r="CB5" s="29"/>
      <c r="CC5" s="29"/>
      <c r="CD5" s="29"/>
      <c r="CE5" s="29"/>
      <c r="CF5" s="29"/>
      <c r="CG5" s="29"/>
      <c r="CH5" s="29"/>
      <c r="CI5" s="29"/>
      <c r="CJ5" s="29"/>
      <c r="CK5" s="29"/>
      <c r="CL5" s="29"/>
      <c r="CM5" s="29"/>
      <c r="CN5" s="29"/>
      <c r="CO5" s="29"/>
      <c r="CP5" s="29"/>
      <c r="CQ5" s="29"/>
      <c r="CR5" s="29"/>
      <c r="CS5" s="29"/>
    </row>
    <row r="6" spans="1:97" s="2" customFormat="1" ht="30" customHeight="1" thickBot="1" x14ac:dyDescent="0.25">
      <c r="A6" s="43" t="s">
        <v>27</v>
      </c>
      <c r="B6" s="13" t="s">
        <v>36</v>
      </c>
      <c r="C6" s="14"/>
      <c r="D6" s="15"/>
      <c r="E6" s="12"/>
      <c r="F6" s="12" t="str">
        <f t="shared" si="34"/>
        <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row>
    <row r="7" spans="1:97" s="2" customFormat="1" ht="30" customHeight="1" thickBot="1" x14ac:dyDescent="0.25">
      <c r="A7" s="43" t="s">
        <v>28</v>
      </c>
      <c r="B7" s="51" t="s">
        <v>31</v>
      </c>
      <c r="C7" s="46">
        <v>43720</v>
      </c>
      <c r="D7" s="46">
        <f>C7+2</f>
        <v>43722</v>
      </c>
      <c r="E7" s="12"/>
      <c r="F7" s="12">
        <f t="shared" si="34"/>
        <v>3</v>
      </c>
      <c r="G7" s="29"/>
      <c r="H7" s="29"/>
      <c r="I7" s="29"/>
      <c r="J7" s="56" t="s">
        <v>32</v>
      </c>
      <c r="K7" s="29"/>
      <c r="L7" s="29"/>
      <c r="M7" s="29"/>
      <c r="N7" s="29"/>
      <c r="O7" s="29"/>
      <c r="P7" s="29"/>
      <c r="Q7" s="29"/>
      <c r="R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29"/>
      <c r="CC7" s="29"/>
      <c r="CD7" s="29"/>
      <c r="CE7" s="29"/>
      <c r="CF7" s="29"/>
      <c r="CG7" s="29"/>
      <c r="CH7" s="29"/>
      <c r="CI7" s="29"/>
      <c r="CJ7" s="29"/>
      <c r="CK7" s="29"/>
      <c r="CL7" s="29"/>
      <c r="CM7" s="29"/>
      <c r="CN7" s="29"/>
      <c r="CO7" s="29"/>
      <c r="CP7" s="29"/>
      <c r="CQ7" s="29"/>
      <c r="CR7" s="29"/>
      <c r="CS7" s="29"/>
    </row>
    <row r="8" spans="1:97" s="2" customFormat="1" ht="30" customHeight="1" thickBot="1" x14ac:dyDescent="0.25">
      <c r="A8" s="43" t="s">
        <v>29</v>
      </c>
      <c r="B8" s="51" t="s">
        <v>34</v>
      </c>
      <c r="C8" s="46">
        <f>D7</f>
        <v>43722</v>
      </c>
      <c r="D8" s="46">
        <f>C8+1</f>
        <v>43723</v>
      </c>
      <c r="E8" s="12"/>
      <c r="F8" s="12">
        <f t="shared" si="34"/>
        <v>2</v>
      </c>
      <c r="G8" s="29"/>
      <c r="H8" s="29"/>
      <c r="I8" s="29"/>
      <c r="J8" s="29"/>
      <c r="K8" s="29"/>
      <c r="L8" s="56" t="s">
        <v>32</v>
      </c>
      <c r="M8" s="29"/>
      <c r="N8" s="29"/>
      <c r="O8" s="29"/>
      <c r="P8" s="29"/>
      <c r="Q8" s="29"/>
      <c r="R8" s="29"/>
      <c r="S8" s="29"/>
      <c r="T8" s="29"/>
      <c r="U8" s="29"/>
      <c r="V8" s="29"/>
      <c r="W8" s="29"/>
      <c r="X8" s="29"/>
      <c r="Y8" s="29"/>
      <c r="Z8" s="30"/>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c r="CL8" s="29"/>
      <c r="CM8" s="29"/>
      <c r="CN8" s="29"/>
      <c r="CO8" s="29"/>
      <c r="CP8" s="29"/>
      <c r="CQ8" s="29"/>
      <c r="CR8" s="29"/>
      <c r="CS8" s="29"/>
    </row>
    <row r="9" spans="1:97" s="2" customFormat="1" ht="30" customHeight="1" thickBot="1" x14ac:dyDescent="0.25">
      <c r="A9" s="42"/>
      <c r="B9" s="51" t="s">
        <v>35</v>
      </c>
      <c r="C9" s="46">
        <f>D8</f>
        <v>43723</v>
      </c>
      <c r="D9" s="46">
        <f>C9+2</f>
        <v>43725</v>
      </c>
      <c r="E9" s="12"/>
      <c r="F9" s="12">
        <f t="shared" si="34"/>
        <v>3</v>
      </c>
      <c r="G9" s="29"/>
      <c r="H9" s="29"/>
      <c r="I9" s="29"/>
      <c r="J9" s="29"/>
      <c r="K9" s="29"/>
      <c r="L9" s="29"/>
      <c r="M9" s="29" t="s">
        <v>33</v>
      </c>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29"/>
      <c r="CR9" s="29"/>
      <c r="CS9" s="29"/>
    </row>
    <row r="10" spans="1:97" s="2" customFormat="1" ht="30" customHeight="1" thickBot="1" x14ac:dyDescent="0.25">
      <c r="A10" s="42"/>
      <c r="B10" s="51" t="s">
        <v>37</v>
      </c>
      <c r="C10" s="46">
        <f>D9</f>
        <v>43725</v>
      </c>
      <c r="D10" s="46">
        <f>C10+2</f>
        <v>43727</v>
      </c>
      <c r="E10" s="12"/>
      <c r="F10" s="12">
        <f t="shared" si="34"/>
        <v>3</v>
      </c>
      <c r="G10" s="29"/>
      <c r="H10" s="29"/>
      <c r="I10" s="29"/>
      <c r="J10" s="29"/>
      <c r="K10" s="29"/>
      <c r="L10" s="29"/>
      <c r="M10" s="29"/>
      <c r="N10" s="29"/>
      <c r="O10" s="29" t="s">
        <v>38</v>
      </c>
      <c r="P10" s="29"/>
      <c r="Q10" s="29"/>
      <c r="R10" s="29"/>
      <c r="S10" s="29"/>
      <c r="T10" s="29"/>
      <c r="U10" s="29"/>
      <c r="V10" s="29"/>
      <c r="W10" s="29"/>
      <c r="X10" s="29"/>
      <c r="Y10" s="29"/>
      <c r="Z10" s="29"/>
      <c r="AA10" s="29"/>
      <c r="AB10" s="29"/>
      <c r="AC10" s="29"/>
      <c r="AD10" s="30"/>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row>
    <row r="11" spans="1:97" s="2" customFormat="1" ht="30" customHeight="1" thickBot="1" x14ac:dyDescent="0.25">
      <c r="A11" s="42"/>
      <c r="B11" s="51" t="s">
        <v>39</v>
      </c>
      <c r="C11" s="46">
        <f>C10 + 1</f>
        <v>43726</v>
      </c>
      <c r="D11" s="46">
        <v>43728</v>
      </c>
      <c r="E11" s="12"/>
      <c r="F11" s="12">
        <f t="shared" si="34"/>
        <v>3</v>
      </c>
      <c r="G11" s="29"/>
      <c r="H11" s="29"/>
      <c r="I11" s="29"/>
      <c r="J11" s="29"/>
      <c r="K11" s="29"/>
      <c r="L11" s="29"/>
      <c r="M11" s="29"/>
      <c r="N11" s="29"/>
      <c r="O11" s="29"/>
      <c r="P11" s="29" t="s">
        <v>40</v>
      </c>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row>
    <row r="12" spans="1:97" s="2" customFormat="1" ht="30" customHeight="1" thickBot="1" x14ac:dyDescent="0.25">
      <c r="A12" s="43" t="s">
        <v>30</v>
      </c>
      <c r="B12" s="16" t="s">
        <v>41</v>
      </c>
      <c r="C12" s="17"/>
      <c r="D12" s="18"/>
      <c r="E12" s="12"/>
      <c r="F12" s="12" t="str">
        <f t="shared" si="34"/>
        <v/>
      </c>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row>
    <row r="13" spans="1:97" s="2" customFormat="1" ht="30" customHeight="1" thickBot="1" x14ac:dyDescent="0.25">
      <c r="A13" s="43"/>
      <c r="B13" s="52" t="s">
        <v>42</v>
      </c>
      <c r="C13" s="47">
        <v>43729</v>
      </c>
      <c r="D13" s="47">
        <f>C13+2</f>
        <v>43731</v>
      </c>
      <c r="E13" s="12"/>
      <c r="F13" s="12">
        <f t="shared" si="34"/>
        <v>3</v>
      </c>
      <c r="G13" s="29"/>
      <c r="H13" s="29"/>
      <c r="I13" s="29"/>
      <c r="J13" s="29"/>
      <c r="K13" s="29"/>
      <c r="L13" s="29"/>
      <c r="M13" s="29"/>
      <c r="N13" s="29"/>
      <c r="O13" s="29"/>
      <c r="P13" s="29"/>
      <c r="Q13" s="29"/>
      <c r="R13" s="29"/>
      <c r="S13" s="29"/>
      <c r="T13" s="29" t="s">
        <v>33</v>
      </c>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29"/>
      <c r="CR13" s="29"/>
      <c r="CS13" s="29"/>
    </row>
    <row r="14" spans="1:97" s="2" customFormat="1" ht="30" customHeight="1" thickBot="1" x14ac:dyDescent="0.25">
      <c r="A14" s="42"/>
      <c r="B14" s="52" t="s">
        <v>43</v>
      </c>
      <c r="C14" s="47">
        <f>C13+2</f>
        <v>43731</v>
      </c>
      <c r="D14" s="47">
        <f>C14+2</f>
        <v>43733</v>
      </c>
      <c r="E14" s="12"/>
      <c r="F14" s="12">
        <f t="shared" si="34"/>
        <v>3</v>
      </c>
      <c r="G14" s="29"/>
      <c r="H14" s="29"/>
      <c r="I14" s="29"/>
      <c r="J14" s="29"/>
      <c r="K14" s="29"/>
      <c r="L14" s="30"/>
      <c r="M14" s="30"/>
      <c r="N14" s="29"/>
      <c r="O14" s="29"/>
      <c r="P14" s="29"/>
      <c r="Q14" s="29"/>
      <c r="R14" s="29"/>
      <c r="S14" s="29"/>
      <c r="T14" s="29"/>
      <c r="U14" s="29"/>
      <c r="V14" s="29" t="s">
        <v>40</v>
      </c>
      <c r="W14" s="29"/>
      <c r="X14" s="29"/>
      <c r="Y14" s="29"/>
      <c r="Z14" s="30"/>
      <c r="AA14" s="30"/>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row>
    <row r="15" spans="1:97" s="2" customFormat="1" ht="30" customHeight="1" thickBot="1" x14ac:dyDescent="0.25">
      <c r="A15" s="42"/>
      <c r="B15" s="52" t="s">
        <v>44</v>
      </c>
      <c r="C15" s="47">
        <f>D14</f>
        <v>43733</v>
      </c>
      <c r="D15" s="47">
        <f>C15+2</f>
        <v>43735</v>
      </c>
      <c r="E15" s="12"/>
      <c r="F15" s="12">
        <f t="shared" si="34"/>
        <v>3</v>
      </c>
      <c r="G15" s="29"/>
      <c r="H15" s="29"/>
      <c r="I15" s="29"/>
      <c r="J15" s="29"/>
      <c r="K15" s="29"/>
      <c r="L15" s="29"/>
      <c r="M15" s="29"/>
      <c r="N15" s="29"/>
      <c r="O15" s="29"/>
      <c r="P15" s="29"/>
      <c r="Q15" s="29"/>
      <c r="R15" s="29"/>
      <c r="S15" s="29"/>
      <c r="T15" s="29"/>
      <c r="U15" s="29"/>
      <c r="V15" s="29"/>
      <c r="W15" s="29"/>
      <c r="X15" s="29" t="s">
        <v>38</v>
      </c>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t="s">
        <v>57</v>
      </c>
      <c r="CD15" s="29"/>
      <c r="CE15" s="29"/>
      <c r="CF15" s="29"/>
      <c r="CG15" s="29"/>
      <c r="CH15" s="29"/>
      <c r="CI15" s="29"/>
      <c r="CJ15" s="29" t="s">
        <v>57</v>
      </c>
      <c r="CK15" s="29"/>
      <c r="CL15" s="29"/>
      <c r="CM15" s="29"/>
      <c r="CN15" s="29"/>
      <c r="CO15" s="29"/>
      <c r="CP15" s="29"/>
      <c r="CQ15" s="29" t="s">
        <v>57</v>
      </c>
      <c r="CR15" s="29"/>
      <c r="CS15" s="29"/>
    </row>
    <row r="16" spans="1:97" s="2" customFormat="1" ht="30" customHeight="1" thickBot="1" x14ac:dyDescent="0.25">
      <c r="A16" s="42"/>
      <c r="B16" s="52" t="s">
        <v>45</v>
      </c>
      <c r="C16" s="47">
        <v>43735</v>
      </c>
      <c r="D16" s="47">
        <v>43737</v>
      </c>
      <c r="E16" s="12"/>
      <c r="F16" s="12">
        <f t="shared" si="34"/>
        <v>3</v>
      </c>
      <c r="G16" s="29"/>
      <c r="H16" s="29"/>
      <c r="I16" s="29"/>
      <c r="J16" s="29"/>
      <c r="K16" s="29"/>
      <c r="L16" s="29"/>
      <c r="M16" s="29"/>
      <c r="N16" s="29"/>
      <c r="O16" s="29"/>
      <c r="P16" s="29"/>
      <c r="Q16" s="29"/>
      <c r="R16" s="29"/>
      <c r="S16" s="29"/>
      <c r="T16" s="29"/>
      <c r="U16" s="29"/>
      <c r="V16" s="29"/>
      <c r="W16" s="29"/>
      <c r="X16" s="29"/>
      <c r="Y16" s="29"/>
      <c r="Z16" s="29" t="s">
        <v>38</v>
      </c>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29"/>
      <c r="CR16" s="29"/>
      <c r="CS16" s="29"/>
    </row>
    <row r="17" spans="1:97" s="2" customFormat="1" ht="30" customHeight="1" thickBot="1" x14ac:dyDescent="0.25">
      <c r="A17" s="42" t="s">
        <v>20</v>
      </c>
      <c r="B17" s="19" t="s">
        <v>46</v>
      </c>
      <c r="C17" s="20"/>
      <c r="D17" s="21"/>
      <c r="E17" s="12"/>
      <c r="F17" s="12" t="str">
        <f t="shared" si="34"/>
        <v/>
      </c>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c r="CO17" s="29"/>
      <c r="CP17" s="29"/>
      <c r="CQ17" s="29"/>
      <c r="CR17" s="29"/>
      <c r="CS17" s="29"/>
    </row>
    <row r="18" spans="1:97" s="2" customFormat="1" ht="30" customHeight="1" thickBot="1" x14ac:dyDescent="0.25">
      <c r="A18" s="42"/>
      <c r="B18" s="53" t="s">
        <v>47</v>
      </c>
      <c r="C18" s="48">
        <v>43738</v>
      </c>
      <c r="D18" s="48">
        <f>C18+10</f>
        <v>43748</v>
      </c>
      <c r="E18" s="12"/>
      <c r="F18" s="12">
        <f t="shared" si="34"/>
        <v>11</v>
      </c>
      <c r="G18" s="29"/>
      <c r="H18" s="29"/>
      <c r="I18" s="29"/>
      <c r="J18" s="29"/>
      <c r="K18" s="29"/>
      <c r="L18" s="29"/>
      <c r="M18" s="29"/>
      <c r="N18" s="29"/>
      <c r="O18" s="29"/>
      <c r="P18" s="29"/>
      <c r="Q18" s="29"/>
      <c r="R18" s="29"/>
      <c r="S18" s="29"/>
      <c r="T18" s="29"/>
      <c r="U18" s="29"/>
      <c r="V18" s="29"/>
      <c r="W18" s="29"/>
      <c r="X18" s="29"/>
      <c r="Y18" s="29"/>
      <c r="Z18" s="29"/>
      <c r="AA18" s="29"/>
      <c r="AB18" s="29"/>
      <c r="AC18" s="29"/>
      <c r="AD18" s="29" t="s">
        <v>40</v>
      </c>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row>
    <row r="19" spans="1:97" s="2" customFormat="1" ht="30" customHeight="1" thickBot="1" x14ac:dyDescent="0.25">
      <c r="A19" s="42"/>
      <c r="B19" s="53" t="s">
        <v>48</v>
      </c>
      <c r="C19" s="48">
        <f>D18</f>
        <v>43748</v>
      </c>
      <c r="D19" s="48">
        <f>C19+10</f>
        <v>43758</v>
      </c>
      <c r="E19" s="12"/>
      <c r="F19" s="12">
        <f t="shared" si="34"/>
        <v>11</v>
      </c>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t="s">
        <v>38</v>
      </c>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c r="CK19" s="29"/>
      <c r="CL19" s="29"/>
      <c r="CM19" s="29"/>
      <c r="CN19" s="29"/>
      <c r="CO19" s="29"/>
      <c r="CP19" s="29"/>
      <c r="CQ19" s="29"/>
      <c r="CR19" s="29"/>
      <c r="CS19" s="29"/>
    </row>
    <row r="20" spans="1:97" s="2" customFormat="1" ht="30" customHeight="1" thickBot="1" x14ac:dyDescent="0.25">
      <c r="A20" s="42"/>
      <c r="B20" s="53" t="s">
        <v>49</v>
      </c>
      <c r="C20" s="48">
        <f t="shared" ref="C20:C22" si="35">D19</f>
        <v>43758</v>
      </c>
      <c r="D20" s="48">
        <f>C20+10</f>
        <v>43768</v>
      </c>
      <c r="E20" s="12"/>
      <c r="F20" s="12">
        <f t="shared" si="34"/>
        <v>11</v>
      </c>
      <c r="G20" s="29"/>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t="s">
        <v>33</v>
      </c>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c r="CK20" s="29"/>
      <c r="CL20" s="29"/>
      <c r="CM20" s="29"/>
      <c r="CN20" s="29"/>
      <c r="CO20" s="29"/>
      <c r="CP20" s="29"/>
      <c r="CQ20" s="29"/>
      <c r="CR20" s="29"/>
      <c r="CS20" s="29"/>
    </row>
    <row r="21" spans="1:97" s="2" customFormat="1" ht="30" customHeight="1" thickBot="1" x14ac:dyDescent="0.25">
      <c r="A21" s="42"/>
      <c r="B21" s="53" t="s">
        <v>50</v>
      </c>
      <c r="C21" s="48">
        <f t="shared" si="35"/>
        <v>43768</v>
      </c>
      <c r="D21" s="48">
        <f>C21+10</f>
        <v>43778</v>
      </c>
      <c r="E21" s="12"/>
      <c r="F21" s="12">
        <f t="shared" si="34"/>
        <v>11</v>
      </c>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t="s">
        <v>38</v>
      </c>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c r="CJ21" s="29"/>
      <c r="CK21" s="29"/>
      <c r="CL21" s="29"/>
      <c r="CM21" s="29"/>
      <c r="CN21" s="29"/>
      <c r="CO21" s="29"/>
      <c r="CP21" s="29"/>
      <c r="CQ21" s="29"/>
      <c r="CR21" s="29"/>
      <c r="CS21" s="29"/>
    </row>
    <row r="22" spans="1:97" s="2" customFormat="1" ht="30" customHeight="1" thickBot="1" x14ac:dyDescent="0.25">
      <c r="A22" s="42"/>
      <c r="B22" s="53" t="s">
        <v>52</v>
      </c>
      <c r="C22" s="48">
        <f t="shared" si="35"/>
        <v>43778</v>
      </c>
      <c r="D22" s="48">
        <f>C22+10</f>
        <v>43788</v>
      </c>
      <c r="E22" s="12"/>
      <c r="F22" s="12"/>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t="s">
        <v>40</v>
      </c>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row>
    <row r="23" spans="1:97" s="2" customFormat="1" ht="30" customHeight="1" thickBot="1" x14ac:dyDescent="0.25">
      <c r="A23" s="42"/>
      <c r="B23" s="53" t="s">
        <v>51</v>
      </c>
      <c r="C23" s="48">
        <v>43768</v>
      </c>
      <c r="D23" s="48">
        <v>43799</v>
      </c>
      <c r="E23" s="12"/>
      <c r="F23" s="12">
        <f t="shared" si="34"/>
        <v>32</v>
      </c>
      <c r="G23" s="29"/>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t="s">
        <v>32</v>
      </c>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29"/>
      <c r="CR23" s="29"/>
      <c r="CS23" s="29"/>
    </row>
    <row r="24" spans="1:97" s="2" customFormat="1" ht="30" customHeight="1" thickBot="1" x14ac:dyDescent="0.25">
      <c r="A24" s="42" t="s">
        <v>20</v>
      </c>
      <c r="B24" s="22" t="s">
        <v>53</v>
      </c>
      <c r="C24" s="23"/>
      <c r="D24" s="24"/>
      <c r="E24" s="12"/>
      <c r="F24" s="12" t="str">
        <f t="shared" si="34"/>
        <v/>
      </c>
      <c r="G24" s="29"/>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29"/>
      <c r="CG24" s="29"/>
      <c r="CH24" s="29"/>
      <c r="CI24" s="29"/>
      <c r="CJ24" s="29"/>
      <c r="CK24" s="29"/>
      <c r="CL24" s="29"/>
      <c r="CM24" s="29"/>
      <c r="CN24" s="29"/>
      <c r="CO24" s="29"/>
      <c r="CP24" s="29"/>
      <c r="CQ24" s="29"/>
      <c r="CR24" s="29"/>
      <c r="CS24" s="29"/>
    </row>
    <row r="25" spans="1:97" s="2" customFormat="1" ht="30" customHeight="1" thickBot="1" x14ac:dyDescent="0.25">
      <c r="A25" s="42"/>
      <c r="B25" s="54" t="s">
        <v>54</v>
      </c>
      <c r="C25" s="49">
        <v>43768</v>
      </c>
      <c r="D25" s="57">
        <v>43801</v>
      </c>
      <c r="E25" s="12"/>
      <c r="F25" s="12">
        <f t="shared" si="34"/>
        <v>34</v>
      </c>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t="s">
        <v>32</v>
      </c>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29"/>
      <c r="CR25" s="29"/>
      <c r="CS25" s="29"/>
    </row>
    <row r="26" spans="1:97" s="2" customFormat="1" ht="30" customHeight="1" thickBot="1" x14ac:dyDescent="0.25">
      <c r="A26" s="42"/>
      <c r="B26" s="54" t="s">
        <v>58</v>
      </c>
      <c r="C26" s="49">
        <v>43798</v>
      </c>
      <c r="D26" s="57">
        <f t="shared" ref="D26:D27" si="36">C26+1</f>
        <v>43799</v>
      </c>
      <c r="E26" s="12"/>
      <c r="F26" s="12">
        <f t="shared" si="34"/>
        <v>2</v>
      </c>
      <c r="G26" s="29"/>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c r="CH26" s="29"/>
      <c r="CI26" s="29"/>
      <c r="CJ26" s="29" t="s">
        <v>33</v>
      </c>
      <c r="CK26" s="29"/>
      <c r="CL26" s="29"/>
      <c r="CM26" s="29"/>
      <c r="CN26" s="29"/>
      <c r="CO26" s="29"/>
      <c r="CP26" s="29"/>
      <c r="CQ26" s="29"/>
      <c r="CR26" s="29"/>
      <c r="CS26" s="29"/>
    </row>
    <row r="27" spans="1:97" s="2" customFormat="1" ht="30" customHeight="1" thickBot="1" x14ac:dyDescent="0.25">
      <c r="A27" s="42"/>
      <c r="B27" s="54" t="s">
        <v>59</v>
      </c>
      <c r="C27" s="49">
        <f>D26</f>
        <v>43799</v>
      </c>
      <c r="D27" s="57">
        <f t="shared" si="36"/>
        <v>43800</v>
      </c>
      <c r="E27" s="12"/>
      <c r="F27" s="12">
        <f t="shared" si="34"/>
        <v>2</v>
      </c>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t="s">
        <v>33</v>
      </c>
      <c r="CL27" s="29"/>
      <c r="CM27" s="29"/>
      <c r="CN27" s="29"/>
      <c r="CO27" s="29"/>
      <c r="CP27" s="29"/>
      <c r="CQ27" s="29"/>
      <c r="CR27" s="29"/>
      <c r="CS27" s="29"/>
    </row>
    <row r="28" spans="1:97" s="2" customFormat="1" ht="30" customHeight="1" thickBot="1" x14ac:dyDescent="0.25">
      <c r="A28" s="42"/>
      <c r="B28" s="54" t="s">
        <v>60</v>
      </c>
      <c r="C28" s="49">
        <v>43800</v>
      </c>
      <c r="D28" s="57">
        <v>43801</v>
      </c>
      <c r="E28" s="12"/>
      <c r="F28" s="12">
        <f t="shared" si="34"/>
        <v>2</v>
      </c>
      <c r="G28" s="29"/>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29"/>
      <c r="CE28" s="29"/>
      <c r="CF28" s="29"/>
      <c r="CG28" s="29"/>
      <c r="CH28" s="29"/>
      <c r="CI28" s="29"/>
      <c r="CJ28" s="29"/>
      <c r="CK28" s="29"/>
      <c r="CL28" s="29" t="s">
        <v>33</v>
      </c>
      <c r="CM28" s="29"/>
      <c r="CN28" s="29"/>
      <c r="CO28" s="29"/>
      <c r="CP28" s="29"/>
      <c r="CQ28" s="29"/>
      <c r="CR28" s="29"/>
      <c r="CS28" s="29"/>
    </row>
    <row r="29" spans="1:97" s="2" customFormat="1" ht="30" customHeight="1" thickBot="1" x14ac:dyDescent="0.25">
      <c r="A29" s="42" t="s">
        <v>22</v>
      </c>
      <c r="B29" s="22" t="s">
        <v>55</v>
      </c>
      <c r="C29" s="23"/>
      <c r="D29" s="24"/>
      <c r="E29" s="12"/>
      <c r="F29" s="12" t="str">
        <f t="shared" si="34"/>
        <v/>
      </c>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row>
    <row r="30" spans="1:97" s="2" customFormat="1" ht="30" customHeight="1" thickBot="1" x14ac:dyDescent="0.25">
      <c r="A30" s="43" t="s">
        <v>21</v>
      </c>
      <c r="B30" s="54" t="s">
        <v>61</v>
      </c>
      <c r="C30" s="49">
        <v>43720</v>
      </c>
      <c r="D30" s="49">
        <v>43728</v>
      </c>
      <c r="E30" s="12"/>
      <c r="F30" s="12">
        <f t="shared" si="34"/>
        <v>9</v>
      </c>
      <c r="G30" s="29"/>
      <c r="H30" s="29"/>
      <c r="I30" s="29"/>
      <c r="J30" s="29"/>
      <c r="K30" s="29" t="s">
        <v>32</v>
      </c>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row>
    <row r="31" spans="1:97" ht="30" customHeight="1" thickBot="1" x14ac:dyDescent="0.25">
      <c r="B31" s="54" t="s">
        <v>56</v>
      </c>
      <c r="C31" s="49">
        <v>43729</v>
      </c>
      <c r="D31" s="49">
        <v>43735</v>
      </c>
      <c r="E31" s="12"/>
      <c r="F31" s="12">
        <f t="shared" si="34"/>
        <v>7</v>
      </c>
      <c r="G31" s="29"/>
      <c r="H31" s="29"/>
      <c r="I31" s="29"/>
      <c r="J31" s="29"/>
      <c r="K31" s="29"/>
      <c r="L31" s="29"/>
      <c r="M31" s="29"/>
      <c r="N31" s="29"/>
      <c r="O31" s="29"/>
      <c r="P31" s="29"/>
      <c r="Q31" s="29"/>
      <c r="R31" s="29"/>
      <c r="S31" s="29"/>
      <c r="T31" s="29" t="s">
        <v>32</v>
      </c>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c r="BR31" s="29"/>
      <c r="BS31" s="29"/>
      <c r="BT31" s="29"/>
      <c r="BU31" s="29"/>
      <c r="BV31" s="29"/>
      <c r="BW31" s="29"/>
      <c r="BX31" s="29"/>
      <c r="BY31" s="29"/>
      <c r="BZ31" s="29"/>
      <c r="CA31" s="29"/>
      <c r="CB31" s="29"/>
      <c r="CC31" s="29"/>
      <c r="CD31" s="29"/>
      <c r="CE31" s="29"/>
      <c r="CF31" s="29"/>
      <c r="CG31" s="29"/>
      <c r="CH31" s="29"/>
      <c r="CI31" s="29"/>
      <c r="CJ31" s="29"/>
      <c r="CK31" s="29"/>
      <c r="CL31" s="29"/>
      <c r="CM31" s="29"/>
      <c r="CN31" s="29"/>
      <c r="CO31" s="29"/>
      <c r="CP31" s="29"/>
      <c r="CQ31" s="29"/>
      <c r="CR31" s="29"/>
      <c r="CS31" s="29"/>
    </row>
    <row r="32" spans="1:97" ht="30" customHeight="1" thickBot="1" x14ac:dyDescent="0.25">
      <c r="B32" s="54" t="s">
        <v>62</v>
      </c>
      <c r="C32" s="49">
        <v>43735</v>
      </c>
      <c r="D32" s="49">
        <v>43758</v>
      </c>
      <c r="E32" s="12"/>
      <c r="F32" s="12">
        <f t="shared" si="34"/>
        <v>24</v>
      </c>
      <c r="G32" s="29"/>
      <c r="H32" s="29"/>
      <c r="I32" s="29"/>
      <c r="J32" s="29"/>
      <c r="K32" s="29"/>
      <c r="L32" s="29"/>
      <c r="M32" s="29"/>
      <c r="N32" s="29"/>
      <c r="O32" s="29"/>
      <c r="P32" s="29"/>
      <c r="Q32" s="29"/>
      <c r="R32" s="29"/>
      <c r="S32" s="29"/>
      <c r="T32" s="29"/>
      <c r="U32" s="29"/>
      <c r="V32" s="29"/>
      <c r="W32" s="29"/>
      <c r="X32" s="29"/>
      <c r="Y32" s="29"/>
      <c r="Z32" s="29"/>
      <c r="AA32" s="29" t="s">
        <v>32</v>
      </c>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c r="CA32" s="29"/>
      <c r="CB32" s="29"/>
      <c r="CC32" s="29"/>
      <c r="CD32" s="29"/>
      <c r="CE32" s="29"/>
      <c r="CF32" s="29"/>
      <c r="CG32" s="29"/>
      <c r="CH32" s="29"/>
      <c r="CI32" s="29"/>
      <c r="CJ32" s="29"/>
      <c r="CK32" s="29"/>
      <c r="CL32" s="29"/>
      <c r="CM32" s="29"/>
      <c r="CN32" s="29"/>
      <c r="CO32" s="29"/>
      <c r="CP32" s="29"/>
      <c r="CQ32" s="29"/>
      <c r="CR32" s="29"/>
      <c r="CS32" s="29"/>
    </row>
    <row r="33" spans="2:97" ht="30" customHeight="1" thickBot="1" x14ac:dyDescent="0.25">
      <c r="B33" s="54" t="s">
        <v>64</v>
      </c>
      <c r="C33" s="49">
        <v>43753</v>
      </c>
      <c r="D33" s="49">
        <v>43766</v>
      </c>
      <c r="E33" s="12"/>
      <c r="F33" s="12"/>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t="s">
        <v>32</v>
      </c>
      <c r="AT33" s="29"/>
      <c r="AU33" s="29"/>
      <c r="AV33" s="29"/>
      <c r="AW33" s="29"/>
      <c r="AX33" s="29"/>
      <c r="AY33" s="29"/>
      <c r="AZ33" s="29"/>
      <c r="BA33" s="29"/>
      <c r="BB33" s="29"/>
      <c r="BC33" s="29"/>
      <c r="BD33" s="29"/>
      <c r="BE33" s="29"/>
      <c r="BF33" s="29"/>
      <c r="BG33" s="29"/>
      <c r="BH33" s="29"/>
      <c r="BI33" s="29"/>
      <c r="BJ33" s="29"/>
      <c r="BK33" s="29"/>
      <c r="BL33" s="29"/>
      <c r="BM33" s="29"/>
      <c r="BN33" s="29"/>
      <c r="BO33" s="29"/>
      <c r="BP33" s="29"/>
      <c r="BQ33" s="29"/>
      <c r="BR33" s="29"/>
      <c r="BS33" s="29"/>
      <c r="BT33" s="29"/>
      <c r="BU33" s="29"/>
      <c r="BV33" s="29"/>
      <c r="BW33" s="29"/>
      <c r="BX33" s="29"/>
      <c r="BY33" s="29"/>
      <c r="BZ33" s="29"/>
      <c r="CA33" s="29"/>
      <c r="CB33" s="29"/>
      <c r="CC33" s="29"/>
      <c r="CD33" s="29"/>
      <c r="CE33" s="29"/>
      <c r="CF33" s="29"/>
      <c r="CG33" s="29"/>
      <c r="CH33" s="29"/>
      <c r="CI33" s="29"/>
      <c r="CJ33" s="29"/>
      <c r="CK33" s="29"/>
      <c r="CL33" s="29"/>
      <c r="CM33" s="29"/>
      <c r="CN33" s="29"/>
      <c r="CO33" s="29"/>
      <c r="CP33" s="29"/>
      <c r="CQ33" s="29"/>
      <c r="CR33" s="29"/>
      <c r="CS33" s="29"/>
    </row>
    <row r="34" spans="2:97" ht="30" customHeight="1" thickBot="1" x14ac:dyDescent="0.25">
      <c r="B34" s="54" t="s">
        <v>63</v>
      </c>
      <c r="C34" s="49">
        <v>43758</v>
      </c>
      <c r="D34" s="49">
        <v>43768</v>
      </c>
      <c r="E34" s="12"/>
      <c r="F34" s="12">
        <f t="shared" si="34"/>
        <v>11</v>
      </c>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t="s">
        <v>32</v>
      </c>
      <c r="AX34" s="29"/>
      <c r="AY34" s="29"/>
      <c r="AZ34" s="29"/>
      <c r="BA34" s="29"/>
      <c r="BB34" s="29"/>
      <c r="BC34" s="29"/>
      <c r="BD34" s="29"/>
      <c r="BE34" s="29"/>
      <c r="BF34" s="29"/>
      <c r="BG34" s="29"/>
      <c r="BH34" s="29"/>
      <c r="BI34" s="29"/>
      <c r="BJ34" s="29"/>
      <c r="BK34" s="29"/>
      <c r="BL34" s="29"/>
      <c r="BM34" s="29"/>
      <c r="BN34" s="29"/>
      <c r="BO34" s="29"/>
      <c r="BP34" s="29"/>
      <c r="BQ34" s="29"/>
      <c r="BR34" s="29"/>
      <c r="BS34" s="29"/>
      <c r="BT34" s="29"/>
      <c r="BU34" s="29"/>
      <c r="BV34" s="29"/>
      <c r="BW34" s="29"/>
      <c r="BX34" s="29"/>
      <c r="BY34" s="29"/>
      <c r="BZ34" s="29"/>
      <c r="CA34" s="29"/>
      <c r="CB34" s="29"/>
      <c r="CC34" s="29"/>
      <c r="CD34" s="29"/>
      <c r="CE34" s="29"/>
      <c r="CF34" s="29"/>
      <c r="CG34" s="29"/>
      <c r="CH34" s="29"/>
      <c r="CI34" s="29"/>
      <c r="CJ34" s="29"/>
      <c r="CK34" s="29"/>
      <c r="CL34" s="29"/>
      <c r="CM34" s="29"/>
      <c r="CN34" s="29"/>
      <c r="CO34" s="29"/>
      <c r="CP34" s="29"/>
      <c r="CQ34" s="29"/>
      <c r="CR34" s="29"/>
      <c r="CS34" s="29"/>
    </row>
    <row r="35" spans="2:97" ht="30" customHeight="1" thickBot="1" x14ac:dyDescent="0.25">
      <c r="B35" s="55"/>
      <c r="C35" s="50"/>
      <c r="D35" s="50"/>
      <c r="E35" s="12"/>
      <c r="F35" s="12" t="str">
        <f t="shared" si="34"/>
        <v/>
      </c>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row>
    <row r="36" spans="2:97" ht="30" customHeight="1" thickBot="1" x14ac:dyDescent="0.25">
      <c r="B36" s="25" t="s">
        <v>0</v>
      </c>
      <c r="C36" s="26"/>
      <c r="D36" s="27"/>
      <c r="E36" s="28"/>
      <c r="F36" s="28" t="str">
        <f t="shared" si="34"/>
        <v/>
      </c>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row>
    <row r="37" spans="2:97" ht="30" customHeight="1" x14ac:dyDescent="0.2">
      <c r="E37" s="4"/>
    </row>
    <row r="38" spans="2:97" ht="30" customHeight="1" x14ac:dyDescent="0.2">
      <c r="D38" s="44"/>
    </row>
  </sheetData>
  <mergeCells count="15">
    <mergeCell ref="CM2:CS2"/>
    <mergeCell ref="BR2:BX2"/>
    <mergeCell ref="BY2:CE2"/>
    <mergeCell ref="CF2:CL2"/>
    <mergeCell ref="C1:D1"/>
    <mergeCell ref="N2:T2"/>
    <mergeCell ref="U2:AA2"/>
    <mergeCell ref="AB2:AH2"/>
    <mergeCell ref="AI2:AO2"/>
    <mergeCell ref="G2:M2"/>
    <mergeCell ref="B3:E3"/>
    <mergeCell ref="AP2:AV2"/>
    <mergeCell ref="AW2:BC2"/>
    <mergeCell ref="BD2:BJ2"/>
    <mergeCell ref="BK2:BQ2"/>
  </mergeCells>
  <conditionalFormatting sqref="P3:BQ3 N4:BQ4 O7:R7 T7:BQ7 G3:M4 O8:BQ8 G7:N8 G9:BQ36 G6:BQ6">
    <cfRule type="expression" dxfId="48" priority="81">
      <formula>AND(TODAY()&gt;=G$3,TODAY()&lt;H$3)</formula>
    </cfRule>
  </conditionalFormatting>
  <conditionalFormatting sqref="O7:R7 T7:BQ7 G6:BQ6 O8:BQ8 G7:N8 G9:BQ36">
    <cfRule type="expression" dxfId="47" priority="75">
      <formula>AND(task_start&lt;=G$3,ROUNDDOWN((task_end-task_start+1)*task_progress,0)+task_start-1&gt;=G$3)</formula>
    </cfRule>
    <cfRule type="expression" dxfId="46" priority="76" stopIfTrue="1">
      <formula>AND(task_end&gt;=G$3,task_start&lt;H$3)</formula>
    </cfRule>
  </conditionalFormatting>
  <conditionalFormatting sqref="CF6:CL25 CF27:CJ27 CF26:CI26 CK26:CL26 CF29:CL36 CF28:CK28 CL27">
    <cfRule type="expression" dxfId="45" priority="37">
      <formula>AND(task_start&lt;=CF$3,ROUNDDOWN((task_end-task_start+1)*task_progress,0)+task_start-1&gt;=CF$3)</formula>
    </cfRule>
    <cfRule type="expression" dxfId="44" priority="38" stopIfTrue="1">
      <formula>AND(task_end&gt;=CF$3,task_start&lt;CG$3)</formula>
    </cfRule>
  </conditionalFormatting>
  <conditionalFormatting sqref="CM6:CS36">
    <cfRule type="expression" dxfId="43" priority="31">
      <formula>AND(task_start&lt;=CM$3,ROUNDDOWN((task_end-task_start+1)*task_progress,0)+task_start-1&gt;=CM$3)</formula>
    </cfRule>
    <cfRule type="expression" dxfId="42" priority="32" stopIfTrue="1">
      <formula>AND(task_end&gt;=CM$3,task_start&lt;CN$3)</formula>
    </cfRule>
  </conditionalFormatting>
  <conditionalFormatting sqref="BR3:BX4 BR6:BX36">
    <cfRule type="expression" dxfId="41" priority="45">
      <formula>AND(TODAY()&gt;=BR$3,TODAY()&lt;BS$3)</formula>
    </cfRule>
  </conditionalFormatting>
  <conditionalFormatting sqref="BR6:BX36">
    <cfRule type="expression" dxfId="40" priority="43">
      <formula>AND(task_start&lt;=BR$3,ROUNDDOWN((task_end-task_start+1)*task_progress,0)+task_start-1&gt;=BR$3)</formula>
    </cfRule>
    <cfRule type="expression" dxfId="39" priority="44" stopIfTrue="1">
      <formula>AND(task_end&gt;=BR$3,task_start&lt;BS$3)</formula>
    </cfRule>
  </conditionalFormatting>
  <conditionalFormatting sqref="BY3:CE4 BY6:CE36">
    <cfRule type="expression" dxfId="38" priority="42">
      <formula>AND(TODAY()&gt;=BY$3,TODAY()&lt;BZ$3)</formula>
    </cfRule>
  </conditionalFormatting>
  <conditionalFormatting sqref="BY6:CE36">
    <cfRule type="expression" dxfId="37" priority="40">
      <formula>AND(task_start&lt;=BY$3,ROUNDDOWN((task_end-task_start+1)*task_progress,0)+task_start-1&gt;=BY$3)</formula>
    </cfRule>
    <cfRule type="expression" dxfId="36" priority="41" stopIfTrue="1">
      <formula>AND(task_end&gt;=BY$3,task_start&lt;BZ$3)</formula>
    </cfRule>
  </conditionalFormatting>
  <conditionalFormatting sqref="CF3:CL4 CF27:CJ27 CF26:CI26 CK26:CL26 CF29:CL36 CF28:CK28 CL27 CF6:CL25">
    <cfRule type="expression" dxfId="35" priority="39">
      <formula>AND(TODAY()&gt;=CF$3,TODAY()&lt;CG$3)</formula>
    </cfRule>
  </conditionalFormatting>
  <conditionalFormatting sqref="N3:O3">
    <cfRule type="expression" dxfId="34" priority="36">
      <formula>AND(TODAY()&gt;=N$3,TODAY()&lt;O$3)</formula>
    </cfRule>
  </conditionalFormatting>
  <conditionalFormatting sqref="CM3:CS4 CM6:CS36">
    <cfRule type="expression" dxfId="33" priority="33">
      <formula>AND(TODAY()&gt;=CM$3,TODAY()&lt;CN$3)</formula>
    </cfRule>
  </conditionalFormatting>
  <conditionalFormatting sqref="J7">
    <cfRule type="expression" dxfId="32" priority="83">
      <formula>AND(TODAY()&gt;=S$3,TODAY()&lt;T$3)</formula>
    </cfRule>
  </conditionalFormatting>
  <conditionalFormatting sqref="J7">
    <cfRule type="expression" dxfId="31" priority="86">
      <formula>AND(task_start&lt;=S$3,ROUNDDOWN((task_end-task_start+1)*task_progress,0)+task_start-1&gt;=S$3)</formula>
    </cfRule>
    <cfRule type="expression" dxfId="30" priority="87" stopIfTrue="1">
      <formula>AND(task_end&gt;=S$3,task_start&lt;T$3)</formula>
    </cfRule>
  </conditionalFormatting>
  <conditionalFormatting sqref="L8">
    <cfRule type="expression" dxfId="29" priority="28">
      <formula>AND(TODAY()&gt;=U$3,TODAY()&lt;V$3)</formula>
    </cfRule>
  </conditionalFormatting>
  <conditionalFormatting sqref="L8">
    <cfRule type="expression" dxfId="28" priority="29">
      <formula>AND(task_start&lt;=U$3,ROUNDDOWN((task_end-task_start+1)*task_progress,0)+task_start-1&gt;=U$3)</formula>
    </cfRule>
    <cfRule type="expression" dxfId="27" priority="30" stopIfTrue="1">
      <formula>AND(task_end&gt;=U$3,task_start&lt;V$3)</formula>
    </cfRule>
  </conditionalFormatting>
  <conditionalFormatting sqref="CJ26">
    <cfRule type="expression" dxfId="26" priority="27">
      <formula>AND(TODAY()&gt;=CJ$3,TODAY()&lt;CK$3)</formula>
    </cfRule>
  </conditionalFormatting>
  <conditionalFormatting sqref="CJ26">
    <cfRule type="expression" dxfId="25" priority="25">
      <formula>AND(task_start&lt;=CJ$3,ROUNDDOWN((task_end-task_start+1)*task_progress,0)+task_start-1&gt;=CJ$3)</formula>
    </cfRule>
    <cfRule type="expression" dxfId="24" priority="26" stopIfTrue="1">
      <formula>AND(task_end&gt;=CJ$3,task_start&lt;CK$3)</formula>
    </cfRule>
  </conditionalFormatting>
  <conditionalFormatting sqref="CL28">
    <cfRule type="expression" dxfId="23" priority="24">
      <formula>AND(TODAY()&gt;=CL$3,TODAY()&lt;CM$3)</formula>
    </cfRule>
  </conditionalFormatting>
  <conditionalFormatting sqref="CL28">
    <cfRule type="expression" dxfId="22" priority="22">
      <formula>AND(task_start&lt;=CL$3,ROUNDDOWN((task_end-task_start+1)*task_progress,0)+task_start-1&gt;=CL$3)</formula>
    </cfRule>
    <cfRule type="expression" dxfId="21" priority="23" stopIfTrue="1">
      <formula>AND(task_end&gt;=CL$3,task_start&lt;CM$3)</formula>
    </cfRule>
  </conditionalFormatting>
  <conditionalFormatting sqref="CK27">
    <cfRule type="expression" dxfId="20" priority="21">
      <formula>AND(TODAY()&gt;=CK$3,TODAY()&lt;CL$3)</formula>
    </cfRule>
  </conditionalFormatting>
  <conditionalFormatting sqref="CK27">
    <cfRule type="expression" dxfId="19" priority="19">
      <formula>AND(task_start&lt;=CK$3,ROUNDDOWN((task_end-task_start+1)*task_progress,0)+task_start-1&gt;=CK$3)</formula>
    </cfRule>
    <cfRule type="expression" dxfId="18" priority="20" stopIfTrue="1">
      <formula>AND(task_end&gt;=CK$3,task_start&lt;CL$3)</formula>
    </cfRule>
  </conditionalFormatting>
  <conditionalFormatting sqref="G5:BQ5">
    <cfRule type="expression" dxfId="17" priority="15">
      <formula>AND(TODAY()&gt;=G$3,TODAY()&lt;H$3)</formula>
    </cfRule>
  </conditionalFormatting>
  <conditionalFormatting sqref="G5:BQ5">
    <cfRule type="expression" dxfId="16" priority="13">
      <formula>AND(task_start&lt;=G$3,ROUNDDOWN((task_end-task_start+1)*task_progress,0)+task_start-1&gt;=G$3)</formula>
    </cfRule>
    <cfRule type="expression" dxfId="15" priority="14" stopIfTrue="1">
      <formula>AND(task_end&gt;=G$3,task_start&lt;H$3)</formula>
    </cfRule>
  </conditionalFormatting>
  <conditionalFormatting sqref="CF5:CL5">
    <cfRule type="expression" dxfId="14" priority="4">
      <formula>AND(task_start&lt;=CF$3,ROUNDDOWN((task_end-task_start+1)*task_progress,0)+task_start-1&gt;=CF$3)</formula>
    </cfRule>
    <cfRule type="expression" dxfId="13" priority="5" stopIfTrue="1">
      <formula>AND(task_end&gt;=CF$3,task_start&lt;CG$3)</formula>
    </cfRule>
  </conditionalFormatting>
  <conditionalFormatting sqref="CM5:CS5">
    <cfRule type="expression" dxfId="12" priority="1">
      <formula>AND(task_start&lt;=CM$3,ROUNDDOWN((task_end-task_start+1)*task_progress,0)+task_start-1&gt;=CM$3)</formula>
    </cfRule>
    <cfRule type="expression" dxfId="11" priority="2" stopIfTrue="1">
      <formula>AND(task_end&gt;=CM$3,task_start&lt;CN$3)</formula>
    </cfRule>
  </conditionalFormatting>
  <conditionalFormatting sqref="BR5:BX5">
    <cfRule type="expression" dxfId="10" priority="12">
      <formula>AND(TODAY()&gt;=BR$3,TODAY()&lt;BS$3)</formula>
    </cfRule>
  </conditionalFormatting>
  <conditionalFormatting sqref="BR5:BX5">
    <cfRule type="expression" dxfId="9" priority="10">
      <formula>AND(task_start&lt;=BR$3,ROUNDDOWN((task_end-task_start+1)*task_progress,0)+task_start-1&gt;=BR$3)</formula>
    </cfRule>
    <cfRule type="expression" dxfId="8" priority="11" stopIfTrue="1">
      <formula>AND(task_end&gt;=BR$3,task_start&lt;BS$3)</formula>
    </cfRule>
  </conditionalFormatting>
  <conditionalFormatting sqref="BY5:CE5">
    <cfRule type="expression" dxfId="7" priority="9">
      <formula>AND(TODAY()&gt;=BY$3,TODAY()&lt;BZ$3)</formula>
    </cfRule>
  </conditionalFormatting>
  <conditionalFormatting sqref="BY5:CE5">
    <cfRule type="expression" dxfId="6" priority="7">
      <formula>AND(task_start&lt;=BY$3,ROUNDDOWN((task_end-task_start+1)*task_progress,0)+task_start-1&gt;=BY$3)</formula>
    </cfRule>
    <cfRule type="expression" dxfId="5" priority="8" stopIfTrue="1">
      <formula>AND(task_end&gt;=BY$3,task_start&lt;BZ$3)</formula>
    </cfRule>
  </conditionalFormatting>
  <conditionalFormatting sqref="CF5:CL5">
    <cfRule type="expression" dxfId="4" priority="6">
      <formula>AND(TODAY()&gt;=CF$3,TODAY()&lt;CG$3)</formula>
    </cfRule>
  </conditionalFormatting>
  <conditionalFormatting sqref="CM5:CS5">
    <cfRule type="expression" dxfId="3" priority="3">
      <formula>AND(TODAY()&gt;=CM$3,TODAY()&lt;CN$3)</formula>
    </cfRule>
  </conditionalFormatting>
  <conditionalFormatting sqref="J5">
    <cfRule type="expression" dxfId="2" priority="16">
      <formula>AND(TODAY()&gt;=S$3,TODAY()&lt;T$3)</formula>
    </cfRule>
  </conditionalFormatting>
  <conditionalFormatting sqref="J5">
    <cfRule type="expression" dxfId="1" priority="17">
      <formula>AND(task_start&lt;=S$3,ROUNDDOWN((task_end-task_start+1)*task_progress,0)+task_start-1&gt;=S$3)</formula>
    </cfRule>
    <cfRule type="expression" dxfId="0" priority="18" stopIfTrue="1">
      <formula>AND(task_end&gt;=S$3,task_start&lt;T$3)</formula>
    </cfRule>
  </conditionalFormatting>
  <dataValidations disablePrompts="1" count="1">
    <dataValidation type="whole" operator="greaterThanOrEqual" allowBlank="1" showInputMessage="1" promptTitle="Display Week" prompt="Changing this number will scroll the Gantt Chart view." sqref="C2"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32" customWidth="1"/>
    <col min="2" max="16384" width="9.1640625" style="1"/>
  </cols>
  <sheetData>
    <row r="1" spans="1:2" ht="46.5" customHeight="1" x14ac:dyDescent="0.2"/>
    <row r="2" spans="1:2" s="34" customFormat="1" ht="16" x14ac:dyDescent="0.2">
      <c r="A2" s="33" t="s">
        <v>8</v>
      </c>
      <c r="B2" s="33"/>
    </row>
    <row r="3" spans="1:2" s="38" customFormat="1" ht="27" customHeight="1" x14ac:dyDescent="0.2">
      <c r="A3" s="39" t="s">
        <v>13</v>
      </c>
      <c r="B3" s="39"/>
    </row>
    <row r="4" spans="1:2" s="35" customFormat="1" ht="26" x14ac:dyDescent="0.3">
      <c r="A4" s="36" t="s">
        <v>7</v>
      </c>
    </row>
    <row r="5" spans="1:2" ht="74" customHeight="1" x14ac:dyDescent="0.2">
      <c r="A5" s="37" t="s">
        <v>16</v>
      </c>
    </row>
    <row r="6" spans="1:2" ht="26.25" customHeight="1" x14ac:dyDescent="0.2">
      <c r="A6" s="36" t="s">
        <v>19</v>
      </c>
    </row>
    <row r="7" spans="1:2" s="32" customFormat="1" ht="205" customHeight="1" x14ac:dyDescent="0.2">
      <c r="A7" s="41" t="s">
        <v>18</v>
      </c>
    </row>
    <row r="8" spans="1:2" s="35" customFormat="1" ht="26" x14ac:dyDescent="0.3">
      <c r="A8" s="36" t="s">
        <v>9</v>
      </c>
    </row>
    <row r="9" spans="1:2" ht="48" x14ac:dyDescent="0.2">
      <c r="A9" s="37" t="s">
        <v>17</v>
      </c>
    </row>
    <row r="10" spans="1:2" s="32" customFormat="1" ht="28" customHeight="1" x14ac:dyDescent="0.2">
      <c r="A10" s="40" t="s">
        <v>15</v>
      </c>
    </row>
    <row r="11" spans="1:2" s="35" customFormat="1" ht="26" x14ac:dyDescent="0.3">
      <c r="A11" s="36" t="s">
        <v>6</v>
      </c>
    </row>
    <row r="12" spans="1:2" ht="32" x14ac:dyDescent="0.2">
      <c r="A12" s="37" t="s">
        <v>14</v>
      </c>
    </row>
    <row r="13" spans="1:2" s="32" customFormat="1" ht="28" customHeight="1" x14ac:dyDescent="0.2">
      <c r="A13" s="40" t="s">
        <v>1</v>
      </c>
    </row>
    <row r="14" spans="1:2" s="35" customFormat="1" ht="26" x14ac:dyDescent="0.3">
      <c r="A14" s="36" t="s">
        <v>10</v>
      </c>
    </row>
    <row r="15" spans="1:2" ht="75" customHeight="1" x14ac:dyDescent="0.2">
      <c r="A15" s="37" t="s">
        <v>11</v>
      </c>
    </row>
    <row r="16" spans="1:2" ht="64" x14ac:dyDescent="0.2">
      <c r="A16" s="37" t="s">
        <v>12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ProjectSchedule</vt:lpstr>
      <vt:lpstr>About</vt:lpstr>
      <vt:lpstr>Display_Week</vt:lpstr>
      <vt:lpstr>ProjectSchedule!Print_Titles</vt:lpstr>
      <vt:lpstr>Project_Start</vt:lpstr>
      <vt:lpstr>ProjectSchedule!task_end</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2019-12-03T07:03:53Z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