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nludo/Code/LLMentor-container-main/docs/"/>
    </mc:Choice>
  </mc:AlternateContent>
  <xr:revisionPtr revIDLastSave="0" documentId="13_ncr:1_{57B22552-7514-7F4F-84E0-12A06D861EB1}" xr6:coauthVersionLast="47" xr6:coauthVersionMax="47" xr10:uidLastSave="{00000000-0000-0000-0000-000000000000}"/>
  <bookViews>
    <workbookView xWindow="13260" yWindow="6040" windowWidth="27240" windowHeight="16440" xr2:uid="{9CE24B54-E613-3648-A1F1-62EA2849FC8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6" i="1" l="1"/>
  <c r="P25" i="1"/>
  <c r="P24" i="1"/>
  <c r="P23" i="1"/>
  <c r="P22" i="1"/>
  <c r="P21" i="1"/>
  <c r="P20" i="1"/>
  <c r="P19" i="1"/>
  <c r="P16" i="1"/>
  <c r="P15" i="1"/>
  <c r="P14" i="1"/>
  <c r="P13" i="1"/>
  <c r="P12" i="1"/>
  <c r="P11" i="1"/>
  <c r="P10" i="1"/>
  <c r="P9" i="1"/>
  <c r="N26" i="1"/>
  <c r="M26" i="1"/>
  <c r="O26" i="1" s="1"/>
  <c r="N25" i="1"/>
  <c r="M25" i="1"/>
  <c r="O25" i="1" s="1"/>
  <c r="N24" i="1"/>
  <c r="M24" i="1"/>
  <c r="O24" i="1" s="1"/>
  <c r="N23" i="1"/>
  <c r="M23" i="1"/>
  <c r="O23" i="1" s="1"/>
  <c r="N22" i="1"/>
  <c r="M22" i="1"/>
  <c r="O22" i="1" s="1"/>
  <c r="O21" i="1"/>
  <c r="N21" i="1"/>
  <c r="M21" i="1"/>
  <c r="N20" i="1"/>
  <c r="M20" i="1"/>
  <c r="O20" i="1" s="1"/>
  <c r="N19" i="1"/>
  <c r="M19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O16" i="1"/>
  <c r="O15" i="1"/>
  <c r="O14" i="1"/>
  <c r="O13" i="1"/>
  <c r="O12" i="1"/>
  <c r="O11" i="1"/>
  <c r="O10" i="1"/>
  <c r="O9" i="1"/>
  <c r="I14" i="1"/>
  <c r="I9" i="1"/>
  <c r="I13" i="1"/>
  <c r="I12" i="1"/>
  <c r="I11" i="1"/>
  <c r="I10" i="1"/>
  <c r="L16" i="1"/>
  <c r="N16" i="1" s="1"/>
  <c r="L15" i="1"/>
  <c r="N15" i="1" s="1"/>
  <c r="L14" i="1"/>
  <c r="N14" i="1" s="1"/>
  <c r="L13" i="1"/>
  <c r="N13" i="1" s="1"/>
  <c r="L12" i="1"/>
  <c r="N12" i="1" s="1"/>
  <c r="L11" i="1"/>
  <c r="N11" i="1" s="1"/>
  <c r="L10" i="1"/>
  <c r="N10" i="1" s="1"/>
  <c r="L9" i="1"/>
  <c r="N9" i="1" s="1"/>
  <c r="H6" i="1"/>
  <c r="K6" i="1" s="1"/>
  <c r="O19" i="1" l="1"/>
  <c r="K14" i="1"/>
  <c r="M14" i="1" s="1"/>
  <c r="K12" i="1"/>
  <c r="M12" i="1" s="1"/>
  <c r="K9" i="1"/>
  <c r="M9" i="1" s="1"/>
  <c r="K16" i="1"/>
  <c r="M16" i="1" s="1"/>
  <c r="K10" i="1"/>
  <c r="M10" i="1" s="1"/>
  <c r="K11" i="1"/>
  <c r="M11" i="1" s="1"/>
  <c r="K15" i="1"/>
  <c r="M15" i="1" s="1"/>
  <c r="K13" i="1"/>
  <c r="M13" i="1" s="1"/>
</calcChain>
</file>

<file path=xl/sharedStrings.xml><?xml version="1.0" encoding="utf-8"?>
<sst xmlns="http://schemas.openxmlformats.org/spreadsheetml/2006/main" count="30" uniqueCount="23">
  <si>
    <t>Tokens per page</t>
  </si>
  <si>
    <t>words</t>
  </si>
  <si>
    <t>tokens</t>
  </si>
  <si>
    <t xml:space="preserve">augmented prompt </t>
  </si>
  <si>
    <t>output</t>
  </si>
  <si>
    <t>students</t>
  </si>
  <si>
    <t>prompts x student</t>
  </si>
  <si>
    <t>Input Tokens</t>
  </si>
  <si>
    <t>Open Ai Ratio</t>
  </si>
  <si>
    <t>Input cost</t>
  </si>
  <si>
    <t>Output cost</t>
  </si>
  <si>
    <t>Output Tokens</t>
  </si>
  <si>
    <t>Students</t>
  </si>
  <si>
    <t>Pages x augmented prompt</t>
  </si>
  <si>
    <t>tokens x augmented prompt</t>
  </si>
  <si>
    <t>tokens x output</t>
  </si>
  <si>
    <t xml:space="preserve">Based on GPT-3.5_turbo </t>
  </si>
  <si>
    <t>GPT-3.5 input $/M tokens</t>
  </si>
  <si>
    <t>GPT-3.5 output $/M Tokens</t>
  </si>
  <si>
    <t>GPT-4o input $/M tokens</t>
  </si>
  <si>
    <t>GPT-4o output $/M Tokens</t>
  </si>
  <si>
    <t>Total x 100 students</t>
  </si>
  <si>
    <t>Total x student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</si>
</sst>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[$$-409]#,##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3" fontId="0" fillId="0" borderId="1" xfId="0" applyNumberFormat="1" applyBorder="1"/>
    <xf numFmtId="164" fontId="0" fillId="0" borderId="1" xfId="0" applyNumberFormat="1" applyBorder="1"/>
    <xf numFmtId="0" fontId="1" fillId="0" borderId="1" xfId="0" applyFont="1" applyFill="1" applyBorder="1"/>
    <xf numFmtId="165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C4586-6547-A148-A7C5-C6787104D1EC}">
  <dimension ref="E5:P26"/>
  <sheetViews>
    <sheetView tabSelected="1" topLeftCell="B1" zoomScale="114" zoomScaleNormal="114" workbookViewId="0">
      <selection activeCell="J18" sqref="J18:P26"/>
    </sheetView>
  </sheetViews>
  <sheetFormatPr baseColWidth="10" defaultRowHeight="16" x14ac:dyDescent="0.2"/>
  <cols>
    <col min="8" max="8" width="24" customWidth="1"/>
    <col min="9" max="9" width="7.1640625" customWidth="1"/>
    <col min="10" max="10" width="17.1640625" customWidth="1"/>
    <col min="12" max="12" width="13.1640625" customWidth="1"/>
    <col min="13" max="13" width="11.83203125" customWidth="1"/>
    <col min="14" max="14" width="13.83203125" customWidth="1"/>
  </cols>
  <sheetData>
    <row r="5" spans="5:16" x14ac:dyDescent="0.2">
      <c r="G5" t="s">
        <v>1</v>
      </c>
      <c r="H5" t="s">
        <v>2</v>
      </c>
      <c r="J5" t="s">
        <v>3</v>
      </c>
      <c r="L5" t="s">
        <v>4</v>
      </c>
      <c r="M5" t="s">
        <v>8</v>
      </c>
    </row>
    <row r="6" spans="5:16" x14ac:dyDescent="0.2">
      <c r="E6" t="s">
        <v>0</v>
      </c>
      <c r="G6">
        <v>550</v>
      </c>
      <c r="H6">
        <f>G6*1.5</f>
        <v>825</v>
      </c>
      <c r="J6">
        <v>3</v>
      </c>
      <c r="K6">
        <f>H6*J6</f>
        <v>2475</v>
      </c>
      <c r="L6">
        <v>825</v>
      </c>
      <c r="M6">
        <v>0.5</v>
      </c>
      <c r="N6">
        <v>1.5</v>
      </c>
    </row>
    <row r="7" spans="5:16" x14ac:dyDescent="0.2">
      <c r="G7" t="s">
        <v>5</v>
      </c>
      <c r="J7">
        <v>100</v>
      </c>
    </row>
    <row r="8" spans="5:16" x14ac:dyDescent="0.2">
      <c r="H8" s="1" t="s">
        <v>16</v>
      </c>
      <c r="I8" s="1"/>
      <c r="J8" s="2" t="s">
        <v>6</v>
      </c>
      <c r="K8" s="2" t="s">
        <v>7</v>
      </c>
      <c r="L8" s="2" t="s">
        <v>11</v>
      </c>
      <c r="M8" s="2" t="s">
        <v>9</v>
      </c>
      <c r="N8" s="2" t="s">
        <v>10</v>
      </c>
      <c r="O8" s="2" t="s">
        <v>21</v>
      </c>
      <c r="P8" s="6" t="s">
        <v>22</v>
      </c>
    </row>
    <row r="9" spans="5:16" x14ac:dyDescent="0.2">
      <c r="H9" s="2" t="s">
        <v>12</v>
      </c>
      <c r="I9" s="3">
        <f>J7</f>
        <v>100</v>
      </c>
      <c r="J9" s="3">
        <v>0.5</v>
      </c>
      <c r="K9" s="4">
        <f>J$7*J9*K$6</f>
        <v>123750</v>
      </c>
      <c r="L9" s="4">
        <f>J$7*L$6*J9</f>
        <v>41250</v>
      </c>
      <c r="M9" s="5">
        <f>K9*M$6/1000000</f>
        <v>6.1874999999999999E-2</v>
      </c>
      <c r="N9" s="5">
        <f>L9*N$6/1000000</f>
        <v>6.1874999999999999E-2</v>
      </c>
      <c r="O9" s="5">
        <f>M9+N9</f>
        <v>0.12375</v>
      </c>
      <c r="P9" s="7">
        <f>O9/100</f>
        <v>1.2374999999999999E-3</v>
      </c>
    </row>
    <row r="10" spans="5:16" x14ac:dyDescent="0.2">
      <c r="H10" s="2" t="s">
        <v>13</v>
      </c>
      <c r="I10" s="3">
        <f>J6</f>
        <v>3</v>
      </c>
      <c r="J10" s="3">
        <v>1</v>
      </c>
      <c r="K10" s="4">
        <f>J$7*J10*K$6</f>
        <v>247500</v>
      </c>
      <c r="L10" s="4">
        <f t="shared" ref="L10:L12" si="0">J$7*L$6*J10</f>
        <v>82500</v>
      </c>
      <c r="M10" s="5">
        <f t="shared" ref="M10:M16" si="1">K10*M$6/1000000</f>
        <v>0.12375</v>
      </c>
      <c r="N10" s="5">
        <f t="shared" ref="N10:N16" si="2">L10*N$6/1000000</f>
        <v>0.12375</v>
      </c>
      <c r="O10" s="5">
        <f t="shared" ref="O10:O16" si="3">M10+N10</f>
        <v>0.2475</v>
      </c>
      <c r="P10" s="7">
        <f t="shared" ref="P10:P16" si="4">O10/100</f>
        <v>2.4749999999999998E-3</v>
      </c>
    </row>
    <row r="11" spans="5:16" x14ac:dyDescent="0.2">
      <c r="H11" s="2" t="s">
        <v>14</v>
      </c>
      <c r="I11" s="3">
        <f>K6</f>
        <v>2475</v>
      </c>
      <c r="J11" s="3">
        <v>2</v>
      </c>
      <c r="K11" s="4">
        <f>J$7*J11*K$6</f>
        <v>495000</v>
      </c>
      <c r="L11" s="4">
        <f t="shared" si="0"/>
        <v>165000</v>
      </c>
      <c r="M11" s="5">
        <f t="shared" si="1"/>
        <v>0.2475</v>
      </c>
      <c r="N11" s="5">
        <f t="shared" si="2"/>
        <v>0.2475</v>
      </c>
      <c r="O11" s="5">
        <f t="shared" si="3"/>
        <v>0.495</v>
      </c>
      <c r="P11" s="7">
        <f t="shared" si="4"/>
        <v>4.9499999999999995E-3</v>
      </c>
    </row>
    <row r="12" spans="5:16" x14ac:dyDescent="0.2">
      <c r="H12" s="2" t="s">
        <v>15</v>
      </c>
      <c r="I12" s="3">
        <f>L6</f>
        <v>825</v>
      </c>
      <c r="J12" s="3">
        <v>4</v>
      </c>
      <c r="K12" s="4">
        <f>J$7*J12*K$6</f>
        <v>990000</v>
      </c>
      <c r="L12" s="4">
        <f t="shared" si="0"/>
        <v>330000</v>
      </c>
      <c r="M12" s="5">
        <f t="shared" si="1"/>
        <v>0.495</v>
      </c>
      <c r="N12" s="5">
        <f t="shared" si="2"/>
        <v>0.495</v>
      </c>
      <c r="O12" s="5">
        <f t="shared" si="3"/>
        <v>0.99</v>
      </c>
      <c r="P12" s="7">
        <f t="shared" si="4"/>
        <v>9.8999999999999991E-3</v>
      </c>
    </row>
    <row r="13" spans="5:16" x14ac:dyDescent="0.2">
      <c r="H13" s="2" t="s">
        <v>17</v>
      </c>
      <c r="I13" s="3">
        <f>M6</f>
        <v>0.5</v>
      </c>
      <c r="J13" s="3">
        <v>8</v>
      </c>
      <c r="K13" s="4">
        <f>J$7*J13*K$6</f>
        <v>1980000</v>
      </c>
      <c r="L13" s="4">
        <f>J$7*L$6*J13</f>
        <v>660000</v>
      </c>
      <c r="M13" s="5">
        <f t="shared" si="1"/>
        <v>0.99</v>
      </c>
      <c r="N13" s="5">
        <f t="shared" si="2"/>
        <v>0.99</v>
      </c>
      <c r="O13" s="5">
        <f t="shared" si="3"/>
        <v>1.98</v>
      </c>
      <c r="P13" s="7">
        <f t="shared" si="4"/>
        <v>1.9799999999999998E-2</v>
      </c>
    </row>
    <row r="14" spans="5:16" x14ac:dyDescent="0.2">
      <c r="H14" s="2" t="s">
        <v>18</v>
      </c>
      <c r="I14" s="3">
        <f>N6</f>
        <v>1.5</v>
      </c>
      <c r="J14" s="3">
        <v>12</v>
      </c>
      <c r="K14" s="4">
        <f>J$7*J14*K$6</f>
        <v>2970000</v>
      </c>
      <c r="L14" s="4">
        <f t="shared" ref="L14:L16" si="5">J$7*L$6*J14</f>
        <v>990000</v>
      </c>
      <c r="M14" s="5">
        <f t="shared" si="1"/>
        <v>1.4850000000000001</v>
      </c>
      <c r="N14" s="5">
        <f t="shared" si="2"/>
        <v>1.4850000000000001</v>
      </c>
      <c r="O14" s="5">
        <f t="shared" si="3"/>
        <v>2.97</v>
      </c>
      <c r="P14" s="7">
        <f t="shared" si="4"/>
        <v>2.9700000000000001E-2</v>
      </c>
    </row>
    <row r="15" spans="5:16" x14ac:dyDescent="0.2">
      <c r="H15" s="2" t="s">
        <v>19</v>
      </c>
      <c r="I15" s="3">
        <v>5</v>
      </c>
      <c r="J15" s="3">
        <v>20</v>
      </c>
      <c r="K15" s="4">
        <f>J$7*J15*K$6</f>
        <v>4950000</v>
      </c>
      <c r="L15" s="4">
        <f t="shared" si="5"/>
        <v>1650000</v>
      </c>
      <c r="M15" s="5">
        <f t="shared" si="1"/>
        <v>2.4750000000000001</v>
      </c>
      <c r="N15" s="5">
        <f t="shared" si="2"/>
        <v>2.4750000000000001</v>
      </c>
      <c r="O15" s="5">
        <f t="shared" si="3"/>
        <v>4.95</v>
      </c>
      <c r="P15" s="7">
        <f t="shared" si="4"/>
        <v>4.9500000000000002E-2</v>
      </c>
    </row>
    <row r="16" spans="5:16" x14ac:dyDescent="0.2">
      <c r="H16" s="2" t="s">
        <v>20</v>
      </c>
      <c r="I16" s="3">
        <v>15</v>
      </c>
      <c r="J16" s="3">
        <v>50</v>
      </c>
      <c r="K16" s="4">
        <f>J$7*J16*K$6</f>
        <v>12375000</v>
      </c>
      <c r="L16" s="4">
        <f t="shared" si="5"/>
        <v>4125000</v>
      </c>
      <c r="M16" s="5">
        <f t="shared" si="1"/>
        <v>6.1875</v>
      </c>
      <c r="N16" s="5">
        <f t="shared" si="2"/>
        <v>6.1875</v>
      </c>
      <c r="O16" s="5">
        <f t="shared" si="3"/>
        <v>12.375</v>
      </c>
      <c r="P16" s="7">
        <f t="shared" si="4"/>
        <v>0.12375</v>
      </c>
    </row>
    <row r="18" spans="10:16" x14ac:dyDescent="0.2">
      <c r="J18" s="2" t="s">
        <v>6</v>
      </c>
      <c r="K18" s="2" t="s">
        <v>7</v>
      </c>
      <c r="L18" s="2" t="s">
        <v>11</v>
      </c>
      <c r="M18" s="2" t="s">
        <v>9</v>
      </c>
      <c r="N18" s="2" t="s">
        <v>10</v>
      </c>
      <c r="O18" s="2" t="s">
        <v>21</v>
      </c>
      <c r="P18" s="6" t="s">
        <v>22</v>
      </c>
    </row>
    <row r="19" spans="10:16" x14ac:dyDescent="0.2">
      <c r="J19" s="3">
        <v>0.5</v>
      </c>
      <c r="K19" s="4">
        <f>J$7*J19*K$6</f>
        <v>123750</v>
      </c>
      <c r="L19" s="4">
        <f>J$7*L$6*J19</f>
        <v>41250</v>
      </c>
      <c r="M19" s="5">
        <f>K19*I$15/1000000</f>
        <v>0.61875000000000002</v>
      </c>
      <c r="N19" s="5">
        <f>L19*I$16/1000000</f>
        <v>0.61875000000000002</v>
      </c>
      <c r="O19" s="5">
        <f>M19+N19</f>
        <v>1.2375</v>
      </c>
      <c r="P19" s="5">
        <f t="shared" ref="P19:P26" si="6">O19/100</f>
        <v>1.2375000000000001E-2</v>
      </c>
    </row>
    <row r="20" spans="10:16" x14ac:dyDescent="0.2">
      <c r="J20" s="3">
        <v>1</v>
      </c>
      <c r="K20" s="4">
        <f>J$7*J20*K$6</f>
        <v>247500</v>
      </c>
      <c r="L20" s="4">
        <f t="shared" ref="L20:L22" si="7">J$7*L$6*J20</f>
        <v>82500</v>
      </c>
      <c r="M20" s="5">
        <f t="shared" ref="M20:M26" si="8">K20*I$15/1000000</f>
        <v>1.2375</v>
      </c>
      <c r="N20" s="5">
        <f t="shared" ref="N20:N26" si="9">L20*I$16/1000000</f>
        <v>1.2375</v>
      </c>
      <c r="O20" s="5">
        <f t="shared" ref="O20:O26" si="10">M20+N20</f>
        <v>2.4750000000000001</v>
      </c>
      <c r="P20" s="5">
        <f t="shared" si="6"/>
        <v>2.4750000000000001E-2</v>
      </c>
    </row>
    <row r="21" spans="10:16" x14ac:dyDescent="0.2">
      <c r="J21" s="3">
        <v>2</v>
      </c>
      <c r="K21" s="4">
        <f>J$7*J21*K$6</f>
        <v>495000</v>
      </c>
      <c r="L21" s="4">
        <f t="shared" si="7"/>
        <v>165000</v>
      </c>
      <c r="M21" s="5">
        <f t="shared" si="8"/>
        <v>2.4750000000000001</v>
      </c>
      <c r="N21" s="5">
        <f t="shared" si="9"/>
        <v>2.4750000000000001</v>
      </c>
      <c r="O21" s="5">
        <f t="shared" si="10"/>
        <v>4.95</v>
      </c>
      <c r="P21" s="5">
        <f t="shared" si="6"/>
        <v>4.9500000000000002E-2</v>
      </c>
    </row>
    <row r="22" spans="10:16" x14ac:dyDescent="0.2">
      <c r="J22" s="3">
        <v>4</v>
      </c>
      <c r="K22" s="4">
        <f>J$7*J22*K$6</f>
        <v>990000</v>
      </c>
      <c r="L22" s="4">
        <f t="shared" si="7"/>
        <v>330000</v>
      </c>
      <c r="M22" s="5">
        <f t="shared" si="8"/>
        <v>4.95</v>
      </c>
      <c r="N22" s="5">
        <f t="shared" si="9"/>
        <v>4.95</v>
      </c>
      <c r="O22" s="5">
        <f t="shared" si="10"/>
        <v>9.9</v>
      </c>
      <c r="P22" s="5">
        <f t="shared" si="6"/>
        <v>9.9000000000000005E-2</v>
      </c>
    </row>
    <row r="23" spans="10:16" x14ac:dyDescent="0.2">
      <c r="J23" s="3">
        <v>8</v>
      </c>
      <c r="K23" s="4">
        <f>J$7*J23*K$6</f>
        <v>1980000</v>
      </c>
      <c r="L23" s="4">
        <f>J$7*L$6*J23</f>
        <v>660000</v>
      </c>
      <c r="M23" s="5">
        <f t="shared" si="8"/>
        <v>9.9</v>
      </c>
      <c r="N23" s="5">
        <f t="shared" si="9"/>
        <v>9.9</v>
      </c>
      <c r="O23" s="5">
        <f t="shared" si="10"/>
        <v>19.8</v>
      </c>
      <c r="P23" s="5">
        <f t="shared" si="6"/>
        <v>0.19800000000000001</v>
      </c>
    </row>
    <row r="24" spans="10:16" x14ac:dyDescent="0.2">
      <c r="J24" s="3">
        <v>12</v>
      </c>
      <c r="K24" s="4">
        <f>J$7*J24*K$6</f>
        <v>2970000</v>
      </c>
      <c r="L24" s="4">
        <f t="shared" ref="L24:L26" si="11">J$7*L$6*J24</f>
        <v>990000</v>
      </c>
      <c r="M24" s="5">
        <f t="shared" si="8"/>
        <v>14.85</v>
      </c>
      <c r="N24" s="5">
        <f t="shared" si="9"/>
        <v>14.85</v>
      </c>
      <c r="O24" s="5">
        <f t="shared" si="10"/>
        <v>29.7</v>
      </c>
      <c r="P24" s="5">
        <f t="shared" si="6"/>
        <v>0.29699999999999999</v>
      </c>
    </row>
    <row r="25" spans="10:16" x14ac:dyDescent="0.2">
      <c r="J25" s="3">
        <v>20</v>
      </c>
      <c r="K25" s="4">
        <f>J$7*J25*K$6</f>
        <v>4950000</v>
      </c>
      <c r="L25" s="4">
        <f t="shared" si="11"/>
        <v>1650000</v>
      </c>
      <c r="M25" s="5">
        <f t="shared" si="8"/>
        <v>24.75</v>
      </c>
      <c r="N25" s="5">
        <f t="shared" si="9"/>
        <v>24.75</v>
      </c>
      <c r="O25" s="5">
        <f t="shared" si="10"/>
        <v>49.5</v>
      </c>
      <c r="P25" s="5">
        <f t="shared" si="6"/>
        <v>0.495</v>
      </c>
    </row>
    <row r="26" spans="10:16" x14ac:dyDescent="0.2">
      <c r="J26" s="3">
        <v>50</v>
      </c>
      <c r="K26" s="4">
        <f>J$7*J26*K$6</f>
        <v>12375000</v>
      </c>
      <c r="L26" s="4">
        <f t="shared" si="11"/>
        <v>4125000</v>
      </c>
      <c r="M26" s="5">
        <f t="shared" si="8"/>
        <v>61.875</v>
      </c>
      <c r="N26" s="5">
        <f t="shared" si="9"/>
        <v>61.875</v>
      </c>
      <c r="O26" s="5">
        <f t="shared" si="10"/>
        <v>123.75</v>
      </c>
      <c r="P26" s="5">
        <f t="shared" si="6"/>
        <v>1.2375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Alier</dc:creator>
  <cp:lastModifiedBy>Marc Alier</cp:lastModifiedBy>
  <dcterms:created xsi:type="dcterms:W3CDTF">2024-06-03T19:40:27Z</dcterms:created>
  <dcterms:modified xsi:type="dcterms:W3CDTF">2024-06-08T09:46:32Z</dcterms:modified>
</cp:coreProperties>
</file>