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sergio.ramos/Downloads/SIEM-Selection-Methodology-main/"/>
    </mc:Choice>
  </mc:AlternateContent>
  <xr:revisionPtr revIDLastSave="0" documentId="13_ncr:1_{6CBA839A-0E25-EC45-8538-3B44A074A932}" xr6:coauthVersionLast="47" xr6:coauthVersionMax="47" xr10:uidLastSave="{00000000-0000-0000-0000-000000000000}"/>
  <bookViews>
    <workbookView xWindow="0" yWindow="740" windowWidth="29400" windowHeight="18380" activeTab="4" xr2:uid="{F4D47EB6-AEA2-4FF6-B487-7D82ABF40C70}"/>
  </bookViews>
  <sheets>
    <sheet name="Scoring" sheetId="1" r:id="rId1"/>
    <sheet name="Scoring Overview" sheetId="7" r:id="rId2"/>
    <sheet name="Profiles" sheetId="6" r:id="rId3"/>
    <sheet name="Profiles Overview" sheetId="8" r:id="rId4"/>
    <sheet name="Likert-Scale-Key" sheetId="5" r:id="rId5"/>
    <sheet name="Commentary" sheetId="3" r:id="rId6"/>
    <sheet name="Rul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6" i="1" l="1"/>
  <c r="I203" i="1" l="1"/>
  <c r="J203" i="1"/>
  <c r="J205" i="1"/>
  <c r="J206" i="1"/>
  <c r="J207" i="1"/>
  <c r="J208" i="1"/>
  <c r="J209" i="1"/>
  <c r="J210" i="1"/>
  <c r="J202" i="1"/>
  <c r="I202" i="1"/>
  <c r="I211" i="1" s="1"/>
  <c r="I180" i="1"/>
  <c r="J180" i="1"/>
  <c r="I181" i="1"/>
  <c r="J181" i="1"/>
  <c r="I182" i="1"/>
  <c r="J182" i="1"/>
  <c r="I183" i="1"/>
  <c r="J183" i="1"/>
  <c r="I184" i="1"/>
  <c r="J184" i="1"/>
  <c r="I185" i="1"/>
  <c r="J185" i="1"/>
  <c r="I186" i="1"/>
  <c r="J186" i="1"/>
  <c r="I187" i="1"/>
  <c r="J187" i="1"/>
  <c r="I188" i="1"/>
  <c r="J188" i="1"/>
  <c r="I189" i="1"/>
  <c r="J189" i="1"/>
  <c r="I190" i="1"/>
  <c r="J190" i="1"/>
  <c r="I191" i="1"/>
  <c r="J191" i="1"/>
  <c r="I192" i="1"/>
  <c r="J192" i="1"/>
  <c r="J194" i="1"/>
  <c r="J195" i="1"/>
  <c r="J179" i="1"/>
  <c r="I179" i="1"/>
  <c r="I146" i="1"/>
  <c r="J146" i="1"/>
  <c r="I147" i="1"/>
  <c r="J147" i="1"/>
  <c r="I148" i="1"/>
  <c r="J148" i="1"/>
  <c r="I149" i="1"/>
  <c r="J149" i="1"/>
  <c r="I150" i="1"/>
  <c r="J150" i="1"/>
  <c r="I151" i="1"/>
  <c r="J151" i="1"/>
  <c r="I152" i="1"/>
  <c r="J152" i="1"/>
  <c r="I153" i="1"/>
  <c r="J153" i="1"/>
  <c r="I154" i="1"/>
  <c r="J154" i="1"/>
  <c r="I155" i="1"/>
  <c r="J155" i="1"/>
  <c r="I156" i="1"/>
  <c r="J156" i="1"/>
  <c r="I157" i="1"/>
  <c r="J157" i="1"/>
  <c r="I158" i="1"/>
  <c r="J158" i="1"/>
  <c r="I159" i="1"/>
  <c r="J159" i="1"/>
  <c r="I160" i="1"/>
  <c r="J160" i="1"/>
  <c r="I161" i="1"/>
  <c r="J161" i="1"/>
  <c r="I162" i="1"/>
  <c r="J162" i="1"/>
  <c r="I163" i="1"/>
  <c r="I174" i="1" s="1"/>
  <c r="J163" i="1"/>
  <c r="I164" i="1"/>
  <c r="J164" i="1"/>
  <c r="J166" i="1"/>
  <c r="J167" i="1"/>
  <c r="J168" i="1"/>
  <c r="J169" i="1"/>
  <c r="J170" i="1"/>
  <c r="J171" i="1"/>
  <c r="J172" i="1"/>
  <c r="J173" i="1"/>
  <c r="J145" i="1"/>
  <c r="I145" i="1"/>
  <c r="J140" i="1"/>
  <c r="I140" i="1"/>
  <c r="I128" i="1"/>
  <c r="J128" i="1"/>
  <c r="I129" i="1"/>
  <c r="J129" i="1"/>
  <c r="I130" i="1"/>
  <c r="J130" i="1"/>
  <c r="I131" i="1"/>
  <c r="J131" i="1"/>
  <c r="I132" i="1"/>
  <c r="J132" i="1"/>
  <c r="I133" i="1"/>
  <c r="J133" i="1"/>
  <c r="I134" i="1"/>
  <c r="J134" i="1"/>
  <c r="J136" i="1"/>
  <c r="J137" i="1"/>
  <c r="J138" i="1"/>
  <c r="J139" i="1"/>
  <c r="J127" i="1"/>
  <c r="I127" i="1"/>
  <c r="J122" i="1"/>
  <c r="I122" i="1"/>
  <c r="I108" i="1"/>
  <c r="J108" i="1"/>
  <c r="I109" i="1"/>
  <c r="J109" i="1"/>
  <c r="I110" i="1"/>
  <c r="J110" i="1"/>
  <c r="I111" i="1"/>
  <c r="J111" i="1"/>
  <c r="I112" i="1"/>
  <c r="J112" i="1"/>
  <c r="I113" i="1"/>
  <c r="J113" i="1"/>
  <c r="I114" i="1"/>
  <c r="J114" i="1"/>
  <c r="I115" i="1"/>
  <c r="J115" i="1"/>
  <c r="I116" i="1"/>
  <c r="J116" i="1"/>
  <c r="I117" i="1"/>
  <c r="J117" i="1"/>
  <c r="I118" i="1"/>
  <c r="J118" i="1"/>
  <c r="I119" i="1"/>
  <c r="J119" i="1"/>
  <c r="J121" i="1"/>
  <c r="J107" i="1"/>
  <c r="I107" i="1"/>
  <c r="J102" i="1"/>
  <c r="I102" i="1"/>
  <c r="I85" i="1"/>
  <c r="J85" i="1"/>
  <c r="I86" i="1"/>
  <c r="J86" i="1"/>
  <c r="I87" i="1"/>
  <c r="J87" i="1"/>
  <c r="I88" i="1"/>
  <c r="J88" i="1"/>
  <c r="I89" i="1"/>
  <c r="J89" i="1"/>
  <c r="I90" i="1"/>
  <c r="J90" i="1"/>
  <c r="I91" i="1"/>
  <c r="J91" i="1"/>
  <c r="I92" i="1"/>
  <c r="J92" i="1"/>
  <c r="I93" i="1"/>
  <c r="J93" i="1"/>
  <c r="I94" i="1"/>
  <c r="J94" i="1"/>
  <c r="I95" i="1"/>
  <c r="J95" i="1"/>
  <c r="I96" i="1"/>
  <c r="J96" i="1"/>
  <c r="I97" i="1"/>
  <c r="J97" i="1"/>
  <c r="I98" i="1"/>
  <c r="J98" i="1"/>
  <c r="I99" i="1"/>
  <c r="J99" i="1"/>
  <c r="J101" i="1"/>
  <c r="J84" i="1"/>
  <c r="I84" i="1"/>
  <c r="J79" i="1"/>
  <c r="I79" i="1"/>
  <c r="I66" i="1"/>
  <c r="J66" i="1"/>
  <c r="I67" i="1"/>
  <c r="J67" i="1"/>
  <c r="I68" i="1"/>
  <c r="J68" i="1"/>
  <c r="I69" i="1"/>
  <c r="J69" i="1"/>
  <c r="I70" i="1"/>
  <c r="J70" i="1"/>
  <c r="I71" i="1"/>
  <c r="J71" i="1"/>
  <c r="I72" i="1"/>
  <c r="J72" i="1"/>
  <c r="I73" i="1"/>
  <c r="J73" i="1"/>
  <c r="J75" i="1"/>
  <c r="J76" i="1"/>
  <c r="J77" i="1"/>
  <c r="J78" i="1"/>
  <c r="J65" i="1"/>
  <c r="I65" i="1"/>
  <c r="J60" i="1"/>
  <c r="I60" i="1"/>
  <c r="J42" i="1"/>
  <c r="J43" i="1"/>
  <c r="J44" i="1"/>
  <c r="J45" i="1"/>
  <c r="J46" i="1"/>
  <c r="J47" i="1"/>
  <c r="J48" i="1"/>
  <c r="J49" i="1"/>
  <c r="J50" i="1"/>
  <c r="J52" i="1"/>
  <c r="J53" i="1"/>
  <c r="J54" i="1"/>
  <c r="J55" i="1"/>
  <c r="J56" i="1"/>
  <c r="J57" i="1"/>
  <c r="J58" i="1"/>
  <c r="J59" i="1"/>
  <c r="J41" i="1"/>
  <c r="I42" i="1"/>
  <c r="I43" i="1"/>
  <c r="I44" i="1"/>
  <c r="I45" i="1"/>
  <c r="I46" i="1"/>
  <c r="I47" i="1"/>
  <c r="I48" i="1"/>
  <c r="I49" i="1"/>
  <c r="I50" i="1"/>
  <c r="I41" i="1"/>
  <c r="J16" i="1"/>
  <c r="I16" i="1"/>
  <c r="J5" i="1"/>
  <c r="J6" i="1"/>
  <c r="J7" i="1"/>
  <c r="J8" i="1"/>
  <c r="J9" i="1"/>
  <c r="J10" i="1"/>
  <c r="J11" i="1"/>
  <c r="J13" i="1"/>
  <c r="J14" i="1"/>
  <c r="J15" i="1"/>
  <c r="J4" i="1"/>
  <c r="I5" i="1"/>
  <c r="I6" i="1"/>
  <c r="I7" i="1"/>
  <c r="I8" i="1"/>
  <c r="I9" i="1"/>
  <c r="I10" i="1"/>
  <c r="I11" i="1"/>
  <c r="I4" i="1"/>
  <c r="J22" i="1"/>
  <c r="J23" i="1"/>
  <c r="J24" i="1"/>
  <c r="J25" i="1"/>
  <c r="J26" i="1"/>
  <c r="J27" i="1"/>
  <c r="J28" i="1"/>
  <c r="J29" i="1"/>
  <c r="J36" i="1" s="1"/>
  <c r="J31" i="1"/>
  <c r="J32" i="1"/>
  <c r="J33" i="1"/>
  <c r="J34" i="1"/>
  <c r="J35" i="1"/>
  <c r="I22" i="1"/>
  <c r="I23" i="1"/>
  <c r="I24" i="1"/>
  <c r="I25" i="1"/>
  <c r="I26" i="1"/>
  <c r="I27" i="1"/>
  <c r="I28" i="1"/>
  <c r="I29" i="1"/>
  <c r="I36" i="1" s="1"/>
  <c r="J21" i="1"/>
  <c r="I21" i="1"/>
  <c r="F201" i="1"/>
  <c r="E201" i="1"/>
  <c r="F178" i="1"/>
  <c r="E178" i="1"/>
  <c r="F144" i="1"/>
  <c r="E144" i="1"/>
  <c r="F126" i="1"/>
  <c r="E126" i="1"/>
  <c r="F106" i="1"/>
  <c r="E106" i="1"/>
  <c r="F83" i="1"/>
  <c r="E83" i="1"/>
  <c r="F64" i="1"/>
  <c r="E64" i="1"/>
  <c r="F40" i="1"/>
  <c r="E40" i="1"/>
  <c r="E20" i="1"/>
  <c r="F20" i="1"/>
  <c r="F3" i="1"/>
  <c r="F15" i="1" s="1"/>
  <c r="E3" i="1"/>
  <c r="Q4" i="1"/>
  <c r="M4" i="1"/>
  <c r="I197" i="1" l="1"/>
  <c r="J174" i="1"/>
  <c r="J211" i="1"/>
  <c r="F14" i="1"/>
  <c r="F13" i="1"/>
  <c r="J214" i="1"/>
  <c r="D13" i="6"/>
  <c r="E13" i="6"/>
  <c r="C13" i="6"/>
  <c r="E4" i="1" l="1"/>
  <c r="N4" i="1" s="1"/>
  <c r="R4" i="1" s="1"/>
  <c r="E10" i="1"/>
  <c r="E8" i="1"/>
  <c r="E6" i="1"/>
  <c r="F11" i="1"/>
  <c r="F9" i="1"/>
  <c r="F7" i="1"/>
  <c r="F5" i="1"/>
  <c r="E11" i="1"/>
  <c r="E9" i="1"/>
  <c r="E7" i="1"/>
  <c r="E5" i="1"/>
  <c r="F4" i="1"/>
  <c r="F10" i="1"/>
  <c r="F8" i="1"/>
  <c r="F6" i="1"/>
  <c r="J213" i="1"/>
  <c r="J215" i="1" s="1"/>
  <c r="N5" i="1" l="1"/>
  <c r="R5" i="1" s="1"/>
  <c r="M5" i="1"/>
  <c r="Q5" i="1" s="1"/>
  <c r="N9" i="1"/>
  <c r="R9" i="1" s="1"/>
  <c r="M9" i="1"/>
  <c r="Q9" i="1" s="1"/>
  <c r="N6" i="1"/>
  <c r="R6" i="1" s="1"/>
  <c r="M6" i="1"/>
  <c r="Q6" i="1" s="1"/>
  <c r="N10" i="1"/>
  <c r="R10" i="1" s="1"/>
  <c r="M10" i="1"/>
  <c r="Q10" i="1" s="1"/>
  <c r="N7" i="1"/>
  <c r="R7" i="1" s="1"/>
  <c r="M7" i="1"/>
  <c r="Q7" i="1" s="1"/>
  <c r="N11" i="1"/>
  <c r="R11" i="1" s="1"/>
  <c r="M11" i="1"/>
  <c r="Q11" i="1" s="1"/>
  <c r="N8" i="1"/>
  <c r="R8" i="1" s="1"/>
  <c r="M8" i="1"/>
  <c r="Q8" i="1" s="1"/>
  <c r="R213" i="1" l="1"/>
  <c r="R215" i="1" s="1"/>
  <c r="N213" i="1"/>
  <c r="N215" i="1" s="1"/>
  <c r="J197" i="1"/>
</calcChain>
</file>

<file path=xl/sharedStrings.xml><?xml version="1.0" encoding="utf-8"?>
<sst xmlns="http://schemas.openxmlformats.org/spreadsheetml/2006/main" count="758" uniqueCount="281">
  <si>
    <t>Basic end-user functionality</t>
  </si>
  <si>
    <t>Web-based user interface for analysts performing searches and analysis</t>
  </si>
  <si>
    <t>Web-based user interface for application administrators</t>
  </si>
  <si>
    <t>Ability for users to search logs based on values of standard fields</t>
  </si>
  <si>
    <t>Users are able to save a set of search parameters for reuse in the future</t>
  </si>
  <si>
    <t>Ability to create custom alerts when a single event, or combination of events, meets a set of parameters</t>
  </si>
  <si>
    <t>Alerts can be configured to trigger notifications via email</t>
  </si>
  <si>
    <t>Total Points</t>
  </si>
  <si>
    <t>Saved searches can be shared with other users of the tool</t>
  </si>
  <si>
    <t>All application administration functions are available via a web interface (no installed software or command-line interaction is required to perform application administration)</t>
  </si>
  <si>
    <t>Category</t>
  </si>
  <si>
    <t>Provide support for authentication methods, such as Security Assertion Markup Language (SAML) and federated identity solutions, LDAP, or Active Directory</t>
  </si>
  <si>
    <t>Provide integration with Active Directory or other repositories/directories for role and resource groups</t>
  </si>
  <si>
    <t>Support for asset grouping - automatic and classification by network segment, OS, application, etc., by custom defined groups, or by external asset management repositories</t>
  </si>
  <si>
    <t>Provide a solution that is easy-to-deploy and maintain, scalable and highly affordable to acquire and run over the lifetime of the proposed solution</t>
  </si>
  <si>
    <t>The vendor must at a minimum provide training for the professional development of the security operations teams; ideally a professional service engagement to assist with the deployment, to aid in the speed of adoption and transition from the legacy SIEM product capabilities</t>
  </si>
  <si>
    <t>Provide overall system health information to all members of the information security team regardless of their role in the operation of the proposed solution</t>
  </si>
  <si>
    <t>Restrict visibility of specific fields in workflows based on role to support privacy considerations</t>
  </si>
  <si>
    <t>Administration, Governance, &amp; Compliance</t>
  </si>
  <si>
    <t>Architecture &amp; Platform</t>
  </si>
  <si>
    <t>The proposed design is expected to prevent possible single points of failure within the system; to provide redundancy without being cost prohibitive</t>
  </si>
  <si>
    <t>To lower the long-term operational costs; SIEM solution must be a cloud-based solution to accommodate limited human resources</t>
  </si>
  <si>
    <t>Be a modular, scalable, industry standards-based platform and must interoperate with multi-vendor devices and management tools without losing its stated features</t>
  </si>
  <si>
    <t>Provide flexible and resilient deployment options for scalable and non-service or performance impacting log collection; including ample growth capacity for compute and storage to add more systems to monitor and collect data from</t>
  </si>
  <si>
    <t>Solution must support standardized logging, such as syslog, JSON, etc.</t>
  </si>
  <si>
    <t>Provide ticketing and workflow capability to improve the information security operations through process automation and capture intermediate process steps along each workflow</t>
  </si>
  <si>
    <t>Support inbound APIs than can be used to search and/or extract data from your solution, such as for ticketing, manage/configure the SIEM, or orchestration tool to pull data out of the SIEM</t>
  </si>
  <si>
    <t>Ability to leverage contextual data from security assessment technologies such as vulnerability management solutions, security configurations and/or application security assessments</t>
  </si>
  <si>
    <t>The proposed SIEM solution must be IPv6 compliant and must be enabled in the provided configuration</t>
  </si>
  <si>
    <t>Provide reusable components and templates to simplify SIEM expansion and maintenance</t>
  </si>
  <si>
    <t>Provide integration with other solutions, other third-party technologies – including working with other 3rd party log management solutions</t>
  </si>
  <si>
    <t>Support for integrating business and organizational context, such as through a data import from directories, configuration management database (CMDB) and/or enterprise resource planning (ERP) systems</t>
  </si>
  <si>
    <t>The vendor must provide a three-year product road map and all proposed systems and sub-components must be guaranteed not to be End-of-Life for at least five years</t>
  </si>
  <si>
    <t>Cloud Environment Support</t>
  </si>
  <si>
    <t>Microsoft Azure</t>
  </si>
  <si>
    <t>Amazon AWS</t>
  </si>
  <si>
    <t>Google Workspace</t>
  </si>
  <si>
    <t>Google GCP</t>
  </si>
  <si>
    <t>Oracle OCI</t>
  </si>
  <si>
    <t>Salesforce Marketing Cloud</t>
  </si>
  <si>
    <t>Support, including telemetry, for new cloud services or other new cloud deployed systems that can only be monitored via APIs (versus taking syslog or have agents deployed)</t>
  </si>
  <si>
    <t>Support for integration with cloud container technologies such as Docker, Amazon EC2 Container Services (ECS), Kubernetes, etc.</t>
  </si>
  <si>
    <t>Support for Cloud Access Security Broker (CASB) integration</t>
  </si>
  <si>
    <t>Support for Cloud Security Posture Management (CSPM) integration</t>
  </si>
  <si>
    <t>Support for Cloud Native Application Protection Platforms (CNAPP) integration</t>
  </si>
  <si>
    <t>Support for Cloud Workload Protection Platform (CWPP) integration</t>
  </si>
  <si>
    <t>Logging, Data, &amp; Security Event Management</t>
  </si>
  <si>
    <t>Must be able to sift through, analyze, operate, report on at least ## terabytes of annual collected data without creating performance, capacity, or response related issues</t>
  </si>
  <si>
    <t>Support for resiliency of data collection versus connection loss, etc.</t>
  </si>
  <si>
    <t>Support for compression, data filtering and bandwidth management of the collected data</t>
  </si>
  <si>
    <t>Support for data archiving and restoration of event and log data, archive policy options, and support for automation based on a data lifecycle management process</t>
  </si>
  <si>
    <t>Support for encryption of stored data at rest and data in transit</t>
  </si>
  <si>
    <t>Support for log hashing, where any system that writes event and flow data creates hash files to verify that the event and flow logs are not modified or tampered with</t>
  </si>
  <si>
    <t>Retain the collected actionable data for a minimum of 12 months, which may be superseded by compliance requirements</t>
  </si>
  <si>
    <t>Maintain a detailed logging functionality for the proposed system to retain all system communications, system and user activities, and other critical system information that is pertinent for secure system operations</t>
  </si>
  <si>
    <t>Capability to collect logs and other pertinent system information from the monitored systems with or without installing an agent on source systems (via system log, agent, API and/or other)</t>
  </si>
  <si>
    <t>Capabilities and user interfaces to collect and parse event and nonevent data from sources not formally supported (ability to create custom parsers)</t>
  </si>
  <si>
    <t>Support for Active Directory monitoring, ideally through Microsoft Defender for Identity</t>
  </si>
  <si>
    <t>Expose relationships between physical and virtual machines, network infrastructure, business processes and data, and present the risks and threats in context to provide real-time threat intelligence</t>
  </si>
  <si>
    <t>Established user support community for sharing and collaboration amongst customers</t>
  </si>
  <si>
    <t>Incident Response and Threat Management</t>
  </si>
  <si>
    <t>Correlate and analyze data; detect cyber threats in as close to real-time as possible</t>
  </si>
  <si>
    <t>Being able to detect external attacks, data exfiltration attempts and internal misuse in their tracks and interoperate with other information security components to stop these threats</t>
  </si>
  <si>
    <t>Provide capabilities for real-time monitoring, user behavior baselining, data and user monitoring, application monitoring for threat management and compliance</t>
  </si>
  <si>
    <t>Provide capability to baseline information security patterns; detect and differentiate between activity patterns that can be good indicators of normal as well as abnormal activity</t>
  </si>
  <si>
    <t>Must be able to consume external, cloud-based threat intelligence feeds and use this information to detect threats, speed-up breach detection and accelerate response</t>
  </si>
  <si>
    <t>Must provide Security, Orchestration, Automation, and Response (SOAR) capabilities</t>
  </si>
  <si>
    <t>Assist in performing forensic analysis to determine the root cause of a security incidents</t>
  </si>
  <si>
    <t>Provide security analytics to assist in the analysis of the impact and/or scope of a potential information security incident</t>
  </si>
  <si>
    <t>Leverage known threat techniques and adversary actions mapped to reports and log correlation (i.e., MITRE ATT&amp;CK)</t>
  </si>
  <si>
    <t>Accelerate the discovery and qualification of information security threats</t>
  </si>
  <si>
    <t>Increase information security operational efficiency and expedite incident management processes via proactive threat hunting and investigation</t>
  </si>
  <si>
    <t>Improve efficiency of incident handling activities by providing workflow/case management capability to assign phases of incident to team members with deadlines and optional reminders</t>
  </si>
  <si>
    <t>Reporting, Analysis, &amp; Analytics Capabilities</t>
  </si>
  <si>
    <t>Present system’s findings and analytics in a clear and logical manner to save staff time in review of information security reports and findings</t>
  </si>
  <si>
    <t>Provide capability to perform root cause analysis of information security related events in real-time with built-in intelligence</t>
  </si>
  <si>
    <t>Provide out-of-the-box reporting templates for a broad range of regulatory frameworks, control standards and security best practices (FERPA, PCI DSS 3.2, HIPPA, CIS Critical Controls, etc.)</t>
  </si>
  <si>
    <t>Provide granular, role-based dashboards (security trimmed) and automated daily reports for authorized staff to review the findings and confirm the integrity of the systems that they are responsible for</t>
  </si>
  <si>
    <t>Provide advanced contextual-security analytics utilizing user and entity behavior analytics (UEBA) and external threat intelligence</t>
  </si>
  <si>
    <t>Ability to create new reports or dashboards from ad hoc queries</t>
  </si>
  <si>
    <t>Provide operational insight for optimization of information security related workflows</t>
  </si>
  <si>
    <t>Retain the collected actionable data for 1 year or more for on-demand search and historical reporting</t>
  </si>
  <si>
    <t>Support predictive or forecasting analytical capabilities – via algorithms and/or other analytical methods</t>
  </si>
  <si>
    <t xml:space="preserve">Support for Operating Systems, Network Devices, Virtualization, &amp; Application Integration </t>
  </si>
  <si>
    <t>Kubernetes</t>
  </si>
  <si>
    <t>Red Hat Linux</t>
  </si>
  <si>
    <t>Ubuntu Linux</t>
  </si>
  <si>
    <t>Palo Alto</t>
  </si>
  <si>
    <t>Fortinet – Fortigate firewalls</t>
  </si>
  <si>
    <t>Must offer auditable, granular control over systems changes, individual users, applications, and virtual machines</t>
  </si>
  <si>
    <t>Support for file integrity monitoring (FIM)</t>
  </si>
  <si>
    <t>Support for operational technology (OT) and Internet of Things (IoT) technologies and environments (e.g., ICS/SCADA)</t>
  </si>
  <si>
    <t>Percentage</t>
  </si>
  <si>
    <t>Total Possible</t>
  </si>
  <si>
    <t>*</t>
  </si>
  <si>
    <t>-</t>
  </si>
  <si>
    <t>Additional Comments</t>
  </si>
  <si>
    <t>Each vendor must address each requirement during the validation/demonstration or via clear documentation</t>
  </si>
  <si>
    <t>Ability to filter before ingesting logs (also sometimes referred to as pre-processing)</t>
  </si>
  <si>
    <t>Total</t>
  </si>
  <si>
    <t>SIEM-Vendor-1</t>
  </si>
  <si>
    <t>SIEM-Vendor-2</t>
  </si>
  <si>
    <t>SIEM-Vendor-3</t>
  </si>
  <si>
    <t>Provide role-based access security to the system’s components, findings, and analytics for the organization’s security operations teams to make sure that only authorized staff will have access to the collected information</t>
  </si>
  <si>
    <t>Utilizing user and entity behavior analytics (UEBA) to reduce the organization’s information security related risks by detecting prohibited or unauthorized activities by trusted insiders, such as employees, contractors and external third parties</t>
  </si>
  <si>
    <t>Improve the organization’s information security posture by providing 24x7x365 visibility/monitoring and participate in automated intelligent response</t>
  </si>
  <si>
    <t>Eliminate false positives from true positives and alert responsible staff only those events that are relevant in real-time when an anomaly or threat is detected (through SMS, email, etc.) and interoperate with other information security tools (i.e., firewalls, IPS, etc.) to immediately contain the identified threats at network speed</t>
  </si>
  <si>
    <t>The proposed SIEM solution must support industry standard threat information exchange languages/protocols such as “Structured Threat Information eXpression” (STIX) and “Trusted Automated Exchange of Indicator Information” (TAXII) to rapidly add and configure diverse threat intelligence from commercial or open source feeds and exchange information with other internal information security tools</t>
  </si>
  <si>
    <t>Support a common taxonomy via a common data model, ideally comparable or using the Open Source Security Events Metadata (OSSEM), to improve the data standardization &amp; interaction within the organization</t>
  </si>
  <si>
    <t>Allows an incident handler to quickly identify an attack's route through the organization</t>
  </si>
  <si>
    <t>Must produce useful information and deliver actionable data in a reasonable amount of time for the staff to make informed decisions</t>
  </si>
  <si>
    <t>Ingest and analyze NetFlow and other flow based data (i.e. sFlow) from the organization’s existing routers and switches to deliver complete, real-time visibility into all hosts and traffic on the network, providing actionable insight for addressing a wide variety of network and security issues</t>
  </si>
  <si>
    <t>Lessen the amount of time and expertise required to adequately monitor and manage the volumes of log data and information that are collected from the organization</t>
  </si>
  <si>
    <t>Provide user and entity behavior analytics (UEBA) capabilities to detect anomalous user activities (i.e., an external attacker who has breached the organization’s perimeter defenses and compromised an internal host and a user's credentials and is using those credentials to move laterally through the organization)</t>
  </si>
  <si>
    <t>Support for multifactor authentication (MFA)</t>
  </si>
  <si>
    <t>Leverage data from endpoint management with built-in/robust Endpoint Detection and Response (EDR)/eXtended Detection and Response (XDR) – such as Microsoft Defender for Endpoint, CrowdStrike, etc.</t>
  </si>
  <si>
    <t>Evaluator-#</t>
  </si>
  <si>
    <t>Each vendor will be provided the requirements 2 calendar weeks before, to prepare their presentation for validation</t>
  </si>
  <si>
    <t>At a minimum, 4 evaluators are required at each vendor presentation</t>
  </si>
  <si>
    <t>Vendors will be requested to avoid any direct contact with the evaluators (before and after the validation/presentation)</t>
  </si>
  <si>
    <t>To vendor - Please use the time wisely and the vendor owns the agenda; there is no need to spend valuable time for introductions of personnel/stakeholders at the organization</t>
  </si>
  <si>
    <t>At the conclusion, aggregated results will be reviewed, to decide on any additional steps/evaluation needed based on the results of the validation; including which vendors will be invited for a "proof of concept" exercise</t>
  </si>
  <si>
    <t>Rules of Engagement for Evaluation / Validation of Vendors</t>
  </si>
  <si>
    <t>Due to time constraints, 4 hours will be provided to each vendor for their presentation to the evaluators</t>
  </si>
  <si>
    <t>For each evaluator, please provide additional comments in the commentary tab - related to the requirements and which of them they feel are of the utmost importance / especially important if not addressed by the vendor</t>
  </si>
  <si>
    <t>Outstanding</t>
  </si>
  <si>
    <t>Exceeds Expectations</t>
  </si>
  <si>
    <t>Meets Expectations</t>
  </si>
  <si>
    <t>Needs Improvement</t>
  </si>
  <si>
    <t>Unacceptable</t>
  </si>
  <si>
    <t>Asterisk, required</t>
  </si>
  <si>
    <t>Hyphen, nice to have</t>
  </si>
  <si>
    <t>Ingest audit data from Identity and Access Management (IAM) systems, including single sign-on (SSO), MFA, etc. to improve, enhance, and help with finding events and anomalies, differentiating between normal and abnormal behavior – such as Microsoft ADFS, Oracle IDCS, Okta, PingFederate, Shibboleth, DUO MFA, and Azure MFA</t>
  </si>
  <si>
    <t>RADIUS</t>
  </si>
  <si>
    <t>Artifical Intelligence, Deep Learning and Machine Learning Capabilities</t>
  </si>
  <si>
    <t>Open Source Characteristics</t>
  </si>
  <si>
    <t xml:space="preserve">The SIEM solution allow to anonymize, pseudonimize and manage this ofuscated data, based on built-in Access Controls </t>
  </si>
  <si>
    <t>The Tool allows integration with ENISA CVD (NIS2)</t>
  </si>
  <si>
    <t>The Deployment is straight forward and does not require in depth knowledge</t>
  </si>
  <si>
    <t>The Tool does not require large volume of disk space to be operable (includes data)</t>
  </si>
  <si>
    <t xml:space="preserve">The tool is stable to operate, not leading to crashes and inoperation </t>
  </si>
  <si>
    <t>Architecture, Platform &amp; Deployment</t>
  </si>
  <si>
    <t>UI.1</t>
  </si>
  <si>
    <t>UI.2</t>
  </si>
  <si>
    <t>UI.3</t>
  </si>
  <si>
    <t>UI.4</t>
  </si>
  <si>
    <t>UI.5</t>
  </si>
  <si>
    <t>UI.6</t>
  </si>
  <si>
    <t>UI.7</t>
  </si>
  <si>
    <t>UI.8</t>
  </si>
  <si>
    <t>UI.9</t>
  </si>
  <si>
    <t>UI.10</t>
  </si>
  <si>
    <t>UI.11</t>
  </si>
  <si>
    <t>Identifier</t>
  </si>
  <si>
    <t>Alerts can be configured to trigger notifications via API integration</t>
  </si>
  <si>
    <t>Ability to export the results of a search into a standard file format (CSV, XLS, JSON and XML)</t>
  </si>
  <si>
    <t>Wazuh v4.9.2</t>
  </si>
  <si>
    <t>Priority</t>
  </si>
  <si>
    <t>Kerberos</t>
  </si>
  <si>
    <t xml:space="preserve">Ability to search the full text of logs </t>
  </si>
  <si>
    <t>Streamline audits and compliance reporting processes (i.e., HIPAA, PCI DSS, FERPA(?), SOC 2 Type II, ISO 27000, CSA (?), STAR (?), FedRAMP(?), GDPR, CCPA,
NIS2, DORA, GLBA(?).) – including any long-term log and event storage, associated to compliance requirements</t>
  </si>
  <si>
    <t>Native support for log parsing from ERP and CRM  solutions, such as Oracle PeopleSoft applications, SAP, etc.</t>
  </si>
  <si>
    <t>JIRA</t>
  </si>
  <si>
    <t>Confluence</t>
  </si>
  <si>
    <t>ServiceNow</t>
  </si>
  <si>
    <t>MySQL</t>
  </si>
  <si>
    <t>PostgreSQL</t>
  </si>
  <si>
    <t>MongoDB</t>
  </si>
  <si>
    <t>Kafka</t>
  </si>
  <si>
    <t>RabbitMQ</t>
  </si>
  <si>
    <t xml:space="preserve">The SIEM is under a recognized FOSS License (OSI or FSF) </t>
  </si>
  <si>
    <t xml:space="preserve">The project is supported by an Open Source Foundation </t>
  </si>
  <si>
    <t>The project has a strong community that is active, respectful and supportive</t>
  </si>
  <si>
    <t>The project community organizes events (e.g., Gatherings, workshops, webinars, Hackthons)</t>
  </si>
  <si>
    <t>The project is supported by more than one company or sponsor</t>
  </si>
  <si>
    <t xml:space="preserve">The project has a good market trust and reputation </t>
  </si>
  <si>
    <t>The project is well-structured and managed in a transparent, open and Vendor neutral manner</t>
  </si>
  <si>
    <t>The project is updated frequently or in a predictable and stable manner</t>
  </si>
  <si>
    <t>The project has a functional quick-start guide and an easy out-of-the-box deployment solution</t>
  </si>
  <si>
    <t>The project allows integration and replication to GitLabs or other open source software version control</t>
  </si>
  <si>
    <t>The project has considerable online content (Social Media, Blogs, forums, chat rooms, online courses, videos and other supporting material besides official documentation)</t>
  </si>
  <si>
    <t>the project is not under a freemium business model or other business model that locks SIEM functionalities on pay-to-use basis</t>
  </si>
  <si>
    <t>the project implements an SBOM (either CycloneDX or SPDX)</t>
  </si>
  <si>
    <t>the FOSS License allows for the integration of Open Source Data sets, Databases or Open Libraries</t>
  </si>
  <si>
    <t xml:space="preserve"> the documentation is under an Open Content License or a "permissive" CC</t>
  </si>
  <si>
    <t>Profile 1</t>
  </si>
  <si>
    <t>Profile 2</t>
  </si>
  <si>
    <t>Profile 3</t>
  </si>
  <si>
    <r>
      <t xml:space="preserve">*NEW* </t>
    </r>
    <r>
      <rPr>
        <sz val="11"/>
        <color theme="1"/>
        <rFont val="Calibri"/>
        <family val="2"/>
        <scheme val="minor"/>
      </rPr>
      <t>Machine Learning / Artificial Intelligence</t>
    </r>
  </si>
  <si>
    <r>
      <t>*NEW*</t>
    </r>
    <r>
      <rPr>
        <sz val="11"/>
        <color theme="1"/>
        <rFont val="Calibri"/>
        <family val="2"/>
        <scheme val="minor"/>
      </rPr>
      <t xml:space="preserve"> Open Source Characteristics</t>
    </r>
  </si>
  <si>
    <t>Value</t>
  </si>
  <si>
    <t>Individual Weight (0-1)</t>
  </si>
  <si>
    <t>ElasticSearch vX.Y.Z</t>
  </si>
  <si>
    <t>OpenSearch vX.Y.Z</t>
  </si>
  <si>
    <t>Individual Weight (0-1) (Mandatory Only)</t>
  </si>
  <si>
    <t>Value of X</t>
  </si>
  <si>
    <t>Total (Only Mandatory)</t>
  </si>
  <si>
    <t>Metric (0 - 4)</t>
  </si>
  <si>
    <t>GRC</t>
  </si>
  <si>
    <t>Cloud Environment</t>
  </si>
  <si>
    <t>AI and OS</t>
  </si>
  <si>
    <t>Automation of Analysis and Reporting</t>
  </si>
  <si>
    <t>Public Domain Data Models</t>
  </si>
  <si>
    <t xml:space="preserve">Ability to create rules/Alarms based on detected behabiors </t>
  </si>
  <si>
    <t>The tool allow a granular selection of data for anonymization and pseudonimization, seperating each dataset</t>
  </si>
  <si>
    <t xml:space="preserve">It does NOT have a FOSS recognized license (OSI or FSS) (0); It does have a FOSS recognized license (OSI or FSS) (4); </t>
  </si>
  <si>
    <t>The project is well documented and has simple and clear instructions on how to deploy the tool</t>
  </si>
  <si>
    <t>The project is well documented and has simple and clear instructions on how to customize, integrate and optimize the tool</t>
  </si>
  <si>
    <t>The project has a straightforward step by step guide with scripts on how to deploy the SIEM, without requiring more than one debug (4); The project has a straightforward step by step guide with scripts on how to deploy the SIEM, requiring more than one debug (3); The project has a straightforward step by step guide with scripts on how to deploy the SIEM, requiring more than 5 debug (2); The project do not have a straightforward step by step guide, requiring to jump through several pages/documents(1); The project do not have a step by step guide with scripts on how to deploy the SIEM(0);</t>
  </si>
  <si>
    <t>The project has a straightforward step by step guide with scripts on how to customize, integrate and optimize the SIEM, without requiring more than one debug (4); The project has a straightforward step by step guide with scripts on how to customize, integrate and optimize the SIEM, requiring more than one debug (3); The project has a straightforward step by step guide with scripts on how to customize, integrate and optimize the SIEM, requiring more than 5 debug (2); The project do not have a straightforward step by step guide, requiring to jump through several pages/documents to customize, integrate and optimize the SIEM (1); The project do not have a step by step guide with scripts on how to customize, integrate and optimize the SIEM (0);</t>
  </si>
  <si>
    <t xml:space="preserve">The project has an easy out-of-the-box deployment solution with containers (4); The project has an easy out-of-the-box deployment solution with virtual machine (3);  The project has an easy out-of-the-box deployment solution with a cloud native solution (2);  The project has other easy out-of-the-box deployment solutions (1);  The project does not have an easy out-of-the-box deployment solution with containers (0);  </t>
  </si>
  <si>
    <t>It is NOT under a freemium business model (4); It is under a freemium business model (0);</t>
  </si>
  <si>
    <t>The project implements as a well-known SBOM (CycloneDX or SPDX) (4); The project implements an SBOM (2); The project does not implement SBOM (0);</t>
  </si>
  <si>
    <t>The project allows the integration of Open Source Data sets, Databases and/or Open Libraries (4); The project does not allow the integration of Open Source Data sets, Databases and/or Open Libraries (0);</t>
  </si>
  <si>
    <t xml:space="preserve">It is NOT supported by an Open Source Foundation (0);It is supported by an Open Source Foundation (4); </t>
  </si>
  <si>
    <t>The project does not have commits or activities in Forums, in the last three months (0); The project does have activity in Forums in the Last Three months (1); The Project has commits in the last three months (2); the project does have activity and commits in the last three months (3); The project has commits and activities every month in the last three months (4);</t>
  </si>
  <si>
    <t>The project dos not organize events (0); The project organizes an event every year (2); the project organizes more than one event per year, every year (4);</t>
  </si>
  <si>
    <t xml:space="preserve">The project does not require other proprietary software to achieve full capabilities (4); The project require other proprietary software to achieve full capabilities (0); </t>
  </si>
  <si>
    <t>The project does not have a defined release timeline, or does not have any update in the last 8 months (0); the project has at least one update in the last 8 months (1); the project has a defined release timeline and has more than one release in the last 8 month (2)s; the project has a defined timeline and more than one release in the last 5 months (3); the project has a defined time line and more than on release in the last 3 months (4);</t>
  </si>
  <si>
    <t>The project is supported by more than one organization (4); The project is supported by one organisation (2); The project is not supported by any organisation (0);</t>
  </si>
  <si>
    <t>The project documentation is under a Open Source Content License (4); The project docuemntation is not under na Open Content License (0);</t>
  </si>
  <si>
    <t>The project allows integration/version control with GitLabs or other Open Source Software of version Control (4); The project dows not allow integration/version Control Besides GitHub (0);</t>
  </si>
  <si>
    <t>The project has weekly presence on social media (4); The proejct has a montly presence on social media (3); The project has a quarte presence on social media (2); the project has a half-year presence on social media (1); the project has over a yearly presence on social media (0);</t>
  </si>
  <si>
    <t>Near-real time Anamalous Behavior Detection (Threat Detection)</t>
  </si>
  <si>
    <t>Natural Language Processing (NLP) Function for search</t>
  </si>
  <si>
    <t>Reasoning Explainability (Explainable AI)</t>
  </si>
  <si>
    <t>Possibility to update Current Data Models</t>
  </si>
  <si>
    <t>On-prem LLM (Integration) Support</t>
  </si>
  <si>
    <t>It allows to enforce role-based access to all functionalities (4), some functionalities (2), or does NOT allow it at all (0)</t>
  </si>
  <si>
    <t>It has a web UI to perform searches and analysis (4), It does NOT have a UI to perform searches and analysis (0)</t>
  </si>
  <si>
    <t>It allows to search (4), It does not allow (0)</t>
  </si>
  <si>
    <t>It allows all formats (4), only 3 formats (3), only 2 formats (2), only 1 format (1), or does not allow any (0).</t>
  </si>
  <si>
    <t>It allows (4), It does not allow (0)</t>
  </si>
  <si>
    <t>It provides (4), It does not provide (0)</t>
  </si>
  <si>
    <t>It is stable (4), It is not stable (0)</t>
  </si>
  <si>
    <t>Must be able to ingest and parse at a minimum the audit log data from the various cloud provider solutions, including, but not limited to: Microsoft 365</t>
  </si>
  <si>
    <t>Allows to Collect, parse, normalize, categorize, and store data from a wide variety of systems (i.e., servers, applications, network infrastructure, cloud-based providers &amp; applications, etc.)</t>
  </si>
  <si>
    <t>Support for ingesting and parsing logs from container management environments - including, but not limited to:
Docker</t>
  </si>
  <si>
    <t>Support for ingesting and parsing logs from virtualization environments - including, but not limited to: Xen</t>
  </si>
  <si>
    <t>Support for a wide range of operating systems via agent, API, or system logging - including, but not limited to:Windows Server</t>
  </si>
  <si>
    <t>Support for a wide range of network device/appliance vendors - including, but not limited to:Cisco – ASA firewall/VPNs, routers, wireless access points</t>
  </si>
  <si>
    <t>Authentication, Authorization, and Accounting (AAA) related data sources - including, but not limited to: Active Directory</t>
  </si>
  <si>
    <t>Support for application level database activity monitoring and integration with third-party database audit and protection technologies: ORACLE</t>
  </si>
  <si>
    <t>Allows integration and interaction with third party applications via an API: (Might be duplicated on AR!)
OSTicket</t>
  </si>
  <si>
    <t>SIEM A</t>
  </si>
  <si>
    <t>SIEM B</t>
  </si>
  <si>
    <t>Characteristic to be evaluated</t>
  </si>
  <si>
    <t>Evaluation Metric (0 - 4)</t>
  </si>
  <si>
    <t>Characteristic Unique Identifier</t>
  </si>
  <si>
    <t>CATEGORY A</t>
  </si>
  <si>
    <t>Metric</t>
  </si>
  <si>
    <t>CATEGORY B</t>
  </si>
  <si>
    <t>CATEGORY C</t>
  </si>
  <si>
    <t>Category A</t>
  </si>
  <si>
    <t>Category B</t>
  </si>
  <si>
    <t>Category C</t>
  </si>
  <si>
    <t>Category D</t>
  </si>
  <si>
    <t>W1</t>
  </si>
  <si>
    <t>W2</t>
  </si>
  <si>
    <t>W3</t>
  </si>
  <si>
    <t>W4</t>
  </si>
  <si>
    <t>W5</t>
  </si>
  <si>
    <t>W6</t>
  </si>
  <si>
    <t>W7</t>
  </si>
  <si>
    <t>W10</t>
  </si>
  <si>
    <t>W8</t>
  </si>
  <si>
    <t>W9</t>
  </si>
  <si>
    <t>W11</t>
  </si>
  <si>
    <t>W12</t>
  </si>
  <si>
    <t>CATEGORY D</t>
  </si>
  <si>
    <t>A.1</t>
  </si>
  <si>
    <t>A.2</t>
  </si>
  <si>
    <t>B.1</t>
  </si>
  <si>
    <t>B.2</t>
  </si>
  <si>
    <t>C.1</t>
  </si>
  <si>
    <t>C.2</t>
  </si>
  <si>
    <t>D.1</t>
  </si>
  <si>
    <t>D.2</t>
  </si>
  <si>
    <t xml:space="preserve"> Area the same as the original</t>
  </si>
  <si>
    <t>Area modified</t>
  </si>
  <si>
    <t>New Area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</si>
</sst>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8"/>
      <name val="Calibri"/>
      <family val="2"/>
      <scheme val="minor"/>
    </font>
    <font>
      <sz val="11"/>
      <color rgb="FF000000"/>
      <name val="Calibri"/>
      <family val="2"/>
      <scheme val="minor"/>
    </font>
    <font>
      <b/>
      <sz val="12"/>
      <color theme="1"/>
      <name val="Calibri"/>
      <family val="2"/>
      <scheme val="minor"/>
    </font>
    <font>
      <b/>
      <sz val="11"/>
      <color rgb="FF000000"/>
      <name val="Calibri"/>
      <family val="2"/>
      <scheme val="minor"/>
    </font>
  </fonts>
  <fills count="14">
    <fill>
      <patternFill patternType="none"/>
    </fill>
    <fill>
      <patternFill patternType="gray125"/>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80808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0.249977111117893"/>
        <bgColor indexed="64"/>
      </patternFill>
    </fill>
    <fill>
      <patternFill patternType="solid">
        <fgColor theme="9" tint="0.79998168889431442"/>
        <bgColor rgb="FF000000"/>
      </patternFill>
    </fill>
    <fill>
      <patternFill patternType="solid">
        <fgColor theme="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199">
    <xf numFmtId="0" fontId="0" fillId="0" borderId="0" xfId="0"/>
    <xf numFmtId="0" fontId="0" fillId="0" borderId="0" xfId="0" applyAlignment="1">
      <alignment wrapText="1"/>
    </xf>
    <xf numFmtId="0" fontId="2" fillId="0" borderId="0" xfId="0" applyFont="1" applyAlignment="1">
      <alignment horizontal="center"/>
    </xf>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0" fillId="3" borderId="1" xfId="0" applyFill="1" applyBorder="1"/>
    <xf numFmtId="0" fontId="0" fillId="3" borderId="1" xfId="0" applyFill="1" applyBorder="1" applyAlignment="1">
      <alignment wrapText="1"/>
    </xf>
    <xf numFmtId="0" fontId="3" fillId="0" borderId="1" xfId="0" applyFont="1"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xf numFmtId="10" fontId="0" fillId="0" borderId="1" xfId="0" applyNumberFormat="1" applyBorder="1"/>
    <xf numFmtId="0" fontId="2" fillId="0" borderId="0" xfId="0" applyFont="1" applyAlignment="1">
      <alignment horizontal="righ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2" borderId="1" xfId="0" applyFill="1" applyBorder="1" applyAlignment="1">
      <alignment horizontal="center"/>
    </xf>
    <xf numFmtId="0" fontId="1" fillId="5" borderId="1" xfId="0" applyFont="1" applyFill="1" applyBorder="1" applyAlignment="1">
      <alignment horizontal="center" vertical="center"/>
    </xf>
    <xf numFmtId="0" fontId="0" fillId="5" borderId="0" xfId="0" applyFill="1"/>
    <xf numFmtId="0" fontId="2" fillId="0" borderId="0" xfId="0" applyFont="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right"/>
    </xf>
    <xf numFmtId="0" fontId="0" fillId="5" borderId="0" xfId="0" applyFill="1" applyAlignment="1">
      <alignment horizontal="center"/>
    </xf>
    <xf numFmtId="0" fontId="0" fillId="2" borderId="0" xfId="0" applyFill="1"/>
    <xf numFmtId="0" fontId="0" fillId="10" borderId="0" xfId="0" applyFill="1" applyAlignment="1">
      <alignment horizontal="center"/>
    </xf>
    <xf numFmtId="0" fontId="0" fillId="10" borderId="1" xfId="0" applyFill="1" applyBorder="1" applyAlignment="1">
      <alignment wrapText="1"/>
    </xf>
    <xf numFmtId="0" fontId="1" fillId="2" borderId="1" xfId="0" applyFont="1" applyFill="1" applyBorder="1" applyAlignment="1">
      <alignment horizontal="center" vertical="center"/>
    </xf>
    <xf numFmtId="0" fontId="0" fillId="2" borderId="0" xfId="0" applyFill="1" applyAlignment="1">
      <alignment wrapText="1"/>
    </xf>
    <xf numFmtId="0" fontId="2" fillId="3" borderId="1" xfId="0" applyFont="1" applyFill="1" applyBorder="1" applyAlignment="1">
      <alignment horizontal="center" wrapText="1"/>
    </xf>
    <xf numFmtId="0" fontId="0" fillId="3" borderId="1" xfId="0" applyFill="1" applyBorder="1" applyAlignment="1">
      <alignment horizontal="right"/>
    </xf>
    <xf numFmtId="0" fontId="2" fillId="0" borderId="1" xfId="0" applyFont="1" applyBorder="1" applyAlignment="1">
      <alignment horizontal="right" wrapText="1"/>
    </xf>
    <xf numFmtId="0" fontId="0" fillId="3" borderId="2" xfId="0" applyFill="1" applyBorder="1" applyAlignment="1">
      <alignment horizontal="center" vertical="center"/>
    </xf>
    <xf numFmtId="0" fontId="0" fillId="3" borderId="4" xfId="0" applyFill="1" applyBorder="1" applyAlignment="1">
      <alignment wrapText="1"/>
    </xf>
    <xf numFmtId="0" fontId="0" fillId="3" borderId="4" xfId="0" applyFill="1" applyBorder="1"/>
    <xf numFmtId="0" fontId="6" fillId="0" borderId="1" xfId="0" applyFont="1" applyBorder="1" applyAlignment="1">
      <alignment vertical="center" wrapText="1"/>
    </xf>
    <xf numFmtId="0" fontId="2" fillId="4" borderId="6" xfId="0" applyFont="1" applyFill="1" applyBorder="1" applyAlignment="1">
      <alignment horizontal="center" vertical="center"/>
    </xf>
    <xf numFmtId="0" fontId="2" fillId="4" borderId="6" xfId="0" applyFont="1" applyFill="1" applyBorder="1" applyAlignment="1">
      <alignment horizontal="center" vertical="center" wrapText="1"/>
    </xf>
    <xf numFmtId="164" fontId="2" fillId="4" borderId="6" xfId="0" applyNumberFormat="1" applyFont="1" applyFill="1" applyBorder="1" applyAlignment="1">
      <alignment horizontal="center" vertical="center" wrapText="1"/>
    </xf>
    <xf numFmtId="0" fontId="0" fillId="2" borderId="6" xfId="0" applyFill="1" applyBorder="1"/>
    <xf numFmtId="0" fontId="0" fillId="2" borderId="6" xfId="0" applyFill="1" applyBorder="1" applyAlignment="1">
      <alignment wrapText="1"/>
    </xf>
    <xf numFmtId="0" fontId="0" fillId="2" borderId="7" xfId="0" applyFill="1" applyBorder="1"/>
    <xf numFmtId="0" fontId="0" fillId="2" borderId="7" xfId="0" applyFill="1" applyBorder="1" applyAlignment="1">
      <alignment wrapText="1"/>
    </xf>
    <xf numFmtId="0" fontId="0" fillId="2" borderId="11" xfId="0" applyFill="1" applyBorder="1"/>
    <xf numFmtId="0" fontId="0" fillId="2" borderId="11" xfId="0" applyFill="1" applyBorder="1" applyAlignment="1">
      <alignment wrapText="1"/>
    </xf>
    <xf numFmtId="0" fontId="0" fillId="0" borderId="12" xfId="0" applyBorder="1"/>
    <xf numFmtId="0" fontId="0" fillId="0" borderId="11" xfId="0"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6" fillId="2" borderId="0" xfId="0" applyFont="1" applyFill="1" applyAlignment="1">
      <alignment vertical="center"/>
    </xf>
    <xf numFmtId="0" fontId="2" fillId="8" borderId="1" xfId="0" applyFont="1" applyFill="1" applyBorder="1" applyAlignment="1">
      <alignment horizontal="center" vertical="center" wrapText="1"/>
    </xf>
    <xf numFmtId="0" fontId="0" fillId="8" borderId="1" xfId="0" applyFill="1" applyBorder="1" applyAlignment="1">
      <alignment vertical="center" wrapText="1"/>
    </xf>
    <xf numFmtId="0" fontId="0" fillId="6" borderId="1" xfId="0" applyFill="1" applyBorder="1" applyAlignment="1">
      <alignment vertical="center" wrapText="1"/>
    </xf>
    <xf numFmtId="0" fontId="0" fillId="9" borderId="1" xfId="0" applyFill="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0" fillId="5" borderId="1" xfId="0" applyFill="1" applyBorder="1" applyAlignment="1">
      <alignment vertical="center" wrapText="1"/>
    </xf>
    <xf numFmtId="0" fontId="3" fillId="0" borderId="2" xfId="0" applyFont="1"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3" borderId="4" xfId="0" applyFill="1" applyBorder="1" applyAlignment="1">
      <alignment vertical="center" wrapText="1"/>
    </xf>
    <xf numFmtId="0" fontId="0" fillId="2" borderId="0" xfId="0" applyFill="1" applyAlignment="1">
      <alignment vertical="center" wrapText="1"/>
    </xf>
    <xf numFmtId="0" fontId="0" fillId="0" borderId="0" xfId="0" applyAlignment="1">
      <alignment vertical="center"/>
    </xf>
    <xf numFmtId="0" fontId="6" fillId="2" borderId="0" xfId="0" applyFont="1" applyFill="1" applyAlignment="1">
      <alignment vertical="center" wrapText="1"/>
    </xf>
    <xf numFmtId="0" fontId="2" fillId="3" borderId="1" xfId="0" applyFont="1" applyFill="1" applyBorder="1" applyAlignment="1">
      <alignment horizontal="center" vertical="center" wrapText="1"/>
    </xf>
    <xf numFmtId="0" fontId="0" fillId="10" borderId="1" xfId="0" applyFill="1" applyBorder="1" applyAlignment="1">
      <alignment vertical="center" wrapText="1"/>
    </xf>
    <xf numFmtId="0" fontId="2"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0" fillId="3" borderId="5" xfId="0" applyFill="1" applyBorder="1" applyAlignment="1">
      <alignment vertical="center" wrapText="1"/>
    </xf>
    <xf numFmtId="0" fontId="2" fillId="2" borderId="1" xfId="0" applyFont="1" applyFill="1" applyBorder="1" applyAlignment="1">
      <alignment horizontal="center" vertical="center" wrapText="1"/>
    </xf>
    <xf numFmtId="0" fontId="2" fillId="0" borderId="0" xfId="0" applyFont="1" applyAlignment="1">
      <alignment horizontal="right" vertical="center" wrapText="1"/>
    </xf>
    <xf numFmtId="0" fontId="0" fillId="2" borderId="11" xfId="0" applyFill="1" applyBorder="1" applyAlignment="1">
      <alignment vertical="center"/>
    </xf>
    <xf numFmtId="0" fontId="0" fillId="2" borderId="11" xfId="0" applyFill="1" applyBorder="1" applyAlignment="1">
      <alignment vertical="center" wrapText="1"/>
    </xf>
    <xf numFmtId="0" fontId="0" fillId="0" borderId="12" xfId="0" applyBorder="1" applyAlignment="1">
      <alignment vertical="center"/>
    </xf>
    <xf numFmtId="0" fontId="0" fillId="3" borderId="7" xfId="0" applyFill="1" applyBorder="1"/>
    <xf numFmtId="0" fontId="0" fillId="7" borderId="13" xfId="0" applyFill="1" applyBorder="1" applyAlignment="1">
      <alignment horizontal="center" vertical="center" wrapText="1"/>
    </xf>
    <xf numFmtId="0" fontId="0" fillId="3" borderId="14" xfId="0" applyFill="1" applyBorder="1"/>
    <xf numFmtId="0" fontId="0" fillId="3" borderId="14" xfId="0" applyFill="1" applyBorder="1" applyAlignment="1">
      <alignment horizontal="left" vertical="center" wrapText="1"/>
    </xf>
    <xf numFmtId="0" fontId="0" fillId="3" borderId="14" xfId="0" applyFill="1" applyBorder="1" applyAlignment="1">
      <alignment vertical="center" wrapText="1"/>
    </xf>
    <xf numFmtId="0" fontId="0" fillId="3" borderId="14" xfId="0" applyFill="1" applyBorder="1" applyAlignment="1">
      <alignment wrapText="1"/>
    </xf>
    <xf numFmtId="164" fontId="0" fillId="3" borderId="14" xfId="0" applyNumberFormat="1" applyFill="1" applyBorder="1" applyAlignment="1">
      <alignment wrapText="1"/>
    </xf>
    <xf numFmtId="0" fontId="0" fillId="2" borderId="14" xfId="0" applyFill="1" applyBorder="1"/>
    <xf numFmtId="0" fontId="0" fillId="2" borderId="14" xfId="0" applyFill="1" applyBorder="1" applyAlignment="1">
      <alignment wrapText="1"/>
    </xf>
    <xf numFmtId="0" fontId="0" fillId="2" borderId="7" xfId="0" applyFill="1" applyBorder="1" applyAlignment="1">
      <alignment horizontal="center" vertical="center"/>
    </xf>
    <xf numFmtId="0" fontId="6" fillId="2" borderId="7" xfId="0" applyFont="1" applyFill="1" applyBorder="1" applyAlignment="1">
      <alignment horizontal="center" vertical="center" wrapText="1"/>
    </xf>
    <xf numFmtId="164" fontId="0" fillId="2" borderId="7" xfId="0" applyNumberFormat="1" applyFill="1" applyBorder="1" applyAlignment="1">
      <alignment horizontal="center" wrapText="1"/>
    </xf>
    <xf numFmtId="0" fontId="2" fillId="3" borderId="7" xfId="0" applyFont="1" applyFill="1" applyBorder="1" applyAlignment="1">
      <alignment horizontal="right"/>
    </xf>
    <xf numFmtId="0" fontId="0" fillId="0" borderId="10" xfId="0" applyBorder="1"/>
    <xf numFmtId="0" fontId="0" fillId="10" borderId="10" xfId="0" applyFill="1" applyBorder="1"/>
    <xf numFmtId="0" fontId="6" fillId="0" borderId="8" xfId="0" applyFont="1" applyBorder="1" applyAlignment="1">
      <alignment vertical="center" wrapText="1"/>
    </xf>
    <xf numFmtId="0" fontId="0" fillId="0" borderId="10" xfId="0" applyBorder="1" applyAlignment="1">
      <alignment vertical="center"/>
    </xf>
    <xf numFmtId="0" fontId="6" fillId="0" borderId="15" xfId="0" applyFont="1" applyBorder="1" applyAlignment="1">
      <alignment vertical="center" wrapText="1"/>
    </xf>
    <xf numFmtId="0" fontId="6" fillId="0" borderId="10" xfId="0" applyFont="1" applyBorder="1" applyAlignment="1">
      <alignment vertical="center"/>
    </xf>
    <xf numFmtId="0" fontId="0" fillId="0" borderId="10" xfId="0" applyBorder="1" applyAlignment="1">
      <alignment vertical="center" wrapText="1"/>
    </xf>
    <xf numFmtId="164" fontId="0" fillId="0" borderId="10" xfId="0" applyNumberFormat="1" applyBorder="1" applyAlignment="1">
      <alignment wrapText="1"/>
    </xf>
    <xf numFmtId="0" fontId="6" fillId="0" borderId="10" xfId="0" applyFont="1" applyBorder="1" applyAlignment="1">
      <alignment vertical="center" wrapText="1"/>
    </xf>
    <xf numFmtId="164" fontId="0" fillId="0" borderId="10" xfId="0" applyNumberFormat="1" applyBorder="1" applyAlignment="1">
      <alignment vertical="center" wrapText="1"/>
    </xf>
    <xf numFmtId="0" fontId="0" fillId="0" borderId="9" xfId="0" applyBorder="1" applyAlignment="1">
      <alignment vertical="center"/>
    </xf>
    <xf numFmtId="0" fontId="1" fillId="0" borderId="9" xfId="0" applyFont="1" applyBorder="1" applyAlignment="1">
      <alignment vertical="center"/>
    </xf>
    <xf numFmtId="164" fontId="0" fillId="0" borderId="1" xfId="0" applyNumberFormat="1" applyBorder="1" applyAlignment="1">
      <alignment horizontal="center" wrapText="1"/>
    </xf>
    <xf numFmtId="164" fontId="0" fillId="3" borderId="1" xfId="0" applyNumberFormat="1" applyFill="1" applyBorder="1"/>
    <xf numFmtId="164" fontId="0" fillId="0" borderId="1" xfId="0" applyNumberFormat="1" applyBorder="1"/>
    <xf numFmtId="164" fontId="0" fillId="0" borderId="10" xfId="0" applyNumberFormat="1" applyBorder="1" applyAlignment="1">
      <alignment vertical="center"/>
    </xf>
    <xf numFmtId="164" fontId="0" fillId="0" borderId="10" xfId="0" applyNumberFormat="1" applyBorder="1"/>
    <xf numFmtId="164" fontId="0" fillId="3" borderId="7" xfId="0" applyNumberFormat="1" applyFill="1" applyBorder="1"/>
    <xf numFmtId="164" fontId="0" fillId="0" borderId="1" xfId="0" applyNumberFormat="1" applyBorder="1" applyAlignment="1">
      <alignment wrapText="1"/>
    </xf>
    <xf numFmtId="164" fontId="0" fillId="3" borderId="1" xfId="0" applyNumberFormat="1" applyFill="1" applyBorder="1" applyAlignment="1">
      <alignment wrapText="1"/>
    </xf>
    <xf numFmtId="164" fontId="0" fillId="0" borderId="1" xfId="0" applyNumberFormat="1" applyBorder="1" applyAlignment="1">
      <alignment horizontal="left" wrapText="1" indent="4"/>
    </xf>
    <xf numFmtId="164" fontId="0" fillId="10" borderId="1" xfId="0" applyNumberFormat="1" applyFill="1" applyBorder="1" applyAlignment="1">
      <alignment wrapText="1"/>
    </xf>
    <xf numFmtId="164" fontId="0" fillId="3" borderId="1" xfId="0" applyNumberFormat="1" applyFill="1" applyBorder="1" applyAlignment="1">
      <alignment horizontal="right"/>
    </xf>
    <xf numFmtId="0" fontId="0" fillId="10" borderId="1" xfId="0" applyFill="1" applyBorder="1"/>
    <xf numFmtId="0" fontId="0" fillId="10" borderId="0" xfId="0" applyFill="1"/>
    <xf numFmtId="164" fontId="2" fillId="3" borderId="1" xfId="0" applyNumberFormat="1" applyFont="1" applyFill="1" applyBorder="1" applyAlignment="1">
      <alignment horizontal="center" wrapText="1"/>
    </xf>
    <xf numFmtId="164" fontId="0" fillId="3" borderId="4" xfId="0" applyNumberFormat="1" applyFill="1" applyBorder="1" applyAlignment="1">
      <alignment wrapText="1"/>
    </xf>
    <xf numFmtId="0" fontId="0" fillId="11" borderId="1" xfId="0" applyFill="1" applyBorder="1"/>
    <xf numFmtId="164" fontId="0" fillId="11" borderId="1" xfId="0" applyNumberFormat="1" applyFill="1" applyBorder="1"/>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xf>
    <xf numFmtId="0" fontId="6" fillId="0" borderId="0" xfId="0" applyFont="1" applyAlignment="1">
      <alignment wrapText="1"/>
    </xf>
    <xf numFmtId="49" fontId="8" fillId="0" borderId="0" xfId="0" applyNumberFormat="1" applyFont="1" applyAlignment="1">
      <alignment horizontal="center" vertical="center" wrapText="1"/>
    </xf>
    <xf numFmtId="0" fontId="0" fillId="0" borderId="12" xfId="0" applyBorder="1" applyAlignment="1">
      <alignment horizontal="center"/>
    </xf>
    <xf numFmtId="0" fontId="0" fillId="2" borderId="12" xfId="0" applyFill="1" applyBorder="1"/>
    <xf numFmtId="0" fontId="0" fillId="2" borderId="17" xfId="0" applyFill="1" applyBorder="1"/>
    <xf numFmtId="0" fontId="0" fillId="2" borderId="20" xfId="0" applyFill="1" applyBorder="1"/>
    <xf numFmtId="0" fontId="0" fillId="2" borderId="0" xfId="0" applyFill="1" applyBorder="1"/>
    <xf numFmtId="0" fontId="0" fillId="2" borderId="19" xfId="0" applyFill="1" applyBorder="1"/>
    <xf numFmtId="0" fontId="2" fillId="4" borderId="22" xfId="0" applyFont="1" applyFill="1" applyBorder="1" applyAlignment="1">
      <alignment horizontal="center" vertical="center"/>
    </xf>
    <xf numFmtId="0" fontId="0" fillId="2" borderId="23" xfId="0" applyFill="1" applyBorder="1"/>
    <xf numFmtId="0" fontId="0" fillId="2" borderId="24" xfId="0" applyFill="1" applyBorder="1"/>
    <xf numFmtId="0" fontId="0" fillId="2" borderId="19" xfId="0" applyFill="1" applyBorder="1" applyAlignment="1">
      <alignment wrapText="1"/>
    </xf>
    <xf numFmtId="0" fontId="0" fillId="0" borderId="0" xfId="0" applyBorder="1"/>
    <xf numFmtId="0" fontId="2" fillId="4" borderId="2" xfId="0" applyFont="1" applyFill="1" applyBorder="1" applyAlignment="1">
      <alignment horizontal="center"/>
    </xf>
    <xf numFmtId="0" fontId="0" fillId="9" borderId="15" xfId="0" applyFill="1" applyBorder="1" applyAlignment="1">
      <alignment wrapText="1"/>
    </xf>
    <xf numFmtId="0" fontId="2" fillId="9" borderId="16" xfId="0" applyFont="1" applyFill="1" applyBorder="1" applyAlignment="1">
      <alignment horizontal="center" vertical="center" wrapText="1"/>
    </xf>
    <xf numFmtId="0" fontId="2" fillId="9" borderId="30" xfId="0" applyFont="1" applyFill="1" applyBorder="1" applyAlignment="1">
      <alignment horizontal="center" vertical="center" wrapText="1"/>
    </xf>
    <xf numFmtId="0" fontId="0" fillId="9" borderId="18" xfId="0" applyFill="1" applyBorder="1" applyAlignment="1">
      <alignment horizontal="center" wrapText="1"/>
    </xf>
    <xf numFmtId="0" fontId="0" fillId="9" borderId="31" xfId="0" applyFill="1" applyBorder="1" applyAlignment="1">
      <alignment horizontal="center" wrapText="1"/>
    </xf>
    <xf numFmtId="0" fontId="2" fillId="9" borderId="31" xfId="0" applyFont="1" applyFill="1" applyBorder="1" applyAlignment="1">
      <alignment horizontal="center" wrapText="1"/>
    </xf>
    <xf numFmtId="0" fontId="2" fillId="9" borderId="32" xfId="0" applyFont="1" applyFill="1" applyBorder="1" applyAlignment="1">
      <alignment horizontal="right" wrapText="1"/>
    </xf>
    <xf numFmtId="49" fontId="2" fillId="9" borderId="8" xfId="0" applyNumberFormat="1" applyFont="1" applyFill="1" applyBorder="1" applyAlignment="1">
      <alignment horizontal="center" vertical="center" wrapText="1"/>
    </xf>
    <xf numFmtId="49" fontId="2" fillId="9" borderId="16" xfId="0" applyNumberFormat="1" applyFont="1" applyFill="1" applyBorder="1" applyAlignment="1">
      <alignment horizontal="center" vertical="center" wrapText="1"/>
    </xf>
    <xf numFmtId="0" fontId="0" fillId="9" borderId="33" xfId="0" applyFill="1" applyBorder="1" applyAlignment="1">
      <alignment horizontal="center" wrapText="1"/>
    </xf>
    <xf numFmtId="0" fontId="0" fillId="9" borderId="34" xfId="0" applyFill="1" applyBorder="1" applyAlignment="1">
      <alignment horizontal="center" wrapText="1"/>
    </xf>
    <xf numFmtId="0" fontId="7" fillId="9" borderId="34" xfId="0" applyFont="1" applyFill="1" applyBorder="1" applyAlignment="1">
      <alignment horizontal="center" wrapText="1"/>
    </xf>
    <xf numFmtId="0" fontId="0" fillId="9" borderId="35" xfId="0" applyFill="1" applyBorder="1" applyAlignment="1">
      <alignment horizontal="center" wrapText="1"/>
    </xf>
    <xf numFmtId="0" fontId="6" fillId="12" borderId="37" xfId="0" applyFont="1" applyFill="1" applyBorder="1" applyAlignment="1">
      <alignment horizontal="center" wrapText="1"/>
    </xf>
    <xf numFmtId="0" fontId="6" fillId="12" borderId="31" xfId="0" applyFont="1" applyFill="1" applyBorder="1" applyAlignment="1">
      <alignment horizontal="center" wrapText="1"/>
    </xf>
    <xf numFmtId="0" fontId="6" fillId="12" borderId="32" xfId="0" applyFont="1" applyFill="1" applyBorder="1" applyAlignment="1">
      <alignment horizontal="center" wrapText="1"/>
    </xf>
    <xf numFmtId="49" fontId="8" fillId="9" borderId="8" xfId="0" applyNumberFormat="1" applyFont="1" applyFill="1" applyBorder="1" applyAlignment="1">
      <alignment horizontal="center" vertical="center" wrapText="1"/>
    </xf>
    <xf numFmtId="0" fontId="6" fillId="12" borderId="39" xfId="0" applyFont="1" applyFill="1" applyBorder="1" applyAlignment="1">
      <alignment horizontal="center" wrapText="1"/>
    </xf>
    <xf numFmtId="0" fontId="6" fillId="12" borderId="34" xfId="0" applyFont="1" applyFill="1" applyBorder="1" applyAlignment="1">
      <alignment horizontal="center" wrapText="1"/>
    </xf>
    <xf numFmtId="0" fontId="6" fillId="12" borderId="35" xfId="0" applyFont="1" applyFill="1" applyBorder="1" applyAlignment="1">
      <alignment horizontal="center" wrapText="1"/>
    </xf>
    <xf numFmtId="0" fontId="6" fillId="9" borderId="40" xfId="0" applyFont="1" applyFill="1" applyBorder="1" applyAlignment="1">
      <alignment horizontal="center" wrapText="1"/>
    </xf>
    <xf numFmtId="0" fontId="8" fillId="9" borderId="41" xfId="0" applyFont="1" applyFill="1" applyBorder="1" applyAlignment="1">
      <alignment horizontal="right" wrapText="1"/>
    </xf>
    <xf numFmtId="0" fontId="8" fillId="10" borderId="24" xfId="0" applyFont="1" applyFill="1" applyBorder="1" applyAlignment="1">
      <alignment horizontal="center" vertical="center" wrapText="1"/>
    </xf>
    <xf numFmtId="0" fontId="2" fillId="4" borderId="16" xfId="0" applyFont="1" applyFill="1" applyBorder="1" applyAlignment="1">
      <alignment horizontal="center" vertical="center"/>
    </xf>
    <xf numFmtId="0" fontId="2" fillId="8" borderId="16" xfId="0" applyFont="1" applyFill="1" applyBorder="1" applyAlignment="1">
      <alignment horizontal="center" vertical="center" wrapText="1"/>
    </xf>
    <xf numFmtId="0" fontId="2" fillId="9" borderId="25" xfId="0" applyFont="1" applyFill="1" applyBorder="1" applyAlignment="1">
      <alignment horizontal="center" vertical="center" wrapText="1"/>
    </xf>
    <xf numFmtId="0" fontId="2" fillId="9" borderId="21" xfId="0" applyFont="1" applyFill="1" applyBorder="1" applyAlignment="1">
      <alignment horizontal="center" vertical="center" wrapText="1"/>
    </xf>
    <xf numFmtId="0" fontId="2" fillId="9" borderId="42" xfId="0" applyFont="1" applyFill="1" applyBorder="1" applyAlignment="1">
      <alignment horizontal="center" vertical="center" wrapText="1"/>
    </xf>
    <xf numFmtId="0" fontId="2" fillId="4" borderId="14"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0" fillId="2" borderId="43" xfId="0" applyFill="1" applyBorder="1" applyAlignment="1">
      <alignment wrapText="1"/>
    </xf>
    <xf numFmtId="0" fontId="0" fillId="0" borderId="44"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45" xfId="0" applyBorder="1" applyAlignment="1">
      <alignment horizontal="center"/>
    </xf>
    <xf numFmtId="0" fontId="0" fillId="0" borderId="36" xfId="0" applyBorder="1" applyAlignment="1">
      <alignment horizontal="center"/>
    </xf>
    <xf numFmtId="0" fontId="2" fillId="8" borderId="6" xfId="0" applyFont="1" applyFill="1" applyBorder="1" applyAlignment="1">
      <alignment horizontal="center" vertical="center"/>
    </xf>
    <xf numFmtId="0" fontId="2" fillId="8" borderId="22"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6" xfId="0" applyFont="1" applyFill="1" applyBorder="1" applyAlignment="1">
      <alignment horizontal="center" vertical="center"/>
    </xf>
    <xf numFmtId="0" fontId="2" fillId="9" borderId="22" xfId="0" applyFont="1" applyFill="1" applyBorder="1" applyAlignment="1">
      <alignment horizontal="center" vertical="center"/>
    </xf>
    <xf numFmtId="0" fontId="0" fillId="8" borderId="1" xfId="0" applyFill="1" applyBorder="1" applyAlignment="1">
      <alignment horizontal="center" vertical="center"/>
    </xf>
    <xf numFmtId="0" fontId="0" fillId="8" borderId="11" xfId="0" applyFill="1" applyBorder="1" applyAlignment="1">
      <alignment horizontal="center" vertical="center"/>
    </xf>
    <xf numFmtId="0" fontId="0" fillId="2" borderId="25" xfId="0" applyFill="1" applyBorder="1"/>
    <xf numFmtId="0" fontId="0" fillId="2" borderId="26" xfId="0" applyFill="1" applyBorder="1"/>
    <xf numFmtId="0" fontId="0" fillId="13" borderId="9" xfId="0" applyFill="1" applyBorder="1" applyAlignment="1">
      <alignment horizontal="center" vertical="center"/>
    </xf>
    <xf numFmtId="0" fontId="0" fillId="13" borderId="42" xfId="0" applyFill="1" applyBorder="1" applyAlignment="1">
      <alignment horizontal="center" vertical="center"/>
    </xf>
    <xf numFmtId="0" fontId="0" fillId="13" borderId="46" xfId="0" applyFill="1" applyBorder="1" applyAlignment="1">
      <alignment horizontal="center" vertical="center"/>
    </xf>
    <xf numFmtId="0" fontId="1" fillId="13" borderId="1" xfId="0" applyFont="1" applyFill="1" applyBorder="1" applyAlignment="1">
      <alignment horizontal="center" vertical="center"/>
    </xf>
    <xf numFmtId="0" fontId="0" fillId="13" borderId="26" xfId="0" applyFill="1" applyBorder="1"/>
    <xf numFmtId="0" fontId="0" fillId="13" borderId="22" xfId="0" applyFill="1" applyBorder="1" applyAlignment="1">
      <alignment horizontal="center" vertical="center"/>
    </xf>
    <xf numFmtId="0" fontId="0" fillId="13" borderId="27" xfId="0" applyFill="1" applyBorder="1"/>
    <xf numFmtId="0" fontId="0" fillId="13" borderId="38" xfId="0" applyFill="1" applyBorder="1"/>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EB6D-E48E-4983-AA74-95B06C5B8022}">
  <sheetPr>
    <pageSetUpPr fitToPage="1"/>
  </sheetPr>
  <dimension ref="A1:V223"/>
  <sheetViews>
    <sheetView topLeftCell="C189" zoomScale="90" zoomScaleNormal="90" workbookViewId="0">
      <selection activeCell="I220" sqref="I220"/>
    </sheetView>
  </sheetViews>
  <sheetFormatPr baseColWidth="10" defaultColWidth="8.83203125" defaultRowHeight="15" x14ac:dyDescent="0.2"/>
  <cols>
    <col min="1" max="1" width="12.1640625" style="20" customWidth="1"/>
    <col min="2" max="2" width="9.5" bestFit="1" customWidth="1"/>
    <col min="3" max="3" width="57" style="65" customWidth="1"/>
    <col min="4" max="4" width="71.5" style="65" customWidth="1"/>
    <col min="5" max="6" width="17.33203125" style="1" customWidth="1"/>
    <col min="7" max="7" width="2.6640625" style="1" customWidth="1"/>
    <col min="8" max="8" width="13.5" style="1" bestFit="1" customWidth="1"/>
    <col min="9" max="9" width="15.6640625" style="1" customWidth="1"/>
    <col min="10" max="10" width="12.33203125" style="1" customWidth="1"/>
    <col min="11" max="11" width="2.6640625" customWidth="1"/>
    <col min="12" max="12" width="18.6640625" style="1" bestFit="1" customWidth="1"/>
    <col min="13" max="13" width="18.6640625" style="1" customWidth="1"/>
    <col min="14" max="14" width="18.6640625" style="1" bestFit="1" customWidth="1"/>
    <col min="15" max="15" width="2.6640625" customWidth="1"/>
    <col min="16" max="16" width="18.6640625" style="1" bestFit="1" customWidth="1"/>
    <col min="17" max="17" width="18.6640625" style="1" customWidth="1"/>
    <col min="18" max="18" width="18.6640625" style="1" bestFit="1" customWidth="1"/>
    <col min="19" max="19" width="2.6640625" customWidth="1"/>
    <col min="20" max="20" width="8" bestFit="1" customWidth="1"/>
    <col min="21" max="21" width="16.33203125" bestFit="1" customWidth="1"/>
    <col min="22" max="22" width="20.1640625" bestFit="1" customWidth="1"/>
    <col min="23" max="23" width="7.5" bestFit="1" customWidth="1"/>
  </cols>
  <sheetData>
    <row r="1" spans="1:18" ht="30" customHeight="1" x14ac:dyDescent="0.2">
      <c r="A1" s="16"/>
      <c r="B1" s="16"/>
      <c r="C1" s="17"/>
      <c r="D1" s="17"/>
      <c r="E1" s="26" t="s">
        <v>194</v>
      </c>
      <c r="F1" s="26" t="s">
        <v>191</v>
      </c>
      <c r="G1" s="18"/>
      <c r="H1" s="122" t="s">
        <v>156</v>
      </c>
      <c r="I1" s="123"/>
      <c r="J1" s="124"/>
      <c r="K1" s="5"/>
      <c r="L1" s="122" t="s">
        <v>192</v>
      </c>
      <c r="M1" s="123"/>
      <c r="N1" s="124"/>
      <c r="O1" s="5"/>
      <c r="P1" s="122" t="s">
        <v>193</v>
      </c>
      <c r="Q1" s="123"/>
      <c r="R1" s="124"/>
    </row>
    <row r="2" spans="1:18" x14ac:dyDescent="0.2">
      <c r="A2" s="4"/>
      <c r="B2" s="4"/>
      <c r="C2" s="52"/>
      <c r="D2" s="52"/>
      <c r="E2" s="125" t="s">
        <v>195</v>
      </c>
      <c r="F2" s="126"/>
      <c r="G2" s="4"/>
      <c r="H2" s="4"/>
      <c r="I2" s="4"/>
      <c r="J2" s="4"/>
      <c r="K2" s="5"/>
      <c r="L2" s="4"/>
      <c r="M2" s="4"/>
      <c r="N2" s="4"/>
      <c r="O2" s="5"/>
      <c r="P2" s="4"/>
      <c r="Q2" s="4"/>
      <c r="R2" s="4"/>
    </row>
    <row r="3" spans="1:18" ht="66" customHeight="1" thickBot="1" x14ac:dyDescent="0.25">
      <c r="A3" s="24" t="s">
        <v>153</v>
      </c>
      <c r="B3" s="41" t="s">
        <v>157</v>
      </c>
      <c r="C3" s="42" t="s">
        <v>0</v>
      </c>
      <c r="D3" s="42" t="s">
        <v>197</v>
      </c>
      <c r="E3" s="42">
        <f>1/COUNTA(A4:A11)</f>
        <v>0.125</v>
      </c>
      <c r="F3" s="43">
        <f>1/COUNTA(A4:A15)</f>
        <v>9.0909090909090912E-2</v>
      </c>
      <c r="G3" s="44"/>
      <c r="H3" s="41" t="s">
        <v>190</v>
      </c>
      <c r="I3" s="42" t="s">
        <v>196</v>
      </c>
      <c r="J3" s="42" t="s">
        <v>99</v>
      </c>
      <c r="K3" s="45"/>
      <c r="L3" s="41" t="s">
        <v>190</v>
      </c>
      <c r="M3" s="42" t="s">
        <v>196</v>
      </c>
      <c r="N3" s="41" t="s">
        <v>99</v>
      </c>
      <c r="O3" s="45"/>
      <c r="P3" s="41" t="s">
        <v>190</v>
      </c>
      <c r="Q3" s="42" t="s">
        <v>196</v>
      </c>
      <c r="R3" s="41" t="s">
        <v>99</v>
      </c>
    </row>
    <row r="4" spans="1:18" s="79" customFormat="1" ht="30" customHeight="1" thickBot="1" x14ac:dyDescent="0.25">
      <c r="A4" s="95" t="s">
        <v>142</v>
      </c>
      <c r="B4" s="104" t="s">
        <v>94</v>
      </c>
      <c r="C4" s="99" t="s">
        <v>1</v>
      </c>
      <c r="D4" s="68" t="s">
        <v>229</v>
      </c>
      <c r="E4" s="99">
        <f>$E$3</f>
        <v>0.125</v>
      </c>
      <c r="F4" s="102">
        <f>$F$3</f>
        <v>9.0909090909090912E-2</v>
      </c>
      <c r="G4" s="77"/>
      <c r="H4" s="96">
        <v>0</v>
      </c>
      <c r="I4" s="108">
        <f>H4*E4</f>
        <v>0</v>
      </c>
      <c r="J4" s="102">
        <f>H4*F4</f>
        <v>0</v>
      </c>
      <c r="K4" s="78"/>
      <c r="L4" s="96"/>
      <c r="M4" s="96" t="e">
        <f>L4*I3</f>
        <v>#VALUE!</v>
      </c>
      <c r="N4" s="96">
        <f t="shared" ref="N4:N11" si="0">L4*I4</f>
        <v>0</v>
      </c>
      <c r="O4" s="78"/>
      <c r="P4" s="96"/>
      <c r="Q4" s="96" t="e">
        <f>P4*M3</f>
        <v>#VALUE!</v>
      </c>
      <c r="R4" s="96">
        <f>P4*N4</f>
        <v>0</v>
      </c>
    </row>
    <row r="5" spans="1:18" s="79" customFormat="1" ht="17" thickBot="1" x14ac:dyDescent="0.25">
      <c r="A5" s="95" t="s">
        <v>143</v>
      </c>
      <c r="B5" s="104" t="s">
        <v>94</v>
      </c>
      <c r="C5" s="99" t="s">
        <v>2</v>
      </c>
      <c r="D5" t="s">
        <v>228</v>
      </c>
      <c r="E5" s="99">
        <f t="shared" ref="E5:E11" si="1">$E$3</f>
        <v>0.125</v>
      </c>
      <c r="F5" s="102">
        <f t="shared" ref="F5:F11" si="2">$F$3</f>
        <v>9.0909090909090912E-2</v>
      </c>
      <c r="G5" s="77"/>
      <c r="H5" s="96">
        <v>0</v>
      </c>
      <c r="I5" s="108">
        <f t="shared" ref="I5:I11" si="3">H5*E5</f>
        <v>0</v>
      </c>
      <c r="J5" s="102">
        <f t="shared" ref="J5:J15" si="4">H5*F5</f>
        <v>0</v>
      </c>
      <c r="K5" s="78"/>
      <c r="L5" s="96"/>
      <c r="M5" s="96">
        <f t="shared" ref="M5:M11" si="5">L5*I5</f>
        <v>0</v>
      </c>
      <c r="N5" s="96">
        <f t="shared" si="0"/>
        <v>0</v>
      </c>
      <c r="O5" s="78"/>
      <c r="P5" s="96"/>
      <c r="Q5" s="96">
        <f t="shared" ref="Q5:Q11" si="6">P5*M5</f>
        <v>0</v>
      </c>
      <c r="R5" s="96">
        <f>P5*N5</f>
        <v>0</v>
      </c>
    </row>
    <row r="6" spans="1:18" s="79" customFormat="1" ht="30.75" customHeight="1" thickBot="1" x14ac:dyDescent="0.25">
      <c r="A6" s="95" t="s">
        <v>144</v>
      </c>
      <c r="B6" s="104" t="s">
        <v>94</v>
      </c>
      <c r="C6" s="99" t="s">
        <v>3</v>
      </c>
      <c r="D6" s="51" t="s">
        <v>230</v>
      </c>
      <c r="E6" s="99">
        <f t="shared" si="1"/>
        <v>0.125</v>
      </c>
      <c r="F6" s="102">
        <f t="shared" si="2"/>
        <v>9.0909090909090912E-2</v>
      </c>
      <c r="G6" s="77"/>
      <c r="H6" s="96">
        <v>0</v>
      </c>
      <c r="I6" s="108">
        <f t="shared" si="3"/>
        <v>0</v>
      </c>
      <c r="J6" s="102">
        <f t="shared" si="4"/>
        <v>0</v>
      </c>
      <c r="K6" s="78"/>
      <c r="L6" s="96"/>
      <c r="M6" s="96">
        <f t="shared" si="5"/>
        <v>0</v>
      </c>
      <c r="N6" s="96">
        <f t="shared" si="0"/>
        <v>0</v>
      </c>
      <c r="O6" s="78"/>
      <c r="P6" s="96"/>
      <c r="Q6" s="96">
        <f t="shared" si="6"/>
        <v>0</v>
      </c>
      <c r="R6" s="96">
        <f t="shared" ref="R6:R11" si="7">P6*N6</f>
        <v>0</v>
      </c>
    </row>
    <row r="7" spans="1:18" s="50" customFormat="1" ht="17" thickBot="1" x14ac:dyDescent="0.25">
      <c r="A7" s="95" t="s">
        <v>145</v>
      </c>
      <c r="B7" s="104" t="s">
        <v>94</v>
      </c>
      <c r="C7" s="99" t="s">
        <v>159</v>
      </c>
      <c r="D7" s="51" t="s">
        <v>230</v>
      </c>
      <c r="E7" s="99">
        <f t="shared" si="1"/>
        <v>0.125</v>
      </c>
      <c r="F7" s="102">
        <f t="shared" si="2"/>
        <v>9.0909090909090912E-2</v>
      </c>
      <c r="G7" s="48"/>
      <c r="H7" s="96">
        <v>0</v>
      </c>
      <c r="I7" s="108">
        <f t="shared" si="3"/>
        <v>0</v>
      </c>
      <c r="J7" s="102">
        <f t="shared" si="4"/>
        <v>0</v>
      </c>
      <c r="K7" s="49"/>
      <c r="L7" s="96"/>
      <c r="M7" s="96">
        <f t="shared" si="5"/>
        <v>0</v>
      </c>
      <c r="N7" s="96">
        <f t="shared" si="0"/>
        <v>0</v>
      </c>
      <c r="O7" s="49"/>
      <c r="P7" s="96"/>
      <c r="Q7" s="96">
        <f t="shared" si="6"/>
        <v>0</v>
      </c>
      <c r="R7" s="96">
        <f t="shared" si="7"/>
        <v>0</v>
      </c>
    </row>
    <row r="8" spans="1:18" s="79" customFormat="1" ht="30" customHeight="1" thickBot="1" x14ac:dyDescent="0.25">
      <c r="A8" s="95" t="s">
        <v>146</v>
      </c>
      <c r="B8" s="104" t="s">
        <v>94</v>
      </c>
      <c r="C8" s="101" t="s">
        <v>155</v>
      </c>
      <c r="D8" t="s">
        <v>231</v>
      </c>
      <c r="E8" s="99">
        <f t="shared" si="1"/>
        <v>0.125</v>
      </c>
      <c r="F8" s="102">
        <f t="shared" si="2"/>
        <v>9.0909090909090912E-2</v>
      </c>
      <c r="G8" s="77"/>
      <c r="H8" s="96">
        <v>0</v>
      </c>
      <c r="I8" s="108">
        <f t="shared" si="3"/>
        <v>0</v>
      </c>
      <c r="J8" s="102">
        <f t="shared" si="4"/>
        <v>0</v>
      </c>
      <c r="K8" s="78"/>
      <c r="L8" s="96"/>
      <c r="M8" s="96">
        <f t="shared" si="5"/>
        <v>0</v>
      </c>
      <c r="N8" s="96">
        <f t="shared" si="0"/>
        <v>0</v>
      </c>
      <c r="O8" s="78"/>
      <c r="P8" s="96"/>
      <c r="Q8" s="96">
        <f t="shared" si="6"/>
        <v>0</v>
      </c>
      <c r="R8" s="96">
        <f t="shared" si="7"/>
        <v>0</v>
      </c>
    </row>
    <row r="9" spans="1:18" s="50" customFormat="1" ht="30" customHeight="1" thickBot="1" x14ac:dyDescent="0.25">
      <c r="A9" s="95" t="s">
        <v>147</v>
      </c>
      <c r="B9" s="104" t="s">
        <v>94</v>
      </c>
      <c r="C9" s="99" t="s">
        <v>4</v>
      </c>
      <c r="D9" s="51" t="s">
        <v>232</v>
      </c>
      <c r="E9" s="99">
        <f t="shared" si="1"/>
        <v>0.125</v>
      </c>
      <c r="F9" s="102">
        <f t="shared" si="2"/>
        <v>9.0909090909090912E-2</v>
      </c>
      <c r="G9" s="48"/>
      <c r="H9" s="96">
        <v>0</v>
      </c>
      <c r="I9" s="108">
        <f t="shared" si="3"/>
        <v>0</v>
      </c>
      <c r="J9" s="102">
        <f t="shared" si="4"/>
        <v>0</v>
      </c>
      <c r="K9" s="49"/>
      <c r="L9" s="96"/>
      <c r="M9" s="93">
        <f t="shared" si="5"/>
        <v>0</v>
      </c>
      <c r="N9" s="93">
        <f t="shared" si="0"/>
        <v>0</v>
      </c>
      <c r="O9" s="49"/>
      <c r="P9" s="96"/>
      <c r="Q9" s="93">
        <f t="shared" si="6"/>
        <v>0</v>
      </c>
      <c r="R9" s="93">
        <f t="shared" si="7"/>
        <v>0</v>
      </c>
    </row>
    <row r="10" spans="1:18" s="50" customFormat="1" ht="30" customHeight="1" thickBot="1" x14ac:dyDescent="0.25">
      <c r="A10" s="95" t="s">
        <v>148</v>
      </c>
      <c r="B10" s="104" t="s">
        <v>94</v>
      </c>
      <c r="C10" s="99" t="s">
        <v>5</v>
      </c>
      <c r="D10" s="51" t="s">
        <v>232</v>
      </c>
      <c r="E10" s="99">
        <f t="shared" si="1"/>
        <v>0.125</v>
      </c>
      <c r="F10" s="102">
        <f t="shared" si="2"/>
        <v>9.0909090909090912E-2</v>
      </c>
      <c r="G10" s="48"/>
      <c r="H10" s="96">
        <v>0</v>
      </c>
      <c r="I10" s="108">
        <f t="shared" si="3"/>
        <v>0</v>
      </c>
      <c r="J10" s="102">
        <f t="shared" si="4"/>
        <v>0</v>
      </c>
      <c r="K10" s="49"/>
      <c r="L10" s="96"/>
      <c r="M10" s="93">
        <f t="shared" si="5"/>
        <v>0</v>
      </c>
      <c r="N10" s="93">
        <f t="shared" si="0"/>
        <v>0</v>
      </c>
      <c r="O10" s="49"/>
      <c r="P10" s="96"/>
      <c r="Q10" s="93">
        <f t="shared" si="6"/>
        <v>0</v>
      </c>
      <c r="R10" s="93">
        <f t="shared" si="7"/>
        <v>0</v>
      </c>
    </row>
    <row r="11" spans="1:18" s="50" customFormat="1" ht="16" x14ac:dyDescent="0.2">
      <c r="A11" s="95" t="s">
        <v>149</v>
      </c>
      <c r="B11" s="104" t="s">
        <v>94</v>
      </c>
      <c r="C11" s="99" t="s">
        <v>6</v>
      </c>
      <c r="D11" s="51" t="s">
        <v>232</v>
      </c>
      <c r="E11" s="99">
        <f t="shared" si="1"/>
        <v>0.125</v>
      </c>
      <c r="F11" s="102">
        <f t="shared" si="2"/>
        <v>9.0909090909090912E-2</v>
      </c>
      <c r="G11" s="48"/>
      <c r="H11" s="96">
        <v>0</v>
      </c>
      <c r="I11" s="108">
        <f t="shared" si="3"/>
        <v>0</v>
      </c>
      <c r="J11" s="102">
        <f t="shared" si="4"/>
        <v>0</v>
      </c>
      <c r="K11" s="49"/>
      <c r="L11" s="96"/>
      <c r="M11" s="93">
        <f t="shared" si="5"/>
        <v>0</v>
      </c>
      <c r="N11" s="93">
        <f t="shared" si="0"/>
        <v>0</v>
      </c>
      <c r="O11" s="49"/>
      <c r="P11" s="96"/>
      <c r="Q11" s="93">
        <f t="shared" si="6"/>
        <v>0</v>
      </c>
      <c r="R11" s="93">
        <f t="shared" si="7"/>
        <v>0</v>
      </c>
    </row>
    <row r="12" spans="1:18" ht="7.5" customHeight="1" thickBot="1" x14ac:dyDescent="0.25">
      <c r="A12" s="81"/>
      <c r="B12" s="82"/>
      <c r="C12" s="83"/>
      <c r="D12" s="84"/>
      <c r="E12" s="85"/>
      <c r="F12" s="86"/>
      <c r="G12" s="87"/>
      <c r="H12" s="85"/>
      <c r="I12" s="86"/>
      <c r="J12" s="86"/>
      <c r="K12" s="88"/>
      <c r="L12" s="85"/>
      <c r="M12" s="85"/>
      <c r="N12" s="85"/>
      <c r="O12" s="88"/>
      <c r="P12" s="85"/>
      <c r="Q12" s="85"/>
      <c r="R12" s="85"/>
    </row>
    <row r="13" spans="1:18" s="50" customFormat="1" ht="17" thickBot="1" x14ac:dyDescent="0.25">
      <c r="A13" s="95" t="s">
        <v>150</v>
      </c>
      <c r="B13" s="103" t="s">
        <v>95</v>
      </c>
      <c r="C13" s="99" t="s">
        <v>8</v>
      </c>
      <c r="D13" s="51" t="s">
        <v>232</v>
      </c>
      <c r="E13" s="99">
        <v>0</v>
      </c>
      <c r="F13" s="100">
        <f>$F$3</f>
        <v>9.0909090909090912E-2</v>
      </c>
      <c r="G13" s="48"/>
      <c r="H13" s="93">
        <v>0</v>
      </c>
      <c r="I13" s="109">
        <v>0</v>
      </c>
      <c r="J13" s="102">
        <f t="shared" si="4"/>
        <v>0</v>
      </c>
      <c r="K13" s="49"/>
      <c r="L13" s="93">
        <v>0</v>
      </c>
      <c r="M13" s="93"/>
      <c r="N13" s="93">
        <v>0</v>
      </c>
      <c r="O13" s="49"/>
      <c r="P13" s="93">
        <v>3</v>
      </c>
      <c r="Q13" s="93"/>
      <c r="R13" s="93">
        <v>0</v>
      </c>
    </row>
    <row r="14" spans="1:18" s="50" customFormat="1" ht="45" customHeight="1" thickBot="1" x14ac:dyDescent="0.25">
      <c r="A14" s="95" t="s">
        <v>151</v>
      </c>
      <c r="B14" s="103" t="s">
        <v>95</v>
      </c>
      <c r="C14" s="99" t="s">
        <v>9</v>
      </c>
      <c r="D14" s="51" t="s">
        <v>232</v>
      </c>
      <c r="E14" s="99">
        <v>0</v>
      </c>
      <c r="F14" s="100">
        <f>$F$3</f>
        <v>9.0909090909090912E-2</v>
      </c>
      <c r="G14" s="48"/>
      <c r="H14" s="93">
        <v>0</v>
      </c>
      <c r="I14" s="109">
        <v>0</v>
      </c>
      <c r="J14" s="102">
        <f t="shared" si="4"/>
        <v>0</v>
      </c>
      <c r="K14" s="49"/>
      <c r="L14" s="93">
        <v>0</v>
      </c>
      <c r="M14" s="93"/>
      <c r="N14" s="93">
        <v>0</v>
      </c>
      <c r="O14" s="49"/>
      <c r="P14" s="93">
        <v>2</v>
      </c>
      <c r="Q14" s="93"/>
      <c r="R14" s="93">
        <v>2</v>
      </c>
    </row>
    <row r="15" spans="1:18" s="50" customFormat="1" ht="16" x14ac:dyDescent="0.2">
      <c r="A15" s="97" t="s">
        <v>152</v>
      </c>
      <c r="B15" s="96" t="s">
        <v>95</v>
      </c>
      <c r="C15" s="98" t="s">
        <v>154</v>
      </c>
      <c r="D15" s="51" t="s">
        <v>232</v>
      </c>
      <c r="E15" s="101">
        <v>0</v>
      </c>
      <c r="F15" s="102">
        <f>$F$3</f>
        <v>9.0909090909090912E-2</v>
      </c>
      <c r="G15" s="48"/>
      <c r="H15" s="93">
        <v>0</v>
      </c>
      <c r="I15" s="109">
        <v>0</v>
      </c>
      <c r="J15" s="102">
        <f t="shared" si="4"/>
        <v>0</v>
      </c>
      <c r="K15" s="49"/>
      <c r="L15" s="93">
        <v>0</v>
      </c>
      <c r="M15" s="94"/>
      <c r="N15" s="93">
        <v>0</v>
      </c>
      <c r="O15" s="49"/>
      <c r="P15" s="93">
        <v>0</v>
      </c>
      <c r="Q15" s="94"/>
      <c r="R15" s="93">
        <v>0</v>
      </c>
    </row>
    <row r="16" spans="1:18" ht="14.25" customHeight="1" x14ac:dyDescent="0.2">
      <c r="A16" s="89"/>
      <c r="B16" s="89"/>
      <c r="C16" s="55"/>
      <c r="D16" s="69"/>
      <c r="E16" s="90"/>
      <c r="F16" s="91"/>
      <c r="G16" s="46"/>
      <c r="H16" s="92" t="s">
        <v>99</v>
      </c>
      <c r="I16" s="110">
        <f>SUM(I4:I11)</f>
        <v>0</v>
      </c>
      <c r="J16" s="110">
        <f>SUM(J4:J15)</f>
        <v>0</v>
      </c>
      <c r="K16" s="47"/>
      <c r="L16" s="92" t="s">
        <v>99</v>
      </c>
      <c r="M16" s="80"/>
      <c r="N16" s="80"/>
      <c r="O16" s="47"/>
      <c r="P16" s="92" t="s">
        <v>99</v>
      </c>
      <c r="Q16" s="80"/>
      <c r="R16" s="80"/>
    </row>
    <row r="17" spans="1:18" x14ac:dyDescent="0.2">
      <c r="A17" s="4"/>
      <c r="B17" s="4"/>
      <c r="C17" s="52"/>
      <c r="D17" s="52"/>
      <c r="E17" s="5"/>
      <c r="F17" s="5"/>
      <c r="G17" s="4"/>
      <c r="H17" s="4"/>
      <c r="I17" s="4"/>
      <c r="J17" s="4"/>
      <c r="K17" s="5"/>
      <c r="L17" s="4"/>
      <c r="M17" s="4"/>
      <c r="N17" s="4"/>
      <c r="O17" s="5"/>
      <c r="P17" s="4"/>
      <c r="Q17" s="4"/>
      <c r="R17" s="4"/>
    </row>
    <row r="18" spans="1:18" ht="32" x14ac:dyDescent="0.2">
      <c r="A18" s="4"/>
      <c r="B18" s="4"/>
      <c r="C18" s="52"/>
      <c r="D18" s="52"/>
      <c r="E18" s="26" t="s">
        <v>194</v>
      </c>
      <c r="F18" s="26" t="s">
        <v>191</v>
      </c>
      <c r="G18" s="4"/>
      <c r="H18" s="4"/>
      <c r="I18" s="4"/>
      <c r="J18" s="4"/>
      <c r="K18" s="5"/>
      <c r="L18" s="4"/>
      <c r="M18" s="4"/>
      <c r="N18" s="4"/>
      <c r="O18" s="5"/>
      <c r="P18" s="4"/>
      <c r="Q18" s="4"/>
      <c r="R18" s="4"/>
    </row>
    <row r="19" spans="1:18" x14ac:dyDescent="0.2">
      <c r="A19" s="4"/>
      <c r="B19" s="4"/>
      <c r="C19" s="52"/>
      <c r="D19" s="52"/>
      <c r="E19" s="125" t="s">
        <v>195</v>
      </c>
      <c r="F19" s="126"/>
      <c r="G19" s="4"/>
      <c r="H19" s="4"/>
      <c r="I19" s="4"/>
      <c r="J19" s="4"/>
      <c r="K19" s="5"/>
      <c r="L19" s="4"/>
      <c r="M19" s="4"/>
      <c r="N19" s="4"/>
      <c r="O19" s="5"/>
      <c r="P19" s="4"/>
      <c r="Q19" s="4"/>
      <c r="R19" s="4"/>
    </row>
    <row r="20" spans="1:18" ht="33" thickBot="1" x14ac:dyDescent="0.25">
      <c r="B20" s="6" t="s">
        <v>10</v>
      </c>
      <c r="C20" s="56" t="s">
        <v>18</v>
      </c>
      <c r="D20" s="26" t="s">
        <v>197</v>
      </c>
      <c r="E20" s="43">
        <f>1/COUNTA(C21:C29)</f>
        <v>0.1111111111111111</v>
      </c>
      <c r="F20" s="43">
        <f>1/COUNTA(C21:C35)</f>
        <v>7.1428571428571425E-2</v>
      </c>
      <c r="G20" s="4"/>
      <c r="H20" s="25" t="s">
        <v>190</v>
      </c>
      <c r="I20" s="26" t="s">
        <v>196</v>
      </c>
      <c r="J20" s="26" t="s">
        <v>99</v>
      </c>
      <c r="K20" s="5"/>
      <c r="L20" s="25" t="s">
        <v>190</v>
      </c>
      <c r="M20" s="25"/>
      <c r="N20" s="25" t="s">
        <v>99</v>
      </c>
      <c r="O20" s="5"/>
      <c r="P20" s="25" t="s">
        <v>190</v>
      </c>
      <c r="Q20" s="25"/>
      <c r="R20" s="25" t="s">
        <v>99</v>
      </c>
    </row>
    <row r="21" spans="1:18" ht="65" thickBot="1" x14ac:dyDescent="0.25">
      <c r="B21" s="12" t="s">
        <v>94</v>
      </c>
      <c r="C21" s="53" t="s">
        <v>103</v>
      </c>
      <c r="D21" s="51" t="s">
        <v>232</v>
      </c>
      <c r="E21" s="105">
        <v>0.1111111111111111</v>
      </c>
      <c r="F21" s="105">
        <v>7.1428571428571425E-2</v>
      </c>
      <c r="G21" s="4"/>
      <c r="H21" s="13">
        <v>0</v>
      </c>
      <c r="I21" s="107">
        <f>H21*E21</f>
        <v>0</v>
      </c>
      <c r="J21" s="107">
        <f>H21*F21</f>
        <v>0</v>
      </c>
      <c r="K21" s="5"/>
      <c r="L21" s="13">
        <v>0</v>
      </c>
      <c r="M21" s="13"/>
      <c r="N21" s="13">
        <v>0</v>
      </c>
      <c r="O21" s="5"/>
      <c r="P21" s="13">
        <v>0</v>
      </c>
      <c r="Q21" s="13"/>
      <c r="R21" s="13">
        <v>0</v>
      </c>
    </row>
    <row r="22" spans="1:18" ht="16" x14ac:dyDescent="0.2">
      <c r="B22" s="12" t="s">
        <v>94</v>
      </c>
      <c r="C22" s="53" t="s">
        <v>114</v>
      </c>
      <c r="D22" s="51" t="s">
        <v>232</v>
      </c>
      <c r="E22" s="105">
        <v>0.1111111111111111</v>
      </c>
      <c r="F22" s="105">
        <v>7.1428571428571425E-2</v>
      </c>
      <c r="G22" s="4"/>
      <c r="H22" s="13">
        <v>0</v>
      </c>
      <c r="I22" s="107">
        <f t="shared" ref="I22:I29" si="8">H22*E22</f>
        <v>0</v>
      </c>
      <c r="J22" s="107">
        <f t="shared" ref="J22:J35" si="9">H22*F22</f>
        <v>0</v>
      </c>
      <c r="K22" s="5"/>
      <c r="L22" s="13">
        <v>0</v>
      </c>
      <c r="M22" s="13"/>
      <c r="N22" s="13">
        <v>0</v>
      </c>
      <c r="O22" s="5"/>
      <c r="P22" s="13">
        <v>0</v>
      </c>
      <c r="Q22" s="13"/>
      <c r="R22" s="13">
        <v>0</v>
      </c>
    </row>
    <row r="23" spans="1:18" ht="48" x14ac:dyDescent="0.2">
      <c r="B23" s="12" t="s">
        <v>94</v>
      </c>
      <c r="C23" s="53" t="s">
        <v>11</v>
      </c>
      <c r="D23" s="53"/>
      <c r="E23" s="105">
        <v>0.1111111111111111</v>
      </c>
      <c r="F23" s="105">
        <v>7.1428571428571425E-2</v>
      </c>
      <c r="G23" s="4"/>
      <c r="H23" s="13">
        <v>0</v>
      </c>
      <c r="I23" s="107">
        <f t="shared" si="8"/>
        <v>0</v>
      </c>
      <c r="J23" s="107">
        <f t="shared" si="9"/>
        <v>0</v>
      </c>
      <c r="K23" s="5"/>
      <c r="L23" s="13">
        <v>0</v>
      </c>
      <c r="M23" s="13"/>
      <c r="N23" s="13">
        <v>0</v>
      </c>
      <c r="O23" s="5"/>
      <c r="P23" s="13">
        <v>0</v>
      </c>
      <c r="Q23" s="13"/>
      <c r="R23" s="13">
        <v>0</v>
      </c>
    </row>
    <row r="24" spans="1:18" ht="33" thickBot="1" x14ac:dyDescent="0.25">
      <c r="B24" s="12" t="s">
        <v>94</v>
      </c>
      <c r="C24" s="53" t="s">
        <v>12</v>
      </c>
      <c r="D24" s="53"/>
      <c r="E24" s="105">
        <v>0.1111111111111111</v>
      </c>
      <c r="F24" s="105">
        <v>7.1428571428571425E-2</v>
      </c>
      <c r="G24" s="4"/>
      <c r="H24" s="13">
        <v>0</v>
      </c>
      <c r="I24" s="107">
        <f t="shared" si="8"/>
        <v>0</v>
      </c>
      <c r="J24" s="107">
        <f t="shared" si="9"/>
        <v>0</v>
      </c>
      <c r="K24" s="5"/>
      <c r="L24" s="13">
        <v>0</v>
      </c>
      <c r="M24" s="13"/>
      <c r="N24" s="13">
        <v>0</v>
      </c>
      <c r="O24" s="5"/>
      <c r="P24" s="13">
        <v>0</v>
      </c>
      <c r="Q24" s="13"/>
      <c r="R24" s="13">
        <v>0</v>
      </c>
    </row>
    <row r="25" spans="1:18" ht="48" x14ac:dyDescent="0.2">
      <c r="B25" s="12" t="s">
        <v>94</v>
      </c>
      <c r="C25" s="53" t="s">
        <v>13</v>
      </c>
      <c r="D25" s="51" t="s">
        <v>232</v>
      </c>
      <c r="E25" s="105">
        <v>0.1111111111111111</v>
      </c>
      <c r="F25" s="105">
        <v>7.1428571428571425E-2</v>
      </c>
      <c r="G25" s="4"/>
      <c r="H25" s="13">
        <v>0</v>
      </c>
      <c r="I25" s="107">
        <f t="shared" si="8"/>
        <v>0</v>
      </c>
      <c r="J25" s="107">
        <f t="shared" si="9"/>
        <v>0</v>
      </c>
      <c r="K25" s="5"/>
      <c r="L25" s="13">
        <v>0</v>
      </c>
      <c r="M25" s="13"/>
      <c r="N25" s="13">
        <v>0</v>
      </c>
      <c r="O25" s="5"/>
      <c r="P25" s="13">
        <v>0</v>
      </c>
      <c r="Q25" s="13"/>
      <c r="R25" s="13">
        <v>0</v>
      </c>
    </row>
    <row r="26" spans="1:18" ht="49" thickBot="1" x14ac:dyDescent="0.25">
      <c r="B26" s="12" t="s">
        <v>94</v>
      </c>
      <c r="C26" s="53" t="s">
        <v>14</v>
      </c>
      <c r="D26" s="53"/>
      <c r="E26" s="105">
        <v>0.1111111111111111</v>
      </c>
      <c r="F26" s="105">
        <v>7.1428571428571425E-2</v>
      </c>
      <c r="G26" s="4"/>
      <c r="H26" s="13">
        <v>0</v>
      </c>
      <c r="I26" s="107">
        <f t="shared" si="8"/>
        <v>0</v>
      </c>
      <c r="J26" s="107">
        <f t="shared" si="9"/>
        <v>0</v>
      </c>
      <c r="K26" s="5"/>
      <c r="L26" s="13">
        <v>0</v>
      </c>
      <c r="M26" s="13"/>
      <c r="N26" s="13">
        <v>0</v>
      </c>
      <c r="O26" s="5"/>
      <c r="P26" s="13">
        <v>0</v>
      </c>
      <c r="Q26" s="13"/>
      <c r="R26" s="13">
        <v>0</v>
      </c>
    </row>
    <row r="27" spans="1:18" ht="65" thickBot="1" x14ac:dyDescent="0.25">
      <c r="B27" s="12" t="s">
        <v>94</v>
      </c>
      <c r="C27" s="53" t="s">
        <v>15</v>
      </c>
      <c r="D27" s="51" t="s">
        <v>233</v>
      </c>
      <c r="E27" s="105">
        <v>0.1111111111111111</v>
      </c>
      <c r="F27" s="105">
        <v>7.1428571428571425E-2</v>
      </c>
      <c r="G27" s="4"/>
      <c r="H27" s="13">
        <v>4</v>
      </c>
      <c r="I27" s="107">
        <f t="shared" si="8"/>
        <v>0.44444444444444442</v>
      </c>
      <c r="J27" s="107">
        <f t="shared" si="9"/>
        <v>0.2857142857142857</v>
      </c>
      <c r="K27" s="5"/>
      <c r="L27" s="13">
        <v>0</v>
      </c>
      <c r="M27" s="13"/>
      <c r="N27" s="13">
        <v>0</v>
      </c>
      <c r="O27" s="5"/>
      <c r="P27" s="13">
        <v>0</v>
      </c>
      <c r="Q27" s="13"/>
      <c r="R27" s="13">
        <v>0</v>
      </c>
    </row>
    <row r="28" spans="1:18" ht="49" thickBot="1" x14ac:dyDescent="0.25">
      <c r="B28" s="12" t="s">
        <v>94</v>
      </c>
      <c r="C28" s="53" t="s">
        <v>112</v>
      </c>
      <c r="D28" s="51" t="s">
        <v>232</v>
      </c>
      <c r="E28" s="105">
        <v>0.1111111111111111</v>
      </c>
      <c r="F28" s="105">
        <v>7.1428571428571425E-2</v>
      </c>
      <c r="G28" s="4"/>
      <c r="H28" s="13">
        <v>0</v>
      </c>
      <c r="I28" s="107">
        <f t="shared" si="8"/>
        <v>0</v>
      </c>
      <c r="J28" s="107">
        <f t="shared" si="9"/>
        <v>0</v>
      </c>
      <c r="K28" s="5"/>
      <c r="L28" s="13">
        <v>0</v>
      </c>
      <c r="M28" s="13"/>
      <c r="N28" s="13">
        <v>0</v>
      </c>
      <c r="O28" s="5"/>
      <c r="P28" s="13">
        <v>0</v>
      </c>
      <c r="Q28" s="13"/>
      <c r="R28" s="13">
        <v>0</v>
      </c>
    </row>
    <row r="29" spans="1:18" ht="48" x14ac:dyDescent="0.2">
      <c r="B29" s="12" t="s">
        <v>94</v>
      </c>
      <c r="C29" s="53" t="s">
        <v>105</v>
      </c>
      <c r="D29" s="51" t="s">
        <v>232</v>
      </c>
      <c r="E29" s="105">
        <v>0.1111111111111111</v>
      </c>
      <c r="F29" s="105">
        <v>7.1428571428571425E-2</v>
      </c>
      <c r="G29" s="4"/>
      <c r="H29" s="13">
        <v>0</v>
      </c>
      <c r="I29" s="107">
        <f t="shared" si="8"/>
        <v>0</v>
      </c>
      <c r="J29" s="107">
        <f t="shared" si="9"/>
        <v>0</v>
      </c>
      <c r="K29" s="5"/>
      <c r="L29" s="13">
        <v>0</v>
      </c>
      <c r="M29" s="13"/>
      <c r="N29" s="13">
        <v>0</v>
      </c>
      <c r="O29" s="5"/>
      <c r="P29" s="13">
        <v>0</v>
      </c>
      <c r="Q29" s="13"/>
      <c r="R29" s="13">
        <v>0</v>
      </c>
    </row>
    <row r="30" spans="1:18" ht="7.5" customHeight="1" x14ac:dyDescent="0.2">
      <c r="B30" s="8"/>
      <c r="C30" s="54"/>
      <c r="D30" s="54"/>
      <c r="E30" s="9"/>
      <c r="F30" s="9"/>
      <c r="G30" s="4"/>
      <c r="H30" s="8"/>
      <c r="I30" s="8"/>
      <c r="J30" s="8"/>
      <c r="K30" s="5"/>
      <c r="L30" s="8"/>
      <c r="M30" s="8"/>
      <c r="N30" s="8"/>
      <c r="O30" s="5"/>
      <c r="P30" s="8"/>
      <c r="Q30" s="8"/>
      <c r="R30" s="8"/>
    </row>
    <row r="31" spans="1:18" ht="81" thickBot="1" x14ac:dyDescent="0.25">
      <c r="B31" s="11" t="s">
        <v>95</v>
      </c>
      <c r="C31" s="53" t="s">
        <v>106</v>
      </c>
      <c r="D31" s="53"/>
      <c r="E31" s="3">
        <v>0</v>
      </c>
      <c r="F31" s="105">
        <v>7.1428571428571425E-2</v>
      </c>
      <c r="G31" s="4"/>
      <c r="H31" s="13">
        <v>0</v>
      </c>
      <c r="I31" s="107">
        <v>0</v>
      </c>
      <c r="J31" s="107">
        <f t="shared" si="9"/>
        <v>0</v>
      </c>
      <c r="K31" s="5"/>
      <c r="L31" s="13"/>
      <c r="M31" s="13"/>
      <c r="N31" s="13"/>
      <c r="O31" s="5"/>
      <c r="P31" s="13"/>
      <c r="Q31" s="13"/>
      <c r="R31" s="13"/>
    </row>
    <row r="32" spans="1:18" ht="49" thickBot="1" x14ac:dyDescent="0.25">
      <c r="B32" s="11" t="s">
        <v>95</v>
      </c>
      <c r="C32" s="53" t="s">
        <v>16</v>
      </c>
      <c r="D32" s="51" t="s">
        <v>233</v>
      </c>
      <c r="E32" s="3">
        <v>0</v>
      </c>
      <c r="F32" s="105">
        <v>7.1428571428571425E-2</v>
      </c>
      <c r="G32" s="4"/>
      <c r="H32" s="13">
        <v>0</v>
      </c>
      <c r="I32" s="107">
        <v>0</v>
      </c>
      <c r="J32" s="107">
        <f t="shared" si="9"/>
        <v>0</v>
      </c>
      <c r="K32" s="5"/>
      <c r="L32" s="13"/>
      <c r="M32" s="13"/>
      <c r="N32" s="13"/>
      <c r="O32" s="5"/>
      <c r="P32" s="13"/>
      <c r="Q32" s="13"/>
      <c r="R32" s="13"/>
    </row>
    <row r="33" spans="2:18" ht="33" thickBot="1" x14ac:dyDescent="0.25">
      <c r="B33" s="11" t="s">
        <v>95</v>
      </c>
      <c r="C33" s="53" t="s">
        <v>17</v>
      </c>
      <c r="D33" s="51" t="s">
        <v>232</v>
      </c>
      <c r="E33" s="3">
        <v>0</v>
      </c>
      <c r="F33" s="105">
        <v>7.1428571428571425E-2</v>
      </c>
      <c r="G33" s="4"/>
      <c r="H33" s="13">
        <v>0</v>
      </c>
      <c r="I33" s="107">
        <v>0</v>
      </c>
      <c r="J33" s="107">
        <f t="shared" si="9"/>
        <v>0</v>
      </c>
      <c r="K33" s="5"/>
      <c r="L33" s="13"/>
      <c r="M33" s="13"/>
      <c r="N33" s="13"/>
      <c r="O33" s="5"/>
      <c r="P33" s="13"/>
      <c r="Q33" s="13"/>
      <c r="R33" s="13">
        <v>3</v>
      </c>
    </row>
    <row r="34" spans="2:18" ht="33" thickBot="1" x14ac:dyDescent="0.25">
      <c r="B34" s="11" t="s">
        <v>95</v>
      </c>
      <c r="C34" s="57" t="s">
        <v>136</v>
      </c>
      <c r="D34" s="51" t="s">
        <v>232</v>
      </c>
      <c r="E34" s="3">
        <v>0</v>
      </c>
      <c r="F34" s="105">
        <v>7.1428571428571425E-2</v>
      </c>
      <c r="G34" s="4"/>
      <c r="H34" s="13">
        <v>0</v>
      </c>
      <c r="I34" s="107">
        <v>0</v>
      </c>
      <c r="J34" s="107">
        <f t="shared" si="9"/>
        <v>0</v>
      </c>
      <c r="K34" s="5"/>
      <c r="L34" s="13"/>
      <c r="M34" s="13"/>
      <c r="N34" s="13"/>
      <c r="O34" s="3"/>
      <c r="P34" s="13"/>
      <c r="Q34" s="13"/>
      <c r="R34" s="13"/>
    </row>
    <row r="35" spans="2:18" ht="32" x14ac:dyDescent="0.2">
      <c r="B35" s="11" t="s">
        <v>95</v>
      </c>
      <c r="C35" s="57" t="s">
        <v>204</v>
      </c>
      <c r="D35" s="51" t="s">
        <v>232</v>
      </c>
      <c r="E35" s="3">
        <v>0</v>
      </c>
      <c r="F35" s="105">
        <v>7.1428571428571425E-2</v>
      </c>
      <c r="G35" s="4"/>
      <c r="H35" s="13">
        <v>0</v>
      </c>
      <c r="I35" s="107">
        <v>0</v>
      </c>
      <c r="J35" s="107">
        <f t="shared" si="9"/>
        <v>0</v>
      </c>
      <c r="K35" s="5"/>
      <c r="L35" s="13"/>
      <c r="M35" s="13"/>
      <c r="N35" s="13"/>
      <c r="O35" s="3"/>
      <c r="P35" s="13"/>
      <c r="Q35" s="13"/>
      <c r="R35" s="13"/>
    </row>
    <row r="36" spans="2:18" x14ac:dyDescent="0.2">
      <c r="B36" s="4"/>
      <c r="C36" s="52"/>
      <c r="D36" s="52"/>
      <c r="E36" s="5"/>
      <c r="F36" s="5"/>
      <c r="G36" s="4"/>
      <c r="H36" s="27" t="s">
        <v>99</v>
      </c>
      <c r="I36" s="106">
        <f>SUM(I21:I29)</f>
        <v>0.44444444444444442</v>
      </c>
      <c r="J36" s="106">
        <f>SUM(J21:J35)</f>
        <v>0.2857142857142857</v>
      </c>
      <c r="K36" s="5"/>
      <c r="L36" s="13"/>
      <c r="M36" s="13"/>
      <c r="N36" s="13"/>
      <c r="O36" s="3"/>
      <c r="P36" s="13"/>
      <c r="Q36" s="13"/>
      <c r="R36" s="13"/>
    </row>
    <row r="37" spans="2:18" x14ac:dyDescent="0.2">
      <c r="B37" s="4"/>
      <c r="C37" s="52"/>
      <c r="D37" s="52"/>
      <c r="E37" s="5"/>
      <c r="F37" s="5"/>
      <c r="G37" s="4"/>
      <c r="H37" s="4"/>
      <c r="I37" s="4"/>
      <c r="J37" s="4"/>
      <c r="K37" s="5"/>
      <c r="L37" s="4"/>
      <c r="M37" s="4"/>
      <c r="N37" s="4"/>
      <c r="O37" s="5"/>
      <c r="P37" s="4"/>
      <c r="Q37" s="4"/>
      <c r="R37" s="4"/>
    </row>
    <row r="38" spans="2:18" ht="32" x14ac:dyDescent="0.2">
      <c r="B38" s="4"/>
      <c r="C38" s="52"/>
      <c r="D38" s="52"/>
      <c r="E38" s="26" t="s">
        <v>194</v>
      </c>
      <c r="F38" s="26" t="s">
        <v>191</v>
      </c>
      <c r="G38" s="4"/>
      <c r="H38" s="4"/>
      <c r="I38" s="4"/>
      <c r="J38" s="4"/>
      <c r="K38" s="5"/>
      <c r="L38" s="4"/>
      <c r="M38" s="4"/>
      <c r="N38" s="4"/>
      <c r="O38" s="5"/>
      <c r="P38" s="4"/>
      <c r="Q38" s="4"/>
      <c r="R38" s="4"/>
    </row>
    <row r="39" spans="2:18" x14ac:dyDescent="0.2">
      <c r="B39" s="4"/>
      <c r="C39" s="52"/>
      <c r="D39" s="52"/>
      <c r="E39" s="125" t="s">
        <v>195</v>
      </c>
      <c r="F39" s="126"/>
      <c r="G39" s="4"/>
      <c r="H39" s="4"/>
      <c r="I39" s="4"/>
      <c r="J39" s="4"/>
      <c r="K39" s="5"/>
      <c r="L39" s="4"/>
      <c r="M39" s="4"/>
      <c r="N39" s="4"/>
      <c r="O39" s="5"/>
      <c r="P39" s="4"/>
      <c r="Q39" s="4"/>
      <c r="R39" s="4"/>
    </row>
    <row r="40" spans="2:18" ht="33" thickBot="1" x14ac:dyDescent="0.25">
      <c r="B40" s="6" t="s">
        <v>10</v>
      </c>
      <c r="C40" s="56" t="s">
        <v>141</v>
      </c>
      <c r="D40" s="26" t="s">
        <v>197</v>
      </c>
      <c r="E40" s="43">
        <f>1/COUNTA(C41:C50)</f>
        <v>0.1</v>
      </c>
      <c r="F40" s="43">
        <f>1/COUNTA(C41:C59)</f>
        <v>5.5555555555555552E-2</v>
      </c>
      <c r="G40" s="4"/>
      <c r="H40" s="25" t="s">
        <v>190</v>
      </c>
      <c r="I40" s="26" t="s">
        <v>196</v>
      </c>
      <c r="J40" s="26" t="s">
        <v>99</v>
      </c>
      <c r="K40" s="5"/>
      <c r="L40" s="25" t="s">
        <v>190</v>
      </c>
      <c r="M40" s="25"/>
      <c r="N40" s="25" t="s">
        <v>99</v>
      </c>
      <c r="O40" s="5"/>
      <c r="P40" s="25" t="s">
        <v>190</v>
      </c>
      <c r="Q40" s="25"/>
      <c r="R40" s="25" t="s">
        <v>99</v>
      </c>
    </row>
    <row r="41" spans="2:18" ht="48" x14ac:dyDescent="0.2">
      <c r="B41" s="12" t="s">
        <v>94</v>
      </c>
      <c r="C41" s="53" t="s">
        <v>20</v>
      </c>
      <c r="D41" s="51" t="s">
        <v>232</v>
      </c>
      <c r="E41" s="111">
        <v>0.1</v>
      </c>
      <c r="F41" s="111">
        <v>5.5555555555555552E-2</v>
      </c>
      <c r="G41" s="4"/>
      <c r="H41" s="13">
        <v>0</v>
      </c>
      <c r="I41" s="107">
        <f>H41*E41</f>
        <v>0</v>
      </c>
      <c r="J41" s="107">
        <f>H41*F41</f>
        <v>0</v>
      </c>
      <c r="K41" s="5"/>
      <c r="L41" s="13">
        <v>3</v>
      </c>
      <c r="M41" s="13"/>
      <c r="N41" s="13">
        <v>3</v>
      </c>
      <c r="O41" s="5"/>
      <c r="P41" s="13">
        <v>3</v>
      </c>
      <c r="Q41" s="13"/>
      <c r="R41" s="13">
        <v>3</v>
      </c>
    </row>
    <row r="42" spans="2:18" ht="33" thickBot="1" x14ac:dyDescent="0.25">
      <c r="B42" s="12" t="s">
        <v>94</v>
      </c>
      <c r="C42" s="53" t="s">
        <v>21</v>
      </c>
      <c r="D42" s="53"/>
      <c r="E42" s="111">
        <v>0.1</v>
      </c>
      <c r="F42" s="111">
        <v>5.5555555555555552E-2</v>
      </c>
      <c r="G42" s="4"/>
      <c r="H42" s="13">
        <v>0</v>
      </c>
      <c r="I42" s="107">
        <f t="shared" ref="I42:I50" si="10">H42*E42</f>
        <v>0</v>
      </c>
      <c r="J42" s="107">
        <f t="shared" ref="J42:J59" si="11">H42*F42</f>
        <v>0</v>
      </c>
      <c r="K42" s="5"/>
      <c r="L42" s="13">
        <v>5</v>
      </c>
      <c r="M42" s="13"/>
      <c r="N42" s="13">
        <v>5</v>
      </c>
      <c r="O42" s="5"/>
      <c r="P42" s="13">
        <v>5</v>
      </c>
      <c r="Q42" s="13"/>
      <c r="R42" s="13">
        <v>5</v>
      </c>
    </row>
    <row r="43" spans="2:18" ht="49" thickBot="1" x14ac:dyDescent="0.25">
      <c r="B43" s="12" t="s">
        <v>94</v>
      </c>
      <c r="C43" s="53" t="s">
        <v>22</v>
      </c>
      <c r="D43" s="51" t="s">
        <v>232</v>
      </c>
      <c r="E43" s="111">
        <v>0.1</v>
      </c>
      <c r="F43" s="111">
        <v>5.5555555555555552E-2</v>
      </c>
      <c r="G43" s="4"/>
      <c r="H43" s="13">
        <v>0</v>
      </c>
      <c r="I43" s="107">
        <f t="shared" si="10"/>
        <v>0</v>
      </c>
      <c r="J43" s="107">
        <f t="shared" si="11"/>
        <v>0</v>
      </c>
      <c r="K43" s="5"/>
      <c r="L43" s="13">
        <v>2</v>
      </c>
      <c r="M43" s="13"/>
      <c r="N43" s="13">
        <v>2</v>
      </c>
      <c r="O43" s="5"/>
      <c r="P43" s="13">
        <v>2</v>
      </c>
      <c r="Q43" s="13"/>
      <c r="R43" s="13">
        <v>2</v>
      </c>
    </row>
    <row r="44" spans="2:18" ht="65" thickBot="1" x14ac:dyDescent="0.25">
      <c r="B44" s="12" t="s">
        <v>94</v>
      </c>
      <c r="C44" s="53" t="s">
        <v>23</v>
      </c>
      <c r="D44" s="51" t="s">
        <v>232</v>
      </c>
      <c r="E44" s="111">
        <v>0.1</v>
      </c>
      <c r="F44" s="111">
        <v>5.5555555555555552E-2</v>
      </c>
      <c r="G44" s="4"/>
      <c r="H44" s="13">
        <v>0</v>
      </c>
      <c r="I44" s="107">
        <f t="shared" si="10"/>
        <v>0</v>
      </c>
      <c r="J44" s="107">
        <f t="shared" si="11"/>
        <v>0</v>
      </c>
      <c r="K44" s="5"/>
      <c r="L44" s="13">
        <v>5</v>
      </c>
      <c r="M44" s="13"/>
      <c r="N44" s="13">
        <v>5</v>
      </c>
      <c r="O44" s="5"/>
      <c r="P44" s="13">
        <v>5</v>
      </c>
      <c r="Q44" s="13"/>
      <c r="R44" s="13">
        <v>5</v>
      </c>
    </row>
    <row r="45" spans="2:18" ht="17" thickBot="1" x14ac:dyDescent="0.25">
      <c r="B45" s="12" t="s">
        <v>94</v>
      </c>
      <c r="C45" s="58" t="s">
        <v>24</v>
      </c>
      <c r="D45" s="51" t="s">
        <v>232</v>
      </c>
      <c r="E45" s="111">
        <v>0.1</v>
      </c>
      <c r="F45" s="111">
        <v>5.5555555555555552E-2</v>
      </c>
      <c r="G45" s="4"/>
      <c r="H45" s="13">
        <v>0</v>
      </c>
      <c r="I45" s="107">
        <f t="shared" si="10"/>
        <v>0</v>
      </c>
      <c r="J45" s="107">
        <f t="shared" si="11"/>
        <v>0</v>
      </c>
      <c r="K45" s="5"/>
      <c r="L45" s="13">
        <v>5</v>
      </c>
      <c r="M45" s="13"/>
      <c r="N45" s="13">
        <v>5</v>
      </c>
      <c r="O45" s="5"/>
      <c r="P45" s="13">
        <v>5</v>
      </c>
      <c r="Q45" s="13"/>
      <c r="R45" s="13">
        <v>5</v>
      </c>
    </row>
    <row r="46" spans="2:18" ht="97" thickBot="1" x14ac:dyDescent="0.25">
      <c r="B46" s="12" t="s">
        <v>95</v>
      </c>
      <c r="C46" s="59" t="s">
        <v>107</v>
      </c>
      <c r="D46" s="51" t="s">
        <v>232</v>
      </c>
      <c r="E46" s="111">
        <v>0.1</v>
      </c>
      <c r="F46" s="111">
        <v>5.5555555555555552E-2</v>
      </c>
      <c r="G46" s="4"/>
      <c r="H46" s="13">
        <v>0</v>
      </c>
      <c r="I46" s="107">
        <f t="shared" si="10"/>
        <v>0</v>
      </c>
      <c r="J46" s="107">
        <f t="shared" si="11"/>
        <v>0</v>
      </c>
      <c r="K46" s="5"/>
      <c r="L46" s="13">
        <v>2</v>
      </c>
      <c r="M46" s="13"/>
      <c r="N46" s="13">
        <v>2</v>
      </c>
      <c r="O46" s="3"/>
      <c r="P46" s="13">
        <v>2</v>
      </c>
      <c r="Q46" s="13"/>
      <c r="R46" s="13">
        <v>2</v>
      </c>
    </row>
    <row r="47" spans="2:18" ht="49" thickBot="1" x14ac:dyDescent="0.25">
      <c r="B47" s="12" t="s">
        <v>94</v>
      </c>
      <c r="C47" s="53" t="s">
        <v>25</v>
      </c>
      <c r="D47" s="51" t="s">
        <v>232</v>
      </c>
      <c r="E47" s="111">
        <v>0.1</v>
      </c>
      <c r="F47" s="111">
        <v>5.5555555555555552E-2</v>
      </c>
      <c r="G47" s="4"/>
      <c r="H47" s="13">
        <v>0</v>
      </c>
      <c r="I47" s="107">
        <f t="shared" si="10"/>
        <v>0</v>
      </c>
      <c r="J47" s="107">
        <f t="shared" si="11"/>
        <v>0</v>
      </c>
      <c r="K47" s="5"/>
      <c r="L47" s="13">
        <v>5</v>
      </c>
      <c r="M47" s="13"/>
      <c r="N47" s="13">
        <v>5</v>
      </c>
      <c r="O47" s="5"/>
      <c r="P47" s="13">
        <v>5</v>
      </c>
      <c r="Q47" s="13"/>
      <c r="R47" s="13">
        <v>5</v>
      </c>
    </row>
    <row r="48" spans="2:18" ht="49" thickBot="1" x14ac:dyDescent="0.25">
      <c r="B48" s="12" t="s">
        <v>94</v>
      </c>
      <c r="C48" s="53" t="s">
        <v>26</v>
      </c>
      <c r="D48" s="51" t="s">
        <v>232</v>
      </c>
      <c r="E48" s="111">
        <v>0.1</v>
      </c>
      <c r="F48" s="111">
        <v>5.5555555555555552E-2</v>
      </c>
      <c r="G48" s="4"/>
      <c r="H48" s="13">
        <v>0</v>
      </c>
      <c r="I48" s="107">
        <f t="shared" si="10"/>
        <v>0</v>
      </c>
      <c r="J48" s="107">
        <f t="shared" si="11"/>
        <v>0</v>
      </c>
      <c r="K48" s="5"/>
      <c r="L48" s="13">
        <v>3</v>
      </c>
      <c r="M48" s="13"/>
      <c r="N48" s="13">
        <v>3</v>
      </c>
      <c r="O48" s="5"/>
      <c r="P48" s="13">
        <v>3</v>
      </c>
      <c r="Q48" s="13"/>
      <c r="R48" s="13">
        <v>3</v>
      </c>
    </row>
    <row r="49" spans="2:18" ht="49" thickBot="1" x14ac:dyDescent="0.25">
      <c r="B49" s="12" t="s">
        <v>94</v>
      </c>
      <c r="C49" s="53" t="s">
        <v>27</v>
      </c>
      <c r="D49" s="51" t="s">
        <v>232</v>
      </c>
      <c r="E49" s="111">
        <v>0.1</v>
      </c>
      <c r="F49" s="111">
        <v>5.5555555555555552E-2</v>
      </c>
      <c r="G49" s="4"/>
      <c r="H49" s="13">
        <v>0</v>
      </c>
      <c r="I49" s="107">
        <f t="shared" si="10"/>
        <v>0</v>
      </c>
      <c r="J49" s="107">
        <f t="shared" si="11"/>
        <v>0</v>
      </c>
      <c r="K49" s="5"/>
      <c r="L49" s="13">
        <v>5</v>
      </c>
      <c r="M49" s="13"/>
      <c r="N49" s="13">
        <v>5</v>
      </c>
      <c r="O49" s="5"/>
      <c r="P49" s="13">
        <v>5</v>
      </c>
      <c r="Q49" s="13"/>
      <c r="R49" s="13">
        <v>5</v>
      </c>
    </row>
    <row r="50" spans="2:18" ht="32" x14ac:dyDescent="0.2">
      <c r="B50" s="12" t="s">
        <v>94</v>
      </c>
      <c r="C50" s="53" t="s">
        <v>28</v>
      </c>
      <c r="D50" s="51" t="s">
        <v>232</v>
      </c>
      <c r="E50" s="111">
        <v>0.1</v>
      </c>
      <c r="F50" s="111">
        <v>5.5555555555555552E-2</v>
      </c>
      <c r="G50" s="4"/>
      <c r="H50" s="13">
        <v>0</v>
      </c>
      <c r="I50" s="107">
        <f t="shared" si="10"/>
        <v>0</v>
      </c>
      <c r="J50" s="107">
        <f t="shared" si="11"/>
        <v>0</v>
      </c>
      <c r="K50" s="5"/>
      <c r="L50" s="13">
        <v>3</v>
      </c>
      <c r="M50" s="13"/>
      <c r="N50" s="13">
        <v>3</v>
      </c>
      <c r="O50" s="5"/>
      <c r="P50" s="13">
        <v>3</v>
      </c>
      <c r="Q50" s="13"/>
      <c r="R50" s="13">
        <v>3</v>
      </c>
    </row>
    <row r="51" spans="2:18" ht="7.5" customHeight="1" thickBot="1" x14ac:dyDescent="0.25">
      <c r="B51" s="8"/>
      <c r="C51" s="54"/>
      <c r="D51" s="54"/>
      <c r="E51" s="112"/>
      <c r="F51" s="112"/>
      <c r="G51" s="4"/>
      <c r="H51" s="8"/>
      <c r="I51" s="106"/>
      <c r="J51" s="106"/>
      <c r="K51" s="5"/>
      <c r="L51" s="8"/>
      <c r="M51" s="8"/>
      <c r="N51" s="8"/>
      <c r="O51" s="5"/>
      <c r="P51" s="8"/>
      <c r="Q51" s="8"/>
      <c r="R51" s="8"/>
    </row>
    <row r="52" spans="2:18" ht="33" thickBot="1" x14ac:dyDescent="0.25">
      <c r="B52" s="11" t="s">
        <v>95</v>
      </c>
      <c r="C52" s="53" t="s">
        <v>29</v>
      </c>
      <c r="D52" s="51" t="s">
        <v>232</v>
      </c>
      <c r="E52" s="111">
        <v>0</v>
      </c>
      <c r="F52" s="111">
        <v>5.5555555555555552E-2</v>
      </c>
      <c r="G52" s="4"/>
      <c r="H52" s="13">
        <v>0</v>
      </c>
      <c r="I52" s="107">
        <v>0</v>
      </c>
      <c r="J52" s="107">
        <f t="shared" si="11"/>
        <v>0</v>
      </c>
      <c r="K52" s="5"/>
      <c r="L52" s="13">
        <v>5</v>
      </c>
      <c r="M52" s="13"/>
      <c r="N52" s="13">
        <v>5</v>
      </c>
      <c r="O52" s="5"/>
      <c r="P52" s="13">
        <v>5</v>
      </c>
      <c r="Q52" s="13"/>
      <c r="R52" s="13">
        <v>5</v>
      </c>
    </row>
    <row r="53" spans="2:18" ht="33" thickBot="1" x14ac:dyDescent="0.25">
      <c r="B53" s="11" t="s">
        <v>95</v>
      </c>
      <c r="C53" s="53" t="s">
        <v>30</v>
      </c>
      <c r="D53" s="51" t="s">
        <v>232</v>
      </c>
      <c r="E53" s="111">
        <v>0</v>
      </c>
      <c r="F53" s="111">
        <v>5.5555555555555552E-2</v>
      </c>
      <c r="G53" s="4"/>
      <c r="H53" s="13">
        <v>0</v>
      </c>
      <c r="I53" s="107">
        <v>0</v>
      </c>
      <c r="J53" s="107">
        <f t="shared" si="11"/>
        <v>0</v>
      </c>
      <c r="K53" s="5"/>
      <c r="L53" s="13">
        <v>5</v>
      </c>
      <c r="M53" s="13"/>
      <c r="N53" s="13">
        <v>5</v>
      </c>
      <c r="O53" s="5"/>
      <c r="P53" s="13">
        <v>5</v>
      </c>
      <c r="Q53" s="13"/>
      <c r="R53" s="13">
        <v>5</v>
      </c>
    </row>
    <row r="54" spans="2:18" ht="49" thickBot="1" x14ac:dyDescent="0.25">
      <c r="B54" s="11" t="s">
        <v>95</v>
      </c>
      <c r="C54" s="53" t="s">
        <v>31</v>
      </c>
      <c r="D54" s="51" t="s">
        <v>232</v>
      </c>
      <c r="E54" s="111">
        <v>0</v>
      </c>
      <c r="F54" s="111">
        <v>5.5555555555555552E-2</v>
      </c>
      <c r="G54" s="4"/>
      <c r="H54" s="13">
        <v>0</v>
      </c>
      <c r="I54" s="107">
        <v>0</v>
      </c>
      <c r="J54" s="107">
        <f t="shared" si="11"/>
        <v>0</v>
      </c>
      <c r="K54" s="5"/>
      <c r="L54" s="13">
        <v>2</v>
      </c>
      <c r="M54" s="13"/>
      <c r="N54" s="13">
        <v>2</v>
      </c>
      <c r="O54" s="5"/>
      <c r="P54" s="13">
        <v>2</v>
      </c>
      <c r="Q54" s="13"/>
      <c r="R54" s="13">
        <v>2</v>
      </c>
    </row>
    <row r="55" spans="2:18" ht="49" thickBot="1" x14ac:dyDescent="0.25">
      <c r="B55" s="11" t="s">
        <v>95</v>
      </c>
      <c r="C55" s="53" t="s">
        <v>32</v>
      </c>
      <c r="D55" s="51" t="s">
        <v>232</v>
      </c>
      <c r="E55" s="111">
        <v>0</v>
      </c>
      <c r="F55" s="111">
        <v>5.5555555555555552E-2</v>
      </c>
      <c r="G55" s="4"/>
      <c r="H55" s="13">
        <v>0</v>
      </c>
      <c r="I55" s="107">
        <v>0</v>
      </c>
      <c r="J55" s="107">
        <f t="shared" si="11"/>
        <v>0</v>
      </c>
      <c r="K55" s="5"/>
      <c r="L55" s="13">
        <v>5</v>
      </c>
      <c r="M55" s="13"/>
      <c r="N55" s="13">
        <v>5</v>
      </c>
      <c r="O55" s="5"/>
      <c r="P55" s="13">
        <v>5</v>
      </c>
      <c r="Q55" s="13"/>
      <c r="R55" s="13">
        <v>5</v>
      </c>
    </row>
    <row r="56" spans="2:18" ht="33" thickBot="1" x14ac:dyDescent="0.25">
      <c r="B56" s="11" t="s">
        <v>95</v>
      </c>
      <c r="C56" s="57" t="s">
        <v>138</v>
      </c>
      <c r="D56" s="51" t="s">
        <v>232</v>
      </c>
      <c r="E56" s="111">
        <v>0</v>
      </c>
      <c r="F56" s="111">
        <v>5.5555555555555552E-2</v>
      </c>
      <c r="G56" s="4"/>
      <c r="H56" s="13">
        <v>0</v>
      </c>
      <c r="I56" s="107">
        <v>0</v>
      </c>
      <c r="J56" s="107">
        <f t="shared" si="11"/>
        <v>0</v>
      </c>
      <c r="K56" s="5"/>
      <c r="L56" s="13"/>
      <c r="M56" s="13"/>
      <c r="N56" s="13"/>
      <c r="O56" s="3"/>
      <c r="P56" s="13"/>
      <c r="Q56" s="13"/>
      <c r="R56" s="13"/>
    </row>
    <row r="57" spans="2:18" ht="33" thickBot="1" x14ac:dyDescent="0.25">
      <c r="B57" s="11" t="s">
        <v>95</v>
      </c>
      <c r="C57" s="57" t="s">
        <v>139</v>
      </c>
      <c r="D57" s="51" t="s">
        <v>232</v>
      </c>
      <c r="E57" s="111">
        <v>0</v>
      </c>
      <c r="F57" s="111">
        <v>5.5555555555555552E-2</v>
      </c>
      <c r="G57" s="4"/>
      <c r="H57" s="13">
        <v>0</v>
      </c>
      <c r="I57" s="107">
        <v>0</v>
      </c>
      <c r="J57" s="107">
        <f t="shared" si="11"/>
        <v>0</v>
      </c>
      <c r="K57" s="5"/>
      <c r="L57" s="13"/>
      <c r="M57" s="13"/>
      <c r="N57" s="13"/>
      <c r="O57" s="3"/>
      <c r="P57" s="13"/>
      <c r="Q57" s="13"/>
      <c r="R57" s="13"/>
    </row>
    <row r="58" spans="2:18" ht="16" x14ac:dyDescent="0.2">
      <c r="B58" s="11" t="s">
        <v>95</v>
      </c>
      <c r="C58" s="57" t="s">
        <v>140</v>
      </c>
      <c r="D58" s="51" t="s">
        <v>234</v>
      </c>
      <c r="E58" s="111">
        <v>0</v>
      </c>
      <c r="F58" s="111">
        <v>5.5555555555555552E-2</v>
      </c>
      <c r="G58" s="4"/>
      <c r="H58" s="13">
        <v>0</v>
      </c>
      <c r="I58" s="107">
        <v>0</v>
      </c>
      <c r="J58" s="107">
        <f t="shared" si="11"/>
        <v>0</v>
      </c>
      <c r="K58" s="5"/>
      <c r="L58" s="13"/>
      <c r="M58" s="13"/>
      <c r="N58" s="13"/>
      <c r="O58" s="5"/>
      <c r="P58" s="13"/>
      <c r="Q58" s="13"/>
      <c r="R58" s="13"/>
    </row>
    <row r="59" spans="2:18" ht="32" x14ac:dyDescent="0.2">
      <c r="B59" s="11" t="s">
        <v>95</v>
      </c>
      <c r="C59" s="53" t="s">
        <v>59</v>
      </c>
      <c r="D59" s="53"/>
      <c r="E59" s="111">
        <v>0</v>
      </c>
      <c r="F59" s="111">
        <v>5.5555555555555552E-2</v>
      </c>
      <c r="G59" s="4"/>
      <c r="H59" s="13">
        <v>0</v>
      </c>
      <c r="I59" s="107">
        <v>0</v>
      </c>
      <c r="J59" s="107">
        <f t="shared" si="11"/>
        <v>0</v>
      </c>
      <c r="K59" s="5"/>
      <c r="L59" s="13">
        <v>5</v>
      </c>
      <c r="M59" s="13"/>
      <c r="N59" s="13">
        <v>5</v>
      </c>
      <c r="O59" s="5"/>
      <c r="P59" s="13">
        <v>5</v>
      </c>
      <c r="Q59" s="13"/>
      <c r="R59" s="13">
        <v>5</v>
      </c>
    </row>
    <row r="60" spans="2:18" x14ac:dyDescent="0.2">
      <c r="B60" s="4"/>
      <c r="C60" s="52"/>
      <c r="D60" s="52"/>
      <c r="E60" s="5"/>
      <c r="F60" s="5"/>
      <c r="G60" s="4"/>
      <c r="H60" s="35" t="s">
        <v>99</v>
      </c>
      <c r="I60" s="115">
        <f>SUM(I41:I50)</f>
        <v>0</v>
      </c>
      <c r="J60" s="106">
        <f>SUM(J41:J59)</f>
        <v>0</v>
      </c>
      <c r="K60" s="5"/>
      <c r="L60" s="13"/>
      <c r="M60" s="13"/>
      <c r="N60" s="13"/>
      <c r="O60" s="5"/>
      <c r="P60" s="13"/>
      <c r="Q60" s="13"/>
      <c r="R60" s="13"/>
    </row>
    <row r="61" spans="2:18" x14ac:dyDescent="0.2">
      <c r="B61" s="4"/>
      <c r="C61" s="52"/>
      <c r="D61" s="52"/>
      <c r="E61" s="5"/>
      <c r="F61" s="5"/>
      <c r="G61" s="4"/>
      <c r="H61" s="4"/>
      <c r="I61" s="4"/>
      <c r="J61" s="4"/>
      <c r="K61" s="5"/>
      <c r="L61" s="4"/>
      <c r="M61" s="4"/>
      <c r="N61" s="4"/>
      <c r="O61" s="5"/>
      <c r="P61" s="4"/>
      <c r="Q61" s="4"/>
      <c r="R61" s="4"/>
    </row>
    <row r="62" spans="2:18" ht="32" x14ac:dyDescent="0.2">
      <c r="B62" s="4"/>
      <c r="C62" s="52"/>
      <c r="D62" s="52"/>
      <c r="E62" s="26" t="s">
        <v>194</v>
      </c>
      <c r="F62" s="26" t="s">
        <v>191</v>
      </c>
      <c r="G62" s="4"/>
      <c r="H62" s="4"/>
      <c r="I62" s="4"/>
      <c r="J62" s="4"/>
      <c r="K62" s="5"/>
      <c r="L62" s="4"/>
      <c r="M62" s="4"/>
      <c r="N62" s="4"/>
      <c r="O62" s="5"/>
      <c r="P62" s="4"/>
      <c r="Q62" s="4"/>
      <c r="R62" s="4"/>
    </row>
    <row r="63" spans="2:18" x14ac:dyDescent="0.2">
      <c r="B63" s="4"/>
      <c r="C63" s="52"/>
      <c r="D63" s="52"/>
      <c r="E63" s="125" t="s">
        <v>195</v>
      </c>
      <c r="F63" s="126"/>
      <c r="G63" s="4"/>
      <c r="H63" s="4"/>
      <c r="I63" s="4"/>
      <c r="J63" s="4"/>
      <c r="K63" s="5"/>
      <c r="L63" s="4"/>
      <c r="M63" s="4"/>
      <c r="N63" s="4"/>
      <c r="O63" s="5"/>
      <c r="P63" s="4"/>
      <c r="Q63" s="4"/>
      <c r="R63" s="4"/>
    </row>
    <row r="64" spans="2:18" ht="33" thickBot="1" x14ac:dyDescent="0.25">
      <c r="B64" s="6" t="s">
        <v>10</v>
      </c>
      <c r="C64" s="26" t="s">
        <v>33</v>
      </c>
      <c r="D64" s="26" t="s">
        <v>197</v>
      </c>
      <c r="E64" s="43">
        <f>1/COUNTA(C65:C73)</f>
        <v>0.1111111111111111</v>
      </c>
      <c r="F64" s="43">
        <f>1/COUNTA(C65:C78)</f>
        <v>7.6923076923076927E-2</v>
      </c>
      <c r="G64" s="4"/>
      <c r="H64" s="25" t="s">
        <v>190</v>
      </c>
      <c r="I64" s="26" t="s">
        <v>196</v>
      </c>
      <c r="J64" s="26" t="s">
        <v>99</v>
      </c>
      <c r="K64" s="5"/>
      <c r="L64" s="25" t="s">
        <v>190</v>
      </c>
      <c r="M64" s="25"/>
      <c r="N64" s="25" t="s">
        <v>99</v>
      </c>
      <c r="O64" s="5"/>
      <c r="P64" s="25" t="s">
        <v>190</v>
      </c>
      <c r="Q64" s="25"/>
      <c r="R64" s="25" t="s">
        <v>99</v>
      </c>
    </row>
    <row r="65" spans="2:22" ht="49" thickBot="1" x14ac:dyDescent="0.25">
      <c r="B65" s="12" t="s">
        <v>94</v>
      </c>
      <c r="C65" s="61" t="s">
        <v>235</v>
      </c>
      <c r="D65" s="51" t="s">
        <v>232</v>
      </c>
      <c r="E65" s="113">
        <v>0.1111111111111111</v>
      </c>
      <c r="F65" s="113">
        <v>7.6923076923076927E-2</v>
      </c>
      <c r="G65" s="4"/>
      <c r="H65" s="13">
        <v>0</v>
      </c>
      <c r="I65" s="107">
        <f>H65*E65</f>
        <v>0</v>
      </c>
      <c r="J65" s="107">
        <f>H65*F65</f>
        <v>0</v>
      </c>
      <c r="K65" s="5"/>
      <c r="L65" s="13">
        <v>5</v>
      </c>
      <c r="M65" s="13"/>
      <c r="N65" s="13">
        <v>5</v>
      </c>
      <c r="O65" s="5"/>
      <c r="P65" s="13">
        <v>5</v>
      </c>
      <c r="Q65" s="13"/>
      <c r="R65" s="13">
        <v>5</v>
      </c>
    </row>
    <row r="66" spans="2:22" ht="17" thickBot="1" x14ac:dyDescent="0.25">
      <c r="B66" s="12" t="s">
        <v>94</v>
      </c>
      <c r="C66" s="61" t="s">
        <v>34</v>
      </c>
      <c r="D66" s="51" t="s">
        <v>232</v>
      </c>
      <c r="E66" s="113">
        <v>0.1111111111111111</v>
      </c>
      <c r="F66" s="113">
        <v>7.6923076923076927E-2</v>
      </c>
      <c r="G66" s="4"/>
      <c r="H66" s="13">
        <v>0</v>
      </c>
      <c r="I66" s="107">
        <f t="shared" ref="I66:I73" si="12">H66*E66</f>
        <v>0</v>
      </c>
      <c r="J66" s="107">
        <f t="shared" ref="J66:J78" si="13">H66*F66</f>
        <v>0</v>
      </c>
      <c r="K66" s="5"/>
      <c r="L66" s="13">
        <v>3</v>
      </c>
      <c r="M66" s="13"/>
      <c r="N66" s="13">
        <v>3</v>
      </c>
      <c r="O66" s="5"/>
      <c r="P66" s="13">
        <v>3</v>
      </c>
      <c r="Q66" s="13"/>
      <c r="R66" s="13">
        <v>3</v>
      </c>
    </row>
    <row r="67" spans="2:22" ht="17" thickBot="1" x14ac:dyDescent="0.25">
      <c r="B67" s="12" t="s">
        <v>94</v>
      </c>
      <c r="C67" s="61" t="s">
        <v>35</v>
      </c>
      <c r="D67" s="51" t="s">
        <v>232</v>
      </c>
      <c r="E67" s="113">
        <v>0.1111111111111111</v>
      </c>
      <c r="F67" s="113">
        <v>7.6923076923076927E-2</v>
      </c>
      <c r="G67" s="4"/>
      <c r="H67" s="13">
        <v>0</v>
      </c>
      <c r="I67" s="107">
        <f t="shared" si="12"/>
        <v>0</v>
      </c>
      <c r="J67" s="107">
        <f t="shared" si="13"/>
        <v>0</v>
      </c>
      <c r="K67" s="5"/>
      <c r="L67" s="13">
        <v>5</v>
      </c>
      <c r="M67" s="13"/>
      <c r="N67" s="13">
        <v>5</v>
      </c>
      <c r="O67" s="5"/>
      <c r="P67" s="13">
        <v>5</v>
      </c>
      <c r="Q67" s="13"/>
      <c r="R67" s="13">
        <v>5</v>
      </c>
    </row>
    <row r="68" spans="2:22" ht="17" thickBot="1" x14ac:dyDescent="0.25">
      <c r="B68" s="12" t="s">
        <v>94</v>
      </c>
      <c r="C68" s="61" t="s">
        <v>36</v>
      </c>
      <c r="D68" s="51" t="s">
        <v>232</v>
      </c>
      <c r="E68" s="113">
        <v>0.1111111111111111</v>
      </c>
      <c r="F68" s="113">
        <v>7.6923076923076927E-2</v>
      </c>
      <c r="G68" s="4"/>
      <c r="H68" s="13">
        <v>0</v>
      </c>
      <c r="I68" s="107">
        <f t="shared" si="12"/>
        <v>0</v>
      </c>
      <c r="J68" s="107">
        <f t="shared" si="13"/>
        <v>0</v>
      </c>
      <c r="K68" s="5"/>
      <c r="L68" s="13">
        <v>4</v>
      </c>
      <c r="M68" s="13"/>
      <c r="N68" s="13">
        <v>4</v>
      </c>
      <c r="O68" s="5"/>
      <c r="P68" s="13">
        <v>4</v>
      </c>
      <c r="Q68" s="13"/>
      <c r="R68" s="13">
        <v>4</v>
      </c>
    </row>
    <row r="69" spans="2:22" ht="17" thickBot="1" x14ac:dyDescent="0.25">
      <c r="B69" s="12" t="s">
        <v>94</v>
      </c>
      <c r="C69" s="61" t="s">
        <v>37</v>
      </c>
      <c r="D69" s="51" t="s">
        <v>232</v>
      </c>
      <c r="E69" s="113">
        <v>0.1111111111111111</v>
      </c>
      <c r="F69" s="113">
        <v>7.6923076923076927E-2</v>
      </c>
      <c r="G69" s="4"/>
      <c r="H69" s="13">
        <v>0</v>
      </c>
      <c r="I69" s="107">
        <f t="shared" si="12"/>
        <v>0</v>
      </c>
      <c r="J69" s="107">
        <f t="shared" si="13"/>
        <v>0</v>
      </c>
      <c r="K69" s="5"/>
      <c r="L69" s="13">
        <v>5</v>
      </c>
      <c r="M69" s="13"/>
      <c r="N69" s="13">
        <v>5</v>
      </c>
      <c r="O69" s="5"/>
      <c r="P69" s="13">
        <v>5</v>
      </c>
      <c r="Q69" s="13"/>
      <c r="R69" s="13">
        <v>5</v>
      </c>
    </row>
    <row r="70" spans="2:22" ht="17" thickBot="1" x14ac:dyDescent="0.25">
      <c r="B70" s="12" t="s">
        <v>94</v>
      </c>
      <c r="C70" s="61" t="s">
        <v>38</v>
      </c>
      <c r="D70" s="51" t="s">
        <v>232</v>
      </c>
      <c r="E70" s="113">
        <v>0.1111111111111111</v>
      </c>
      <c r="F70" s="113">
        <v>7.6923076923076927E-2</v>
      </c>
      <c r="G70" s="4"/>
      <c r="H70" s="13">
        <v>0</v>
      </c>
      <c r="I70" s="107">
        <f t="shared" si="12"/>
        <v>0</v>
      </c>
      <c r="J70" s="107">
        <f t="shared" si="13"/>
        <v>0</v>
      </c>
      <c r="K70" s="5"/>
      <c r="L70" s="13">
        <v>2</v>
      </c>
      <c r="M70" s="13"/>
      <c r="N70" s="13">
        <v>2</v>
      </c>
      <c r="O70" s="5"/>
      <c r="P70" s="13">
        <v>2</v>
      </c>
      <c r="Q70" s="13"/>
      <c r="R70" s="13">
        <v>2</v>
      </c>
    </row>
    <row r="71" spans="2:22" ht="17" thickBot="1" x14ac:dyDescent="0.25">
      <c r="B71" s="12" t="s">
        <v>94</v>
      </c>
      <c r="C71" s="61" t="s">
        <v>39</v>
      </c>
      <c r="D71" s="51" t="s">
        <v>232</v>
      </c>
      <c r="E71" s="113">
        <v>0.1111111111111111</v>
      </c>
      <c r="F71" s="113">
        <v>7.6923076923076927E-2</v>
      </c>
      <c r="G71" s="4"/>
      <c r="H71" s="13">
        <v>0</v>
      </c>
      <c r="I71" s="107">
        <f t="shared" si="12"/>
        <v>0</v>
      </c>
      <c r="J71" s="107">
        <f t="shared" si="13"/>
        <v>0</v>
      </c>
      <c r="K71" s="5"/>
      <c r="L71" s="13">
        <v>5</v>
      </c>
      <c r="M71" s="13"/>
      <c r="N71" s="13">
        <v>5</v>
      </c>
      <c r="O71" s="5"/>
      <c r="P71" s="13">
        <v>5</v>
      </c>
      <c r="Q71" s="13"/>
      <c r="R71" s="13">
        <v>5</v>
      </c>
    </row>
    <row r="72" spans="2:22" ht="49" thickBot="1" x14ac:dyDescent="0.25">
      <c r="B72" s="12" t="s">
        <v>94</v>
      </c>
      <c r="C72" s="53" t="s">
        <v>40</v>
      </c>
      <c r="D72" s="51" t="s">
        <v>232</v>
      </c>
      <c r="E72" s="113">
        <v>0.1111111111111111</v>
      </c>
      <c r="F72" s="113">
        <v>7.6923076923076927E-2</v>
      </c>
      <c r="G72" s="4"/>
      <c r="H72" s="13">
        <v>0</v>
      </c>
      <c r="I72" s="107">
        <f t="shared" si="12"/>
        <v>0</v>
      </c>
      <c r="J72" s="107">
        <f t="shared" si="13"/>
        <v>0</v>
      </c>
      <c r="K72" s="5"/>
      <c r="L72" s="13">
        <v>5</v>
      </c>
      <c r="M72" s="13"/>
      <c r="N72" s="13">
        <v>5</v>
      </c>
      <c r="O72" s="5"/>
      <c r="P72" s="13">
        <v>5</v>
      </c>
      <c r="Q72" s="13"/>
      <c r="R72" s="13">
        <v>5</v>
      </c>
    </row>
    <row r="73" spans="2:22" ht="32" x14ac:dyDescent="0.2">
      <c r="B73" s="12" t="s">
        <v>94</v>
      </c>
      <c r="C73" s="53" t="s">
        <v>41</v>
      </c>
      <c r="D73" s="51" t="s">
        <v>232</v>
      </c>
      <c r="E73" s="113">
        <v>0.1111111111111111</v>
      </c>
      <c r="F73" s="113">
        <v>7.6923076923076927E-2</v>
      </c>
      <c r="G73" s="4"/>
      <c r="H73" s="13">
        <v>0</v>
      </c>
      <c r="I73" s="107">
        <f t="shared" si="12"/>
        <v>0</v>
      </c>
      <c r="J73" s="107">
        <f t="shared" si="13"/>
        <v>0</v>
      </c>
      <c r="K73" s="5"/>
      <c r="L73" s="13">
        <v>5</v>
      </c>
      <c r="M73" s="13"/>
      <c r="N73" s="13">
        <v>5</v>
      </c>
      <c r="O73" s="5"/>
      <c r="P73" s="13">
        <v>5</v>
      </c>
      <c r="Q73" s="13"/>
      <c r="R73" s="13">
        <v>5</v>
      </c>
      <c r="U73" s="23"/>
      <c r="V73" s="23"/>
    </row>
    <row r="74" spans="2:22" ht="7.5" customHeight="1" thickBot="1" x14ac:dyDescent="0.25">
      <c r="B74" s="8"/>
      <c r="C74" s="54"/>
      <c r="D74" s="54"/>
      <c r="E74" s="9"/>
      <c r="F74" s="9"/>
      <c r="G74" s="4"/>
      <c r="H74" s="8"/>
      <c r="I74" s="106"/>
      <c r="J74" s="106"/>
      <c r="K74" s="5"/>
      <c r="L74" s="8"/>
      <c r="M74" s="8"/>
      <c r="N74" s="8"/>
      <c r="O74" s="5"/>
      <c r="P74" s="8"/>
      <c r="Q74" s="8"/>
      <c r="R74" s="8"/>
    </row>
    <row r="75" spans="2:22" ht="17" thickBot="1" x14ac:dyDescent="0.25">
      <c r="B75" s="11" t="s">
        <v>95</v>
      </c>
      <c r="C75" s="53" t="s">
        <v>42</v>
      </c>
      <c r="D75" s="51" t="s">
        <v>232</v>
      </c>
      <c r="E75" s="1">
        <v>0</v>
      </c>
      <c r="F75" s="113">
        <v>7.6923076923076927E-2</v>
      </c>
      <c r="G75" s="4"/>
      <c r="H75" s="13">
        <v>0</v>
      </c>
      <c r="I75" s="107">
        <v>0</v>
      </c>
      <c r="J75" s="107">
        <f t="shared" si="13"/>
        <v>0</v>
      </c>
      <c r="K75" s="5"/>
      <c r="L75" s="13">
        <v>5</v>
      </c>
      <c r="M75" s="13"/>
      <c r="N75" s="13">
        <v>5</v>
      </c>
      <c r="O75" s="5"/>
      <c r="P75" s="13">
        <v>5</v>
      </c>
      <c r="Q75" s="13"/>
      <c r="R75" s="13">
        <v>5</v>
      </c>
    </row>
    <row r="76" spans="2:22" ht="17" thickBot="1" x14ac:dyDescent="0.25">
      <c r="B76" s="11" t="s">
        <v>95</v>
      </c>
      <c r="C76" s="53" t="s">
        <v>43</v>
      </c>
      <c r="D76" s="51" t="s">
        <v>232</v>
      </c>
      <c r="E76" s="3">
        <v>0</v>
      </c>
      <c r="F76" s="113">
        <v>7.6923076923076927E-2</v>
      </c>
      <c r="G76" s="4"/>
      <c r="H76" s="13">
        <v>0</v>
      </c>
      <c r="I76" s="107">
        <v>0</v>
      </c>
      <c r="J76" s="107">
        <f t="shared" si="13"/>
        <v>0</v>
      </c>
      <c r="K76" s="5"/>
      <c r="L76" s="13">
        <v>3</v>
      </c>
      <c r="M76" s="13"/>
      <c r="N76" s="13">
        <v>3</v>
      </c>
      <c r="O76" s="5"/>
      <c r="P76" s="13">
        <v>3</v>
      </c>
      <c r="Q76" s="13"/>
      <c r="R76" s="13">
        <v>3</v>
      </c>
    </row>
    <row r="77" spans="2:22" ht="33" thickBot="1" x14ac:dyDescent="0.25">
      <c r="B77" s="11" t="s">
        <v>95</v>
      </c>
      <c r="C77" s="53" t="s">
        <v>44</v>
      </c>
      <c r="D77" s="51" t="s">
        <v>232</v>
      </c>
      <c r="E77" s="3">
        <v>0</v>
      </c>
      <c r="F77" s="113">
        <v>7.6923076923076927E-2</v>
      </c>
      <c r="G77" s="4"/>
      <c r="H77" s="13">
        <v>0</v>
      </c>
      <c r="I77" s="107">
        <v>0</v>
      </c>
      <c r="J77" s="107">
        <f t="shared" si="13"/>
        <v>0</v>
      </c>
      <c r="K77" s="5"/>
      <c r="L77" s="13">
        <v>5</v>
      </c>
      <c r="M77" s="13"/>
      <c r="N77" s="13">
        <v>5</v>
      </c>
      <c r="O77" s="5"/>
      <c r="P77" s="13">
        <v>5</v>
      </c>
      <c r="Q77" s="13"/>
      <c r="R77" s="13">
        <v>5</v>
      </c>
    </row>
    <row r="78" spans="2:22" ht="16" x14ac:dyDescent="0.2">
      <c r="B78" s="11" t="s">
        <v>95</v>
      </c>
      <c r="C78" s="53" t="s">
        <v>45</v>
      </c>
      <c r="D78" s="51" t="s">
        <v>232</v>
      </c>
      <c r="E78" s="3">
        <v>0</v>
      </c>
      <c r="F78" s="113">
        <v>7.6923076923076927E-2</v>
      </c>
      <c r="G78" s="4"/>
      <c r="H78" s="13">
        <v>0</v>
      </c>
      <c r="I78" s="107">
        <v>0</v>
      </c>
      <c r="J78" s="107">
        <f t="shared" si="13"/>
        <v>0</v>
      </c>
      <c r="K78" s="5"/>
      <c r="L78" s="13">
        <v>5</v>
      </c>
      <c r="M78" s="13"/>
      <c r="N78" s="13">
        <v>5</v>
      </c>
      <c r="O78" s="5"/>
      <c r="P78" s="13">
        <v>5</v>
      </c>
      <c r="Q78" s="13"/>
      <c r="R78" s="13">
        <v>5</v>
      </c>
    </row>
    <row r="79" spans="2:22" x14ac:dyDescent="0.2">
      <c r="B79" s="4"/>
      <c r="C79" s="52"/>
      <c r="D79" s="52"/>
      <c r="E79" s="5"/>
      <c r="F79" s="5"/>
      <c r="G79" s="4"/>
      <c r="H79" s="35" t="s">
        <v>99</v>
      </c>
      <c r="I79" s="35">
        <f>SUM(I65:I73)</f>
        <v>0</v>
      </c>
      <c r="J79" s="8">
        <f>SUM(J65:J78)</f>
        <v>0</v>
      </c>
      <c r="K79" s="5"/>
      <c r="L79" s="13"/>
      <c r="M79" s="13"/>
      <c r="N79" s="13"/>
      <c r="O79" s="5"/>
      <c r="P79" s="13"/>
      <c r="Q79" s="13"/>
      <c r="R79" s="13"/>
    </row>
    <row r="80" spans="2:22" x14ac:dyDescent="0.2">
      <c r="B80" s="4"/>
      <c r="C80" s="52"/>
      <c r="D80" s="52"/>
      <c r="E80" s="5"/>
      <c r="F80" s="5"/>
      <c r="G80" s="4"/>
      <c r="H80" s="4"/>
      <c r="I80" s="4"/>
      <c r="J80" s="4"/>
      <c r="K80" s="5"/>
      <c r="L80" s="4"/>
      <c r="M80" s="4"/>
      <c r="N80" s="4"/>
      <c r="O80" s="5"/>
      <c r="P80" s="4"/>
      <c r="Q80" s="4"/>
      <c r="R80" s="4"/>
    </row>
    <row r="81" spans="1:22" ht="32" x14ac:dyDescent="0.2">
      <c r="B81" s="4"/>
      <c r="C81" s="52"/>
      <c r="D81" s="52"/>
      <c r="E81" s="26" t="s">
        <v>194</v>
      </c>
      <c r="F81" s="26" t="s">
        <v>191</v>
      </c>
      <c r="G81" s="4"/>
      <c r="H81" s="4"/>
      <c r="I81" s="4"/>
      <c r="J81" s="4"/>
      <c r="K81" s="5"/>
      <c r="L81" s="4"/>
      <c r="M81" s="4"/>
      <c r="N81" s="4"/>
      <c r="O81" s="5"/>
      <c r="P81" s="4"/>
      <c r="Q81" s="4"/>
      <c r="R81" s="4"/>
    </row>
    <row r="82" spans="1:22" x14ac:dyDescent="0.2">
      <c r="B82" s="4"/>
      <c r="C82" s="52"/>
      <c r="D82" s="52"/>
      <c r="E82" s="125" t="s">
        <v>195</v>
      </c>
      <c r="F82" s="126"/>
      <c r="G82" s="4"/>
      <c r="H82" s="4"/>
      <c r="I82" s="4"/>
      <c r="J82" s="4"/>
      <c r="K82" s="5"/>
      <c r="L82" s="4"/>
      <c r="M82" s="4"/>
      <c r="N82" s="4"/>
      <c r="O82" s="5"/>
      <c r="P82" s="4"/>
      <c r="Q82" s="4"/>
      <c r="R82" s="4"/>
    </row>
    <row r="83" spans="1:22" ht="33" thickBot="1" x14ac:dyDescent="0.25">
      <c r="B83" s="6" t="s">
        <v>10</v>
      </c>
      <c r="C83" s="26" t="s">
        <v>46</v>
      </c>
      <c r="D83" s="26" t="s">
        <v>197</v>
      </c>
      <c r="E83" s="43">
        <f>1/COUNTA(C84:C99)</f>
        <v>6.25E-2</v>
      </c>
      <c r="F83" s="43">
        <f>1/COUNTA(C84:C101)</f>
        <v>5.8823529411764705E-2</v>
      </c>
      <c r="G83" s="4"/>
      <c r="H83" s="25" t="s">
        <v>190</v>
      </c>
      <c r="I83" s="26" t="s">
        <v>196</v>
      </c>
      <c r="J83" s="26" t="s">
        <v>99</v>
      </c>
      <c r="K83" s="5"/>
      <c r="L83" s="25" t="s">
        <v>190</v>
      </c>
      <c r="M83" s="25"/>
      <c r="N83" s="25" t="s">
        <v>99</v>
      </c>
      <c r="O83" s="5"/>
      <c r="P83" s="25" t="s">
        <v>190</v>
      </c>
      <c r="Q83" s="25"/>
      <c r="R83" s="25" t="s">
        <v>99</v>
      </c>
    </row>
    <row r="84" spans="1:22" ht="49" thickBot="1" x14ac:dyDescent="0.25">
      <c r="B84" s="12" t="s">
        <v>94</v>
      </c>
      <c r="C84" s="53" t="s">
        <v>236</v>
      </c>
      <c r="D84" s="51" t="s">
        <v>232</v>
      </c>
      <c r="E84" s="111">
        <v>6.25E-2</v>
      </c>
      <c r="F84" s="111">
        <v>5.8823529411764705E-2</v>
      </c>
      <c r="G84" s="4"/>
      <c r="H84" s="13">
        <v>0</v>
      </c>
      <c r="I84" s="107">
        <f>H84*E84</f>
        <v>0</v>
      </c>
      <c r="J84" s="107">
        <f>H84*F84</f>
        <v>0</v>
      </c>
      <c r="K84" s="5"/>
      <c r="L84" s="13">
        <v>4</v>
      </c>
      <c r="M84" s="13"/>
      <c r="N84" s="13">
        <v>4</v>
      </c>
      <c r="O84" s="5"/>
      <c r="P84" s="13">
        <v>4</v>
      </c>
      <c r="Q84" s="13"/>
      <c r="R84" s="13">
        <v>4</v>
      </c>
    </row>
    <row r="85" spans="1:22" s="23" customFormat="1" ht="65" thickBot="1" x14ac:dyDescent="0.25">
      <c r="A85" s="28"/>
      <c r="B85" s="22" t="s">
        <v>94</v>
      </c>
      <c r="C85" s="62" t="s">
        <v>108</v>
      </c>
      <c r="D85" s="51" t="s">
        <v>232</v>
      </c>
      <c r="E85" s="111">
        <v>6.25E-2</v>
      </c>
      <c r="F85" s="111">
        <v>5.8823529411764705E-2</v>
      </c>
      <c r="G85" s="4"/>
      <c r="H85" s="13">
        <v>0</v>
      </c>
      <c r="I85" s="107">
        <f t="shared" ref="I85:I99" si="14">H85*E85</f>
        <v>0</v>
      </c>
      <c r="J85" s="107">
        <f t="shared" ref="J85:J101" si="15">H85*F85</f>
        <v>0</v>
      </c>
      <c r="K85" s="5"/>
      <c r="L85" s="116">
        <v>5</v>
      </c>
      <c r="M85" s="116"/>
      <c r="N85" s="116">
        <v>5</v>
      </c>
      <c r="O85" s="5"/>
      <c r="P85" s="116">
        <v>5</v>
      </c>
      <c r="Q85" s="116"/>
      <c r="R85" s="116">
        <v>5</v>
      </c>
      <c r="S85" s="117"/>
      <c r="T85" s="117"/>
      <c r="U85"/>
      <c r="V85"/>
    </row>
    <row r="86" spans="1:22" ht="49" thickBot="1" x14ac:dyDescent="0.25">
      <c r="B86" s="12" t="s">
        <v>94</v>
      </c>
      <c r="C86" s="53" t="s">
        <v>47</v>
      </c>
      <c r="D86" s="51" t="s">
        <v>232</v>
      </c>
      <c r="E86" s="111">
        <v>6.25E-2</v>
      </c>
      <c r="F86" s="111">
        <v>5.8823529411764705E-2</v>
      </c>
      <c r="G86" s="4"/>
      <c r="H86" s="13">
        <v>0</v>
      </c>
      <c r="I86" s="107">
        <f t="shared" si="14"/>
        <v>0</v>
      </c>
      <c r="J86" s="107">
        <f t="shared" si="15"/>
        <v>0</v>
      </c>
      <c r="K86" s="5"/>
      <c r="L86" s="13">
        <v>5</v>
      </c>
      <c r="M86" s="13"/>
      <c r="N86" s="13">
        <v>5</v>
      </c>
      <c r="O86" s="5"/>
      <c r="P86" s="13">
        <v>5</v>
      </c>
      <c r="Q86" s="13"/>
      <c r="R86" s="13">
        <v>5</v>
      </c>
    </row>
    <row r="87" spans="1:22" ht="17" thickBot="1" x14ac:dyDescent="0.25">
      <c r="B87" s="12" t="s">
        <v>94</v>
      </c>
      <c r="C87" s="53" t="s">
        <v>48</v>
      </c>
      <c r="D87" s="51" t="s">
        <v>232</v>
      </c>
      <c r="E87" s="111">
        <v>6.25E-2</v>
      </c>
      <c r="F87" s="111">
        <v>5.8823529411764705E-2</v>
      </c>
      <c r="G87" s="4"/>
      <c r="H87" s="13">
        <v>0</v>
      </c>
      <c r="I87" s="107">
        <f t="shared" si="14"/>
        <v>0</v>
      </c>
      <c r="J87" s="107">
        <f t="shared" si="15"/>
        <v>0</v>
      </c>
      <c r="K87" s="5"/>
      <c r="L87" s="13">
        <v>2</v>
      </c>
      <c r="M87" s="13"/>
      <c r="N87" s="13">
        <v>2</v>
      </c>
      <c r="O87" s="5"/>
      <c r="P87" s="13">
        <v>2</v>
      </c>
      <c r="Q87" s="13"/>
      <c r="R87" s="13">
        <v>2</v>
      </c>
    </row>
    <row r="88" spans="1:22" ht="33" thickBot="1" x14ac:dyDescent="0.25">
      <c r="B88" s="12" t="s">
        <v>94</v>
      </c>
      <c r="C88" s="58" t="s">
        <v>49</v>
      </c>
      <c r="D88" s="51" t="s">
        <v>232</v>
      </c>
      <c r="E88" s="111">
        <v>6.25E-2</v>
      </c>
      <c r="F88" s="111">
        <v>5.8823529411764705E-2</v>
      </c>
      <c r="G88" s="4"/>
      <c r="H88" s="13">
        <v>0</v>
      </c>
      <c r="I88" s="107">
        <f t="shared" si="14"/>
        <v>0</v>
      </c>
      <c r="J88" s="107">
        <f t="shared" si="15"/>
        <v>0</v>
      </c>
      <c r="K88" s="5"/>
      <c r="L88" s="13">
        <v>5</v>
      </c>
      <c r="M88" s="13"/>
      <c r="N88" s="13">
        <v>5</v>
      </c>
      <c r="O88" s="5"/>
      <c r="P88" s="13">
        <v>5</v>
      </c>
      <c r="Q88" s="13"/>
      <c r="R88" s="13">
        <v>5</v>
      </c>
    </row>
    <row r="89" spans="1:22" ht="49" thickBot="1" x14ac:dyDescent="0.25">
      <c r="B89" s="12" t="s">
        <v>94</v>
      </c>
      <c r="C89" s="53" t="s">
        <v>50</v>
      </c>
      <c r="D89" s="51" t="s">
        <v>232</v>
      </c>
      <c r="E89" s="111">
        <v>6.25E-2</v>
      </c>
      <c r="F89" s="111">
        <v>5.8823529411764705E-2</v>
      </c>
      <c r="G89" s="4"/>
      <c r="H89" s="13">
        <v>0</v>
      </c>
      <c r="I89" s="107">
        <f t="shared" si="14"/>
        <v>0</v>
      </c>
      <c r="J89" s="107">
        <f t="shared" si="15"/>
        <v>0</v>
      </c>
      <c r="K89" s="5"/>
      <c r="L89" s="13">
        <v>5</v>
      </c>
      <c r="M89" s="13"/>
      <c r="N89" s="13">
        <v>5</v>
      </c>
      <c r="O89" s="5"/>
      <c r="P89" s="13">
        <v>5</v>
      </c>
      <c r="Q89" s="13"/>
      <c r="R89" s="13">
        <v>5</v>
      </c>
    </row>
    <row r="90" spans="1:22" ht="17" thickBot="1" x14ac:dyDescent="0.25">
      <c r="B90" s="12" t="s">
        <v>94</v>
      </c>
      <c r="C90" s="53" t="s">
        <v>51</v>
      </c>
      <c r="D90" s="51" t="s">
        <v>232</v>
      </c>
      <c r="E90" s="111">
        <v>6.25E-2</v>
      </c>
      <c r="F90" s="111">
        <v>5.8823529411764705E-2</v>
      </c>
      <c r="G90" s="4"/>
      <c r="H90" s="13">
        <v>0</v>
      </c>
      <c r="I90" s="107">
        <f t="shared" si="14"/>
        <v>0</v>
      </c>
      <c r="J90" s="107">
        <f t="shared" si="15"/>
        <v>0</v>
      </c>
      <c r="K90" s="5"/>
      <c r="L90" s="13">
        <v>1</v>
      </c>
      <c r="M90" s="13"/>
      <c r="N90" s="13">
        <v>1</v>
      </c>
      <c r="O90" s="5"/>
      <c r="P90" s="13">
        <v>1</v>
      </c>
      <c r="Q90" s="13"/>
      <c r="R90" s="13">
        <v>1</v>
      </c>
    </row>
    <row r="91" spans="1:22" ht="49" thickBot="1" x14ac:dyDescent="0.25">
      <c r="B91" s="12" t="s">
        <v>94</v>
      </c>
      <c r="C91" s="53" t="s">
        <v>52</v>
      </c>
      <c r="D91" s="51" t="s">
        <v>232</v>
      </c>
      <c r="E91" s="111">
        <v>6.25E-2</v>
      </c>
      <c r="F91" s="111">
        <v>5.8823529411764705E-2</v>
      </c>
      <c r="G91" s="4"/>
      <c r="H91" s="13">
        <v>0</v>
      </c>
      <c r="I91" s="107">
        <f t="shared" si="14"/>
        <v>0</v>
      </c>
      <c r="J91" s="107">
        <f t="shared" si="15"/>
        <v>0</v>
      </c>
      <c r="K91" s="5"/>
      <c r="L91" s="13">
        <v>5</v>
      </c>
      <c r="M91" s="13"/>
      <c r="N91" s="13">
        <v>5</v>
      </c>
      <c r="O91" s="5"/>
      <c r="P91" s="13">
        <v>5</v>
      </c>
      <c r="Q91" s="13"/>
      <c r="R91" s="13">
        <v>5</v>
      </c>
    </row>
    <row r="92" spans="1:22" ht="33" thickBot="1" x14ac:dyDescent="0.25">
      <c r="B92" s="12" t="s">
        <v>94</v>
      </c>
      <c r="C92" s="58" t="s">
        <v>53</v>
      </c>
      <c r="D92" s="51" t="s">
        <v>232</v>
      </c>
      <c r="E92" s="111">
        <v>6.25E-2</v>
      </c>
      <c r="F92" s="111">
        <v>5.8823529411764705E-2</v>
      </c>
      <c r="G92" s="4"/>
      <c r="H92" s="13">
        <v>0</v>
      </c>
      <c r="I92" s="107">
        <f t="shared" si="14"/>
        <v>0</v>
      </c>
      <c r="J92" s="107">
        <f t="shared" si="15"/>
        <v>0</v>
      </c>
      <c r="K92" s="5"/>
      <c r="L92" s="13">
        <v>2</v>
      </c>
      <c r="M92" s="13"/>
      <c r="N92" s="13">
        <v>2</v>
      </c>
      <c r="O92" s="5"/>
      <c r="P92" s="13">
        <v>2</v>
      </c>
      <c r="Q92" s="13"/>
      <c r="R92" s="13">
        <v>2</v>
      </c>
    </row>
    <row r="93" spans="1:22" ht="49" thickBot="1" x14ac:dyDescent="0.25">
      <c r="B93" s="12" t="s">
        <v>94</v>
      </c>
      <c r="C93" s="53" t="s">
        <v>54</v>
      </c>
      <c r="D93" s="51" t="s">
        <v>232</v>
      </c>
      <c r="E93" s="111">
        <v>6.25E-2</v>
      </c>
      <c r="F93" s="111">
        <v>5.8823529411764705E-2</v>
      </c>
      <c r="G93" s="4"/>
      <c r="H93" s="13">
        <v>0</v>
      </c>
      <c r="I93" s="107">
        <f t="shared" si="14"/>
        <v>0</v>
      </c>
      <c r="J93" s="107">
        <f t="shared" si="15"/>
        <v>0</v>
      </c>
      <c r="K93" s="5"/>
      <c r="L93" s="13">
        <v>3</v>
      </c>
      <c r="M93" s="13"/>
      <c r="N93" s="13">
        <v>3</v>
      </c>
      <c r="O93" s="5"/>
      <c r="P93" s="13">
        <v>3</v>
      </c>
      <c r="Q93" s="13"/>
      <c r="R93" s="13">
        <v>3</v>
      </c>
    </row>
    <row r="94" spans="1:22" ht="49" thickBot="1" x14ac:dyDescent="0.25">
      <c r="B94" s="12" t="s">
        <v>94</v>
      </c>
      <c r="C94" s="53" t="s">
        <v>55</v>
      </c>
      <c r="D94" s="51" t="s">
        <v>232</v>
      </c>
      <c r="E94" s="111">
        <v>6.25E-2</v>
      </c>
      <c r="F94" s="111">
        <v>5.8823529411764705E-2</v>
      </c>
      <c r="G94" s="4"/>
      <c r="H94" s="13">
        <v>0</v>
      </c>
      <c r="I94" s="107">
        <f t="shared" si="14"/>
        <v>0</v>
      </c>
      <c r="J94" s="107">
        <f t="shared" si="15"/>
        <v>0</v>
      </c>
      <c r="K94" s="5"/>
      <c r="L94" s="13">
        <v>5</v>
      </c>
      <c r="M94" s="13"/>
      <c r="N94" s="13">
        <v>5</v>
      </c>
      <c r="O94" s="5"/>
      <c r="P94" s="13">
        <v>5</v>
      </c>
      <c r="Q94" s="13"/>
      <c r="R94" s="13">
        <v>5</v>
      </c>
    </row>
    <row r="95" spans="1:22" ht="49" thickBot="1" x14ac:dyDescent="0.25">
      <c r="B95" s="12" t="s">
        <v>94</v>
      </c>
      <c r="C95" s="53" t="s">
        <v>56</v>
      </c>
      <c r="D95" s="51" t="s">
        <v>232</v>
      </c>
      <c r="E95" s="111">
        <v>6.25E-2</v>
      </c>
      <c r="F95" s="111">
        <v>5.8823529411764705E-2</v>
      </c>
      <c r="G95" s="4"/>
      <c r="H95" s="13">
        <v>0</v>
      </c>
      <c r="I95" s="107">
        <f t="shared" si="14"/>
        <v>0</v>
      </c>
      <c r="J95" s="107">
        <f t="shared" si="15"/>
        <v>0</v>
      </c>
      <c r="K95" s="5"/>
      <c r="L95" s="13">
        <v>1</v>
      </c>
      <c r="M95" s="13"/>
      <c r="N95" s="13">
        <v>1</v>
      </c>
      <c r="O95" s="5"/>
      <c r="P95" s="13">
        <v>1</v>
      </c>
      <c r="Q95" s="13"/>
      <c r="R95" s="13">
        <v>1</v>
      </c>
    </row>
    <row r="96" spans="1:22" ht="81" thickBot="1" x14ac:dyDescent="0.25">
      <c r="B96" s="12" t="s">
        <v>94</v>
      </c>
      <c r="C96" s="53" t="s">
        <v>132</v>
      </c>
      <c r="D96" s="51" t="s">
        <v>232</v>
      </c>
      <c r="E96" s="111">
        <v>6.25E-2</v>
      </c>
      <c r="F96" s="111">
        <v>5.8823529411764705E-2</v>
      </c>
      <c r="G96" s="4"/>
      <c r="H96" s="13">
        <v>0</v>
      </c>
      <c r="I96" s="107">
        <f t="shared" si="14"/>
        <v>0</v>
      </c>
      <c r="J96" s="107">
        <f t="shared" si="15"/>
        <v>0</v>
      </c>
      <c r="K96" s="5"/>
      <c r="L96" s="13">
        <v>5</v>
      </c>
      <c r="M96" s="13"/>
      <c r="N96" s="13">
        <v>5</v>
      </c>
      <c r="O96" s="5"/>
      <c r="P96" s="13">
        <v>5</v>
      </c>
      <c r="Q96" s="13"/>
      <c r="R96" s="13">
        <v>5</v>
      </c>
    </row>
    <row r="97" spans="2:18" ht="65" thickBot="1" x14ac:dyDescent="0.25">
      <c r="B97" s="12" t="s">
        <v>94</v>
      </c>
      <c r="C97" s="53" t="s">
        <v>104</v>
      </c>
      <c r="D97" s="51" t="s">
        <v>232</v>
      </c>
      <c r="E97" s="111">
        <v>6.25E-2</v>
      </c>
      <c r="F97" s="111">
        <v>5.8823529411764705E-2</v>
      </c>
      <c r="G97" s="4"/>
      <c r="H97" s="13">
        <v>0</v>
      </c>
      <c r="I97" s="107">
        <f t="shared" si="14"/>
        <v>0</v>
      </c>
      <c r="J97" s="107">
        <f t="shared" si="15"/>
        <v>0</v>
      </c>
      <c r="K97" s="5"/>
      <c r="L97" s="13">
        <v>3</v>
      </c>
      <c r="M97" s="13"/>
      <c r="N97" s="13">
        <v>3</v>
      </c>
      <c r="O97" s="5"/>
      <c r="P97" s="13">
        <v>3</v>
      </c>
      <c r="Q97" s="13"/>
      <c r="R97" s="13">
        <v>3</v>
      </c>
    </row>
    <row r="98" spans="2:18" ht="33" thickBot="1" x14ac:dyDescent="0.25">
      <c r="B98" s="12" t="s">
        <v>94</v>
      </c>
      <c r="C98" s="53" t="s">
        <v>98</v>
      </c>
      <c r="D98" s="51" t="s">
        <v>232</v>
      </c>
      <c r="E98" s="111">
        <v>6.25E-2</v>
      </c>
      <c r="F98" s="111">
        <v>5.8823529411764705E-2</v>
      </c>
      <c r="G98" s="4"/>
      <c r="H98" s="13">
        <v>0</v>
      </c>
      <c r="I98" s="107">
        <f t="shared" si="14"/>
        <v>0</v>
      </c>
      <c r="J98" s="107">
        <f t="shared" si="15"/>
        <v>0</v>
      </c>
      <c r="K98" s="5"/>
      <c r="L98" s="13">
        <v>5</v>
      </c>
      <c r="M98" s="13"/>
      <c r="N98" s="13">
        <v>5</v>
      </c>
      <c r="O98" s="5"/>
      <c r="P98" s="13">
        <v>5</v>
      </c>
      <c r="Q98" s="13"/>
      <c r="R98" s="13">
        <v>5</v>
      </c>
    </row>
    <row r="99" spans="2:18" ht="32" x14ac:dyDescent="0.2">
      <c r="B99" s="12" t="s">
        <v>94</v>
      </c>
      <c r="C99" s="53" t="s">
        <v>57</v>
      </c>
      <c r="D99" s="51" t="s">
        <v>232</v>
      </c>
      <c r="E99" s="111">
        <v>6.25E-2</v>
      </c>
      <c r="F99" s="111">
        <v>5.8823529411764705E-2</v>
      </c>
      <c r="G99" s="4"/>
      <c r="H99" s="13">
        <v>0</v>
      </c>
      <c r="I99" s="107">
        <f t="shared" si="14"/>
        <v>0</v>
      </c>
      <c r="J99" s="107">
        <f t="shared" si="15"/>
        <v>0</v>
      </c>
      <c r="K99" s="5"/>
      <c r="L99" s="13">
        <v>4</v>
      </c>
      <c r="M99" s="13"/>
      <c r="N99" s="13">
        <v>4</v>
      </c>
      <c r="O99" s="5"/>
      <c r="P99" s="13">
        <v>4</v>
      </c>
      <c r="Q99" s="13"/>
      <c r="R99" s="13">
        <v>4</v>
      </c>
    </row>
    <row r="100" spans="2:18" ht="7.5" customHeight="1" thickBot="1" x14ac:dyDescent="0.25">
      <c r="B100" s="8"/>
      <c r="C100" s="54"/>
      <c r="D100" s="54"/>
      <c r="E100" s="9"/>
      <c r="F100" s="9"/>
      <c r="G100" s="4"/>
      <c r="H100" s="8"/>
      <c r="I100" s="106"/>
      <c r="J100" s="106"/>
      <c r="K100" s="5"/>
      <c r="L100" s="8"/>
      <c r="M100" s="8"/>
      <c r="N100" s="8"/>
      <c r="O100" s="5"/>
      <c r="P100" s="8"/>
      <c r="Q100" s="8"/>
      <c r="R100" s="8"/>
    </row>
    <row r="101" spans="2:18" ht="48" x14ac:dyDescent="0.2">
      <c r="B101" s="11" t="s">
        <v>95</v>
      </c>
      <c r="C101" s="53" t="s">
        <v>58</v>
      </c>
      <c r="D101" s="51" t="s">
        <v>232</v>
      </c>
      <c r="E101" s="3">
        <v>0</v>
      </c>
      <c r="F101" s="111">
        <v>5.8823529411764705E-2</v>
      </c>
      <c r="G101" s="4"/>
      <c r="H101" s="13">
        <v>0</v>
      </c>
      <c r="I101" s="107">
        <v>0</v>
      </c>
      <c r="J101" s="107">
        <f t="shared" si="15"/>
        <v>0</v>
      </c>
      <c r="K101" s="5"/>
      <c r="L101" s="13">
        <v>2</v>
      </c>
      <c r="M101" s="13"/>
      <c r="N101" s="13">
        <v>2</v>
      </c>
      <c r="O101" s="5"/>
      <c r="P101" s="13">
        <v>2</v>
      </c>
      <c r="Q101" s="13"/>
      <c r="R101" s="13">
        <v>2</v>
      </c>
    </row>
    <row r="102" spans="2:18" x14ac:dyDescent="0.2">
      <c r="B102" s="4"/>
      <c r="C102" s="52"/>
      <c r="D102" s="52"/>
      <c r="E102" s="5"/>
      <c r="F102" s="5"/>
      <c r="G102" s="4"/>
      <c r="H102" s="35" t="s">
        <v>99</v>
      </c>
      <c r="I102" s="115">
        <f>SUM(I84:I99)</f>
        <v>0</v>
      </c>
      <c r="J102" s="106">
        <f>SUM(J84:J101)</f>
        <v>0</v>
      </c>
      <c r="K102" s="5"/>
      <c r="L102" s="13"/>
      <c r="M102" s="13"/>
      <c r="N102" s="13"/>
      <c r="O102" s="5"/>
      <c r="P102" s="13"/>
      <c r="Q102" s="13"/>
      <c r="R102" s="13"/>
    </row>
    <row r="103" spans="2:18" x14ac:dyDescent="0.2">
      <c r="B103" s="4"/>
      <c r="C103" s="52"/>
      <c r="D103" s="52"/>
      <c r="E103" s="5"/>
      <c r="F103" s="5"/>
      <c r="G103" s="4"/>
      <c r="H103" s="4"/>
      <c r="I103" s="4"/>
      <c r="J103" s="4"/>
      <c r="K103" s="5"/>
      <c r="L103" s="4"/>
      <c r="M103" s="4"/>
      <c r="N103" s="4"/>
      <c r="O103" s="5"/>
      <c r="P103" s="4"/>
      <c r="Q103" s="4"/>
      <c r="R103" s="4"/>
    </row>
    <row r="104" spans="2:18" ht="32" x14ac:dyDescent="0.2">
      <c r="B104" s="4"/>
      <c r="C104" s="52"/>
      <c r="D104" s="52"/>
      <c r="E104" s="26" t="s">
        <v>194</v>
      </c>
      <c r="F104" s="26" t="s">
        <v>191</v>
      </c>
      <c r="G104" s="4"/>
      <c r="H104" s="4"/>
      <c r="I104" s="4"/>
      <c r="J104" s="4"/>
      <c r="K104" s="5"/>
      <c r="L104" s="4"/>
      <c r="M104" s="4"/>
      <c r="N104" s="4"/>
      <c r="O104" s="5"/>
      <c r="P104" s="4"/>
      <c r="Q104" s="4"/>
      <c r="R104" s="4"/>
    </row>
    <row r="105" spans="2:18" x14ac:dyDescent="0.2">
      <c r="B105" s="4"/>
      <c r="C105" s="52"/>
      <c r="D105" s="52"/>
      <c r="E105" s="125" t="s">
        <v>195</v>
      </c>
      <c r="F105" s="126"/>
      <c r="G105" s="4"/>
      <c r="H105" s="4"/>
      <c r="I105" s="4"/>
      <c r="J105" s="4"/>
      <c r="K105" s="5"/>
      <c r="L105" s="4"/>
      <c r="M105" s="4"/>
      <c r="N105" s="4"/>
      <c r="O105" s="5"/>
      <c r="P105" s="4"/>
      <c r="Q105" s="4"/>
      <c r="R105" s="4"/>
    </row>
    <row r="106" spans="2:18" ht="33" thickBot="1" x14ac:dyDescent="0.25">
      <c r="B106" s="6" t="s">
        <v>10</v>
      </c>
      <c r="C106" s="26" t="s">
        <v>60</v>
      </c>
      <c r="D106" s="26" t="s">
        <v>197</v>
      </c>
      <c r="E106" s="43">
        <f>1/COUNTA(C107:C119)</f>
        <v>7.6923076923076927E-2</v>
      </c>
      <c r="F106" s="43">
        <f>1/COUNTA(C107:C121)</f>
        <v>7.1428571428571425E-2</v>
      </c>
      <c r="G106" s="4"/>
      <c r="H106" s="25" t="s">
        <v>190</v>
      </c>
      <c r="I106" s="26" t="s">
        <v>196</v>
      </c>
      <c r="J106" s="26" t="s">
        <v>99</v>
      </c>
      <c r="K106" s="5"/>
      <c r="L106" s="25" t="s">
        <v>190</v>
      </c>
      <c r="M106" s="25"/>
      <c r="N106" s="25" t="s">
        <v>99</v>
      </c>
      <c r="O106" s="5"/>
      <c r="P106" s="25" t="s">
        <v>190</v>
      </c>
      <c r="Q106" s="25"/>
      <c r="R106" s="25" t="s">
        <v>99</v>
      </c>
    </row>
    <row r="107" spans="2:18" ht="33" thickBot="1" x14ac:dyDescent="0.25">
      <c r="B107" s="12" t="s">
        <v>94</v>
      </c>
      <c r="C107" s="53" t="s">
        <v>61</v>
      </c>
      <c r="D107" s="51" t="s">
        <v>232</v>
      </c>
      <c r="E107" s="111">
        <v>7.6923076923076927E-2</v>
      </c>
      <c r="F107" s="111">
        <v>7.1428571428571425E-2</v>
      </c>
      <c r="G107" s="4"/>
      <c r="H107" s="13">
        <v>0</v>
      </c>
      <c r="I107" s="107">
        <f>H107*E107</f>
        <v>0</v>
      </c>
      <c r="J107" s="107">
        <f>H107*F107</f>
        <v>0</v>
      </c>
      <c r="K107" s="5"/>
      <c r="L107" s="13">
        <v>2</v>
      </c>
      <c r="M107" s="13"/>
      <c r="N107" s="13">
        <v>2</v>
      </c>
      <c r="O107" s="5"/>
      <c r="P107" s="13">
        <v>2</v>
      </c>
      <c r="Q107" s="13"/>
      <c r="R107" s="13">
        <v>2</v>
      </c>
    </row>
    <row r="108" spans="2:18" ht="49" thickBot="1" x14ac:dyDescent="0.25">
      <c r="B108" s="12" t="s">
        <v>94</v>
      </c>
      <c r="C108" s="53" t="s">
        <v>62</v>
      </c>
      <c r="D108" s="51" t="s">
        <v>232</v>
      </c>
      <c r="E108" s="111">
        <v>7.6923076923076927E-2</v>
      </c>
      <c r="F108" s="111">
        <v>7.1428571428571425E-2</v>
      </c>
      <c r="G108" s="4"/>
      <c r="H108" s="13">
        <v>0</v>
      </c>
      <c r="I108" s="107">
        <f t="shared" ref="I108:I119" si="16">H108*E108</f>
        <v>0</v>
      </c>
      <c r="J108" s="107">
        <f t="shared" ref="J108:J121" si="17">H108*F108</f>
        <v>0</v>
      </c>
      <c r="K108" s="5"/>
      <c r="L108" s="13">
        <v>5</v>
      </c>
      <c r="M108" s="13"/>
      <c r="N108" s="13">
        <v>5</v>
      </c>
      <c r="O108" s="5"/>
      <c r="P108" s="13">
        <v>5</v>
      </c>
      <c r="Q108" s="13"/>
      <c r="R108" s="13">
        <v>5</v>
      </c>
    </row>
    <row r="109" spans="2:18" ht="49" thickBot="1" x14ac:dyDescent="0.25">
      <c r="B109" s="12" t="s">
        <v>94</v>
      </c>
      <c r="C109" s="53" t="s">
        <v>63</v>
      </c>
      <c r="D109" s="51" t="s">
        <v>232</v>
      </c>
      <c r="E109" s="111">
        <v>7.6923076923076927E-2</v>
      </c>
      <c r="F109" s="111">
        <v>7.1428571428571425E-2</v>
      </c>
      <c r="G109" s="4"/>
      <c r="H109" s="13">
        <v>0</v>
      </c>
      <c r="I109" s="107">
        <f t="shared" si="16"/>
        <v>0</v>
      </c>
      <c r="J109" s="107">
        <f t="shared" si="17"/>
        <v>0</v>
      </c>
      <c r="K109" s="5"/>
      <c r="L109" s="13">
        <v>1</v>
      </c>
      <c r="M109" s="13"/>
      <c r="N109" s="13">
        <v>1</v>
      </c>
      <c r="O109" s="5"/>
      <c r="P109" s="13">
        <v>1</v>
      </c>
      <c r="Q109" s="13"/>
      <c r="R109" s="13">
        <v>1</v>
      </c>
    </row>
    <row r="110" spans="2:18" ht="49" thickBot="1" x14ac:dyDescent="0.25">
      <c r="B110" s="12" t="s">
        <v>94</v>
      </c>
      <c r="C110" s="53" t="s">
        <v>64</v>
      </c>
      <c r="D110" s="51" t="s">
        <v>232</v>
      </c>
      <c r="E110" s="111">
        <v>7.6923076923076927E-2</v>
      </c>
      <c r="F110" s="111">
        <v>7.1428571428571425E-2</v>
      </c>
      <c r="G110" s="4"/>
      <c r="H110" s="13">
        <v>0</v>
      </c>
      <c r="I110" s="107">
        <f t="shared" si="16"/>
        <v>0</v>
      </c>
      <c r="J110" s="107">
        <f t="shared" si="17"/>
        <v>0</v>
      </c>
      <c r="K110" s="5"/>
      <c r="L110" s="13">
        <v>5</v>
      </c>
      <c r="M110" s="13"/>
      <c r="N110" s="13">
        <v>5</v>
      </c>
      <c r="O110" s="5"/>
      <c r="P110" s="13">
        <v>5</v>
      </c>
      <c r="Q110" s="13"/>
      <c r="R110" s="13">
        <v>5</v>
      </c>
    </row>
    <row r="111" spans="2:18" ht="49" thickBot="1" x14ac:dyDescent="0.25">
      <c r="B111" s="12" t="s">
        <v>94</v>
      </c>
      <c r="C111" s="53" t="s">
        <v>65</v>
      </c>
      <c r="D111" s="51" t="s">
        <v>232</v>
      </c>
      <c r="E111" s="111">
        <v>7.6923076923076927E-2</v>
      </c>
      <c r="F111" s="111">
        <v>7.1428571428571425E-2</v>
      </c>
      <c r="G111" s="4"/>
      <c r="H111" s="13">
        <v>0</v>
      </c>
      <c r="I111" s="107">
        <f t="shared" si="16"/>
        <v>0</v>
      </c>
      <c r="J111" s="107">
        <f t="shared" si="17"/>
        <v>0</v>
      </c>
      <c r="K111" s="5"/>
      <c r="L111" s="13">
        <v>3</v>
      </c>
      <c r="M111" s="13"/>
      <c r="N111" s="13">
        <v>3</v>
      </c>
      <c r="O111" s="5"/>
      <c r="P111" s="13">
        <v>3</v>
      </c>
      <c r="Q111" s="13"/>
      <c r="R111" s="13">
        <v>3</v>
      </c>
    </row>
    <row r="112" spans="2:18" ht="33" thickBot="1" x14ac:dyDescent="0.25">
      <c r="B112" s="12" t="s">
        <v>95</v>
      </c>
      <c r="C112" s="53" t="s">
        <v>66</v>
      </c>
      <c r="D112" s="51" t="s">
        <v>232</v>
      </c>
      <c r="E112" s="111">
        <v>7.6923076923076927E-2</v>
      </c>
      <c r="F112" s="111">
        <v>7.1428571428571425E-2</v>
      </c>
      <c r="G112" s="4"/>
      <c r="H112" s="13">
        <v>0</v>
      </c>
      <c r="I112" s="107">
        <f t="shared" si="16"/>
        <v>0</v>
      </c>
      <c r="J112" s="107">
        <f t="shared" si="17"/>
        <v>0</v>
      </c>
      <c r="K112" s="5"/>
      <c r="L112" s="13">
        <v>5</v>
      </c>
      <c r="M112" s="13"/>
      <c r="N112" s="13">
        <v>5</v>
      </c>
      <c r="O112" s="5"/>
      <c r="P112" s="13">
        <v>5</v>
      </c>
      <c r="Q112" s="13"/>
      <c r="R112" s="13">
        <v>5</v>
      </c>
    </row>
    <row r="113" spans="2:18" ht="49" thickBot="1" x14ac:dyDescent="0.25">
      <c r="B113" s="12" t="s">
        <v>94</v>
      </c>
      <c r="C113" s="53" t="s">
        <v>115</v>
      </c>
      <c r="D113" s="51" t="s">
        <v>232</v>
      </c>
      <c r="E113" s="111">
        <v>7.6923076923076927E-2</v>
      </c>
      <c r="F113" s="111">
        <v>7.1428571428571425E-2</v>
      </c>
      <c r="G113" s="4"/>
      <c r="H113" s="13">
        <v>0</v>
      </c>
      <c r="I113" s="107">
        <f t="shared" si="16"/>
        <v>0</v>
      </c>
      <c r="J113" s="107">
        <f t="shared" si="17"/>
        <v>0</v>
      </c>
      <c r="K113" s="5"/>
      <c r="L113" s="13">
        <v>5</v>
      </c>
      <c r="M113" s="13"/>
      <c r="N113" s="13">
        <v>5</v>
      </c>
      <c r="O113" s="5"/>
      <c r="P113" s="13">
        <v>5</v>
      </c>
      <c r="Q113" s="13"/>
      <c r="R113" s="13">
        <v>5</v>
      </c>
    </row>
    <row r="114" spans="2:18" ht="33" thickBot="1" x14ac:dyDescent="0.25">
      <c r="B114" s="12" t="s">
        <v>94</v>
      </c>
      <c r="C114" s="53" t="s">
        <v>67</v>
      </c>
      <c r="D114" s="51" t="s">
        <v>232</v>
      </c>
      <c r="E114" s="111">
        <v>7.6923076923076927E-2</v>
      </c>
      <c r="F114" s="111">
        <v>7.1428571428571425E-2</v>
      </c>
      <c r="G114" s="4"/>
      <c r="H114" s="13">
        <v>0</v>
      </c>
      <c r="I114" s="107">
        <f t="shared" si="16"/>
        <v>0</v>
      </c>
      <c r="J114" s="107">
        <f t="shared" si="17"/>
        <v>0</v>
      </c>
      <c r="K114" s="5"/>
      <c r="L114" s="13">
        <v>5</v>
      </c>
      <c r="M114" s="13"/>
      <c r="N114" s="13">
        <v>5</v>
      </c>
      <c r="O114" s="5"/>
      <c r="P114" s="13">
        <v>5</v>
      </c>
      <c r="Q114" s="13"/>
      <c r="R114" s="13">
        <v>5</v>
      </c>
    </row>
    <row r="115" spans="2:18" ht="33" thickBot="1" x14ac:dyDescent="0.25">
      <c r="B115" s="12" t="s">
        <v>94</v>
      </c>
      <c r="C115" s="53" t="s">
        <v>68</v>
      </c>
      <c r="D115" s="51" t="s">
        <v>232</v>
      </c>
      <c r="E115" s="111">
        <v>7.6923076923076927E-2</v>
      </c>
      <c r="F115" s="111">
        <v>7.1428571428571425E-2</v>
      </c>
      <c r="G115" s="4"/>
      <c r="H115" s="13">
        <v>0</v>
      </c>
      <c r="I115" s="107">
        <f t="shared" si="16"/>
        <v>0</v>
      </c>
      <c r="J115" s="107">
        <f t="shared" si="17"/>
        <v>0</v>
      </c>
      <c r="K115" s="5"/>
      <c r="L115" s="13">
        <v>3</v>
      </c>
      <c r="M115" s="13"/>
      <c r="N115" s="13">
        <v>3</v>
      </c>
      <c r="O115" s="5"/>
      <c r="P115" s="13">
        <v>3</v>
      </c>
      <c r="Q115" s="13"/>
      <c r="R115" s="13">
        <v>3</v>
      </c>
    </row>
    <row r="116" spans="2:18" ht="33" thickBot="1" x14ac:dyDescent="0.25">
      <c r="B116" s="12" t="s">
        <v>94</v>
      </c>
      <c r="C116" s="53" t="s">
        <v>69</v>
      </c>
      <c r="D116" s="51" t="s">
        <v>232</v>
      </c>
      <c r="E116" s="111">
        <v>7.6923076923076927E-2</v>
      </c>
      <c r="F116" s="111">
        <v>7.1428571428571425E-2</v>
      </c>
      <c r="G116" s="4"/>
      <c r="H116" s="13">
        <v>0</v>
      </c>
      <c r="I116" s="107">
        <f t="shared" si="16"/>
        <v>0</v>
      </c>
      <c r="J116" s="107">
        <f t="shared" si="17"/>
        <v>0</v>
      </c>
      <c r="K116" s="5"/>
      <c r="L116" s="13">
        <v>5</v>
      </c>
      <c r="M116" s="13"/>
      <c r="N116" s="13">
        <v>5</v>
      </c>
      <c r="O116" s="5"/>
      <c r="P116" s="13">
        <v>5</v>
      </c>
      <c r="Q116" s="13"/>
      <c r="R116" s="13">
        <v>5</v>
      </c>
    </row>
    <row r="117" spans="2:18" ht="33" thickBot="1" x14ac:dyDescent="0.25">
      <c r="B117" s="12" t="s">
        <v>94</v>
      </c>
      <c r="C117" s="53" t="s">
        <v>70</v>
      </c>
      <c r="D117" s="51" t="s">
        <v>232</v>
      </c>
      <c r="E117" s="111">
        <v>7.6923076923076927E-2</v>
      </c>
      <c r="F117" s="111">
        <v>7.1428571428571425E-2</v>
      </c>
      <c r="G117" s="4"/>
      <c r="H117" s="13">
        <v>0</v>
      </c>
      <c r="I117" s="107">
        <f t="shared" si="16"/>
        <v>0</v>
      </c>
      <c r="J117" s="107">
        <f t="shared" si="17"/>
        <v>0</v>
      </c>
      <c r="K117" s="5"/>
      <c r="L117" s="13">
        <v>3</v>
      </c>
      <c r="M117" s="13"/>
      <c r="N117" s="13">
        <v>3</v>
      </c>
      <c r="O117" s="5"/>
      <c r="P117" s="13">
        <v>3</v>
      </c>
      <c r="Q117" s="13"/>
      <c r="R117" s="13">
        <v>3</v>
      </c>
    </row>
    <row r="118" spans="2:18" ht="49" thickBot="1" x14ac:dyDescent="0.25">
      <c r="B118" s="12" t="s">
        <v>94</v>
      </c>
      <c r="C118" s="53" t="s">
        <v>71</v>
      </c>
      <c r="D118" s="51" t="s">
        <v>232</v>
      </c>
      <c r="E118" s="111">
        <v>7.6923076923076927E-2</v>
      </c>
      <c r="F118" s="111">
        <v>7.1428571428571425E-2</v>
      </c>
      <c r="G118" s="4"/>
      <c r="H118" s="13">
        <v>0</v>
      </c>
      <c r="I118" s="107">
        <f t="shared" si="16"/>
        <v>0</v>
      </c>
      <c r="J118" s="107">
        <f t="shared" si="17"/>
        <v>0</v>
      </c>
      <c r="K118" s="5"/>
      <c r="L118" s="13">
        <v>5</v>
      </c>
      <c r="M118" s="13"/>
      <c r="N118" s="13">
        <v>5</v>
      </c>
      <c r="O118" s="5"/>
      <c r="P118" s="13">
        <v>5</v>
      </c>
      <c r="Q118" s="13"/>
      <c r="R118" s="13">
        <v>5</v>
      </c>
    </row>
    <row r="119" spans="2:18" ht="48" x14ac:dyDescent="0.2">
      <c r="B119" s="12" t="s">
        <v>94</v>
      </c>
      <c r="C119" s="53" t="s">
        <v>72</v>
      </c>
      <c r="D119" s="51" t="s">
        <v>232</v>
      </c>
      <c r="E119" s="111">
        <v>7.6923076923076927E-2</v>
      </c>
      <c r="F119" s="111">
        <v>7.1428571428571425E-2</v>
      </c>
      <c r="G119" s="4"/>
      <c r="H119" s="13">
        <v>0</v>
      </c>
      <c r="I119" s="107">
        <f t="shared" si="16"/>
        <v>0</v>
      </c>
      <c r="J119" s="107">
        <f t="shared" si="17"/>
        <v>0</v>
      </c>
      <c r="K119" s="5"/>
      <c r="L119" s="13">
        <v>4</v>
      </c>
      <c r="M119" s="13"/>
      <c r="N119" s="13">
        <v>4</v>
      </c>
      <c r="O119" s="5"/>
      <c r="P119" s="13">
        <v>4</v>
      </c>
      <c r="Q119" s="13"/>
      <c r="R119" s="13">
        <v>4</v>
      </c>
    </row>
    <row r="120" spans="2:18" ht="7.5" customHeight="1" thickBot="1" x14ac:dyDescent="0.25">
      <c r="B120" s="8"/>
      <c r="C120" s="54"/>
      <c r="D120" s="54"/>
      <c r="E120" s="9"/>
      <c r="F120" s="9"/>
      <c r="G120" s="4"/>
      <c r="H120" s="8"/>
      <c r="I120" s="106"/>
      <c r="J120" s="106"/>
      <c r="K120" s="5"/>
      <c r="L120" s="8"/>
      <c r="M120" s="8"/>
      <c r="N120" s="8"/>
      <c r="O120" s="5"/>
      <c r="P120" s="8"/>
      <c r="Q120" s="8"/>
      <c r="R120" s="8"/>
    </row>
    <row r="121" spans="2:18" ht="32" x14ac:dyDescent="0.2">
      <c r="B121" s="11" t="s">
        <v>95</v>
      </c>
      <c r="C121" s="53" t="s">
        <v>109</v>
      </c>
      <c r="D121" s="51" t="s">
        <v>232</v>
      </c>
      <c r="E121" s="3">
        <v>0</v>
      </c>
      <c r="F121" s="111">
        <v>7.1428571428571425E-2</v>
      </c>
      <c r="G121" s="4"/>
      <c r="H121" s="13">
        <v>0</v>
      </c>
      <c r="I121" s="107">
        <v>0</v>
      </c>
      <c r="J121" s="107">
        <f t="shared" si="17"/>
        <v>0</v>
      </c>
      <c r="K121" s="5"/>
      <c r="L121" s="13">
        <v>5</v>
      </c>
      <c r="M121" s="13"/>
      <c r="N121" s="13">
        <v>5</v>
      </c>
      <c r="O121" s="5"/>
      <c r="P121" s="13">
        <v>5</v>
      </c>
      <c r="Q121" s="13"/>
      <c r="R121" s="13">
        <v>5</v>
      </c>
    </row>
    <row r="122" spans="2:18" x14ac:dyDescent="0.2">
      <c r="B122" s="4"/>
      <c r="C122" s="52"/>
      <c r="D122" s="52"/>
      <c r="E122" s="5"/>
      <c r="F122" s="5"/>
      <c r="G122" s="4"/>
      <c r="H122" s="35" t="s">
        <v>99</v>
      </c>
      <c r="I122" s="115">
        <f>SUM(I107:I119)</f>
        <v>0</v>
      </c>
      <c r="J122" s="106">
        <f>SUM(J107:J121)</f>
        <v>0</v>
      </c>
      <c r="K122" s="5"/>
      <c r="L122" s="13"/>
      <c r="M122" s="13"/>
      <c r="N122" s="13"/>
      <c r="O122" s="5"/>
      <c r="P122" s="13"/>
      <c r="Q122" s="13"/>
      <c r="R122" s="13"/>
    </row>
    <row r="123" spans="2:18" x14ac:dyDescent="0.2">
      <c r="B123" s="4"/>
      <c r="C123" s="52"/>
      <c r="D123" s="52"/>
      <c r="E123" s="5"/>
      <c r="F123" s="5"/>
      <c r="G123" s="4"/>
      <c r="H123" s="4"/>
      <c r="I123" s="4"/>
      <c r="J123" s="4"/>
      <c r="K123" s="5"/>
      <c r="L123" s="4"/>
      <c r="M123" s="4"/>
      <c r="N123" s="4"/>
      <c r="O123" s="5"/>
      <c r="P123" s="4"/>
      <c r="Q123" s="4"/>
      <c r="R123" s="4"/>
    </row>
    <row r="124" spans="2:18" ht="32" x14ac:dyDescent="0.2">
      <c r="B124" s="4"/>
      <c r="C124" s="52"/>
      <c r="D124" s="52"/>
      <c r="E124" s="26" t="s">
        <v>194</v>
      </c>
      <c r="F124" s="26" t="s">
        <v>191</v>
      </c>
      <c r="G124" s="4"/>
      <c r="H124" s="4"/>
      <c r="I124" s="4"/>
      <c r="J124" s="4"/>
      <c r="K124" s="5"/>
      <c r="L124" s="4"/>
      <c r="M124" s="4"/>
      <c r="N124" s="4"/>
      <c r="O124" s="5"/>
      <c r="P124" s="4"/>
      <c r="Q124" s="4"/>
      <c r="R124" s="4"/>
    </row>
    <row r="125" spans="2:18" x14ac:dyDescent="0.2">
      <c r="B125" s="4"/>
      <c r="C125" s="52"/>
      <c r="D125" s="52"/>
      <c r="E125" s="125" t="s">
        <v>195</v>
      </c>
      <c r="F125" s="126"/>
      <c r="G125" s="4"/>
      <c r="H125" s="4"/>
      <c r="I125" s="4"/>
      <c r="J125" s="4"/>
      <c r="K125" s="5"/>
      <c r="L125" s="4"/>
      <c r="M125" s="4"/>
      <c r="N125" s="4"/>
      <c r="O125" s="5"/>
      <c r="P125" s="4"/>
      <c r="Q125" s="4"/>
      <c r="R125" s="4"/>
    </row>
    <row r="126" spans="2:18" ht="33" thickBot="1" x14ac:dyDescent="0.25">
      <c r="B126" s="6" t="s">
        <v>10</v>
      </c>
      <c r="C126" s="26" t="s">
        <v>73</v>
      </c>
      <c r="D126" s="26" t="s">
        <v>197</v>
      </c>
      <c r="E126" s="42">
        <f>1/COUNTA(C127:C134)</f>
        <v>0.125</v>
      </c>
      <c r="F126" s="43">
        <f>1/COUNTA(C127:C139)</f>
        <v>8.3333333333333329E-2</v>
      </c>
      <c r="G126" s="4"/>
      <c r="H126" s="25" t="s">
        <v>190</v>
      </c>
      <c r="I126" s="26" t="s">
        <v>196</v>
      </c>
      <c r="J126" s="26" t="s">
        <v>99</v>
      </c>
      <c r="K126" s="5"/>
      <c r="L126" s="25" t="s">
        <v>190</v>
      </c>
      <c r="M126" s="25"/>
      <c r="N126" s="25" t="s">
        <v>99</v>
      </c>
      <c r="O126" s="5"/>
      <c r="P126" s="25" t="s">
        <v>190</v>
      </c>
      <c r="Q126" s="25"/>
      <c r="R126" s="25" t="s">
        <v>99</v>
      </c>
    </row>
    <row r="127" spans="2:18" ht="33" thickBot="1" x14ac:dyDescent="0.25">
      <c r="B127" s="12" t="s">
        <v>94</v>
      </c>
      <c r="C127" s="53" t="s">
        <v>74</v>
      </c>
      <c r="D127" s="51" t="s">
        <v>232</v>
      </c>
      <c r="E127" s="3">
        <v>0.125</v>
      </c>
      <c r="F127" s="111">
        <v>8.3333333333333329E-2</v>
      </c>
      <c r="G127" s="4"/>
      <c r="H127" s="13">
        <v>0</v>
      </c>
      <c r="I127" s="107">
        <f>H127*E127</f>
        <v>0</v>
      </c>
      <c r="J127" s="107">
        <f>H127*F127</f>
        <v>0</v>
      </c>
      <c r="K127" s="5"/>
      <c r="L127" s="13">
        <v>5</v>
      </c>
      <c r="M127" s="13"/>
      <c r="N127" s="13">
        <v>5</v>
      </c>
      <c r="O127" s="5"/>
      <c r="P127" s="13">
        <v>5</v>
      </c>
      <c r="Q127" s="13"/>
      <c r="R127" s="13">
        <v>5</v>
      </c>
    </row>
    <row r="128" spans="2:18" ht="33" thickBot="1" x14ac:dyDescent="0.25">
      <c r="B128" s="12" t="s">
        <v>94</v>
      </c>
      <c r="C128" s="53" t="s">
        <v>110</v>
      </c>
      <c r="D128" s="51" t="s">
        <v>232</v>
      </c>
      <c r="E128" s="3">
        <v>0.125</v>
      </c>
      <c r="F128" s="111">
        <v>8.3333333333333329E-2</v>
      </c>
      <c r="G128" s="4"/>
      <c r="H128" s="13">
        <v>0</v>
      </c>
      <c r="I128" s="107">
        <f t="shared" ref="I128:I134" si="18">H128*E128</f>
        <v>0</v>
      </c>
      <c r="J128" s="107">
        <f t="shared" ref="J128:J139" si="19">H128*F128</f>
        <v>0</v>
      </c>
      <c r="K128" s="5"/>
      <c r="L128" s="13">
        <v>2</v>
      </c>
      <c r="M128" s="13"/>
      <c r="N128" s="13">
        <v>2</v>
      </c>
      <c r="O128" s="5"/>
      <c r="P128" s="13">
        <v>2</v>
      </c>
      <c r="Q128" s="13"/>
      <c r="R128" s="13">
        <v>2</v>
      </c>
    </row>
    <row r="129" spans="2:18" ht="33" thickBot="1" x14ac:dyDescent="0.25">
      <c r="B129" s="12" t="s">
        <v>94</v>
      </c>
      <c r="C129" s="53" t="s">
        <v>75</v>
      </c>
      <c r="D129" s="51" t="s">
        <v>232</v>
      </c>
      <c r="E129" s="3">
        <v>0.125</v>
      </c>
      <c r="F129" s="111">
        <v>8.3333333333333329E-2</v>
      </c>
      <c r="G129" s="4"/>
      <c r="H129" s="13">
        <v>0</v>
      </c>
      <c r="I129" s="107">
        <f t="shared" si="18"/>
        <v>0</v>
      </c>
      <c r="J129" s="107">
        <f t="shared" si="19"/>
        <v>0</v>
      </c>
      <c r="K129" s="5"/>
      <c r="L129" s="13">
        <v>5</v>
      </c>
      <c r="M129" s="13"/>
      <c r="N129" s="13">
        <v>5</v>
      </c>
      <c r="O129" s="5"/>
      <c r="P129" s="13">
        <v>5</v>
      </c>
      <c r="Q129" s="13"/>
      <c r="R129" s="13">
        <v>5</v>
      </c>
    </row>
    <row r="130" spans="2:18" ht="49" thickBot="1" x14ac:dyDescent="0.25">
      <c r="B130" s="12" t="s">
        <v>94</v>
      </c>
      <c r="C130" s="53" t="s">
        <v>76</v>
      </c>
      <c r="D130" s="51" t="s">
        <v>232</v>
      </c>
      <c r="E130" s="3">
        <v>0.125</v>
      </c>
      <c r="F130" s="111">
        <v>8.3333333333333329E-2</v>
      </c>
      <c r="G130" s="4"/>
      <c r="H130" s="13">
        <v>0</v>
      </c>
      <c r="I130" s="107">
        <f t="shared" si="18"/>
        <v>0</v>
      </c>
      <c r="J130" s="107">
        <f t="shared" si="19"/>
        <v>0</v>
      </c>
      <c r="K130" s="5"/>
      <c r="L130" s="13">
        <v>5</v>
      </c>
      <c r="M130" s="13"/>
      <c r="N130" s="13">
        <v>5</v>
      </c>
      <c r="O130" s="5"/>
      <c r="P130" s="13">
        <v>5</v>
      </c>
      <c r="Q130" s="13"/>
      <c r="R130" s="13">
        <v>5</v>
      </c>
    </row>
    <row r="131" spans="2:18" ht="49" thickBot="1" x14ac:dyDescent="0.25">
      <c r="B131" s="12" t="s">
        <v>94</v>
      </c>
      <c r="C131" s="53" t="s">
        <v>77</v>
      </c>
      <c r="D131" s="51" t="s">
        <v>232</v>
      </c>
      <c r="E131" s="3">
        <v>0.125</v>
      </c>
      <c r="F131" s="111">
        <v>8.3333333333333329E-2</v>
      </c>
      <c r="G131" s="4"/>
      <c r="H131" s="13">
        <v>0</v>
      </c>
      <c r="I131" s="107">
        <f t="shared" si="18"/>
        <v>0</v>
      </c>
      <c r="J131" s="107">
        <f t="shared" si="19"/>
        <v>0</v>
      </c>
      <c r="K131" s="5"/>
      <c r="L131" s="13">
        <v>5</v>
      </c>
      <c r="M131" s="13"/>
      <c r="N131" s="13">
        <v>5</v>
      </c>
      <c r="O131" s="5"/>
      <c r="P131" s="13">
        <v>5</v>
      </c>
      <c r="Q131" s="13"/>
      <c r="R131" s="13">
        <v>5</v>
      </c>
    </row>
    <row r="132" spans="2:18" ht="81" thickBot="1" x14ac:dyDescent="0.25">
      <c r="B132" s="12" t="s">
        <v>94</v>
      </c>
      <c r="C132" s="53" t="s">
        <v>113</v>
      </c>
      <c r="D132" s="51" t="s">
        <v>232</v>
      </c>
      <c r="E132" s="3">
        <v>0.125</v>
      </c>
      <c r="F132" s="111">
        <v>8.3333333333333329E-2</v>
      </c>
      <c r="G132" s="4"/>
      <c r="H132" s="13">
        <v>0</v>
      </c>
      <c r="I132" s="107">
        <f t="shared" si="18"/>
        <v>0</v>
      </c>
      <c r="J132" s="107">
        <f t="shared" si="19"/>
        <v>0</v>
      </c>
      <c r="K132" s="5"/>
      <c r="L132" s="13">
        <v>3</v>
      </c>
      <c r="M132" s="13"/>
      <c r="N132" s="13">
        <v>3</v>
      </c>
      <c r="O132" s="5"/>
      <c r="P132" s="13">
        <v>3</v>
      </c>
      <c r="Q132" s="13"/>
      <c r="R132" s="13">
        <v>3</v>
      </c>
    </row>
    <row r="133" spans="2:18" ht="33" thickBot="1" x14ac:dyDescent="0.25">
      <c r="B133" s="12" t="s">
        <v>94</v>
      </c>
      <c r="C133" s="53" t="s">
        <v>78</v>
      </c>
      <c r="D133" s="51" t="s">
        <v>232</v>
      </c>
      <c r="E133" s="3">
        <v>0.125</v>
      </c>
      <c r="F133" s="111">
        <v>8.3333333333333329E-2</v>
      </c>
      <c r="G133" s="4"/>
      <c r="H133" s="13">
        <v>0</v>
      </c>
      <c r="I133" s="107">
        <f t="shared" si="18"/>
        <v>0</v>
      </c>
      <c r="J133" s="107">
        <f t="shared" si="19"/>
        <v>0</v>
      </c>
      <c r="K133" s="5"/>
      <c r="L133" s="13">
        <v>5</v>
      </c>
      <c r="M133" s="13"/>
      <c r="N133" s="13">
        <v>5</v>
      </c>
      <c r="O133" s="5"/>
      <c r="P133" s="13">
        <v>5</v>
      </c>
      <c r="Q133" s="13"/>
      <c r="R133" s="13">
        <v>5</v>
      </c>
    </row>
    <row r="134" spans="2:18" ht="16" x14ac:dyDescent="0.2">
      <c r="B134" s="12" t="s">
        <v>94</v>
      </c>
      <c r="C134" s="53" t="s">
        <v>79</v>
      </c>
      <c r="D134" s="51" t="s">
        <v>232</v>
      </c>
      <c r="E134" s="3">
        <v>0.125</v>
      </c>
      <c r="F134" s="111">
        <v>8.3333333333333329E-2</v>
      </c>
      <c r="G134" s="4"/>
      <c r="H134" s="13">
        <v>0</v>
      </c>
      <c r="I134" s="107">
        <f t="shared" si="18"/>
        <v>0</v>
      </c>
      <c r="J134" s="107">
        <f t="shared" si="19"/>
        <v>0</v>
      </c>
      <c r="K134" s="5"/>
      <c r="L134" s="13">
        <v>5</v>
      </c>
      <c r="M134" s="13"/>
      <c r="N134" s="13">
        <v>5</v>
      </c>
      <c r="O134" s="5"/>
      <c r="P134" s="13">
        <v>5</v>
      </c>
      <c r="Q134" s="13"/>
      <c r="R134" s="13">
        <v>5</v>
      </c>
    </row>
    <row r="135" spans="2:18" ht="7.5" customHeight="1" thickBot="1" x14ac:dyDescent="0.25">
      <c r="B135" s="8"/>
      <c r="C135" s="54"/>
      <c r="D135" s="54"/>
      <c r="E135" s="9"/>
      <c r="F135" s="9"/>
      <c r="G135" s="4"/>
      <c r="H135" s="8"/>
      <c r="I135" s="106"/>
      <c r="J135" s="106"/>
      <c r="K135" s="5"/>
      <c r="L135" s="8"/>
      <c r="M135" s="8"/>
      <c r="N135" s="8"/>
      <c r="O135" s="5"/>
      <c r="P135" s="8"/>
      <c r="Q135" s="8"/>
      <c r="R135" s="8"/>
    </row>
    <row r="136" spans="2:18" ht="33" thickBot="1" x14ac:dyDescent="0.25">
      <c r="B136" s="11" t="s">
        <v>95</v>
      </c>
      <c r="C136" s="53" t="s">
        <v>80</v>
      </c>
      <c r="D136" s="51" t="s">
        <v>232</v>
      </c>
      <c r="E136" s="3">
        <v>0</v>
      </c>
      <c r="F136" s="111">
        <v>8.3333333333333329E-2</v>
      </c>
      <c r="G136" s="4"/>
      <c r="H136" s="13">
        <v>0</v>
      </c>
      <c r="I136" s="107">
        <v>0</v>
      </c>
      <c r="J136" s="107">
        <f t="shared" si="19"/>
        <v>0</v>
      </c>
      <c r="K136" s="5"/>
      <c r="L136" s="13">
        <v>5</v>
      </c>
      <c r="M136" s="13"/>
      <c r="N136" s="13">
        <v>5</v>
      </c>
      <c r="O136" s="5"/>
      <c r="P136" s="13">
        <v>5</v>
      </c>
      <c r="Q136" s="13"/>
      <c r="R136" s="13">
        <v>5</v>
      </c>
    </row>
    <row r="137" spans="2:18" ht="81" thickBot="1" x14ac:dyDescent="0.25">
      <c r="B137" s="11" t="s">
        <v>95</v>
      </c>
      <c r="C137" s="53" t="s">
        <v>160</v>
      </c>
      <c r="D137" s="51" t="s">
        <v>232</v>
      </c>
      <c r="E137" s="3">
        <v>0</v>
      </c>
      <c r="F137" s="111">
        <v>8.3333333333333329E-2</v>
      </c>
      <c r="G137" s="4"/>
      <c r="H137" s="13">
        <v>0</v>
      </c>
      <c r="I137" s="107">
        <v>0</v>
      </c>
      <c r="J137" s="107">
        <f t="shared" si="19"/>
        <v>0</v>
      </c>
      <c r="K137" s="5"/>
      <c r="L137" s="13">
        <v>5</v>
      </c>
      <c r="M137" s="13"/>
      <c r="N137" s="13">
        <v>5</v>
      </c>
      <c r="O137" s="5"/>
      <c r="P137" s="13">
        <v>5</v>
      </c>
      <c r="Q137" s="13"/>
      <c r="R137" s="13">
        <v>5</v>
      </c>
    </row>
    <row r="138" spans="2:18" ht="33" thickBot="1" x14ac:dyDescent="0.25">
      <c r="B138" s="11" t="s">
        <v>95</v>
      </c>
      <c r="C138" s="53" t="s">
        <v>81</v>
      </c>
      <c r="D138" s="51" t="s">
        <v>232</v>
      </c>
      <c r="E138" s="3">
        <v>0</v>
      </c>
      <c r="F138" s="111">
        <v>8.3333333333333329E-2</v>
      </c>
      <c r="G138" s="4"/>
      <c r="H138" s="13">
        <v>0</v>
      </c>
      <c r="I138" s="107">
        <v>0</v>
      </c>
      <c r="J138" s="107">
        <f t="shared" si="19"/>
        <v>0</v>
      </c>
      <c r="K138" s="5"/>
      <c r="L138" s="13">
        <v>2</v>
      </c>
      <c r="M138" s="13"/>
      <c r="N138" s="13">
        <v>2</v>
      </c>
      <c r="O138" s="5"/>
      <c r="P138" s="13">
        <v>2</v>
      </c>
      <c r="Q138" s="13"/>
      <c r="R138" s="13">
        <v>2</v>
      </c>
    </row>
    <row r="139" spans="2:18" ht="32" x14ac:dyDescent="0.2">
      <c r="B139" s="11" t="s">
        <v>95</v>
      </c>
      <c r="C139" s="53" t="s">
        <v>82</v>
      </c>
      <c r="D139" s="51" t="s">
        <v>232</v>
      </c>
      <c r="E139" s="3">
        <v>0</v>
      </c>
      <c r="F139" s="111">
        <v>8.3333333333333329E-2</v>
      </c>
      <c r="G139" s="4"/>
      <c r="H139" s="13">
        <v>0</v>
      </c>
      <c r="I139" s="107">
        <v>0</v>
      </c>
      <c r="J139" s="107">
        <f t="shared" si="19"/>
        <v>0</v>
      </c>
      <c r="K139" s="5"/>
      <c r="L139" s="13">
        <v>5</v>
      </c>
      <c r="M139" s="13"/>
      <c r="N139" s="13">
        <v>5</v>
      </c>
      <c r="O139" s="5"/>
      <c r="P139" s="13">
        <v>5</v>
      </c>
      <c r="Q139" s="13"/>
      <c r="R139" s="13">
        <v>5</v>
      </c>
    </row>
    <row r="140" spans="2:18" x14ac:dyDescent="0.2">
      <c r="B140" s="4"/>
      <c r="C140" s="52"/>
      <c r="D140" s="52"/>
      <c r="E140" s="5"/>
      <c r="F140" s="5"/>
      <c r="G140" s="4"/>
      <c r="H140" s="35" t="s">
        <v>99</v>
      </c>
      <c r="I140" s="115">
        <f>SUM(I127:I134)</f>
        <v>0</v>
      </c>
      <c r="J140" s="106">
        <f>SUM(J127:J139)</f>
        <v>0</v>
      </c>
      <c r="K140" s="5"/>
      <c r="L140" s="13"/>
      <c r="M140" s="13"/>
      <c r="N140" s="13"/>
      <c r="O140" s="5"/>
      <c r="P140" s="13"/>
      <c r="Q140" s="13"/>
      <c r="R140" s="13"/>
    </row>
    <row r="141" spans="2:18" x14ac:dyDescent="0.2">
      <c r="B141" s="4"/>
      <c r="C141" s="52"/>
      <c r="D141" s="52"/>
      <c r="E141" s="5"/>
      <c r="F141" s="5"/>
      <c r="G141" s="4"/>
      <c r="H141" s="4"/>
      <c r="I141" s="4"/>
      <c r="J141" s="4"/>
      <c r="K141" s="5"/>
      <c r="L141" s="4"/>
      <c r="M141" s="4"/>
      <c r="N141" s="4"/>
      <c r="O141" s="5"/>
      <c r="P141" s="4"/>
      <c r="Q141" s="4"/>
      <c r="R141" s="4"/>
    </row>
    <row r="142" spans="2:18" ht="32" x14ac:dyDescent="0.2">
      <c r="B142" s="4"/>
      <c r="C142" s="52"/>
      <c r="D142" s="52"/>
      <c r="E142" s="26" t="s">
        <v>194</v>
      </c>
      <c r="F142" s="26" t="s">
        <v>191</v>
      </c>
      <c r="G142" s="4"/>
      <c r="H142" s="4"/>
      <c r="I142" s="4"/>
      <c r="J142" s="4"/>
      <c r="K142" s="5"/>
      <c r="L142" s="4"/>
      <c r="M142" s="4"/>
      <c r="N142" s="4"/>
      <c r="O142" s="5"/>
      <c r="P142" s="4"/>
      <c r="Q142" s="4"/>
      <c r="R142" s="4"/>
    </row>
    <row r="143" spans="2:18" x14ac:dyDescent="0.2">
      <c r="B143" s="4"/>
      <c r="C143" s="52"/>
      <c r="D143" s="52"/>
      <c r="E143" s="125" t="s">
        <v>195</v>
      </c>
      <c r="F143" s="126"/>
      <c r="G143" s="4"/>
      <c r="H143" s="4"/>
      <c r="I143" s="4"/>
      <c r="J143" s="4"/>
      <c r="K143" s="5"/>
      <c r="L143" s="4"/>
      <c r="M143" s="4"/>
      <c r="N143" s="4"/>
      <c r="O143" s="5"/>
      <c r="P143" s="4"/>
      <c r="Q143" s="4"/>
      <c r="R143" s="4"/>
    </row>
    <row r="144" spans="2:18" ht="33" thickBot="1" x14ac:dyDescent="0.25">
      <c r="B144" s="6" t="s">
        <v>10</v>
      </c>
      <c r="C144" s="26" t="s">
        <v>83</v>
      </c>
      <c r="D144" s="26" t="s">
        <v>197</v>
      </c>
      <c r="E144" s="43">
        <f>1/COUNTA(C145:C164)</f>
        <v>0.05</v>
      </c>
      <c r="F144" s="43">
        <f>1/COUNTA(C145:C173)</f>
        <v>3.5714285714285712E-2</v>
      </c>
      <c r="G144" s="4"/>
      <c r="H144" s="25" t="s">
        <v>190</v>
      </c>
      <c r="I144" s="26" t="s">
        <v>196</v>
      </c>
      <c r="J144" s="26" t="s">
        <v>99</v>
      </c>
      <c r="K144" s="5"/>
      <c r="L144" s="25" t="s">
        <v>190</v>
      </c>
      <c r="M144" s="25"/>
      <c r="N144" s="25" t="s">
        <v>99</v>
      </c>
      <c r="O144" s="5"/>
      <c r="P144" s="25" t="s">
        <v>190</v>
      </c>
      <c r="Q144" s="25"/>
      <c r="R144" s="25" t="s">
        <v>99</v>
      </c>
    </row>
    <row r="145" spans="2:18" ht="81" thickBot="1" x14ac:dyDescent="0.25">
      <c r="B145" s="12" t="s">
        <v>94</v>
      </c>
      <c r="C145" s="53" t="s">
        <v>111</v>
      </c>
      <c r="D145" s="51" t="s">
        <v>232</v>
      </c>
      <c r="E145" s="3">
        <v>0.05</v>
      </c>
      <c r="F145" s="111">
        <v>3.5714285714285712E-2</v>
      </c>
      <c r="G145" s="4"/>
      <c r="H145" s="13">
        <v>0</v>
      </c>
      <c r="I145" s="107">
        <f>H145*E145</f>
        <v>0</v>
      </c>
      <c r="J145" s="107">
        <f>H145*F145</f>
        <v>0</v>
      </c>
      <c r="K145" s="5"/>
      <c r="L145" s="13">
        <v>1</v>
      </c>
      <c r="M145" s="13"/>
      <c r="N145" s="13">
        <v>1</v>
      </c>
      <c r="O145" s="5"/>
      <c r="P145" s="13">
        <v>1</v>
      </c>
      <c r="Q145" s="13"/>
      <c r="R145" s="13">
        <v>1</v>
      </c>
    </row>
    <row r="146" spans="2:18" ht="49" thickBot="1" x14ac:dyDescent="0.25">
      <c r="B146" s="12" t="s">
        <v>94</v>
      </c>
      <c r="C146" s="61" t="s">
        <v>237</v>
      </c>
      <c r="D146" s="51" t="s">
        <v>232</v>
      </c>
      <c r="E146" s="3">
        <v>0.05</v>
      </c>
      <c r="F146" s="111">
        <v>3.5714285714285712E-2</v>
      </c>
      <c r="G146" s="4"/>
      <c r="H146" s="13">
        <v>0</v>
      </c>
      <c r="I146" s="107">
        <f t="shared" ref="I146:I164" si="20">H146*E146</f>
        <v>0</v>
      </c>
      <c r="J146" s="107">
        <f t="shared" ref="J146:J173" si="21">H146*F146</f>
        <v>0</v>
      </c>
      <c r="K146" s="5"/>
      <c r="L146" s="13">
        <v>5</v>
      </c>
      <c r="M146" s="13"/>
      <c r="N146" s="13">
        <v>5</v>
      </c>
      <c r="O146" s="5"/>
      <c r="P146" s="13">
        <v>5</v>
      </c>
      <c r="Q146" s="13"/>
      <c r="R146" s="13">
        <v>5</v>
      </c>
    </row>
    <row r="147" spans="2:18" ht="17" thickBot="1" x14ac:dyDescent="0.25">
      <c r="B147" s="12" t="s">
        <v>94</v>
      </c>
      <c r="C147" s="61" t="s">
        <v>84</v>
      </c>
      <c r="D147" s="51" t="s">
        <v>232</v>
      </c>
      <c r="E147" s="3">
        <v>0.05</v>
      </c>
      <c r="F147" s="111">
        <v>3.5714285714285712E-2</v>
      </c>
      <c r="G147" s="4"/>
      <c r="H147" s="13">
        <v>0</v>
      </c>
      <c r="I147" s="107">
        <f t="shared" si="20"/>
        <v>0</v>
      </c>
      <c r="J147" s="107">
        <f t="shared" si="21"/>
        <v>0</v>
      </c>
      <c r="K147" s="5"/>
      <c r="L147" s="13">
        <v>2</v>
      </c>
      <c r="M147" s="13"/>
      <c r="N147" s="13">
        <v>2</v>
      </c>
      <c r="O147" s="5"/>
      <c r="P147" s="13">
        <v>2</v>
      </c>
      <c r="Q147" s="13"/>
      <c r="R147" s="13">
        <v>2</v>
      </c>
    </row>
    <row r="148" spans="2:18" ht="33" thickBot="1" x14ac:dyDescent="0.25">
      <c r="B148" s="12" t="s">
        <v>94</v>
      </c>
      <c r="C148" s="61" t="s">
        <v>238</v>
      </c>
      <c r="D148" s="51" t="s">
        <v>232</v>
      </c>
      <c r="E148" s="3">
        <v>0.05</v>
      </c>
      <c r="F148" s="111">
        <v>3.5714285714285712E-2</v>
      </c>
      <c r="G148" s="4"/>
      <c r="H148" s="13">
        <v>0</v>
      </c>
      <c r="I148" s="107">
        <f t="shared" si="20"/>
        <v>0</v>
      </c>
      <c r="J148" s="107">
        <f t="shared" si="21"/>
        <v>0</v>
      </c>
      <c r="K148" s="5"/>
      <c r="L148" s="13">
        <v>1</v>
      </c>
      <c r="M148" s="13"/>
      <c r="N148" s="13">
        <v>1</v>
      </c>
      <c r="O148" s="5"/>
      <c r="P148" s="13">
        <v>1</v>
      </c>
      <c r="Q148" s="13"/>
      <c r="R148" s="13">
        <v>1</v>
      </c>
    </row>
    <row r="149" spans="2:18" ht="33" thickBot="1" x14ac:dyDescent="0.25">
      <c r="B149" s="12" t="s">
        <v>94</v>
      </c>
      <c r="C149" s="61" t="s">
        <v>239</v>
      </c>
      <c r="D149" s="51" t="s">
        <v>232</v>
      </c>
      <c r="E149" s="3">
        <v>0.05</v>
      </c>
      <c r="F149" s="111">
        <v>3.5714285714285712E-2</v>
      </c>
      <c r="G149" s="4"/>
      <c r="H149" s="13">
        <v>0</v>
      </c>
      <c r="I149" s="107">
        <f t="shared" si="20"/>
        <v>0</v>
      </c>
      <c r="J149" s="107">
        <f t="shared" si="21"/>
        <v>0</v>
      </c>
      <c r="K149" s="5"/>
      <c r="L149" s="13">
        <v>5</v>
      </c>
      <c r="M149" s="13"/>
      <c r="N149" s="13">
        <v>5</v>
      </c>
      <c r="O149" s="5"/>
      <c r="P149" s="13">
        <v>5</v>
      </c>
      <c r="Q149" s="13"/>
      <c r="R149" s="13">
        <v>5</v>
      </c>
    </row>
    <row r="150" spans="2:18" ht="17" thickBot="1" x14ac:dyDescent="0.25">
      <c r="B150" s="12" t="s">
        <v>94</v>
      </c>
      <c r="C150" s="61" t="s">
        <v>85</v>
      </c>
      <c r="D150" s="51" t="s">
        <v>232</v>
      </c>
      <c r="E150" s="3">
        <v>0.05</v>
      </c>
      <c r="F150" s="111">
        <v>3.5714285714285712E-2</v>
      </c>
      <c r="G150" s="4"/>
      <c r="H150" s="13">
        <v>0</v>
      </c>
      <c r="I150" s="107">
        <f t="shared" si="20"/>
        <v>0</v>
      </c>
      <c r="J150" s="107">
        <f t="shared" si="21"/>
        <v>0</v>
      </c>
      <c r="K150" s="5"/>
      <c r="L150" s="13">
        <v>5</v>
      </c>
      <c r="M150" s="13"/>
      <c r="N150" s="13">
        <v>5</v>
      </c>
      <c r="O150" s="5"/>
      <c r="P150" s="13">
        <v>5</v>
      </c>
      <c r="Q150" s="13"/>
      <c r="R150" s="13">
        <v>5</v>
      </c>
    </row>
    <row r="151" spans="2:18" ht="17" thickBot="1" x14ac:dyDescent="0.25">
      <c r="B151" s="12" t="s">
        <v>94</v>
      </c>
      <c r="C151" s="61" t="s">
        <v>86</v>
      </c>
      <c r="D151" s="51" t="s">
        <v>232</v>
      </c>
      <c r="E151" s="3">
        <v>0.05</v>
      </c>
      <c r="F151" s="111">
        <v>3.5714285714285712E-2</v>
      </c>
      <c r="G151" s="4"/>
      <c r="H151" s="13">
        <v>0</v>
      </c>
      <c r="I151" s="107">
        <f t="shared" si="20"/>
        <v>0</v>
      </c>
      <c r="J151" s="107">
        <f t="shared" si="21"/>
        <v>0</v>
      </c>
      <c r="K151" s="5"/>
      <c r="L151" s="13">
        <v>4</v>
      </c>
      <c r="M151" s="13"/>
      <c r="N151" s="13">
        <v>4</v>
      </c>
      <c r="O151" s="5"/>
      <c r="P151" s="13">
        <v>4</v>
      </c>
      <c r="Q151" s="13"/>
      <c r="R151" s="13">
        <v>4</v>
      </c>
    </row>
    <row r="152" spans="2:18" ht="49" thickBot="1" x14ac:dyDescent="0.25">
      <c r="B152" s="12" t="s">
        <v>94</v>
      </c>
      <c r="C152" s="61" t="s">
        <v>240</v>
      </c>
      <c r="D152" s="51" t="s">
        <v>232</v>
      </c>
      <c r="E152" s="3">
        <v>0.05</v>
      </c>
      <c r="F152" s="111">
        <v>3.5714285714285712E-2</v>
      </c>
      <c r="G152" s="4"/>
      <c r="H152" s="13">
        <v>0</v>
      </c>
      <c r="I152" s="107">
        <f t="shared" si="20"/>
        <v>0</v>
      </c>
      <c r="J152" s="107">
        <f t="shared" si="21"/>
        <v>0</v>
      </c>
      <c r="K152" s="5"/>
      <c r="L152" s="13">
        <v>5</v>
      </c>
      <c r="M152" s="13"/>
      <c r="N152" s="13">
        <v>5</v>
      </c>
      <c r="O152" s="5"/>
      <c r="P152" s="13">
        <v>5</v>
      </c>
      <c r="Q152" s="13"/>
      <c r="R152" s="13">
        <v>5</v>
      </c>
    </row>
    <row r="153" spans="2:18" ht="17" thickBot="1" x14ac:dyDescent="0.25">
      <c r="B153" s="12" t="s">
        <v>94</v>
      </c>
      <c r="C153" s="61" t="s">
        <v>87</v>
      </c>
      <c r="D153" s="51" t="s">
        <v>232</v>
      </c>
      <c r="E153" s="3">
        <v>0.05</v>
      </c>
      <c r="F153" s="111">
        <v>3.5714285714285712E-2</v>
      </c>
      <c r="G153" s="4"/>
      <c r="H153" s="13">
        <v>0</v>
      </c>
      <c r="I153" s="107">
        <f t="shared" si="20"/>
        <v>0</v>
      </c>
      <c r="J153" s="107">
        <f t="shared" si="21"/>
        <v>0</v>
      </c>
      <c r="K153" s="5"/>
      <c r="L153" s="13">
        <v>3</v>
      </c>
      <c r="M153" s="13"/>
      <c r="N153" s="13">
        <v>3</v>
      </c>
      <c r="O153" s="5"/>
      <c r="P153" s="13">
        <v>3</v>
      </c>
      <c r="Q153" s="13"/>
      <c r="R153" s="13">
        <v>3</v>
      </c>
    </row>
    <row r="154" spans="2:18" ht="17" thickBot="1" x14ac:dyDescent="0.25">
      <c r="B154" s="12" t="s">
        <v>94</v>
      </c>
      <c r="C154" s="61" t="s">
        <v>88</v>
      </c>
      <c r="D154" s="51" t="s">
        <v>232</v>
      </c>
      <c r="E154" s="3">
        <v>0.05</v>
      </c>
      <c r="F154" s="111">
        <v>3.5714285714285712E-2</v>
      </c>
      <c r="G154" s="4"/>
      <c r="H154" s="13">
        <v>0</v>
      </c>
      <c r="I154" s="107">
        <f t="shared" si="20"/>
        <v>0</v>
      </c>
      <c r="J154" s="107">
        <f t="shared" si="21"/>
        <v>0</v>
      </c>
      <c r="K154" s="5"/>
      <c r="L154" s="13">
        <v>5</v>
      </c>
      <c r="M154" s="13"/>
      <c r="N154" s="13">
        <v>5</v>
      </c>
      <c r="O154" s="5"/>
      <c r="P154" s="13">
        <v>5</v>
      </c>
      <c r="Q154" s="13"/>
      <c r="R154" s="13">
        <v>5</v>
      </c>
    </row>
    <row r="155" spans="2:18" ht="33" thickBot="1" x14ac:dyDescent="0.25">
      <c r="B155" s="12" t="s">
        <v>94</v>
      </c>
      <c r="C155" s="61" t="s">
        <v>241</v>
      </c>
      <c r="D155" s="51" t="s">
        <v>232</v>
      </c>
      <c r="E155" s="3">
        <v>0.05</v>
      </c>
      <c r="F155" s="111">
        <v>3.5714285714285712E-2</v>
      </c>
      <c r="G155" s="4"/>
      <c r="H155" s="13">
        <v>0</v>
      </c>
      <c r="I155" s="107">
        <f t="shared" si="20"/>
        <v>0</v>
      </c>
      <c r="J155" s="107">
        <f t="shared" si="21"/>
        <v>0</v>
      </c>
      <c r="K155" s="5"/>
      <c r="L155" s="13">
        <v>5</v>
      </c>
      <c r="M155" s="13"/>
      <c r="N155" s="13">
        <v>5</v>
      </c>
      <c r="O155" s="5"/>
      <c r="P155" s="13">
        <v>5</v>
      </c>
      <c r="Q155" s="13"/>
      <c r="R155" s="13">
        <v>5</v>
      </c>
    </row>
    <row r="156" spans="2:18" ht="17" thickBot="1" x14ac:dyDescent="0.25">
      <c r="B156" s="12" t="s">
        <v>94</v>
      </c>
      <c r="C156" s="61" t="s">
        <v>133</v>
      </c>
      <c r="D156" s="51" t="s">
        <v>232</v>
      </c>
      <c r="E156" s="3">
        <v>0.05</v>
      </c>
      <c r="F156" s="111">
        <v>3.5714285714285712E-2</v>
      </c>
      <c r="G156" s="4"/>
      <c r="H156" s="13">
        <v>0</v>
      </c>
      <c r="I156" s="107">
        <f t="shared" si="20"/>
        <v>0</v>
      </c>
      <c r="J156" s="107">
        <f t="shared" si="21"/>
        <v>0</v>
      </c>
      <c r="K156" s="5"/>
      <c r="L156" s="13"/>
      <c r="M156" s="13"/>
      <c r="N156" s="13"/>
      <c r="O156" s="5"/>
      <c r="P156" s="13"/>
      <c r="Q156" s="13"/>
      <c r="R156" s="13"/>
    </row>
    <row r="157" spans="2:18" ht="17" thickBot="1" x14ac:dyDescent="0.25">
      <c r="B157" s="12" t="s">
        <v>94</v>
      </c>
      <c r="C157" s="61" t="s">
        <v>158</v>
      </c>
      <c r="D157" s="51" t="s">
        <v>232</v>
      </c>
      <c r="E157" s="3">
        <v>0.05</v>
      </c>
      <c r="F157" s="111">
        <v>3.5714285714285712E-2</v>
      </c>
      <c r="G157" s="4"/>
      <c r="H157" s="13">
        <v>0</v>
      </c>
      <c r="I157" s="107">
        <f t="shared" si="20"/>
        <v>0</v>
      </c>
      <c r="J157" s="107">
        <f t="shared" si="21"/>
        <v>0</v>
      </c>
      <c r="K157" s="5"/>
      <c r="L157" s="13"/>
      <c r="M157" s="13"/>
      <c r="N157" s="13"/>
      <c r="O157" s="5"/>
      <c r="P157" s="13"/>
      <c r="Q157" s="13"/>
      <c r="R157" s="13"/>
    </row>
    <row r="158" spans="2:18" ht="49" thickBot="1" x14ac:dyDescent="0.25">
      <c r="B158" s="12" t="s">
        <v>94</v>
      </c>
      <c r="C158" s="53" t="s">
        <v>242</v>
      </c>
      <c r="D158" s="51" t="s">
        <v>232</v>
      </c>
      <c r="E158" s="3">
        <v>0.05</v>
      </c>
      <c r="F158" s="111">
        <v>3.5714285714285712E-2</v>
      </c>
      <c r="G158" s="4"/>
      <c r="H158" s="13">
        <v>0</v>
      </c>
      <c r="I158" s="107">
        <f t="shared" si="20"/>
        <v>0</v>
      </c>
      <c r="J158" s="107">
        <f t="shared" si="21"/>
        <v>0</v>
      </c>
      <c r="K158" s="5"/>
      <c r="L158" s="13">
        <v>5</v>
      </c>
      <c r="M158" s="13"/>
      <c r="N158" s="13">
        <v>5</v>
      </c>
      <c r="O158" s="5"/>
      <c r="P158" s="13">
        <v>5</v>
      </c>
      <c r="Q158" s="13"/>
      <c r="R158" s="13">
        <v>5</v>
      </c>
    </row>
    <row r="159" spans="2:18" ht="17" thickBot="1" x14ac:dyDescent="0.25">
      <c r="B159" s="12" t="s">
        <v>94</v>
      </c>
      <c r="C159" s="53" t="s">
        <v>165</v>
      </c>
      <c r="D159" s="51" t="s">
        <v>232</v>
      </c>
      <c r="E159" s="3">
        <v>0.05</v>
      </c>
      <c r="F159" s="111">
        <v>3.5714285714285712E-2</v>
      </c>
      <c r="G159" s="4"/>
      <c r="H159" s="13">
        <v>0</v>
      </c>
      <c r="I159" s="107">
        <f t="shared" si="20"/>
        <v>0</v>
      </c>
      <c r="J159" s="107">
        <f t="shared" si="21"/>
        <v>0</v>
      </c>
      <c r="K159" s="5"/>
      <c r="L159" s="116"/>
      <c r="M159" s="116"/>
      <c r="N159" s="116"/>
      <c r="O159" s="5"/>
      <c r="P159" s="8"/>
      <c r="Q159" s="8"/>
      <c r="R159" s="8"/>
    </row>
    <row r="160" spans="2:18" ht="17" thickBot="1" x14ac:dyDescent="0.25">
      <c r="B160" s="12" t="s">
        <v>94</v>
      </c>
      <c r="C160" s="53" t="s">
        <v>166</v>
      </c>
      <c r="D160" s="51" t="s">
        <v>232</v>
      </c>
      <c r="E160" s="3">
        <v>0.05</v>
      </c>
      <c r="F160" s="111">
        <v>3.5714285714285712E-2</v>
      </c>
      <c r="G160" s="4"/>
      <c r="H160" s="13">
        <v>0</v>
      </c>
      <c r="I160" s="107">
        <f t="shared" si="20"/>
        <v>0</v>
      </c>
      <c r="J160" s="107">
        <f t="shared" si="21"/>
        <v>0</v>
      </c>
      <c r="K160" s="5"/>
      <c r="L160" s="13">
        <v>5</v>
      </c>
      <c r="M160" s="13"/>
      <c r="N160" s="13">
        <v>5</v>
      </c>
      <c r="O160" s="5"/>
      <c r="P160" s="13">
        <v>5</v>
      </c>
      <c r="Q160" s="13"/>
      <c r="R160" s="13">
        <v>5</v>
      </c>
    </row>
    <row r="161" spans="1:18" ht="17" thickBot="1" x14ac:dyDescent="0.25">
      <c r="B161" s="12" t="s">
        <v>94</v>
      </c>
      <c r="C161" s="53" t="s">
        <v>168</v>
      </c>
      <c r="D161" s="51" t="s">
        <v>232</v>
      </c>
      <c r="E161" s="3">
        <v>0.05</v>
      </c>
      <c r="F161" s="111">
        <v>3.5714285714285712E-2</v>
      </c>
      <c r="G161" s="4"/>
      <c r="H161" s="13">
        <v>0</v>
      </c>
      <c r="I161" s="107">
        <f t="shared" si="20"/>
        <v>0</v>
      </c>
      <c r="J161" s="107">
        <f t="shared" si="21"/>
        <v>0</v>
      </c>
      <c r="K161" s="5"/>
      <c r="L161" s="13">
        <v>4</v>
      </c>
      <c r="M161" s="13"/>
      <c r="N161" s="13">
        <v>4</v>
      </c>
      <c r="O161" s="5"/>
      <c r="P161" s="13">
        <v>4</v>
      </c>
      <c r="Q161" s="13"/>
      <c r="R161" s="13">
        <v>4</v>
      </c>
    </row>
    <row r="162" spans="1:18" ht="17" thickBot="1" x14ac:dyDescent="0.25">
      <c r="B162" s="12" t="s">
        <v>94</v>
      </c>
      <c r="C162" s="53" t="s">
        <v>169</v>
      </c>
      <c r="D162" s="51" t="s">
        <v>232</v>
      </c>
      <c r="E162" s="3">
        <v>0.05</v>
      </c>
      <c r="F162" s="111">
        <v>3.5714285714285712E-2</v>
      </c>
      <c r="G162" s="4"/>
      <c r="H162" s="13">
        <v>0</v>
      </c>
      <c r="I162" s="107">
        <f t="shared" si="20"/>
        <v>0</v>
      </c>
      <c r="J162" s="107">
        <f t="shared" si="21"/>
        <v>0</v>
      </c>
      <c r="K162" s="5"/>
      <c r="L162" s="13"/>
      <c r="M162" s="13"/>
      <c r="N162" s="13"/>
      <c r="O162" s="5"/>
      <c r="P162" s="13"/>
      <c r="Q162" s="13"/>
      <c r="R162" s="13"/>
    </row>
    <row r="163" spans="1:18" ht="17" thickBot="1" x14ac:dyDescent="0.25">
      <c r="B163" s="12" t="s">
        <v>94</v>
      </c>
      <c r="C163" s="53" t="s">
        <v>167</v>
      </c>
      <c r="D163" s="51" t="s">
        <v>232</v>
      </c>
      <c r="E163" s="3">
        <v>0.05</v>
      </c>
      <c r="F163" s="111">
        <v>3.5714285714285712E-2</v>
      </c>
      <c r="G163" s="4"/>
      <c r="H163" s="13">
        <v>0</v>
      </c>
      <c r="I163" s="107">
        <f t="shared" si="20"/>
        <v>0</v>
      </c>
      <c r="J163" s="107">
        <f t="shared" si="21"/>
        <v>0</v>
      </c>
      <c r="K163" s="5"/>
      <c r="L163" s="13">
        <v>5</v>
      </c>
      <c r="M163" s="13"/>
      <c r="N163" s="13">
        <v>5</v>
      </c>
      <c r="O163" s="5"/>
      <c r="P163" s="13">
        <v>5</v>
      </c>
      <c r="Q163" s="13"/>
      <c r="R163" s="13">
        <v>5</v>
      </c>
    </row>
    <row r="164" spans="1:18" ht="32" x14ac:dyDescent="0.2">
      <c r="B164" s="12" t="s">
        <v>94</v>
      </c>
      <c r="C164" s="53" t="s">
        <v>89</v>
      </c>
      <c r="D164" s="51" t="s">
        <v>232</v>
      </c>
      <c r="E164" s="3">
        <v>0.05</v>
      </c>
      <c r="F164" s="111">
        <v>3.5714285714285712E-2</v>
      </c>
      <c r="G164" s="4"/>
      <c r="H164" s="13">
        <v>0</v>
      </c>
      <c r="I164" s="107">
        <f t="shared" si="20"/>
        <v>0</v>
      </c>
      <c r="J164" s="107">
        <f t="shared" si="21"/>
        <v>0</v>
      </c>
      <c r="K164" s="5"/>
      <c r="L164" s="13"/>
      <c r="M164" s="13"/>
      <c r="N164" s="13"/>
      <c r="O164" s="5"/>
      <c r="P164" s="13"/>
      <c r="Q164" s="13"/>
      <c r="R164" s="13"/>
    </row>
    <row r="165" spans="1:18" ht="16" thickBot="1" x14ac:dyDescent="0.25">
      <c r="B165" s="9"/>
      <c r="C165" s="54"/>
      <c r="D165" s="70"/>
      <c r="E165" s="34"/>
      <c r="F165" s="34"/>
      <c r="G165" s="4"/>
      <c r="H165" s="34"/>
      <c r="I165" s="118"/>
      <c r="J165" s="118"/>
      <c r="K165" s="5"/>
      <c r="L165" s="34"/>
      <c r="M165" s="34"/>
      <c r="N165" s="34"/>
      <c r="O165" s="5"/>
      <c r="P165" s="34"/>
      <c r="Q165" s="34"/>
      <c r="R165" s="34"/>
    </row>
    <row r="166" spans="1:18" ht="49" thickBot="1" x14ac:dyDescent="0.25">
      <c r="B166" s="11" t="s">
        <v>95</v>
      </c>
      <c r="C166" s="53" t="s">
        <v>243</v>
      </c>
      <c r="D166" s="51" t="s">
        <v>232</v>
      </c>
      <c r="E166" s="10">
        <v>0</v>
      </c>
      <c r="F166" s="111">
        <v>3.5714285714285712E-2</v>
      </c>
      <c r="G166" s="4"/>
      <c r="H166" s="13">
        <v>0</v>
      </c>
      <c r="I166" s="107">
        <v>0</v>
      </c>
      <c r="J166" s="107">
        <f t="shared" si="21"/>
        <v>0</v>
      </c>
      <c r="K166" s="5"/>
      <c r="L166" s="13"/>
      <c r="M166" s="13"/>
      <c r="N166" s="13"/>
      <c r="O166" s="5"/>
      <c r="P166" s="13"/>
      <c r="Q166" s="13"/>
      <c r="R166" s="13"/>
    </row>
    <row r="167" spans="1:18" ht="17" thickBot="1" x14ac:dyDescent="0.25">
      <c r="B167" s="11" t="s">
        <v>95</v>
      </c>
      <c r="C167" s="53" t="s">
        <v>162</v>
      </c>
      <c r="D167" s="51" t="s">
        <v>232</v>
      </c>
      <c r="E167" s="10">
        <v>0</v>
      </c>
      <c r="F167" s="111">
        <v>3.5714285714285712E-2</v>
      </c>
      <c r="G167" s="4"/>
      <c r="H167" s="13">
        <v>0</v>
      </c>
      <c r="I167" s="107">
        <v>0</v>
      </c>
      <c r="J167" s="107">
        <f t="shared" si="21"/>
        <v>0</v>
      </c>
      <c r="K167" s="5"/>
      <c r="L167" s="13"/>
      <c r="M167" s="13"/>
      <c r="N167" s="13"/>
      <c r="O167" s="5"/>
      <c r="P167" s="13"/>
      <c r="Q167" s="13"/>
      <c r="R167" s="13"/>
    </row>
    <row r="168" spans="1:18" ht="17" thickBot="1" x14ac:dyDescent="0.25">
      <c r="B168" s="11" t="s">
        <v>95</v>
      </c>
      <c r="C168" s="53" t="s">
        <v>163</v>
      </c>
      <c r="D168" s="51" t="s">
        <v>232</v>
      </c>
      <c r="E168" s="10">
        <v>0</v>
      </c>
      <c r="F168" s="111">
        <v>3.5714285714285712E-2</v>
      </c>
      <c r="G168" s="4"/>
      <c r="H168" s="13">
        <v>0</v>
      </c>
      <c r="I168" s="107">
        <v>0</v>
      </c>
      <c r="J168" s="107">
        <f t="shared" si="21"/>
        <v>0</v>
      </c>
      <c r="K168" s="5"/>
      <c r="L168" s="13"/>
      <c r="M168" s="13"/>
      <c r="N168" s="13"/>
      <c r="O168" s="5"/>
      <c r="P168" s="13"/>
      <c r="Q168" s="13"/>
      <c r="R168" s="13"/>
    </row>
    <row r="169" spans="1:18" ht="17" thickBot="1" x14ac:dyDescent="0.25">
      <c r="B169" s="11" t="s">
        <v>95</v>
      </c>
      <c r="C169" s="53" t="s">
        <v>164</v>
      </c>
      <c r="D169" s="51" t="s">
        <v>232</v>
      </c>
      <c r="E169" s="10">
        <v>0</v>
      </c>
      <c r="F169" s="111">
        <v>3.5714285714285712E-2</v>
      </c>
      <c r="G169" s="4"/>
      <c r="H169" s="13">
        <v>0</v>
      </c>
      <c r="I169" s="107">
        <v>0</v>
      </c>
      <c r="J169" s="107">
        <f t="shared" si="21"/>
        <v>0</v>
      </c>
      <c r="K169" s="5"/>
      <c r="L169" s="13"/>
      <c r="M169" s="13"/>
      <c r="N169" s="13"/>
      <c r="O169" s="5"/>
      <c r="P169" s="13"/>
      <c r="Q169" s="13"/>
      <c r="R169" s="13"/>
    </row>
    <row r="170" spans="1:18" ht="17" thickBot="1" x14ac:dyDescent="0.25">
      <c r="B170" s="11" t="s">
        <v>95</v>
      </c>
      <c r="C170" s="53" t="s">
        <v>90</v>
      </c>
      <c r="D170" s="51" t="s">
        <v>232</v>
      </c>
      <c r="E170" s="10">
        <v>0</v>
      </c>
      <c r="F170" s="111">
        <v>3.5714285714285712E-2</v>
      </c>
      <c r="G170" s="4"/>
      <c r="H170" s="13">
        <v>0</v>
      </c>
      <c r="I170" s="107">
        <v>0</v>
      </c>
      <c r="J170" s="107">
        <f t="shared" si="21"/>
        <v>0</v>
      </c>
      <c r="K170" s="5"/>
      <c r="L170" s="13"/>
      <c r="M170" s="13"/>
      <c r="N170" s="13"/>
      <c r="O170" s="5"/>
      <c r="P170" s="13"/>
      <c r="Q170" s="13"/>
      <c r="R170" s="13"/>
    </row>
    <row r="171" spans="1:18" ht="33" thickBot="1" x14ac:dyDescent="0.25">
      <c r="B171" s="11" t="s">
        <v>95</v>
      </c>
      <c r="C171" s="53" t="s">
        <v>91</v>
      </c>
      <c r="D171" s="51" t="s">
        <v>232</v>
      </c>
      <c r="E171" s="10">
        <v>0</v>
      </c>
      <c r="F171" s="111">
        <v>3.5714285714285712E-2</v>
      </c>
      <c r="G171" s="4"/>
      <c r="H171" s="13">
        <v>0</v>
      </c>
      <c r="I171" s="107">
        <v>0</v>
      </c>
      <c r="J171" s="107">
        <f t="shared" si="21"/>
        <v>0</v>
      </c>
      <c r="K171" s="5"/>
      <c r="L171" s="13"/>
      <c r="M171" s="13"/>
      <c r="N171" s="13"/>
      <c r="O171" s="5"/>
      <c r="P171" s="13"/>
      <c r="Q171" s="13"/>
      <c r="R171" s="13"/>
    </row>
    <row r="172" spans="1:18" ht="22.5" customHeight="1" thickBot="1" x14ac:dyDescent="0.25">
      <c r="B172" s="11" t="s">
        <v>95</v>
      </c>
      <c r="C172" s="58" t="s">
        <v>137</v>
      </c>
      <c r="D172" s="51" t="s">
        <v>232</v>
      </c>
      <c r="E172" s="10">
        <v>0</v>
      </c>
      <c r="F172" s="111">
        <v>3.5714285714285712E-2</v>
      </c>
      <c r="G172" s="4"/>
      <c r="H172" s="13">
        <v>0</v>
      </c>
      <c r="I172" s="107">
        <v>0</v>
      </c>
      <c r="J172" s="107">
        <f t="shared" si="21"/>
        <v>0</v>
      </c>
      <c r="K172" s="5"/>
      <c r="L172" s="13"/>
      <c r="M172" s="13"/>
      <c r="N172" s="13"/>
      <c r="O172" s="5"/>
      <c r="P172" s="13"/>
      <c r="Q172" s="13"/>
      <c r="R172" s="13"/>
    </row>
    <row r="173" spans="1:18" ht="32" x14ac:dyDescent="0.2">
      <c r="B173" s="11" t="s">
        <v>95</v>
      </c>
      <c r="C173" s="53" t="s">
        <v>161</v>
      </c>
      <c r="D173" s="51" t="s">
        <v>232</v>
      </c>
      <c r="E173" s="10">
        <v>0</v>
      </c>
      <c r="F173" s="111">
        <v>3.5714285714285712E-2</v>
      </c>
      <c r="G173" s="4"/>
      <c r="H173" s="13">
        <v>0</v>
      </c>
      <c r="I173" s="107">
        <v>0</v>
      </c>
      <c r="J173" s="107">
        <f t="shared" si="21"/>
        <v>0</v>
      </c>
      <c r="K173" s="5"/>
      <c r="L173" s="13"/>
      <c r="M173" s="13"/>
      <c r="N173" s="13"/>
      <c r="O173" s="5"/>
      <c r="P173" s="13"/>
      <c r="Q173" s="13"/>
      <c r="R173" s="13"/>
    </row>
    <row r="174" spans="1:18" x14ac:dyDescent="0.2">
      <c r="B174" s="18"/>
      <c r="C174" s="52"/>
      <c r="D174" s="52"/>
      <c r="E174" s="5"/>
      <c r="F174" s="5"/>
      <c r="G174" s="4"/>
      <c r="H174" s="27" t="s">
        <v>99</v>
      </c>
      <c r="I174" s="115">
        <f>SUM(I145:I164)</f>
        <v>0</v>
      </c>
      <c r="J174" s="106">
        <f>SUM(J145:J173)</f>
        <v>0</v>
      </c>
      <c r="K174" s="5"/>
      <c r="L174" s="13"/>
      <c r="M174" s="13"/>
      <c r="N174" s="13"/>
      <c r="O174" s="5"/>
      <c r="P174" s="13"/>
      <c r="Q174" s="13"/>
      <c r="R174" s="13"/>
    </row>
    <row r="175" spans="1:18" s="29" customFormat="1" ht="28.5" customHeight="1" x14ac:dyDescent="0.2">
      <c r="A175" s="30"/>
      <c r="B175" s="18"/>
      <c r="C175" s="52"/>
      <c r="D175" s="52"/>
      <c r="E175" s="5"/>
      <c r="F175" s="5"/>
      <c r="G175" s="4"/>
      <c r="H175" s="4"/>
      <c r="I175" s="4"/>
      <c r="J175" s="4"/>
      <c r="K175" s="5"/>
      <c r="L175" s="4"/>
      <c r="M175" s="4"/>
      <c r="N175" s="4"/>
      <c r="O175" s="5"/>
      <c r="P175" s="4"/>
      <c r="Q175" s="4"/>
      <c r="R175" s="4"/>
    </row>
    <row r="176" spans="1:18" s="29" customFormat="1" ht="28.5" customHeight="1" x14ac:dyDescent="0.2">
      <c r="A176" s="30"/>
      <c r="B176" s="18"/>
      <c r="C176" s="52"/>
      <c r="D176" s="52"/>
      <c r="E176" s="26" t="s">
        <v>194</v>
      </c>
      <c r="F176" s="26" t="s">
        <v>191</v>
      </c>
      <c r="G176" s="4"/>
      <c r="H176" s="4"/>
      <c r="I176" s="4"/>
      <c r="J176" s="4"/>
      <c r="K176" s="5"/>
      <c r="L176" s="4"/>
      <c r="M176" s="4"/>
      <c r="N176" s="4"/>
      <c r="O176" s="5"/>
      <c r="P176" s="4"/>
      <c r="Q176" s="4"/>
      <c r="R176" s="4"/>
    </row>
    <row r="177" spans="1:18" s="29" customFormat="1" ht="30" customHeight="1" x14ac:dyDescent="0.2">
      <c r="A177" s="30"/>
      <c r="B177" s="18"/>
      <c r="C177" s="52"/>
      <c r="D177" s="52"/>
      <c r="E177" s="125" t="s">
        <v>195</v>
      </c>
      <c r="F177" s="126"/>
      <c r="G177" s="4"/>
      <c r="H177" s="4"/>
      <c r="I177" s="4"/>
      <c r="J177" s="4"/>
      <c r="K177" s="5"/>
      <c r="L177" s="4"/>
      <c r="M177" s="4"/>
      <c r="N177" s="4"/>
      <c r="O177" s="5"/>
      <c r="P177" s="4"/>
      <c r="Q177" s="4"/>
      <c r="R177" s="4"/>
    </row>
    <row r="178" spans="1:18" ht="32" x14ac:dyDescent="0.2">
      <c r="B178" s="7" t="s">
        <v>157</v>
      </c>
      <c r="C178" s="26" t="s">
        <v>135</v>
      </c>
      <c r="D178" s="26" t="s">
        <v>197</v>
      </c>
      <c r="E178" s="43">
        <f>1/COUNTA(C179:C192)</f>
        <v>7.1428571428571425E-2</v>
      </c>
      <c r="F178" s="43">
        <f>1/COUNTA(C179:C196)</f>
        <v>5.8823529411764705E-2</v>
      </c>
      <c r="G178" s="4"/>
      <c r="H178" s="25" t="s">
        <v>190</v>
      </c>
      <c r="I178" s="26" t="s">
        <v>196</v>
      </c>
      <c r="J178" s="26" t="s">
        <v>99</v>
      </c>
      <c r="K178" s="5"/>
      <c r="L178" s="25" t="s">
        <v>190</v>
      </c>
      <c r="M178" s="25"/>
      <c r="N178" s="25" t="s">
        <v>99</v>
      </c>
      <c r="O178" s="5"/>
      <c r="P178" s="25" t="s">
        <v>190</v>
      </c>
      <c r="Q178" s="25"/>
      <c r="R178" s="25" t="s">
        <v>99</v>
      </c>
    </row>
    <row r="179" spans="1:18" ht="32" x14ac:dyDescent="0.2">
      <c r="B179" s="12" t="s">
        <v>94</v>
      </c>
      <c r="C179" s="53" t="s">
        <v>170</v>
      </c>
      <c r="D179" s="53" t="s">
        <v>205</v>
      </c>
      <c r="E179" s="114">
        <v>7.1428571428571425E-2</v>
      </c>
      <c r="F179" s="114">
        <v>5.8823529411764705E-2</v>
      </c>
      <c r="G179" s="4"/>
      <c r="H179" s="13">
        <v>0</v>
      </c>
      <c r="I179" s="107">
        <f>H179*E179</f>
        <v>0</v>
      </c>
      <c r="J179" s="107">
        <f>H179*F179</f>
        <v>0</v>
      </c>
      <c r="K179" s="5"/>
      <c r="L179" s="13"/>
      <c r="M179" s="13"/>
      <c r="N179" s="13"/>
      <c r="O179" s="5"/>
      <c r="P179" s="13"/>
      <c r="Q179" s="13"/>
      <c r="R179" s="13"/>
    </row>
    <row r="180" spans="1:18" ht="37.5" customHeight="1" x14ac:dyDescent="0.2">
      <c r="B180" s="12" t="s">
        <v>94</v>
      </c>
      <c r="C180" s="60" t="s">
        <v>171</v>
      </c>
      <c r="D180" s="53" t="s">
        <v>214</v>
      </c>
      <c r="E180" s="114">
        <v>7.1428571428571425E-2</v>
      </c>
      <c r="F180" s="114">
        <v>5.8823529411764705E-2</v>
      </c>
      <c r="G180" s="4"/>
      <c r="H180" s="13">
        <v>0</v>
      </c>
      <c r="I180" s="107">
        <f t="shared" ref="I180:I192" si="22">H180*E180</f>
        <v>0</v>
      </c>
      <c r="J180" s="107">
        <f t="shared" ref="J180:J196" si="23">H180*F180</f>
        <v>0</v>
      </c>
      <c r="K180" s="5"/>
      <c r="L180" s="13"/>
      <c r="M180" s="13"/>
      <c r="N180" s="13"/>
      <c r="O180" s="5"/>
      <c r="P180" s="13"/>
      <c r="Q180" s="13"/>
      <c r="R180" s="13"/>
    </row>
    <row r="181" spans="1:18" ht="108.75" customHeight="1" x14ac:dyDescent="0.2">
      <c r="B181" s="12" t="s">
        <v>94</v>
      </c>
      <c r="C181" s="63" t="s">
        <v>172</v>
      </c>
      <c r="D181" s="71" t="s">
        <v>215</v>
      </c>
      <c r="E181" s="114">
        <v>7.1428571428571425E-2</v>
      </c>
      <c r="F181" s="114">
        <v>5.8823529411764705E-2</v>
      </c>
      <c r="G181" s="4"/>
      <c r="H181" s="13">
        <v>0</v>
      </c>
      <c r="I181" s="107">
        <f t="shared" si="22"/>
        <v>0</v>
      </c>
      <c r="J181" s="107">
        <f t="shared" si="23"/>
        <v>0</v>
      </c>
      <c r="K181" s="5"/>
      <c r="L181" s="13"/>
      <c r="M181" s="13"/>
      <c r="N181" s="13"/>
      <c r="O181" s="5"/>
      <c r="P181" s="13"/>
      <c r="Q181" s="13"/>
      <c r="R181" s="13"/>
    </row>
    <row r="182" spans="1:18" ht="56.25" customHeight="1" x14ac:dyDescent="0.2">
      <c r="B182" s="12" t="s">
        <v>94</v>
      </c>
      <c r="C182" s="63" t="s">
        <v>173</v>
      </c>
      <c r="D182" s="71" t="s">
        <v>216</v>
      </c>
      <c r="E182" s="114">
        <v>7.1428571428571425E-2</v>
      </c>
      <c r="F182" s="114">
        <v>5.8823529411764705E-2</v>
      </c>
      <c r="G182" s="4"/>
      <c r="H182" s="13">
        <v>0</v>
      </c>
      <c r="I182" s="107">
        <f t="shared" si="22"/>
        <v>0</v>
      </c>
      <c r="J182" s="107">
        <f t="shared" si="23"/>
        <v>0</v>
      </c>
      <c r="K182" s="5"/>
      <c r="L182" s="13"/>
      <c r="M182" s="13"/>
      <c r="N182" s="13"/>
      <c r="O182" s="5"/>
      <c r="P182" s="13"/>
      <c r="Q182" s="13"/>
      <c r="R182" s="13"/>
    </row>
    <row r="183" spans="1:18" ht="32" x14ac:dyDescent="0.2">
      <c r="B183" s="12" t="s">
        <v>95</v>
      </c>
      <c r="C183" s="63" t="s">
        <v>174</v>
      </c>
      <c r="D183" s="53" t="s">
        <v>219</v>
      </c>
      <c r="E183" s="114">
        <v>7.1428571428571425E-2</v>
      </c>
      <c r="F183" s="114">
        <v>5.8823529411764705E-2</v>
      </c>
      <c r="G183" s="4"/>
      <c r="H183" s="13">
        <v>0</v>
      </c>
      <c r="I183" s="107">
        <f t="shared" si="22"/>
        <v>0</v>
      </c>
      <c r="J183" s="107">
        <f t="shared" si="23"/>
        <v>0</v>
      </c>
      <c r="K183" s="5"/>
      <c r="L183" s="13"/>
      <c r="M183" s="13"/>
      <c r="N183" s="13"/>
      <c r="O183" s="5"/>
      <c r="P183" s="13"/>
      <c r="Q183" s="13"/>
      <c r="R183" s="13"/>
    </row>
    <row r="184" spans="1:18" ht="16" x14ac:dyDescent="0.2">
      <c r="B184" s="12" t="s">
        <v>94</v>
      </c>
      <c r="C184" s="64" t="s">
        <v>175</v>
      </c>
      <c r="D184" s="72"/>
      <c r="E184" s="114">
        <v>7.1428571428571425E-2</v>
      </c>
      <c r="F184" s="114">
        <v>5.8823529411764705E-2</v>
      </c>
      <c r="G184" s="4"/>
      <c r="H184" s="13">
        <v>0</v>
      </c>
      <c r="I184" s="107">
        <f t="shared" si="22"/>
        <v>0</v>
      </c>
      <c r="J184" s="107">
        <f t="shared" si="23"/>
        <v>0</v>
      </c>
      <c r="K184" s="5"/>
      <c r="L184" s="13"/>
      <c r="M184" s="13"/>
      <c r="N184" s="13"/>
      <c r="O184" s="5"/>
      <c r="P184" s="13"/>
      <c r="Q184" s="13"/>
      <c r="R184" s="13"/>
    </row>
    <row r="185" spans="1:18" ht="32" x14ac:dyDescent="0.2">
      <c r="B185" s="12" t="s">
        <v>94</v>
      </c>
      <c r="C185" s="64" t="s">
        <v>176</v>
      </c>
      <c r="D185" s="71" t="s">
        <v>217</v>
      </c>
      <c r="E185" s="114">
        <v>7.1428571428571425E-2</v>
      </c>
      <c r="F185" s="114">
        <v>5.8823529411764705E-2</v>
      </c>
      <c r="G185" s="4"/>
      <c r="H185" s="13">
        <v>0</v>
      </c>
      <c r="I185" s="107">
        <f t="shared" si="22"/>
        <v>0</v>
      </c>
      <c r="J185" s="107">
        <f t="shared" si="23"/>
        <v>0</v>
      </c>
      <c r="K185" s="5"/>
      <c r="L185" s="13"/>
      <c r="M185" s="13"/>
      <c r="N185" s="13"/>
      <c r="O185" s="5"/>
      <c r="P185" s="13"/>
      <c r="Q185" s="13"/>
      <c r="R185" s="13"/>
    </row>
    <row r="186" spans="1:18" ht="102" customHeight="1" x14ac:dyDescent="0.2">
      <c r="B186" s="12" t="s">
        <v>94</v>
      </c>
      <c r="C186" s="64" t="s">
        <v>177</v>
      </c>
      <c r="D186" s="73" t="s">
        <v>218</v>
      </c>
      <c r="E186" s="114">
        <v>7.1428571428571425E-2</v>
      </c>
      <c r="F186" s="114">
        <v>5.8823529411764705E-2</v>
      </c>
      <c r="G186" s="4"/>
      <c r="H186" s="13">
        <v>0</v>
      </c>
      <c r="I186" s="107">
        <f t="shared" si="22"/>
        <v>0</v>
      </c>
      <c r="J186" s="107">
        <f t="shared" si="23"/>
        <v>0</v>
      </c>
      <c r="K186" s="5"/>
      <c r="L186" s="13"/>
      <c r="M186" s="13"/>
      <c r="N186" s="13"/>
      <c r="O186" s="5"/>
      <c r="P186" s="13"/>
      <c r="Q186" s="13"/>
      <c r="R186" s="13"/>
    </row>
    <row r="187" spans="1:18" ht="144" x14ac:dyDescent="0.2">
      <c r="B187" s="12" t="s">
        <v>94</v>
      </c>
      <c r="C187" s="64" t="s">
        <v>207</v>
      </c>
      <c r="D187" s="40" t="s">
        <v>209</v>
      </c>
      <c r="E187" s="114">
        <v>7.1428571428571425E-2</v>
      </c>
      <c r="F187" s="114">
        <v>5.8823529411764705E-2</v>
      </c>
      <c r="G187" s="4"/>
      <c r="H187" s="13">
        <v>0</v>
      </c>
      <c r="I187" s="107">
        <f t="shared" si="22"/>
        <v>0</v>
      </c>
      <c r="J187" s="107">
        <f t="shared" si="23"/>
        <v>0</v>
      </c>
      <c r="K187" s="5"/>
      <c r="L187" s="13"/>
      <c r="M187" s="13"/>
      <c r="N187" s="13"/>
      <c r="O187" s="5"/>
      <c r="P187" s="13"/>
      <c r="Q187" s="13"/>
      <c r="R187" s="13"/>
    </row>
    <row r="188" spans="1:18" ht="112" x14ac:dyDescent="0.2">
      <c r="B188" s="12"/>
      <c r="C188" s="64" t="s">
        <v>206</v>
      </c>
      <c r="D188" s="40" t="s">
        <v>208</v>
      </c>
      <c r="E188" s="114">
        <v>7.1428571428571425E-2</v>
      </c>
      <c r="F188" s="114">
        <v>5.8823529411764705E-2</v>
      </c>
      <c r="G188" s="4"/>
      <c r="H188" s="13">
        <v>0</v>
      </c>
      <c r="I188" s="107">
        <f t="shared" si="22"/>
        <v>0</v>
      </c>
      <c r="J188" s="107">
        <f t="shared" si="23"/>
        <v>0</v>
      </c>
      <c r="K188" s="5"/>
      <c r="L188" s="13"/>
      <c r="M188" s="13"/>
      <c r="N188" s="13"/>
      <c r="O188" s="5"/>
      <c r="P188" s="13"/>
      <c r="Q188" s="13"/>
      <c r="R188" s="13"/>
    </row>
    <row r="189" spans="1:18" ht="80" x14ac:dyDescent="0.2">
      <c r="B189" s="12" t="s">
        <v>94</v>
      </c>
      <c r="C189" s="64" t="s">
        <v>178</v>
      </c>
      <c r="D189" s="40" t="s">
        <v>210</v>
      </c>
      <c r="E189" s="114">
        <v>7.1428571428571425E-2</v>
      </c>
      <c r="F189" s="114">
        <v>5.8823529411764705E-2</v>
      </c>
      <c r="G189" s="4"/>
      <c r="H189" s="13">
        <v>0</v>
      </c>
      <c r="I189" s="107">
        <f t="shared" si="22"/>
        <v>0</v>
      </c>
      <c r="J189" s="107">
        <f t="shared" si="23"/>
        <v>0</v>
      </c>
      <c r="K189" s="5"/>
      <c r="L189" s="13"/>
      <c r="M189" s="13"/>
      <c r="N189" s="13"/>
      <c r="O189" s="5"/>
      <c r="P189" s="13"/>
      <c r="Q189" s="13"/>
      <c r="R189" s="13"/>
    </row>
    <row r="190" spans="1:18" ht="32" x14ac:dyDescent="0.2">
      <c r="B190" s="12" t="s">
        <v>94</v>
      </c>
      <c r="C190" s="64" t="s">
        <v>181</v>
      </c>
      <c r="D190" s="40" t="s">
        <v>211</v>
      </c>
      <c r="E190" s="114">
        <v>7.1428571428571425E-2</v>
      </c>
      <c r="F190" s="114">
        <v>5.8823529411764705E-2</v>
      </c>
      <c r="G190" s="4"/>
      <c r="H190" s="13">
        <v>0</v>
      </c>
      <c r="I190" s="107">
        <f t="shared" si="22"/>
        <v>0</v>
      </c>
      <c r="J190" s="107">
        <f t="shared" si="23"/>
        <v>0</v>
      </c>
      <c r="K190" s="5"/>
      <c r="L190" s="13"/>
      <c r="M190" s="13"/>
      <c r="N190" s="13"/>
      <c r="O190" s="5"/>
      <c r="P190" s="13"/>
      <c r="Q190" s="13"/>
      <c r="R190" s="13"/>
    </row>
    <row r="191" spans="1:18" ht="32" x14ac:dyDescent="0.2">
      <c r="B191" s="12" t="s">
        <v>94</v>
      </c>
      <c r="C191" s="64" t="s">
        <v>182</v>
      </c>
      <c r="D191" s="40" t="s">
        <v>212</v>
      </c>
      <c r="E191" s="114">
        <v>7.1428571428571425E-2</v>
      </c>
      <c r="F191" s="114">
        <v>5.8823529411764705E-2</v>
      </c>
      <c r="G191" s="4"/>
      <c r="H191" s="13">
        <v>0</v>
      </c>
      <c r="I191" s="107">
        <f t="shared" si="22"/>
        <v>0</v>
      </c>
      <c r="J191" s="107">
        <f t="shared" si="23"/>
        <v>0</v>
      </c>
      <c r="K191" s="5"/>
      <c r="L191" s="13"/>
      <c r="M191" s="13"/>
      <c r="N191" s="13"/>
      <c r="O191" s="5"/>
      <c r="P191" s="13"/>
      <c r="Q191" s="13"/>
      <c r="R191" s="13"/>
    </row>
    <row r="192" spans="1:18" ht="48" x14ac:dyDescent="0.2">
      <c r="B192" s="12" t="s">
        <v>94</v>
      </c>
      <c r="C192" s="65" t="s">
        <v>183</v>
      </c>
      <c r="D192" s="40" t="s">
        <v>213</v>
      </c>
      <c r="E192" s="114">
        <v>7.1428571428571425E-2</v>
      </c>
      <c r="F192" s="114">
        <v>5.8823529411764705E-2</v>
      </c>
      <c r="G192" s="4"/>
      <c r="H192" s="13">
        <v>0</v>
      </c>
      <c r="I192" s="107">
        <f t="shared" si="22"/>
        <v>0</v>
      </c>
      <c r="J192" s="107">
        <f t="shared" si="23"/>
        <v>0</v>
      </c>
      <c r="K192" s="5"/>
      <c r="L192" s="13"/>
      <c r="M192" s="13"/>
      <c r="N192" s="13"/>
      <c r="O192" s="5"/>
      <c r="P192" s="13"/>
      <c r="Q192" s="13"/>
      <c r="R192" s="13"/>
    </row>
    <row r="193" spans="1:18" ht="6" customHeight="1" x14ac:dyDescent="0.2">
      <c r="B193" s="39"/>
      <c r="C193" s="66"/>
      <c r="D193" s="74"/>
      <c r="E193" s="38"/>
      <c r="F193" s="38"/>
      <c r="G193" s="4"/>
      <c r="H193" s="38"/>
      <c r="I193" s="119"/>
      <c r="J193" s="119"/>
      <c r="K193" s="5"/>
      <c r="L193" s="38"/>
      <c r="M193" s="38"/>
      <c r="N193" s="38"/>
      <c r="O193" s="39"/>
      <c r="P193" s="38"/>
      <c r="Q193" s="38"/>
      <c r="R193" s="38"/>
    </row>
    <row r="194" spans="1:18" ht="39.75" customHeight="1" x14ac:dyDescent="0.2">
      <c r="B194" s="12" t="s">
        <v>95</v>
      </c>
      <c r="C194" s="65" t="s">
        <v>184</v>
      </c>
      <c r="D194" s="53" t="s">
        <v>220</v>
      </c>
      <c r="E194" s="31">
        <v>0</v>
      </c>
      <c r="F194" s="114">
        <v>5.8823529411764705E-2</v>
      </c>
      <c r="G194" s="4"/>
      <c r="H194" s="13">
        <v>0</v>
      </c>
      <c r="I194" s="107">
        <v>0</v>
      </c>
      <c r="J194" s="107">
        <f t="shared" si="23"/>
        <v>0</v>
      </c>
      <c r="K194" s="5"/>
      <c r="L194" s="13"/>
      <c r="M194" s="13"/>
      <c r="N194" s="13"/>
      <c r="O194" s="5"/>
      <c r="P194" s="13"/>
      <c r="Q194" s="13"/>
      <c r="R194" s="13"/>
    </row>
    <row r="195" spans="1:18" ht="48" x14ac:dyDescent="0.2">
      <c r="B195" s="12" t="s">
        <v>95</v>
      </c>
      <c r="C195" s="64" t="s">
        <v>179</v>
      </c>
      <c r="D195" s="71" t="s">
        <v>221</v>
      </c>
      <c r="E195" s="31">
        <v>0</v>
      </c>
      <c r="F195" s="114">
        <v>5.8823529411764705E-2</v>
      </c>
      <c r="G195" s="4"/>
      <c r="H195" s="13">
        <v>0</v>
      </c>
      <c r="I195" s="107">
        <v>0</v>
      </c>
      <c r="J195" s="107">
        <f t="shared" si="23"/>
        <v>0</v>
      </c>
      <c r="K195" s="5"/>
      <c r="L195" s="13"/>
      <c r="M195" s="13"/>
      <c r="N195" s="13"/>
      <c r="O195" s="5"/>
      <c r="P195" s="13"/>
      <c r="Q195" s="13"/>
      <c r="R195" s="13"/>
    </row>
    <row r="196" spans="1:18" ht="48" x14ac:dyDescent="0.2">
      <c r="B196" s="11" t="s">
        <v>95</v>
      </c>
      <c r="C196" s="64" t="s">
        <v>180</v>
      </c>
      <c r="D196" s="53" t="s">
        <v>222</v>
      </c>
      <c r="E196" s="31">
        <v>0</v>
      </c>
      <c r="F196" s="114">
        <v>5.8823529411764705E-2</v>
      </c>
      <c r="G196" s="4"/>
      <c r="H196" s="13">
        <v>0</v>
      </c>
      <c r="I196" s="107">
        <v>0</v>
      </c>
      <c r="J196" s="107">
        <f t="shared" si="23"/>
        <v>0</v>
      </c>
      <c r="K196" s="5"/>
      <c r="L196" s="13"/>
      <c r="M196" s="13"/>
      <c r="N196" s="13"/>
      <c r="O196" s="5"/>
      <c r="P196" s="13"/>
      <c r="Q196" s="13"/>
      <c r="R196" s="13"/>
    </row>
    <row r="197" spans="1:18" ht="15.75" customHeight="1" x14ac:dyDescent="0.2">
      <c r="B197" s="32"/>
      <c r="C197" s="67"/>
      <c r="D197" s="75"/>
      <c r="E197" s="33"/>
      <c r="F197" s="33"/>
      <c r="G197" s="4"/>
      <c r="H197" s="27" t="s">
        <v>99</v>
      </c>
      <c r="I197" s="115">
        <f>SUM(I179:I192)</f>
        <v>0</v>
      </c>
      <c r="J197" s="106">
        <f>SUM(J179:J196)</f>
        <v>0</v>
      </c>
      <c r="K197" s="5"/>
      <c r="L197" s="13"/>
      <c r="M197" s="13"/>
      <c r="N197" s="13"/>
      <c r="O197" s="5"/>
      <c r="P197" s="13"/>
      <c r="Q197" s="13"/>
      <c r="R197" s="13"/>
    </row>
    <row r="198" spans="1:18" s="29" customFormat="1" ht="20.25" customHeight="1" x14ac:dyDescent="0.2">
      <c r="A198" s="30"/>
      <c r="B198" s="32"/>
      <c r="C198" s="67"/>
      <c r="D198" s="75"/>
      <c r="E198" s="33"/>
      <c r="F198" s="33"/>
      <c r="G198" s="4"/>
      <c r="H198" s="4"/>
      <c r="I198" s="4"/>
      <c r="J198" s="4"/>
      <c r="K198" s="5"/>
      <c r="L198" s="4"/>
      <c r="M198" s="4"/>
      <c r="N198" s="4"/>
      <c r="O198" s="5"/>
      <c r="P198" s="4"/>
      <c r="Q198" s="4"/>
      <c r="R198" s="4"/>
    </row>
    <row r="199" spans="1:18" s="29" customFormat="1" ht="32" x14ac:dyDescent="0.2">
      <c r="A199" s="30"/>
      <c r="B199" s="32"/>
      <c r="C199" s="67"/>
      <c r="D199" s="75"/>
      <c r="E199" s="26" t="s">
        <v>194</v>
      </c>
      <c r="F199" s="26" t="s">
        <v>191</v>
      </c>
      <c r="G199" s="4"/>
      <c r="H199" s="4"/>
      <c r="I199" s="4"/>
      <c r="J199" s="4"/>
      <c r="K199" s="5"/>
      <c r="L199" s="4"/>
      <c r="M199" s="4"/>
      <c r="N199" s="4"/>
      <c r="O199" s="5"/>
      <c r="P199" s="4"/>
      <c r="Q199" s="4"/>
      <c r="R199" s="4"/>
    </row>
    <row r="200" spans="1:18" s="29" customFormat="1" ht="20.25" customHeight="1" x14ac:dyDescent="0.2">
      <c r="A200" s="30"/>
      <c r="B200" s="32"/>
      <c r="C200" s="67"/>
      <c r="D200" s="75"/>
      <c r="E200" s="125" t="s">
        <v>195</v>
      </c>
      <c r="F200" s="126"/>
      <c r="G200" s="4"/>
      <c r="H200" s="4"/>
      <c r="I200" s="4"/>
      <c r="J200" s="4"/>
      <c r="K200" s="5"/>
      <c r="L200" s="4"/>
      <c r="M200" s="4"/>
      <c r="N200" s="4"/>
      <c r="O200" s="5"/>
      <c r="P200" s="4"/>
      <c r="Q200" s="4"/>
      <c r="R200" s="4"/>
    </row>
    <row r="201" spans="1:18" ht="33" thickBot="1" x14ac:dyDescent="0.25">
      <c r="B201" s="7" t="s">
        <v>157</v>
      </c>
      <c r="C201" s="26" t="s">
        <v>134</v>
      </c>
      <c r="D201" s="26" t="s">
        <v>197</v>
      </c>
      <c r="E201" s="43">
        <f>1/COUNTA(C202:C203)</f>
        <v>0.5</v>
      </c>
      <c r="F201" s="43">
        <f>1/COUNTA(C202:C210)</f>
        <v>0.125</v>
      </c>
      <c r="G201" s="4"/>
      <c r="H201" s="25" t="s">
        <v>190</v>
      </c>
      <c r="I201" s="26" t="s">
        <v>196</v>
      </c>
      <c r="J201" s="26" t="s">
        <v>99</v>
      </c>
      <c r="K201" s="5"/>
      <c r="L201" s="25" t="s">
        <v>190</v>
      </c>
      <c r="M201" s="25"/>
      <c r="N201" s="25" t="s">
        <v>99</v>
      </c>
      <c r="O201" s="5"/>
      <c r="P201" s="25" t="s">
        <v>190</v>
      </c>
      <c r="Q201" s="25"/>
      <c r="R201" s="25" t="s">
        <v>99</v>
      </c>
    </row>
    <row r="202" spans="1:18" ht="17" thickBot="1" x14ac:dyDescent="0.25">
      <c r="B202" s="11" t="s">
        <v>94</v>
      </c>
      <c r="C202" s="53" t="s">
        <v>203</v>
      </c>
      <c r="D202" s="51" t="s">
        <v>232</v>
      </c>
      <c r="E202" s="3">
        <v>0.5</v>
      </c>
      <c r="F202" s="3">
        <v>0.125</v>
      </c>
      <c r="G202" s="4"/>
      <c r="H202" s="13">
        <v>0</v>
      </c>
      <c r="I202" s="107">
        <f>H202*E202</f>
        <v>0</v>
      </c>
      <c r="J202" s="107">
        <f>H202*F202</f>
        <v>0</v>
      </c>
      <c r="K202" s="5"/>
      <c r="L202" s="13"/>
      <c r="M202" s="13"/>
      <c r="N202" s="13"/>
      <c r="O202" s="5"/>
      <c r="P202" s="13"/>
      <c r="Q202" s="13"/>
      <c r="R202" s="13"/>
    </row>
    <row r="203" spans="1:18" ht="16" x14ac:dyDescent="0.2">
      <c r="B203" s="11" t="s">
        <v>94</v>
      </c>
      <c r="C203" s="53" t="s">
        <v>223</v>
      </c>
      <c r="D203" s="51" t="s">
        <v>232</v>
      </c>
      <c r="E203" s="3">
        <v>0.5</v>
      </c>
      <c r="F203" s="3">
        <v>0.125</v>
      </c>
      <c r="G203" s="4"/>
      <c r="H203" s="13">
        <v>0</v>
      </c>
      <c r="I203" s="107">
        <f t="shared" ref="I203" si="24">H203*E203</f>
        <v>0</v>
      </c>
      <c r="J203" s="107">
        <f t="shared" ref="J203:J210" si="25">H203*F203</f>
        <v>0</v>
      </c>
      <c r="K203" s="5"/>
      <c r="L203" s="13"/>
      <c r="M203" s="13"/>
      <c r="N203" s="13"/>
      <c r="O203" s="5"/>
      <c r="P203" s="13"/>
      <c r="Q203" s="13"/>
      <c r="R203" s="13"/>
    </row>
    <row r="204" spans="1:18" ht="5.25" customHeight="1" thickBot="1" x14ac:dyDescent="0.25">
      <c r="B204" s="37"/>
      <c r="C204" s="66"/>
      <c r="D204" s="66"/>
      <c r="E204" s="38"/>
      <c r="F204" s="38"/>
      <c r="G204" s="4"/>
      <c r="H204" s="120"/>
      <c r="I204" s="121"/>
      <c r="J204" s="121"/>
      <c r="K204" s="5"/>
      <c r="L204" s="13"/>
      <c r="M204" s="13"/>
      <c r="N204" s="13"/>
      <c r="O204" s="5"/>
      <c r="P204" s="13"/>
      <c r="Q204" s="13"/>
      <c r="R204" s="13"/>
    </row>
    <row r="205" spans="1:18" ht="17" thickBot="1" x14ac:dyDescent="0.25">
      <c r="B205" s="11" t="s">
        <v>95</v>
      </c>
      <c r="C205" s="53" t="s">
        <v>224</v>
      </c>
      <c r="D205" s="51" t="s">
        <v>232</v>
      </c>
      <c r="E205" s="3">
        <v>0</v>
      </c>
      <c r="F205" s="3">
        <v>0.125</v>
      </c>
      <c r="G205" s="4"/>
      <c r="H205" s="13">
        <v>0</v>
      </c>
      <c r="I205" s="107">
        <v>0</v>
      </c>
      <c r="J205" s="107">
        <f t="shared" si="25"/>
        <v>0</v>
      </c>
      <c r="K205" s="5"/>
      <c r="L205" s="13"/>
      <c r="M205" s="13"/>
      <c r="N205" s="13"/>
      <c r="O205" s="5"/>
      <c r="P205" s="13"/>
      <c r="Q205" s="13"/>
      <c r="R205" s="13"/>
    </row>
    <row r="206" spans="1:18" ht="17" thickBot="1" x14ac:dyDescent="0.25">
      <c r="B206" s="11" t="s">
        <v>95</v>
      </c>
      <c r="C206" s="53" t="s">
        <v>201</v>
      </c>
      <c r="D206" s="51" t="s">
        <v>232</v>
      </c>
      <c r="E206" s="3">
        <v>0</v>
      </c>
      <c r="F206" s="3">
        <v>0.125</v>
      </c>
      <c r="G206" s="4"/>
      <c r="H206" s="13">
        <v>0</v>
      </c>
      <c r="I206" s="107">
        <v>0</v>
      </c>
      <c r="J206" s="107">
        <f t="shared" si="25"/>
        <v>0</v>
      </c>
      <c r="K206" s="5"/>
      <c r="L206" s="13"/>
      <c r="M206" s="13"/>
      <c r="N206" s="13"/>
      <c r="O206" s="5"/>
      <c r="P206" s="13"/>
      <c r="Q206" s="13"/>
      <c r="R206" s="13"/>
    </row>
    <row r="207" spans="1:18" ht="17" thickBot="1" x14ac:dyDescent="0.25">
      <c r="B207" s="11" t="s">
        <v>95</v>
      </c>
      <c r="C207" s="53" t="s">
        <v>227</v>
      </c>
      <c r="D207" s="51" t="s">
        <v>232</v>
      </c>
      <c r="E207" s="3">
        <v>0</v>
      </c>
      <c r="F207" s="3">
        <v>0.125</v>
      </c>
      <c r="G207" s="4"/>
      <c r="H207" s="13">
        <v>0</v>
      </c>
      <c r="I207" s="107">
        <v>0</v>
      </c>
      <c r="J207" s="107">
        <f t="shared" si="25"/>
        <v>0</v>
      </c>
      <c r="K207" s="5"/>
      <c r="L207" s="13"/>
      <c r="M207" s="13"/>
      <c r="N207" s="13"/>
      <c r="O207" s="5"/>
      <c r="P207" s="13"/>
      <c r="Q207" s="13"/>
      <c r="R207" s="13"/>
    </row>
    <row r="208" spans="1:18" ht="17" thickBot="1" x14ac:dyDescent="0.25">
      <c r="B208" s="11" t="s">
        <v>95</v>
      </c>
      <c r="C208" s="53" t="s">
        <v>225</v>
      </c>
      <c r="D208" s="51" t="s">
        <v>232</v>
      </c>
      <c r="E208" s="3">
        <v>0</v>
      </c>
      <c r="F208" s="3">
        <v>0.125</v>
      </c>
      <c r="G208" s="4"/>
      <c r="H208" s="13">
        <v>4</v>
      </c>
      <c r="I208" s="107">
        <v>0</v>
      </c>
      <c r="J208" s="107">
        <f t="shared" si="25"/>
        <v>0.5</v>
      </c>
      <c r="K208" s="5"/>
      <c r="L208" s="13"/>
      <c r="M208" s="13"/>
      <c r="N208" s="13"/>
      <c r="O208" s="5"/>
      <c r="P208" s="13"/>
      <c r="Q208" s="13"/>
      <c r="R208" s="13"/>
    </row>
    <row r="209" spans="2:18" ht="17" thickBot="1" x14ac:dyDescent="0.25">
      <c r="B209" s="11" t="s">
        <v>95</v>
      </c>
      <c r="C209" s="53" t="s">
        <v>226</v>
      </c>
      <c r="D209" s="51" t="s">
        <v>232</v>
      </c>
      <c r="E209" s="3">
        <v>0</v>
      </c>
      <c r="F209" s="3">
        <v>0.125</v>
      </c>
      <c r="G209" s="4"/>
      <c r="H209" s="13">
        <v>0</v>
      </c>
      <c r="I209" s="107">
        <v>0</v>
      </c>
      <c r="J209" s="107">
        <f t="shared" si="25"/>
        <v>0</v>
      </c>
      <c r="K209" s="5"/>
      <c r="L209" s="13"/>
      <c r="M209" s="13"/>
      <c r="N209" s="13"/>
      <c r="O209" s="5"/>
      <c r="P209" s="13"/>
      <c r="Q209" s="13"/>
      <c r="R209" s="13"/>
    </row>
    <row r="210" spans="2:18" ht="16" x14ac:dyDescent="0.2">
      <c r="B210" s="11" t="s">
        <v>95</v>
      </c>
      <c r="C210" s="53" t="s">
        <v>202</v>
      </c>
      <c r="D210" s="51" t="s">
        <v>232</v>
      </c>
      <c r="E210" s="3">
        <v>0</v>
      </c>
      <c r="F210" s="3">
        <v>0.125</v>
      </c>
      <c r="G210" s="4"/>
      <c r="H210" s="13">
        <v>1</v>
      </c>
      <c r="I210" s="107">
        <v>0</v>
      </c>
      <c r="J210" s="107">
        <f t="shared" si="25"/>
        <v>0.125</v>
      </c>
      <c r="K210" s="5"/>
      <c r="L210" s="13"/>
      <c r="M210" s="13"/>
      <c r="N210" s="13"/>
      <c r="O210" s="5"/>
      <c r="P210" s="13"/>
      <c r="Q210" s="13"/>
      <c r="R210" s="13"/>
    </row>
    <row r="211" spans="2:18" x14ac:dyDescent="0.2">
      <c r="B211" s="4"/>
      <c r="C211" s="52"/>
      <c r="D211" s="52"/>
      <c r="E211" s="5"/>
      <c r="F211" s="5"/>
      <c r="G211" s="4"/>
      <c r="H211" s="27" t="s">
        <v>99</v>
      </c>
      <c r="I211" s="115">
        <f>SUM(I202:I203)</f>
        <v>0</v>
      </c>
      <c r="J211" s="106">
        <f>SUM(J202:J210)</f>
        <v>0.625</v>
      </c>
      <c r="K211" s="5"/>
      <c r="L211" s="13"/>
      <c r="M211" s="13"/>
      <c r="N211" s="13"/>
      <c r="O211" s="5"/>
      <c r="P211" s="13"/>
      <c r="Q211" s="13"/>
      <c r="R211" s="13"/>
    </row>
    <row r="212" spans="2:18" x14ac:dyDescent="0.2">
      <c r="B212" s="4"/>
      <c r="C212" s="52"/>
      <c r="D212" s="52"/>
      <c r="E212" s="5"/>
      <c r="F212" s="5"/>
      <c r="G212" s="4"/>
      <c r="H212" s="4"/>
      <c r="I212" s="4"/>
      <c r="J212" s="4"/>
      <c r="K212" s="5"/>
      <c r="L212" s="4"/>
      <c r="M212" s="4"/>
      <c r="N212" s="4"/>
      <c r="O212" s="5"/>
      <c r="P212" s="4"/>
      <c r="Q212" s="4"/>
      <c r="R212" s="4"/>
    </row>
    <row r="213" spans="2:18" ht="16" x14ac:dyDescent="0.2">
      <c r="C213" s="68"/>
      <c r="D213" s="76"/>
      <c r="E213" s="15"/>
      <c r="F213" s="15"/>
      <c r="G213" s="4"/>
      <c r="H213" s="15" t="s">
        <v>7</v>
      </c>
      <c r="I213" s="36"/>
      <c r="J213" s="13">
        <f>SUM(J180:J192)</f>
        <v>0</v>
      </c>
      <c r="K213" s="5"/>
      <c r="L213" s="15" t="s">
        <v>7</v>
      </c>
      <c r="M213" s="15"/>
      <c r="N213" s="13">
        <f>SUM(N4:N163)</f>
        <v>347</v>
      </c>
      <c r="O213" s="5"/>
      <c r="P213" s="15" t="s">
        <v>7</v>
      </c>
      <c r="Q213" s="15"/>
      <c r="R213" s="13">
        <f>SUM(R4:R163)</f>
        <v>352</v>
      </c>
    </row>
    <row r="214" spans="2:18" ht="16" x14ac:dyDescent="0.2">
      <c r="C214" s="68"/>
      <c r="D214" s="76"/>
      <c r="E214" s="15"/>
      <c r="F214" s="15"/>
      <c r="G214" s="4"/>
      <c r="H214" s="15" t="s">
        <v>93</v>
      </c>
      <c r="I214" s="36"/>
      <c r="J214" s="13">
        <f>5*E194*COUNTA(C180:C216)</f>
        <v>0</v>
      </c>
      <c r="K214" s="5"/>
      <c r="L214" s="15" t="s">
        <v>93</v>
      </c>
      <c r="M214" s="15"/>
      <c r="N214" s="13">
        <v>610</v>
      </c>
      <c r="O214" s="5"/>
      <c r="P214" s="15" t="s">
        <v>93</v>
      </c>
      <c r="Q214" s="15"/>
      <c r="R214" s="13">
        <v>610</v>
      </c>
    </row>
    <row r="215" spans="2:18" ht="16" x14ac:dyDescent="0.2">
      <c r="C215" s="68"/>
      <c r="D215" s="76"/>
      <c r="E215" s="15"/>
      <c r="F215" s="15"/>
      <c r="G215" s="4"/>
      <c r="H215" s="15" t="s">
        <v>92</v>
      </c>
      <c r="I215" s="36"/>
      <c r="J215" s="14" t="e">
        <f>J213/J214</f>
        <v>#DIV/0!</v>
      </c>
      <c r="K215" s="5"/>
      <c r="L215" s="15" t="s">
        <v>92</v>
      </c>
      <c r="M215" s="15"/>
      <c r="N215" s="14">
        <f>N213/N214</f>
        <v>0.56885245901639347</v>
      </c>
      <c r="O215" s="5"/>
      <c r="P215" s="15" t="s">
        <v>92</v>
      </c>
      <c r="Q215" s="15"/>
      <c r="R215" s="14">
        <f>R213/R214</f>
        <v>0.57704918032786889</v>
      </c>
    </row>
    <row r="216" spans="2:18" x14ac:dyDescent="0.2">
      <c r="G216" s="4"/>
      <c r="H216" s="4"/>
      <c r="I216" s="4"/>
      <c r="J216" s="4"/>
      <c r="K216" s="5"/>
      <c r="L216" s="4"/>
      <c r="M216" s="4"/>
      <c r="N216" s="4"/>
      <c r="O216" s="5"/>
      <c r="P216" s="4"/>
      <c r="Q216" s="4"/>
      <c r="R216" s="4"/>
    </row>
    <row r="217" spans="2:18" x14ac:dyDescent="0.2">
      <c r="C217" s="68"/>
    </row>
    <row r="218" spans="2:18" x14ac:dyDescent="0.2">
      <c r="C218" s="68"/>
    </row>
    <row r="219" spans="2:18" x14ac:dyDescent="0.2">
      <c r="C219" s="68"/>
    </row>
    <row r="220" spans="2:18" x14ac:dyDescent="0.2">
      <c r="C220" s="68"/>
    </row>
    <row r="221" spans="2:18" x14ac:dyDescent="0.2">
      <c r="C221" s="68"/>
    </row>
    <row r="222" spans="2:18" x14ac:dyDescent="0.2">
      <c r="C222" s="68"/>
    </row>
    <row r="223" spans="2:18" x14ac:dyDescent="0.2">
      <c r="C223" s="68"/>
    </row>
  </sheetData>
  <mergeCells count="13">
    <mergeCell ref="E143:F143"/>
    <mergeCell ref="E177:F177"/>
    <mergeCell ref="E200:F200"/>
    <mergeCell ref="E19:F19"/>
    <mergeCell ref="E39:F39"/>
    <mergeCell ref="E63:F63"/>
    <mergeCell ref="E82:F82"/>
    <mergeCell ref="E105:F105"/>
    <mergeCell ref="H1:J1"/>
    <mergeCell ref="L1:N1"/>
    <mergeCell ref="P1:R1"/>
    <mergeCell ref="E2:F2"/>
    <mergeCell ref="E125:F125"/>
  </mergeCells>
  <pageMargins left="0.1" right="0.1" top="0.25" bottom="0.25" header="0.3" footer="0.3"/>
  <pageSetup paperSize="125"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2644-F70B-BB48-9F2F-F7517CD34DA7}">
  <dimension ref="C1:Q29"/>
  <sheetViews>
    <sheetView showGridLines="0" workbookViewId="0">
      <selection activeCell="D20" sqref="D20"/>
    </sheetView>
  </sheetViews>
  <sheetFormatPr baseColWidth="10" defaultRowHeight="15" x14ac:dyDescent="0.2"/>
  <cols>
    <col min="3" max="3" width="18" bestFit="1" customWidth="1"/>
    <col min="5" max="5" width="13" customWidth="1"/>
    <col min="9" max="9" width="2.1640625" customWidth="1"/>
    <col min="10" max="10" width="5.6640625" bestFit="1" customWidth="1"/>
    <col min="11" max="11" width="10.1640625" bestFit="1" customWidth="1"/>
    <col min="12" max="12" width="5" bestFit="1" customWidth="1"/>
    <col min="13" max="13" width="2.33203125" customWidth="1"/>
    <col min="14" max="14" width="5.6640625" bestFit="1" customWidth="1"/>
    <col min="15" max="15" width="10.1640625" bestFit="1" customWidth="1"/>
    <col min="16" max="16" width="5" bestFit="1" customWidth="1"/>
    <col min="17" max="17" width="2.33203125" customWidth="1"/>
  </cols>
  <sheetData>
    <row r="1" spans="3:17" ht="16" thickBot="1" x14ac:dyDescent="0.25">
      <c r="C1" s="141"/>
      <c r="D1" s="141"/>
      <c r="E1" s="141"/>
      <c r="F1" s="141"/>
      <c r="G1" s="141"/>
      <c r="H1" s="141"/>
      <c r="I1" s="141"/>
      <c r="J1" s="141"/>
      <c r="K1" s="141"/>
      <c r="L1" s="141"/>
      <c r="M1" s="141"/>
      <c r="N1" s="141"/>
      <c r="O1" s="141"/>
      <c r="P1" s="141"/>
      <c r="Q1" s="141"/>
    </row>
    <row r="2" spans="3:17" ht="16" thickBot="1" x14ac:dyDescent="0.25">
      <c r="C2" s="128"/>
      <c r="D2" s="128"/>
      <c r="E2" s="128"/>
      <c r="F2" s="128"/>
      <c r="G2" s="128"/>
      <c r="H2" s="128"/>
      <c r="I2" s="132"/>
      <c r="J2" s="131" t="s">
        <v>244</v>
      </c>
      <c r="K2" s="131"/>
      <c r="L2" s="131"/>
      <c r="M2" s="132"/>
      <c r="N2" s="131" t="s">
        <v>245</v>
      </c>
      <c r="O2" s="131"/>
      <c r="P2" s="131"/>
      <c r="Q2" s="133"/>
    </row>
    <row r="3" spans="3:17" ht="16" thickBot="1" x14ac:dyDescent="0.25">
      <c r="C3" s="176" t="s">
        <v>249</v>
      </c>
      <c r="D3" s="177"/>
      <c r="E3" s="177"/>
      <c r="F3" s="177"/>
      <c r="G3" s="177"/>
      <c r="H3" s="177"/>
      <c r="I3" s="177"/>
      <c r="J3" s="177"/>
      <c r="K3" s="177"/>
      <c r="L3" s="177"/>
      <c r="M3" s="177"/>
      <c r="N3" s="177"/>
      <c r="O3" s="177"/>
      <c r="P3" s="177"/>
      <c r="Q3" s="178"/>
    </row>
    <row r="4" spans="3:17" ht="64" x14ac:dyDescent="0.2">
      <c r="C4" s="170" t="s">
        <v>248</v>
      </c>
      <c r="D4" s="171" t="s">
        <v>157</v>
      </c>
      <c r="E4" s="172" t="s">
        <v>246</v>
      </c>
      <c r="F4" s="173" t="s">
        <v>247</v>
      </c>
      <c r="G4" s="174" t="s">
        <v>194</v>
      </c>
      <c r="H4" s="174" t="s">
        <v>191</v>
      </c>
      <c r="I4" s="87"/>
      <c r="J4" s="171" t="s">
        <v>190</v>
      </c>
      <c r="K4" s="174" t="s">
        <v>196</v>
      </c>
      <c r="L4" s="172" t="s">
        <v>99</v>
      </c>
      <c r="M4" s="88"/>
      <c r="N4" s="171" t="s">
        <v>190</v>
      </c>
      <c r="O4" s="174" t="s">
        <v>196</v>
      </c>
      <c r="P4" s="171" t="s">
        <v>99</v>
      </c>
      <c r="Q4" s="175"/>
    </row>
    <row r="5" spans="3:17" ht="16" x14ac:dyDescent="0.2">
      <c r="C5" s="168" t="s">
        <v>270</v>
      </c>
      <c r="D5" s="25"/>
      <c r="E5" s="26"/>
      <c r="F5" s="56"/>
      <c r="G5" s="184"/>
      <c r="H5" s="184"/>
      <c r="I5" s="4"/>
      <c r="J5" s="25"/>
      <c r="K5" s="184"/>
      <c r="L5" s="26"/>
      <c r="M5" s="5"/>
      <c r="N5" s="25"/>
      <c r="O5" s="184"/>
      <c r="P5" s="25"/>
      <c r="Q5" s="140"/>
    </row>
    <row r="6" spans="3:17" ht="16" x14ac:dyDescent="0.2">
      <c r="C6" s="168" t="s">
        <v>271</v>
      </c>
      <c r="D6" s="25"/>
      <c r="E6" s="26"/>
      <c r="F6" s="56"/>
      <c r="G6" s="184"/>
      <c r="H6" s="184"/>
      <c r="I6" s="4"/>
      <c r="J6" s="25"/>
      <c r="K6" s="184"/>
      <c r="L6" s="26"/>
      <c r="M6" s="5"/>
      <c r="N6" s="25"/>
      <c r="O6" s="184"/>
      <c r="P6" s="25"/>
      <c r="Q6" s="140"/>
    </row>
    <row r="7" spans="3:17" ht="16" thickBot="1" x14ac:dyDescent="0.25">
      <c r="C7" s="134"/>
      <c r="D7" s="135"/>
      <c r="E7" s="135"/>
      <c r="F7" s="135"/>
      <c r="G7" s="135"/>
      <c r="H7" s="135"/>
      <c r="I7" s="135"/>
      <c r="J7" s="135"/>
      <c r="K7" s="135"/>
      <c r="L7" s="135"/>
      <c r="M7" s="135"/>
      <c r="N7" s="135"/>
      <c r="O7" s="135"/>
      <c r="P7" s="135"/>
      <c r="Q7" s="136"/>
    </row>
    <row r="8" spans="3:17" ht="16" thickBot="1" x14ac:dyDescent="0.25">
      <c r="C8" s="179" t="s">
        <v>251</v>
      </c>
      <c r="D8" s="180"/>
      <c r="E8" s="180"/>
      <c r="F8" s="180"/>
      <c r="G8" s="180"/>
      <c r="H8" s="180"/>
      <c r="I8" s="180"/>
      <c r="J8" s="180"/>
      <c r="K8" s="180"/>
      <c r="L8" s="180"/>
      <c r="M8" s="180"/>
      <c r="N8" s="180"/>
      <c r="O8" s="180"/>
      <c r="P8" s="180"/>
      <c r="Q8" s="181"/>
    </row>
    <row r="9" spans="3:17" ht="64" x14ac:dyDescent="0.2">
      <c r="C9" s="170" t="s">
        <v>248</v>
      </c>
      <c r="D9" s="171" t="s">
        <v>157</v>
      </c>
      <c r="E9" s="172" t="s">
        <v>246</v>
      </c>
      <c r="F9" s="173" t="s">
        <v>247</v>
      </c>
      <c r="G9" s="174" t="s">
        <v>194</v>
      </c>
      <c r="H9" s="174" t="s">
        <v>191</v>
      </c>
      <c r="I9" s="135"/>
      <c r="J9" s="171" t="s">
        <v>190</v>
      </c>
      <c r="K9" s="174" t="s">
        <v>196</v>
      </c>
      <c r="L9" s="172" t="s">
        <v>99</v>
      </c>
      <c r="M9" s="135"/>
      <c r="N9" s="171" t="s">
        <v>190</v>
      </c>
      <c r="O9" s="174" t="s">
        <v>196</v>
      </c>
      <c r="P9" s="172" t="s">
        <v>99</v>
      </c>
      <c r="Q9" s="136"/>
    </row>
    <row r="10" spans="3:17" ht="16" x14ac:dyDescent="0.2">
      <c r="C10" s="168" t="s">
        <v>272</v>
      </c>
      <c r="D10" s="25"/>
      <c r="E10" s="26"/>
      <c r="F10" s="56"/>
      <c r="G10" s="184"/>
      <c r="H10" s="184"/>
      <c r="I10" s="4"/>
      <c r="J10" s="25"/>
      <c r="K10" s="184"/>
      <c r="L10" s="26"/>
      <c r="M10" s="4"/>
      <c r="N10" s="25"/>
      <c r="O10" s="184"/>
      <c r="P10" s="26"/>
      <c r="Q10" s="136"/>
    </row>
    <row r="11" spans="3:17" ht="16" x14ac:dyDescent="0.2">
      <c r="C11" s="168" t="s">
        <v>273</v>
      </c>
      <c r="D11" s="25"/>
      <c r="E11" s="26"/>
      <c r="F11" s="56"/>
      <c r="G11" s="184"/>
      <c r="H11" s="184"/>
      <c r="I11" s="4"/>
      <c r="J11" s="25"/>
      <c r="K11" s="184"/>
      <c r="L11" s="26"/>
      <c r="M11" s="4"/>
      <c r="N11" s="25"/>
      <c r="O11" s="184"/>
      <c r="P11" s="26"/>
      <c r="Q11" s="136"/>
    </row>
    <row r="12" spans="3:17" ht="16" thickBot="1" x14ac:dyDescent="0.25">
      <c r="C12" s="134"/>
      <c r="D12" s="135"/>
      <c r="E12" s="135"/>
      <c r="F12" s="135"/>
      <c r="G12" s="135"/>
      <c r="H12" s="135"/>
      <c r="I12" s="135"/>
      <c r="J12" s="135"/>
      <c r="K12" s="135"/>
      <c r="L12" s="135"/>
      <c r="M12" s="135"/>
      <c r="N12" s="135"/>
      <c r="O12" s="135"/>
      <c r="P12" s="135"/>
      <c r="Q12" s="136"/>
    </row>
    <row r="13" spans="3:17" ht="16" thickBot="1" x14ac:dyDescent="0.25">
      <c r="C13" s="179" t="s">
        <v>252</v>
      </c>
      <c r="D13" s="180"/>
      <c r="E13" s="180"/>
      <c r="F13" s="180"/>
      <c r="G13" s="180"/>
      <c r="H13" s="180"/>
      <c r="I13" s="180"/>
      <c r="J13" s="180"/>
      <c r="K13" s="180"/>
      <c r="L13" s="180"/>
      <c r="M13" s="180"/>
      <c r="N13" s="180"/>
      <c r="O13" s="180"/>
      <c r="P13" s="180"/>
      <c r="Q13" s="181"/>
    </row>
    <row r="14" spans="3:17" ht="65" thickBot="1" x14ac:dyDescent="0.25">
      <c r="C14" s="170" t="s">
        <v>248</v>
      </c>
      <c r="D14" s="171" t="s">
        <v>157</v>
      </c>
      <c r="E14" s="172" t="s">
        <v>246</v>
      </c>
      <c r="F14" s="173" t="s">
        <v>247</v>
      </c>
      <c r="G14" s="174" t="s">
        <v>194</v>
      </c>
      <c r="H14" s="174" t="s">
        <v>191</v>
      </c>
      <c r="I14" s="135"/>
      <c r="J14" s="171" t="s">
        <v>190</v>
      </c>
      <c r="K14" s="174" t="s">
        <v>196</v>
      </c>
      <c r="L14" s="172" t="s">
        <v>99</v>
      </c>
      <c r="M14" s="135"/>
      <c r="N14" s="171" t="s">
        <v>190</v>
      </c>
      <c r="O14" s="174" t="s">
        <v>196</v>
      </c>
      <c r="P14" s="172" t="s">
        <v>99</v>
      </c>
      <c r="Q14" s="139"/>
    </row>
    <row r="15" spans="3:17" ht="16" x14ac:dyDescent="0.2">
      <c r="C15" s="168" t="s">
        <v>274</v>
      </c>
      <c r="D15" s="25"/>
      <c r="E15" s="26"/>
      <c r="F15" s="56"/>
      <c r="G15" s="184"/>
      <c r="H15" s="184"/>
      <c r="I15" s="4"/>
      <c r="J15" s="25"/>
      <c r="K15" s="184"/>
      <c r="L15" s="26"/>
      <c r="M15" s="4"/>
      <c r="N15" s="25"/>
      <c r="O15" s="184"/>
      <c r="P15" s="26"/>
      <c r="Q15" s="136"/>
    </row>
    <row r="16" spans="3:17" ht="16" x14ac:dyDescent="0.2">
      <c r="C16" s="168" t="s">
        <v>275</v>
      </c>
      <c r="D16" s="25"/>
      <c r="E16" s="26"/>
      <c r="F16" s="56"/>
      <c r="G16" s="184"/>
      <c r="H16" s="184"/>
      <c r="I16" s="4"/>
      <c r="J16" s="25"/>
      <c r="K16" s="184"/>
      <c r="L16" s="26"/>
      <c r="M16" s="4"/>
      <c r="N16" s="25"/>
      <c r="O16" s="184"/>
      <c r="P16" s="26"/>
      <c r="Q16" s="136"/>
    </row>
    <row r="17" spans="3:17" ht="16" thickBot="1" x14ac:dyDescent="0.25">
      <c r="C17" s="134"/>
      <c r="D17" s="135"/>
      <c r="E17" s="135"/>
      <c r="F17" s="135"/>
      <c r="G17" s="135"/>
      <c r="H17" s="135"/>
      <c r="I17" s="135"/>
      <c r="J17" s="135"/>
      <c r="K17" s="135"/>
      <c r="L17" s="135"/>
      <c r="M17" s="135"/>
      <c r="N17" s="135"/>
      <c r="O17" s="135"/>
      <c r="P17" s="135"/>
      <c r="Q17" s="136"/>
    </row>
    <row r="18" spans="3:17" ht="16" thickBot="1" x14ac:dyDescent="0.25">
      <c r="C18" s="179" t="s">
        <v>269</v>
      </c>
      <c r="D18" s="180"/>
      <c r="E18" s="180"/>
      <c r="F18" s="180"/>
      <c r="G18" s="180"/>
      <c r="H18" s="180"/>
      <c r="I18" s="180"/>
      <c r="J18" s="180"/>
      <c r="K18" s="180"/>
      <c r="L18" s="180"/>
      <c r="M18" s="180"/>
      <c r="N18" s="180"/>
      <c r="O18" s="180"/>
      <c r="P18" s="180"/>
      <c r="Q18" s="181"/>
    </row>
    <row r="19" spans="3:17" ht="65" thickBot="1" x14ac:dyDescent="0.25">
      <c r="C19" s="170" t="s">
        <v>248</v>
      </c>
      <c r="D19" s="171" t="s">
        <v>157</v>
      </c>
      <c r="E19" s="172" t="s">
        <v>246</v>
      </c>
      <c r="F19" s="173" t="s">
        <v>247</v>
      </c>
      <c r="G19" s="174" t="s">
        <v>194</v>
      </c>
      <c r="H19" s="174" t="s">
        <v>191</v>
      </c>
      <c r="I19" s="135"/>
      <c r="J19" s="171" t="s">
        <v>190</v>
      </c>
      <c r="K19" s="174" t="s">
        <v>196</v>
      </c>
      <c r="L19" s="172" t="s">
        <v>99</v>
      </c>
      <c r="M19" s="135"/>
      <c r="N19" s="171" t="s">
        <v>190</v>
      </c>
      <c r="O19" s="174" t="s">
        <v>196</v>
      </c>
      <c r="P19" s="172" t="s">
        <v>99</v>
      </c>
      <c r="Q19" s="139"/>
    </row>
    <row r="20" spans="3:17" ht="17" thickBot="1" x14ac:dyDescent="0.25">
      <c r="C20" s="168" t="s">
        <v>276</v>
      </c>
      <c r="D20" s="41"/>
      <c r="E20" s="41"/>
      <c r="F20" s="182"/>
      <c r="G20" s="185"/>
      <c r="H20" s="185"/>
      <c r="I20" s="135"/>
      <c r="J20" s="41"/>
      <c r="K20" s="185"/>
      <c r="L20" s="41"/>
      <c r="M20" s="135"/>
      <c r="N20" s="41"/>
      <c r="O20" s="185"/>
      <c r="P20" s="41"/>
      <c r="Q20" s="139"/>
    </row>
    <row r="21" spans="3:17" ht="17" thickBot="1" x14ac:dyDescent="0.25">
      <c r="C21" s="169" t="s">
        <v>277</v>
      </c>
      <c r="D21" s="137"/>
      <c r="E21" s="137"/>
      <c r="F21" s="183"/>
      <c r="G21" s="186"/>
      <c r="H21" s="186"/>
      <c r="I21" s="138"/>
      <c r="J21" s="137"/>
      <c r="K21" s="186"/>
      <c r="L21" s="137"/>
      <c r="M21" s="138"/>
      <c r="N21" s="137"/>
      <c r="O21" s="186"/>
      <c r="P21" s="137"/>
      <c r="Q21" s="139"/>
    </row>
    <row r="24" spans="3:17" ht="16" thickBot="1" x14ac:dyDescent="0.25"/>
    <row r="25" spans="3:17" ht="16" thickBot="1" x14ac:dyDescent="0.25">
      <c r="C25" s="166"/>
      <c r="D25" t="s">
        <v>278</v>
      </c>
    </row>
    <row r="26" spans="3:17" ht="16" thickBot="1" x14ac:dyDescent="0.25"/>
    <row r="27" spans="3:17" ht="16" thickBot="1" x14ac:dyDescent="0.25">
      <c r="C27" s="144"/>
      <c r="D27" t="s">
        <v>280</v>
      </c>
    </row>
    <row r="28" spans="3:17" ht="16" thickBot="1" x14ac:dyDescent="0.25"/>
    <row r="29" spans="3:17" ht="16" thickBot="1" x14ac:dyDescent="0.25">
      <c r="C29" s="167"/>
      <c r="D29" t="s">
        <v>279</v>
      </c>
    </row>
  </sheetData>
  <mergeCells count="7">
    <mergeCell ref="C3:Q3"/>
    <mergeCell ref="C13:Q13"/>
    <mergeCell ref="C18:Q18"/>
    <mergeCell ref="J2:L2"/>
    <mergeCell ref="N2:P2"/>
    <mergeCell ref="C8:Q8"/>
    <mergeCell ref="C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2280-6686-4892-B4D5-03FE1C35B3C5}">
  <dimension ref="A1:E13"/>
  <sheetViews>
    <sheetView topLeftCell="B1" workbookViewId="0">
      <selection activeCell="E1" sqref="E1:E13"/>
    </sheetView>
  </sheetViews>
  <sheetFormatPr baseColWidth="10" defaultColWidth="8.83203125" defaultRowHeight="15" x14ac:dyDescent="0.2"/>
  <cols>
    <col min="1" max="1" width="9.5" bestFit="1" customWidth="1"/>
    <col min="2" max="2" width="70.5" style="1" bestFit="1" customWidth="1"/>
    <col min="3" max="5" width="15.6640625" style="1" customWidth="1"/>
  </cols>
  <sheetData>
    <row r="1" spans="1:5" ht="17" thickBot="1" x14ac:dyDescent="0.25">
      <c r="B1" s="143"/>
      <c r="C1" s="150" t="s">
        <v>185</v>
      </c>
      <c r="D1" s="150" t="s">
        <v>186</v>
      </c>
      <c r="E1" s="150" t="s">
        <v>187</v>
      </c>
    </row>
    <row r="2" spans="1:5" ht="33" thickBot="1" x14ac:dyDescent="0.25">
      <c r="B2" s="145" t="s">
        <v>10</v>
      </c>
      <c r="C2" s="151" t="s">
        <v>200</v>
      </c>
      <c r="D2" s="151" t="s">
        <v>199</v>
      </c>
      <c r="E2" s="151" t="s">
        <v>198</v>
      </c>
    </row>
    <row r="3" spans="1:5" ht="16" x14ac:dyDescent="0.2">
      <c r="A3" s="142" t="s">
        <v>10</v>
      </c>
      <c r="B3" s="146" t="s">
        <v>0</v>
      </c>
      <c r="C3" s="152">
        <v>7.0000000000000007E-2</v>
      </c>
      <c r="D3" s="152">
        <v>7.0000000000000007E-2</v>
      </c>
      <c r="E3" s="152">
        <v>7.0000000000000007E-2</v>
      </c>
    </row>
    <row r="4" spans="1:5" ht="16" x14ac:dyDescent="0.2">
      <c r="A4" s="142" t="s">
        <v>10</v>
      </c>
      <c r="B4" s="147" t="s">
        <v>18</v>
      </c>
      <c r="C4" s="153">
        <v>7.0000000000000007E-2</v>
      </c>
      <c r="D4" s="153">
        <v>7.0000000000000007E-2</v>
      </c>
      <c r="E4" s="154">
        <v>0.22</v>
      </c>
    </row>
    <row r="5" spans="1:5" ht="16" x14ac:dyDescent="0.2">
      <c r="A5" s="142" t="s">
        <v>10</v>
      </c>
      <c r="B5" s="147" t="s">
        <v>19</v>
      </c>
      <c r="C5" s="153">
        <v>7.0000000000000007E-2</v>
      </c>
      <c r="D5" s="153">
        <v>7.0000000000000007E-2</v>
      </c>
      <c r="E5" s="153">
        <v>7.0000000000000007E-2</v>
      </c>
    </row>
    <row r="6" spans="1:5" ht="16" x14ac:dyDescent="0.2">
      <c r="A6" s="142" t="s">
        <v>10</v>
      </c>
      <c r="B6" s="147" t="s">
        <v>33</v>
      </c>
      <c r="C6" s="153">
        <v>7.0000000000000007E-2</v>
      </c>
      <c r="D6" s="154">
        <v>0.22</v>
      </c>
      <c r="E6" s="153">
        <v>7.0000000000000007E-2</v>
      </c>
    </row>
    <row r="7" spans="1:5" ht="16" x14ac:dyDescent="0.2">
      <c r="A7" s="142" t="s">
        <v>10</v>
      </c>
      <c r="B7" s="147" t="s">
        <v>46</v>
      </c>
      <c r="C7" s="153">
        <v>7.0000000000000007E-2</v>
      </c>
      <c r="D7" s="153">
        <v>7.0000000000000007E-2</v>
      </c>
      <c r="E7" s="153">
        <v>7.0000000000000007E-2</v>
      </c>
    </row>
    <row r="8" spans="1:5" ht="16" x14ac:dyDescent="0.2">
      <c r="A8" s="142" t="s">
        <v>10</v>
      </c>
      <c r="B8" s="147" t="s">
        <v>60</v>
      </c>
      <c r="C8" s="153">
        <v>7.0000000000000007E-2</v>
      </c>
      <c r="D8" s="154">
        <v>0.22</v>
      </c>
      <c r="E8" s="153">
        <v>7.0000000000000007E-2</v>
      </c>
    </row>
    <row r="9" spans="1:5" ht="16" x14ac:dyDescent="0.2">
      <c r="A9" s="142" t="s">
        <v>10</v>
      </c>
      <c r="B9" s="147" t="s">
        <v>73</v>
      </c>
      <c r="C9" s="153">
        <v>7.0000000000000007E-2</v>
      </c>
      <c r="D9" s="153">
        <v>7.0000000000000007E-2</v>
      </c>
      <c r="E9" s="153">
        <v>7.0000000000000007E-2</v>
      </c>
    </row>
    <row r="10" spans="1:5" ht="16" x14ac:dyDescent="0.2">
      <c r="A10" s="142" t="s">
        <v>10</v>
      </c>
      <c r="B10" s="147" t="s">
        <v>83</v>
      </c>
      <c r="C10" s="153">
        <v>7.0000000000000007E-2</v>
      </c>
      <c r="D10" s="153">
        <v>7.0000000000000007E-2</v>
      </c>
      <c r="E10" s="154">
        <v>0.22</v>
      </c>
    </row>
    <row r="11" spans="1:5" ht="16" x14ac:dyDescent="0.2">
      <c r="A11" s="142" t="s">
        <v>10</v>
      </c>
      <c r="B11" s="148" t="s">
        <v>189</v>
      </c>
      <c r="C11" s="154">
        <v>0.22</v>
      </c>
      <c r="D11" s="153">
        <v>7.0000000000000007E-2</v>
      </c>
      <c r="E11" s="153">
        <v>7.0000000000000007E-2</v>
      </c>
    </row>
    <row r="12" spans="1:5" ht="16" x14ac:dyDescent="0.2">
      <c r="A12" s="142" t="s">
        <v>10</v>
      </c>
      <c r="B12" s="148" t="s">
        <v>188</v>
      </c>
      <c r="C12" s="154">
        <v>0.22</v>
      </c>
      <c r="D12" s="153">
        <v>7.0000000000000007E-2</v>
      </c>
      <c r="E12" s="153">
        <v>7.0000000000000007E-2</v>
      </c>
    </row>
    <row r="13" spans="1:5" ht="17" thickBot="1" x14ac:dyDescent="0.25">
      <c r="B13" s="149" t="s">
        <v>99</v>
      </c>
      <c r="C13" s="155">
        <f>SUM(C3:C12)</f>
        <v>1</v>
      </c>
      <c r="D13" s="155">
        <f t="shared" ref="D13:E13" si="0">SUM(D3:D12)</f>
        <v>1.0000000000000002</v>
      </c>
      <c r="E13" s="155">
        <f t="shared" si="0"/>
        <v>1.0000000000000002</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E8C3-1942-B949-AFA3-4BCD059915C9}">
  <dimension ref="B2:E8"/>
  <sheetViews>
    <sheetView showGridLines="0" zoomScale="140" zoomScaleNormal="140" workbookViewId="0">
      <selection activeCell="B3" sqref="B3:E8"/>
    </sheetView>
  </sheetViews>
  <sheetFormatPr baseColWidth="10" defaultRowHeight="15" x14ac:dyDescent="0.2"/>
  <cols>
    <col min="2" max="2" width="10.6640625" customWidth="1"/>
    <col min="3" max="4" width="10" customWidth="1"/>
  </cols>
  <sheetData>
    <row r="2" spans="2:5" ht="16" thickBot="1" x14ac:dyDescent="0.25">
      <c r="B2" s="129"/>
      <c r="D2" s="130"/>
      <c r="E2" s="130"/>
    </row>
    <row r="3" spans="2:5" ht="17" thickBot="1" x14ac:dyDescent="0.25">
      <c r="B3" s="165"/>
      <c r="C3" s="159" t="s">
        <v>185</v>
      </c>
      <c r="D3" s="159" t="s">
        <v>186</v>
      </c>
      <c r="E3" s="159" t="s">
        <v>187</v>
      </c>
    </row>
    <row r="4" spans="2:5" ht="16" x14ac:dyDescent="0.2">
      <c r="B4" s="156" t="s">
        <v>253</v>
      </c>
      <c r="C4" s="160" t="s">
        <v>257</v>
      </c>
      <c r="D4" s="160" t="s">
        <v>258</v>
      </c>
      <c r="E4" s="160" t="s">
        <v>259</v>
      </c>
    </row>
    <row r="5" spans="2:5" ht="16" x14ac:dyDescent="0.2">
      <c r="B5" s="157" t="s">
        <v>254</v>
      </c>
      <c r="C5" s="161" t="s">
        <v>260</v>
      </c>
      <c r="D5" s="161" t="s">
        <v>261</v>
      </c>
      <c r="E5" s="161" t="s">
        <v>262</v>
      </c>
    </row>
    <row r="6" spans="2:5" ht="16" x14ac:dyDescent="0.2">
      <c r="B6" s="157" t="s">
        <v>255</v>
      </c>
      <c r="C6" s="161" t="s">
        <v>263</v>
      </c>
      <c r="D6" s="161" t="s">
        <v>265</v>
      </c>
      <c r="E6" s="161" t="s">
        <v>266</v>
      </c>
    </row>
    <row r="7" spans="2:5" ht="17" thickBot="1" x14ac:dyDescent="0.25">
      <c r="B7" s="158" t="s">
        <v>256</v>
      </c>
      <c r="C7" s="162" t="s">
        <v>264</v>
      </c>
      <c r="D7" s="162" t="s">
        <v>267</v>
      </c>
      <c r="E7" s="162" t="s">
        <v>268</v>
      </c>
    </row>
    <row r="8" spans="2:5" ht="17" thickBot="1" x14ac:dyDescent="0.25">
      <c r="B8" s="164" t="s">
        <v>99</v>
      </c>
      <c r="C8" s="163">
        <v>1</v>
      </c>
      <c r="D8" s="163">
        <v>1</v>
      </c>
      <c r="E8" s="163">
        <v>1</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F1F6-8817-4A6D-9649-C4FFF9895F8B}">
  <dimension ref="B1:D17"/>
  <sheetViews>
    <sheetView showGridLines="0" tabSelected="1" workbookViewId="0">
      <selection activeCell="B2" sqref="B2:D9"/>
    </sheetView>
  </sheetViews>
  <sheetFormatPr baseColWidth="10" defaultColWidth="8.83203125" defaultRowHeight="15" x14ac:dyDescent="0.2"/>
  <cols>
    <col min="2" max="2" width="8.83203125" style="127"/>
    <col min="3" max="3" width="9.83203125" customWidth="1"/>
    <col min="4" max="4" width="21" customWidth="1"/>
  </cols>
  <sheetData>
    <row r="1" spans="2:4" ht="16" thickBot="1" x14ac:dyDescent="0.25"/>
    <row r="2" spans="2:4" x14ac:dyDescent="0.2">
      <c r="B2" s="191" t="s">
        <v>250</v>
      </c>
      <c r="C2" s="188">
        <v>4</v>
      </c>
      <c r="D2" s="198" t="s">
        <v>125</v>
      </c>
    </row>
    <row r="3" spans="2:4" x14ac:dyDescent="0.2">
      <c r="B3" s="192"/>
      <c r="C3" s="187">
        <v>3</v>
      </c>
      <c r="D3" s="195" t="s">
        <v>126</v>
      </c>
    </row>
    <row r="4" spans="2:4" x14ac:dyDescent="0.2">
      <c r="B4" s="192"/>
      <c r="C4" s="187">
        <v>2</v>
      </c>
      <c r="D4" s="195" t="s">
        <v>127</v>
      </c>
    </row>
    <row r="5" spans="2:4" x14ac:dyDescent="0.2">
      <c r="B5" s="192"/>
      <c r="C5" s="187">
        <v>1</v>
      </c>
      <c r="D5" s="195" t="s">
        <v>128</v>
      </c>
    </row>
    <row r="6" spans="2:4" x14ac:dyDescent="0.2">
      <c r="B6" s="192"/>
      <c r="C6" s="187">
        <v>0</v>
      </c>
      <c r="D6" s="195" t="s">
        <v>129</v>
      </c>
    </row>
    <row r="7" spans="2:4" x14ac:dyDescent="0.2">
      <c r="B7" s="189"/>
      <c r="C7" s="18"/>
      <c r="D7" s="190"/>
    </row>
    <row r="8" spans="2:4" x14ac:dyDescent="0.2">
      <c r="B8" s="192" t="s">
        <v>157</v>
      </c>
      <c r="C8" s="194" t="s">
        <v>94</v>
      </c>
      <c r="D8" s="195" t="s">
        <v>130</v>
      </c>
    </row>
    <row r="9" spans="2:4" ht="16" thickBot="1" x14ac:dyDescent="0.25">
      <c r="B9" s="193"/>
      <c r="C9" s="196" t="s">
        <v>95</v>
      </c>
      <c r="D9" s="197" t="s">
        <v>131</v>
      </c>
    </row>
    <row r="17" spans="4:4" x14ac:dyDescent="0.2">
      <c r="D17" s="41"/>
    </row>
  </sheetData>
  <mergeCells count="2">
    <mergeCell ref="B2:B6"/>
    <mergeCell ref="B8:B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90F2-A66A-4A94-933B-D0CB4216CF42}">
  <sheetPr>
    <pageSetUpPr fitToPage="1"/>
  </sheetPr>
  <dimension ref="A1:C35"/>
  <sheetViews>
    <sheetView workbookViewId="0"/>
  </sheetViews>
  <sheetFormatPr baseColWidth="10" defaultColWidth="8.83203125" defaultRowHeight="15" x14ac:dyDescent="0.2"/>
  <cols>
    <col min="1" max="1" width="120.6640625" customWidth="1"/>
    <col min="2" max="2" width="14.5" style="20" bestFit="1" customWidth="1"/>
    <col min="3" max="3" width="16.6640625" style="20" customWidth="1"/>
    <col min="7" max="7" width="12.6640625" customWidth="1"/>
  </cols>
  <sheetData>
    <row r="1" spans="1:3" x14ac:dyDescent="0.2">
      <c r="A1" s="6" t="s">
        <v>96</v>
      </c>
      <c r="B1" s="6" t="s">
        <v>100</v>
      </c>
      <c r="C1" s="6" t="s">
        <v>116</v>
      </c>
    </row>
    <row r="2" spans="1:3" x14ac:dyDescent="0.2">
      <c r="A2" s="3"/>
      <c r="B2" s="19"/>
      <c r="C2" s="19"/>
    </row>
    <row r="3" spans="1:3" x14ac:dyDescent="0.2">
      <c r="A3" s="3"/>
      <c r="B3" s="19"/>
      <c r="C3" s="19"/>
    </row>
    <row r="4" spans="1:3" x14ac:dyDescent="0.2">
      <c r="A4" s="3"/>
      <c r="B4" s="19"/>
      <c r="C4" s="19"/>
    </row>
    <row r="5" spans="1:3" x14ac:dyDescent="0.2">
      <c r="A5" s="3"/>
      <c r="B5" s="19"/>
      <c r="C5" s="19"/>
    </row>
    <row r="6" spans="1:3" x14ac:dyDescent="0.2">
      <c r="A6" s="3"/>
      <c r="B6" s="19"/>
      <c r="C6" s="19"/>
    </row>
    <row r="7" spans="1:3" x14ac:dyDescent="0.2">
      <c r="A7" s="3"/>
      <c r="B7" s="19"/>
      <c r="C7" s="19"/>
    </row>
    <row r="8" spans="1:3" x14ac:dyDescent="0.2">
      <c r="A8" s="3"/>
      <c r="B8" s="19"/>
      <c r="C8" s="19"/>
    </row>
    <row r="9" spans="1:3" x14ac:dyDescent="0.2">
      <c r="A9" s="3"/>
      <c r="B9" s="19"/>
      <c r="C9" s="19"/>
    </row>
    <row r="10" spans="1:3" x14ac:dyDescent="0.2">
      <c r="A10" s="3"/>
      <c r="B10" s="19"/>
      <c r="C10" s="19"/>
    </row>
    <row r="11" spans="1:3" x14ac:dyDescent="0.2">
      <c r="A11" s="3"/>
      <c r="B11" s="19"/>
      <c r="C11" s="19"/>
    </row>
    <row r="12" spans="1:3" x14ac:dyDescent="0.2">
      <c r="A12" s="5"/>
      <c r="B12" s="21"/>
      <c r="C12" s="21"/>
    </row>
    <row r="13" spans="1:3" x14ac:dyDescent="0.2">
      <c r="A13" s="6" t="s">
        <v>96</v>
      </c>
      <c r="B13" s="6" t="s">
        <v>101</v>
      </c>
      <c r="C13" s="6" t="s">
        <v>116</v>
      </c>
    </row>
    <row r="14" spans="1:3" x14ac:dyDescent="0.2">
      <c r="A14" s="3"/>
      <c r="B14" s="19"/>
      <c r="C14" s="19"/>
    </row>
    <row r="15" spans="1:3" x14ac:dyDescent="0.2">
      <c r="A15" s="3"/>
      <c r="B15" s="19"/>
      <c r="C15" s="19"/>
    </row>
    <row r="16" spans="1:3" x14ac:dyDescent="0.2">
      <c r="A16" s="3"/>
      <c r="B16" s="19"/>
      <c r="C16" s="19"/>
    </row>
    <row r="17" spans="1:3" x14ac:dyDescent="0.2">
      <c r="A17" s="3"/>
      <c r="B17" s="19"/>
      <c r="C17" s="19"/>
    </row>
    <row r="18" spans="1:3" x14ac:dyDescent="0.2">
      <c r="A18" s="3"/>
      <c r="B18" s="19"/>
      <c r="C18" s="19"/>
    </row>
    <row r="19" spans="1:3" x14ac:dyDescent="0.2">
      <c r="A19" s="3"/>
      <c r="B19" s="19"/>
      <c r="C19" s="19"/>
    </row>
    <row r="20" spans="1:3" x14ac:dyDescent="0.2">
      <c r="A20" s="3"/>
      <c r="B20" s="19"/>
      <c r="C20" s="19"/>
    </row>
    <row r="21" spans="1:3" x14ac:dyDescent="0.2">
      <c r="A21" s="3"/>
      <c r="B21" s="19"/>
      <c r="C21" s="19"/>
    </row>
    <row r="22" spans="1:3" x14ac:dyDescent="0.2">
      <c r="A22" s="3"/>
      <c r="B22" s="19"/>
      <c r="C22" s="19"/>
    </row>
    <row r="23" spans="1:3" x14ac:dyDescent="0.2">
      <c r="A23" s="3"/>
      <c r="B23" s="19"/>
      <c r="C23" s="19"/>
    </row>
    <row r="24" spans="1:3" x14ac:dyDescent="0.2">
      <c r="A24" s="5"/>
      <c r="B24" s="21"/>
      <c r="C24" s="21"/>
    </row>
    <row r="25" spans="1:3" x14ac:dyDescent="0.2">
      <c r="A25" s="6" t="s">
        <v>96</v>
      </c>
      <c r="B25" s="6" t="s">
        <v>102</v>
      </c>
      <c r="C25" s="6" t="s">
        <v>116</v>
      </c>
    </row>
    <row r="26" spans="1:3" x14ac:dyDescent="0.2">
      <c r="A26" s="3"/>
      <c r="B26" s="19"/>
      <c r="C26" s="19"/>
    </row>
    <row r="27" spans="1:3" x14ac:dyDescent="0.2">
      <c r="A27" s="3"/>
      <c r="B27" s="19"/>
      <c r="C27" s="19"/>
    </row>
    <row r="28" spans="1:3" x14ac:dyDescent="0.2">
      <c r="A28" s="3"/>
      <c r="B28" s="19"/>
      <c r="C28" s="19"/>
    </row>
    <row r="29" spans="1:3" x14ac:dyDescent="0.2">
      <c r="A29" s="3"/>
      <c r="B29" s="19"/>
      <c r="C29" s="19"/>
    </row>
    <row r="30" spans="1:3" x14ac:dyDescent="0.2">
      <c r="A30" s="3"/>
      <c r="B30" s="19"/>
      <c r="C30" s="19"/>
    </row>
    <row r="31" spans="1:3" x14ac:dyDescent="0.2">
      <c r="A31" s="3"/>
      <c r="B31" s="19"/>
      <c r="C31" s="19"/>
    </row>
    <row r="32" spans="1:3" x14ac:dyDescent="0.2">
      <c r="A32" s="3"/>
      <c r="B32" s="19"/>
      <c r="C32" s="19"/>
    </row>
    <row r="33" spans="1:3" x14ac:dyDescent="0.2">
      <c r="A33" s="3"/>
      <c r="B33" s="19"/>
      <c r="C33" s="19"/>
    </row>
    <row r="34" spans="1:3" x14ac:dyDescent="0.2">
      <c r="A34" s="3"/>
      <c r="B34" s="19"/>
      <c r="C34" s="19"/>
    </row>
    <row r="35" spans="1:3" x14ac:dyDescent="0.2">
      <c r="A35" s="3"/>
      <c r="B35" s="19"/>
      <c r="C35" s="19"/>
    </row>
  </sheetData>
  <pageMargins left="0.25" right="0.25" top="0.25" bottom="0.25" header="0.3" footer="0.3"/>
  <pageSetup scale="68"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46BC3-E1D2-4DF6-9A56-58DB0177C769}">
  <dimension ref="A1:A9"/>
  <sheetViews>
    <sheetView zoomScaleNormal="100" workbookViewId="0"/>
  </sheetViews>
  <sheetFormatPr baseColWidth="10" defaultColWidth="8.83203125" defaultRowHeight="15" x14ac:dyDescent="0.2"/>
  <cols>
    <col min="1" max="1" width="201" bestFit="1" customWidth="1"/>
  </cols>
  <sheetData>
    <row r="1" spans="1:1" x14ac:dyDescent="0.2">
      <c r="A1" s="2" t="s">
        <v>122</v>
      </c>
    </row>
    <row r="2" spans="1:1" x14ac:dyDescent="0.2">
      <c r="A2" t="s">
        <v>123</v>
      </c>
    </row>
    <row r="3" spans="1:1" ht="16" x14ac:dyDescent="0.2">
      <c r="A3" s="1" t="s">
        <v>120</v>
      </c>
    </row>
    <row r="4" spans="1:1" x14ac:dyDescent="0.2">
      <c r="A4" t="s">
        <v>97</v>
      </c>
    </row>
    <row r="5" spans="1:1" x14ac:dyDescent="0.2">
      <c r="A5" t="s">
        <v>117</v>
      </c>
    </row>
    <row r="6" spans="1:1" x14ac:dyDescent="0.2">
      <c r="A6" t="s">
        <v>118</v>
      </c>
    </row>
    <row r="7" spans="1:1" x14ac:dyDescent="0.2">
      <c r="A7" t="s">
        <v>119</v>
      </c>
    </row>
    <row r="8" spans="1:1" x14ac:dyDescent="0.2">
      <c r="A8" t="s">
        <v>121</v>
      </c>
    </row>
    <row r="9" spans="1:1" x14ac:dyDescent="0.2">
      <c r="A9" t="s">
        <v>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Scoring</vt:lpstr>
      <vt:lpstr>Scoring Overview</vt:lpstr>
      <vt:lpstr>Profiles</vt:lpstr>
      <vt:lpstr>Profiles Overview</vt:lpstr>
      <vt:lpstr>Likert-Scale-Key</vt:lpstr>
      <vt:lpstr>Commentary</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edmundson</dc:creator>
  <cp:lastModifiedBy>Sérgio Ramos</cp:lastModifiedBy>
  <cp:lastPrinted>2022-12-15T16:55:38Z</cp:lastPrinted>
  <dcterms:created xsi:type="dcterms:W3CDTF">2022-11-10T13:36:55Z</dcterms:created>
  <dcterms:modified xsi:type="dcterms:W3CDTF">2025-06-17T15:05:54Z</dcterms:modified>
</cp:coreProperties>
</file>