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sergio.ramos/Downloads/SIEM-Selection-Methodology-main/"/>
    </mc:Choice>
  </mc:AlternateContent>
  <xr:revisionPtr revIDLastSave="0" documentId="13_ncr:1_{84656216-343B-254D-8A14-74746FBAFF51}" xr6:coauthVersionLast="47" xr6:coauthVersionMax="47" xr10:uidLastSave="{00000000-0000-0000-0000-000000000000}"/>
  <bookViews>
    <workbookView xWindow="0" yWindow="760" windowWidth="29400" windowHeight="16980" xr2:uid="{F4D47EB6-AEA2-4FF6-B487-7D82ABF40C70}"/>
  </bookViews>
  <sheets>
    <sheet name="Scoring" sheetId="1" r:id="rId1"/>
    <sheet name="Likert-Scale-Key" sheetId="5" r:id="rId2"/>
    <sheet name="Profiles" sheetId="2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26" l="1"/>
  <c r="E14" i="26"/>
  <c r="D14" i="26"/>
  <c r="T211" i="1" l="1"/>
  <c r="T209" i="1"/>
  <c r="U209" i="1"/>
  <c r="U185" i="1"/>
  <c r="U186" i="1"/>
  <c r="U187" i="1"/>
  <c r="U188" i="1"/>
  <c r="U190" i="1"/>
  <c r="U191" i="1"/>
  <c r="U192" i="1"/>
  <c r="U177" i="1"/>
  <c r="U178" i="1"/>
  <c r="U179" i="1"/>
  <c r="U180" i="1"/>
  <c r="U181" i="1"/>
  <c r="U182" i="1"/>
  <c r="U183" i="1"/>
  <c r="U184" i="1"/>
  <c r="T185" i="1"/>
  <c r="T186" i="1"/>
  <c r="T187" i="1"/>
  <c r="T188" i="1"/>
  <c r="T190" i="1"/>
  <c r="T191" i="1"/>
  <c r="T192" i="1"/>
  <c r="T177" i="1"/>
  <c r="T178" i="1"/>
  <c r="T179" i="1"/>
  <c r="T180" i="1"/>
  <c r="T181" i="1"/>
  <c r="T182" i="1"/>
  <c r="T183" i="1"/>
  <c r="T184" i="1"/>
  <c r="U176" i="1"/>
  <c r="T176" i="1"/>
  <c r="U168" i="1"/>
  <c r="U169" i="1"/>
  <c r="U170" i="1"/>
  <c r="U146" i="1"/>
  <c r="U147" i="1"/>
  <c r="U148" i="1"/>
  <c r="U149" i="1"/>
  <c r="U150" i="1"/>
  <c r="U151" i="1"/>
  <c r="U152" i="1"/>
  <c r="U153" i="1"/>
  <c r="U154" i="1"/>
  <c r="U155" i="1"/>
  <c r="U156" i="1"/>
  <c r="U157" i="1"/>
  <c r="U158" i="1"/>
  <c r="U159" i="1"/>
  <c r="U160" i="1"/>
  <c r="U161" i="1"/>
  <c r="U162" i="1"/>
  <c r="U163" i="1"/>
  <c r="U164" i="1"/>
  <c r="U166" i="1"/>
  <c r="U167" i="1"/>
  <c r="T146" i="1"/>
  <c r="T147" i="1"/>
  <c r="T148" i="1"/>
  <c r="T149" i="1"/>
  <c r="T150" i="1"/>
  <c r="T151" i="1"/>
  <c r="T152" i="1"/>
  <c r="T153" i="1"/>
  <c r="T154" i="1"/>
  <c r="T155" i="1"/>
  <c r="T156" i="1"/>
  <c r="T157" i="1"/>
  <c r="T158" i="1"/>
  <c r="T159" i="1"/>
  <c r="T160" i="1"/>
  <c r="T161" i="1"/>
  <c r="T162" i="1"/>
  <c r="T163" i="1"/>
  <c r="T164" i="1"/>
  <c r="T166" i="1"/>
  <c r="T167" i="1"/>
  <c r="T168" i="1"/>
  <c r="T169" i="1"/>
  <c r="T170" i="1"/>
  <c r="U145" i="1"/>
  <c r="T145" i="1"/>
  <c r="U128" i="1"/>
  <c r="U129" i="1"/>
  <c r="U130" i="1"/>
  <c r="U131" i="1"/>
  <c r="U132" i="1"/>
  <c r="U133" i="1"/>
  <c r="U134" i="1"/>
  <c r="U136" i="1"/>
  <c r="U137" i="1"/>
  <c r="U138" i="1"/>
  <c r="U139" i="1"/>
  <c r="T128" i="1"/>
  <c r="T140" i="1" s="1"/>
  <c r="T129" i="1"/>
  <c r="T130" i="1"/>
  <c r="T131" i="1"/>
  <c r="T132" i="1"/>
  <c r="T133" i="1"/>
  <c r="T134" i="1"/>
  <c r="T136" i="1"/>
  <c r="T137" i="1"/>
  <c r="T138" i="1"/>
  <c r="T139" i="1"/>
  <c r="U127" i="1"/>
  <c r="T127" i="1"/>
  <c r="U108" i="1"/>
  <c r="U109" i="1"/>
  <c r="U110" i="1"/>
  <c r="U111" i="1"/>
  <c r="U112" i="1"/>
  <c r="U113" i="1"/>
  <c r="U114" i="1"/>
  <c r="U115" i="1"/>
  <c r="U116" i="1"/>
  <c r="U117" i="1"/>
  <c r="U118" i="1"/>
  <c r="U119" i="1"/>
  <c r="U121" i="1"/>
  <c r="T108" i="1"/>
  <c r="T109" i="1"/>
  <c r="T110" i="1"/>
  <c r="T111" i="1"/>
  <c r="T112" i="1"/>
  <c r="T113" i="1"/>
  <c r="T114" i="1"/>
  <c r="T115" i="1"/>
  <c r="T116" i="1"/>
  <c r="T117" i="1"/>
  <c r="T118" i="1"/>
  <c r="T122" i="1" s="1"/>
  <c r="T119" i="1"/>
  <c r="T121" i="1"/>
  <c r="U107" i="1"/>
  <c r="T107" i="1"/>
  <c r="U101" i="1"/>
  <c r="T101" i="1"/>
  <c r="U85" i="1"/>
  <c r="U86" i="1"/>
  <c r="U87" i="1"/>
  <c r="U88" i="1"/>
  <c r="U89" i="1"/>
  <c r="U90" i="1"/>
  <c r="U91" i="1"/>
  <c r="U92" i="1"/>
  <c r="U93" i="1"/>
  <c r="U94" i="1"/>
  <c r="U95" i="1"/>
  <c r="U96" i="1"/>
  <c r="U97" i="1"/>
  <c r="U98" i="1"/>
  <c r="U99" i="1"/>
  <c r="T85" i="1"/>
  <c r="T86" i="1"/>
  <c r="T87" i="1"/>
  <c r="T88" i="1"/>
  <c r="T89" i="1"/>
  <c r="T90" i="1"/>
  <c r="T91" i="1"/>
  <c r="T92" i="1"/>
  <c r="T93" i="1"/>
  <c r="T94" i="1"/>
  <c r="T95" i="1"/>
  <c r="T96" i="1"/>
  <c r="T97" i="1"/>
  <c r="T98" i="1"/>
  <c r="T99" i="1"/>
  <c r="U84" i="1"/>
  <c r="T84" i="1"/>
  <c r="U66" i="1"/>
  <c r="U67" i="1"/>
  <c r="U68" i="1"/>
  <c r="U69" i="1"/>
  <c r="U70" i="1"/>
  <c r="U71" i="1"/>
  <c r="U79" i="1" s="1"/>
  <c r="U72" i="1"/>
  <c r="U73" i="1"/>
  <c r="U75" i="1"/>
  <c r="U76" i="1"/>
  <c r="U77" i="1"/>
  <c r="U78" i="1"/>
  <c r="T66" i="1"/>
  <c r="T67" i="1"/>
  <c r="T79" i="1" s="1"/>
  <c r="T68" i="1"/>
  <c r="T69" i="1"/>
  <c r="T70" i="1"/>
  <c r="T71" i="1"/>
  <c r="T72" i="1"/>
  <c r="T73" i="1"/>
  <c r="T75" i="1"/>
  <c r="T76" i="1"/>
  <c r="T77" i="1"/>
  <c r="T78" i="1"/>
  <c r="U65" i="1"/>
  <c r="T65" i="1"/>
  <c r="U52" i="1"/>
  <c r="U53" i="1"/>
  <c r="U54" i="1"/>
  <c r="U55" i="1"/>
  <c r="U56" i="1"/>
  <c r="U57" i="1"/>
  <c r="U58" i="1"/>
  <c r="U59" i="1"/>
  <c r="T52" i="1"/>
  <c r="T53" i="1"/>
  <c r="T54" i="1"/>
  <c r="T55" i="1"/>
  <c r="T56" i="1"/>
  <c r="T57" i="1"/>
  <c r="T58" i="1"/>
  <c r="T59" i="1"/>
  <c r="U42" i="1"/>
  <c r="U43" i="1"/>
  <c r="U44" i="1"/>
  <c r="U45" i="1"/>
  <c r="U46" i="1"/>
  <c r="U47" i="1"/>
  <c r="U48" i="1"/>
  <c r="U49" i="1"/>
  <c r="U50" i="1"/>
  <c r="T42" i="1"/>
  <c r="T43" i="1"/>
  <c r="T44" i="1"/>
  <c r="T45" i="1"/>
  <c r="T46" i="1"/>
  <c r="T47" i="1"/>
  <c r="T48" i="1"/>
  <c r="T49" i="1"/>
  <c r="T50" i="1"/>
  <c r="U41" i="1"/>
  <c r="T41" i="1"/>
  <c r="U22" i="1"/>
  <c r="U23" i="1"/>
  <c r="U24" i="1"/>
  <c r="U25" i="1"/>
  <c r="U26" i="1"/>
  <c r="U27" i="1"/>
  <c r="U28" i="1"/>
  <c r="U29" i="1"/>
  <c r="U36" i="1" s="1"/>
  <c r="U31" i="1"/>
  <c r="U32" i="1"/>
  <c r="U33" i="1"/>
  <c r="U34" i="1"/>
  <c r="U35" i="1"/>
  <c r="T22" i="1"/>
  <c r="T23" i="1"/>
  <c r="T24" i="1"/>
  <c r="T25" i="1"/>
  <c r="T26" i="1"/>
  <c r="T27" i="1"/>
  <c r="T28" i="1"/>
  <c r="T29" i="1"/>
  <c r="T31" i="1"/>
  <c r="T32" i="1"/>
  <c r="T33" i="1"/>
  <c r="T34" i="1"/>
  <c r="T35" i="1"/>
  <c r="U21" i="1"/>
  <c r="T21" i="1"/>
  <c r="U199" i="1"/>
  <c r="U201" i="1"/>
  <c r="U202" i="1"/>
  <c r="U203" i="1"/>
  <c r="U204" i="1"/>
  <c r="U207" i="1" s="1"/>
  <c r="U205" i="1"/>
  <c r="U206" i="1"/>
  <c r="T199" i="1"/>
  <c r="T201" i="1"/>
  <c r="T202" i="1"/>
  <c r="T203" i="1"/>
  <c r="T204" i="1"/>
  <c r="T205" i="1"/>
  <c r="T206" i="1"/>
  <c r="U198" i="1"/>
  <c r="T198" i="1"/>
  <c r="T207" i="1"/>
  <c r="U5" i="1"/>
  <c r="U6" i="1"/>
  <c r="U7" i="1"/>
  <c r="U8" i="1"/>
  <c r="U9" i="1"/>
  <c r="U10" i="1"/>
  <c r="U11" i="1"/>
  <c r="U13" i="1"/>
  <c r="U14" i="1"/>
  <c r="U15" i="1"/>
  <c r="T5" i="1"/>
  <c r="T6" i="1"/>
  <c r="T7" i="1"/>
  <c r="T8" i="1"/>
  <c r="T9" i="1"/>
  <c r="T10" i="1"/>
  <c r="T11" i="1"/>
  <c r="T13" i="1"/>
  <c r="T14" i="1"/>
  <c r="T15" i="1"/>
  <c r="U4" i="1"/>
  <c r="T4" i="1"/>
  <c r="P199" i="1"/>
  <c r="P201" i="1"/>
  <c r="P202" i="1"/>
  <c r="P203" i="1"/>
  <c r="P204" i="1"/>
  <c r="P205" i="1"/>
  <c r="P206" i="1"/>
  <c r="O199" i="1"/>
  <c r="O201" i="1"/>
  <c r="O202" i="1"/>
  <c r="O203" i="1"/>
  <c r="O204" i="1"/>
  <c r="O205" i="1"/>
  <c r="O206" i="1"/>
  <c r="P198" i="1"/>
  <c r="P207" i="1" s="1"/>
  <c r="O198" i="1"/>
  <c r="O207" i="1" s="1"/>
  <c r="K198" i="1"/>
  <c r="J198" i="1"/>
  <c r="P185" i="1"/>
  <c r="P186" i="1"/>
  <c r="P187" i="1"/>
  <c r="P188" i="1"/>
  <c r="P190" i="1"/>
  <c r="P191" i="1"/>
  <c r="P192" i="1"/>
  <c r="P177" i="1"/>
  <c r="P178" i="1"/>
  <c r="P179" i="1"/>
  <c r="P180" i="1"/>
  <c r="P181" i="1"/>
  <c r="P182" i="1"/>
  <c r="P183" i="1"/>
  <c r="P184" i="1"/>
  <c r="O185" i="1"/>
  <c r="O186" i="1"/>
  <c r="O187" i="1"/>
  <c r="O188" i="1"/>
  <c r="O190" i="1"/>
  <c r="O191" i="1"/>
  <c r="O192" i="1"/>
  <c r="O177" i="1"/>
  <c r="O178" i="1"/>
  <c r="O179" i="1"/>
  <c r="O180" i="1"/>
  <c r="O181" i="1"/>
  <c r="O182" i="1"/>
  <c r="O183" i="1"/>
  <c r="O184" i="1"/>
  <c r="P176" i="1"/>
  <c r="O176" i="1"/>
  <c r="K176" i="1"/>
  <c r="J176" i="1"/>
  <c r="P166" i="1"/>
  <c r="P167" i="1"/>
  <c r="P168" i="1"/>
  <c r="P169" i="1"/>
  <c r="P170" i="1"/>
  <c r="O166" i="1"/>
  <c r="O167" i="1"/>
  <c r="O168" i="1"/>
  <c r="O169" i="1"/>
  <c r="O170" i="1"/>
  <c r="P146" i="1"/>
  <c r="P147" i="1"/>
  <c r="P148" i="1"/>
  <c r="P149" i="1"/>
  <c r="P150" i="1"/>
  <c r="P151" i="1"/>
  <c r="P152" i="1"/>
  <c r="P153" i="1"/>
  <c r="P154" i="1"/>
  <c r="P155" i="1"/>
  <c r="P156" i="1"/>
  <c r="P157" i="1"/>
  <c r="P158" i="1"/>
  <c r="P159" i="1"/>
  <c r="P160" i="1"/>
  <c r="P161" i="1"/>
  <c r="P162" i="1"/>
  <c r="P163" i="1"/>
  <c r="P164" i="1"/>
  <c r="O146" i="1"/>
  <c r="O147" i="1"/>
  <c r="O148" i="1"/>
  <c r="O149" i="1"/>
  <c r="O150" i="1"/>
  <c r="O151" i="1"/>
  <c r="O152" i="1"/>
  <c r="O153" i="1"/>
  <c r="O154" i="1"/>
  <c r="O155" i="1"/>
  <c r="O156" i="1"/>
  <c r="O157" i="1"/>
  <c r="O158" i="1"/>
  <c r="O159" i="1"/>
  <c r="O160" i="1"/>
  <c r="O161" i="1"/>
  <c r="O162" i="1"/>
  <c r="O163" i="1"/>
  <c r="O164" i="1"/>
  <c r="P145" i="1"/>
  <c r="O145" i="1"/>
  <c r="K145" i="1"/>
  <c r="J145" i="1"/>
  <c r="P128" i="1"/>
  <c r="P129" i="1"/>
  <c r="P130" i="1"/>
  <c r="P131" i="1"/>
  <c r="P132" i="1"/>
  <c r="P133" i="1"/>
  <c r="P134" i="1"/>
  <c r="P136" i="1"/>
  <c r="P137" i="1"/>
  <c r="P138" i="1"/>
  <c r="P139" i="1"/>
  <c r="O128" i="1"/>
  <c r="O129" i="1"/>
  <c r="O130" i="1"/>
  <c r="O131" i="1"/>
  <c r="O132" i="1"/>
  <c r="O133" i="1"/>
  <c r="O134" i="1"/>
  <c r="O136" i="1"/>
  <c r="O137" i="1"/>
  <c r="O138" i="1"/>
  <c r="O139" i="1"/>
  <c r="P127" i="1"/>
  <c r="O127" i="1"/>
  <c r="K127" i="1"/>
  <c r="J127" i="1"/>
  <c r="P108" i="1"/>
  <c r="P109" i="1"/>
  <c r="P110" i="1"/>
  <c r="P111" i="1"/>
  <c r="P112" i="1"/>
  <c r="P113" i="1"/>
  <c r="P114" i="1"/>
  <c r="P115" i="1"/>
  <c r="P116" i="1"/>
  <c r="P117" i="1"/>
  <c r="P118" i="1"/>
  <c r="P119" i="1"/>
  <c r="P121" i="1"/>
  <c r="O108" i="1"/>
  <c r="O109" i="1"/>
  <c r="O110" i="1"/>
  <c r="O111" i="1"/>
  <c r="O112" i="1"/>
  <c r="O113" i="1"/>
  <c r="O114" i="1"/>
  <c r="O115" i="1"/>
  <c r="O116" i="1"/>
  <c r="O117" i="1"/>
  <c r="O118" i="1"/>
  <c r="O119" i="1"/>
  <c r="O121" i="1"/>
  <c r="P107" i="1"/>
  <c r="O107" i="1"/>
  <c r="K107" i="1"/>
  <c r="J107" i="1"/>
  <c r="O87" i="1"/>
  <c r="P85" i="1"/>
  <c r="P86" i="1"/>
  <c r="P87" i="1"/>
  <c r="P88" i="1"/>
  <c r="P89" i="1"/>
  <c r="P90" i="1"/>
  <c r="P91" i="1"/>
  <c r="P92" i="1"/>
  <c r="P93" i="1"/>
  <c r="P94" i="1"/>
  <c r="P95" i="1"/>
  <c r="P96" i="1"/>
  <c r="P97" i="1"/>
  <c r="P98" i="1"/>
  <c r="P99" i="1"/>
  <c r="P101" i="1"/>
  <c r="O85" i="1"/>
  <c r="O86" i="1"/>
  <c r="O88" i="1"/>
  <c r="O89" i="1"/>
  <c r="O90" i="1"/>
  <c r="O91" i="1"/>
  <c r="O92" i="1"/>
  <c r="O93" i="1"/>
  <c r="O94" i="1"/>
  <c r="O95" i="1"/>
  <c r="O96" i="1"/>
  <c r="O97" i="1"/>
  <c r="O98" i="1"/>
  <c r="O99" i="1"/>
  <c r="O101" i="1"/>
  <c r="P84" i="1"/>
  <c r="O84" i="1"/>
  <c r="K84" i="1"/>
  <c r="J84" i="1"/>
  <c r="P66" i="1"/>
  <c r="P67" i="1"/>
  <c r="P68" i="1"/>
  <c r="P69" i="1"/>
  <c r="P70" i="1"/>
  <c r="P71" i="1"/>
  <c r="P72" i="1"/>
  <c r="P73" i="1"/>
  <c r="P75" i="1"/>
  <c r="P76" i="1"/>
  <c r="P77" i="1"/>
  <c r="P78" i="1"/>
  <c r="O66" i="1"/>
  <c r="O67" i="1"/>
  <c r="O68" i="1"/>
  <c r="O69" i="1"/>
  <c r="O70" i="1"/>
  <c r="O71" i="1"/>
  <c r="O72" i="1"/>
  <c r="O73" i="1"/>
  <c r="O75" i="1"/>
  <c r="O76" i="1"/>
  <c r="O77" i="1"/>
  <c r="O78" i="1"/>
  <c r="P65" i="1"/>
  <c r="P79" i="1" s="1"/>
  <c r="O65" i="1"/>
  <c r="K65" i="1"/>
  <c r="J65" i="1"/>
  <c r="P42" i="1"/>
  <c r="P43" i="1"/>
  <c r="P44" i="1"/>
  <c r="P45" i="1"/>
  <c r="P46" i="1"/>
  <c r="P47" i="1"/>
  <c r="P48" i="1"/>
  <c r="P49" i="1"/>
  <c r="P50" i="1"/>
  <c r="P52" i="1"/>
  <c r="P53" i="1"/>
  <c r="P54" i="1"/>
  <c r="P55" i="1"/>
  <c r="P56" i="1"/>
  <c r="P57" i="1"/>
  <c r="P58" i="1"/>
  <c r="P59" i="1"/>
  <c r="O42" i="1"/>
  <c r="O43" i="1"/>
  <c r="O44" i="1"/>
  <c r="O45" i="1"/>
  <c r="O46" i="1"/>
  <c r="O47" i="1"/>
  <c r="O48" i="1"/>
  <c r="O49" i="1"/>
  <c r="O60" i="1" s="1"/>
  <c r="O50" i="1"/>
  <c r="O52" i="1"/>
  <c r="O53" i="1"/>
  <c r="O54" i="1"/>
  <c r="O55" i="1"/>
  <c r="O56" i="1"/>
  <c r="O57" i="1"/>
  <c r="O58" i="1"/>
  <c r="O59" i="1"/>
  <c r="P41" i="1"/>
  <c r="O41" i="1"/>
  <c r="K41" i="1"/>
  <c r="J41" i="1"/>
  <c r="P22" i="1"/>
  <c r="P23" i="1"/>
  <c r="P24" i="1"/>
  <c r="P25" i="1"/>
  <c r="P26" i="1"/>
  <c r="P27" i="1"/>
  <c r="P28" i="1"/>
  <c r="P29" i="1"/>
  <c r="P31" i="1"/>
  <c r="P32" i="1"/>
  <c r="P33" i="1"/>
  <c r="P34" i="1"/>
  <c r="P35" i="1"/>
  <c r="O22" i="1"/>
  <c r="O23" i="1"/>
  <c r="O24" i="1"/>
  <c r="O25" i="1"/>
  <c r="O26" i="1"/>
  <c r="O27" i="1"/>
  <c r="O28" i="1"/>
  <c r="O29" i="1"/>
  <c r="O31" i="1"/>
  <c r="O32" i="1"/>
  <c r="O33" i="1"/>
  <c r="O34" i="1"/>
  <c r="O35" i="1"/>
  <c r="P21" i="1"/>
  <c r="O21" i="1"/>
  <c r="K22" i="1"/>
  <c r="K23" i="1"/>
  <c r="K24" i="1"/>
  <c r="K25" i="1"/>
  <c r="K26" i="1"/>
  <c r="K27" i="1"/>
  <c r="K28" i="1"/>
  <c r="K29" i="1"/>
  <c r="K31" i="1"/>
  <c r="K32" i="1"/>
  <c r="K33" i="1"/>
  <c r="K34" i="1"/>
  <c r="K35" i="1"/>
  <c r="J22" i="1"/>
  <c r="J23" i="1"/>
  <c r="J24" i="1"/>
  <c r="J25" i="1"/>
  <c r="J26" i="1"/>
  <c r="J27" i="1"/>
  <c r="J28" i="1"/>
  <c r="J29" i="1"/>
  <c r="J31" i="1"/>
  <c r="J32" i="1"/>
  <c r="J33" i="1"/>
  <c r="J34" i="1"/>
  <c r="J35" i="1"/>
  <c r="K21" i="1"/>
  <c r="J21" i="1"/>
  <c r="O13" i="1"/>
  <c r="O14" i="1"/>
  <c r="O15" i="1"/>
  <c r="J13" i="1"/>
  <c r="J14" i="1"/>
  <c r="J15" i="1"/>
  <c r="K192" i="1"/>
  <c r="U193" i="1" l="1"/>
  <c r="T193" i="1"/>
  <c r="T171" i="1"/>
  <c r="U171" i="1"/>
  <c r="U140" i="1"/>
  <c r="U122" i="1"/>
  <c r="T102" i="1"/>
  <c r="U102" i="1"/>
  <c r="U60" i="1"/>
  <c r="T60" i="1"/>
  <c r="T36" i="1"/>
  <c r="T16" i="1"/>
  <c r="U16" i="1"/>
  <c r="O102" i="1"/>
  <c r="O140" i="1"/>
  <c r="O36" i="1"/>
  <c r="O193" i="1"/>
  <c r="P193" i="1"/>
  <c r="O171" i="1"/>
  <c r="P171" i="1"/>
  <c r="P140" i="1"/>
  <c r="P122" i="1"/>
  <c r="O122" i="1"/>
  <c r="P102" i="1"/>
  <c r="O79" i="1"/>
  <c r="P60" i="1"/>
  <c r="P36" i="1"/>
  <c r="J199" i="1"/>
  <c r="K199" i="1"/>
  <c r="K201" i="1"/>
  <c r="K202" i="1"/>
  <c r="K203" i="1"/>
  <c r="K204" i="1"/>
  <c r="K205" i="1"/>
  <c r="K206" i="1"/>
  <c r="J177" i="1"/>
  <c r="K177" i="1"/>
  <c r="J178" i="1"/>
  <c r="K178" i="1"/>
  <c r="J179" i="1"/>
  <c r="K179" i="1"/>
  <c r="J180" i="1"/>
  <c r="K180" i="1"/>
  <c r="J181" i="1"/>
  <c r="K181" i="1"/>
  <c r="J182" i="1"/>
  <c r="K182" i="1"/>
  <c r="J183" i="1"/>
  <c r="K183" i="1"/>
  <c r="J184" i="1"/>
  <c r="K184" i="1"/>
  <c r="J185" i="1"/>
  <c r="K185" i="1"/>
  <c r="J186" i="1"/>
  <c r="K186" i="1"/>
  <c r="J187" i="1"/>
  <c r="K187" i="1"/>
  <c r="J188" i="1"/>
  <c r="K188" i="1"/>
  <c r="K190" i="1"/>
  <c r="K191"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K166" i="1"/>
  <c r="K167" i="1"/>
  <c r="K168" i="1"/>
  <c r="K169" i="1"/>
  <c r="K170" i="1"/>
  <c r="J128" i="1"/>
  <c r="K128" i="1"/>
  <c r="J129" i="1"/>
  <c r="K129" i="1"/>
  <c r="J130" i="1"/>
  <c r="K130" i="1"/>
  <c r="J131" i="1"/>
  <c r="K131" i="1"/>
  <c r="J132" i="1"/>
  <c r="K132" i="1"/>
  <c r="J133" i="1"/>
  <c r="K133" i="1"/>
  <c r="J134" i="1"/>
  <c r="K134" i="1"/>
  <c r="K136" i="1"/>
  <c r="K137" i="1"/>
  <c r="K138" i="1"/>
  <c r="K139" i="1"/>
  <c r="J108" i="1"/>
  <c r="K108" i="1"/>
  <c r="J109" i="1"/>
  <c r="K109" i="1"/>
  <c r="J110" i="1"/>
  <c r="K110" i="1"/>
  <c r="J111" i="1"/>
  <c r="K111" i="1"/>
  <c r="J112" i="1"/>
  <c r="K112" i="1"/>
  <c r="J113" i="1"/>
  <c r="K113" i="1"/>
  <c r="J114" i="1"/>
  <c r="K114" i="1"/>
  <c r="J115" i="1"/>
  <c r="K115" i="1"/>
  <c r="J116" i="1"/>
  <c r="K116" i="1"/>
  <c r="J117" i="1"/>
  <c r="K117" i="1"/>
  <c r="J118" i="1"/>
  <c r="K118" i="1"/>
  <c r="J119" i="1"/>
  <c r="K119" i="1"/>
  <c r="K121" i="1"/>
  <c r="J85" i="1"/>
  <c r="K85" i="1"/>
  <c r="J86" i="1"/>
  <c r="K86" i="1"/>
  <c r="J87" i="1"/>
  <c r="K87" i="1"/>
  <c r="J88" i="1"/>
  <c r="K88" i="1"/>
  <c r="J89" i="1"/>
  <c r="K89" i="1"/>
  <c r="J90" i="1"/>
  <c r="K90" i="1"/>
  <c r="J91" i="1"/>
  <c r="K91" i="1"/>
  <c r="J92" i="1"/>
  <c r="K92" i="1"/>
  <c r="J93" i="1"/>
  <c r="K93" i="1"/>
  <c r="J94" i="1"/>
  <c r="K94" i="1"/>
  <c r="J95" i="1"/>
  <c r="K95" i="1"/>
  <c r="J96" i="1"/>
  <c r="K96" i="1"/>
  <c r="J97" i="1"/>
  <c r="K97" i="1"/>
  <c r="J98" i="1"/>
  <c r="K98" i="1"/>
  <c r="J99" i="1"/>
  <c r="K99" i="1"/>
  <c r="K101" i="1"/>
  <c r="J66" i="1"/>
  <c r="K66" i="1"/>
  <c r="J67" i="1"/>
  <c r="K67" i="1"/>
  <c r="J68" i="1"/>
  <c r="K68" i="1"/>
  <c r="J69" i="1"/>
  <c r="K69" i="1"/>
  <c r="J70" i="1"/>
  <c r="K70" i="1"/>
  <c r="J71" i="1"/>
  <c r="K71" i="1"/>
  <c r="J72" i="1"/>
  <c r="K72" i="1"/>
  <c r="J73" i="1"/>
  <c r="K73" i="1"/>
  <c r="K75" i="1"/>
  <c r="K76" i="1"/>
  <c r="K77" i="1"/>
  <c r="K78" i="1"/>
  <c r="K42" i="1"/>
  <c r="K43" i="1"/>
  <c r="K44" i="1"/>
  <c r="K45" i="1"/>
  <c r="K46" i="1"/>
  <c r="K47" i="1"/>
  <c r="K48" i="1"/>
  <c r="K49" i="1"/>
  <c r="K50" i="1"/>
  <c r="K52" i="1"/>
  <c r="K53" i="1"/>
  <c r="K54" i="1"/>
  <c r="K55" i="1"/>
  <c r="K56" i="1"/>
  <c r="K57" i="1"/>
  <c r="K58" i="1"/>
  <c r="K59" i="1"/>
  <c r="J42" i="1"/>
  <c r="J43" i="1"/>
  <c r="J44" i="1"/>
  <c r="J45" i="1"/>
  <c r="J46" i="1"/>
  <c r="J47" i="1"/>
  <c r="J48" i="1"/>
  <c r="J49" i="1"/>
  <c r="J50" i="1"/>
  <c r="F197" i="1"/>
  <c r="E197" i="1"/>
  <c r="F175" i="1"/>
  <c r="E175" i="1"/>
  <c r="F144" i="1"/>
  <c r="E144" i="1"/>
  <c r="F126" i="1"/>
  <c r="E126" i="1"/>
  <c r="F106" i="1"/>
  <c r="E106" i="1"/>
  <c r="F83" i="1"/>
  <c r="E83" i="1"/>
  <c r="F64" i="1"/>
  <c r="E64" i="1"/>
  <c r="F40" i="1"/>
  <c r="E40" i="1"/>
  <c r="E20" i="1"/>
  <c r="F20" i="1"/>
  <c r="F3" i="1"/>
  <c r="F15" i="1" s="1"/>
  <c r="E3" i="1"/>
  <c r="P15" i="1" l="1"/>
  <c r="K15" i="1"/>
  <c r="J102" i="1"/>
  <c r="K79" i="1"/>
  <c r="J60" i="1"/>
  <c r="K140" i="1"/>
  <c r="J207" i="1"/>
  <c r="J79" i="1"/>
  <c r="J140" i="1"/>
  <c r="K60" i="1"/>
  <c r="J36" i="1"/>
  <c r="J122" i="1"/>
  <c r="J171" i="1"/>
  <c r="K102" i="1"/>
  <c r="K122" i="1"/>
  <c r="K36" i="1"/>
  <c r="J193" i="1"/>
  <c r="K171" i="1"/>
  <c r="K207" i="1"/>
  <c r="F14" i="1"/>
  <c r="F13" i="1"/>
  <c r="P13" i="1" l="1"/>
  <c r="K13" i="1"/>
  <c r="P14" i="1"/>
  <c r="K14" i="1"/>
  <c r="E4" i="1"/>
  <c r="E10" i="1"/>
  <c r="E8" i="1"/>
  <c r="E6" i="1"/>
  <c r="F11" i="1"/>
  <c r="F9" i="1"/>
  <c r="F7" i="1"/>
  <c r="F5" i="1"/>
  <c r="E11" i="1"/>
  <c r="E9" i="1"/>
  <c r="E7" i="1"/>
  <c r="E5" i="1"/>
  <c r="F4" i="1"/>
  <c r="F10" i="1"/>
  <c r="F8" i="1"/>
  <c r="F6" i="1"/>
  <c r="J6" i="1" l="1"/>
  <c r="O6" i="1"/>
  <c r="J7" i="1"/>
  <c r="O7" i="1"/>
  <c r="J9" i="1"/>
  <c r="O9" i="1"/>
  <c r="O11" i="1"/>
  <c r="J11" i="1"/>
  <c r="P7" i="1"/>
  <c r="K7" i="1"/>
  <c r="P9" i="1"/>
  <c r="K9" i="1"/>
  <c r="O5" i="1"/>
  <c r="J5" i="1"/>
  <c r="J8" i="1"/>
  <c r="O8" i="1"/>
  <c r="J10" i="1"/>
  <c r="O10" i="1"/>
  <c r="O4" i="1"/>
  <c r="J4" i="1"/>
  <c r="P6" i="1"/>
  <c r="K6" i="1"/>
  <c r="P5" i="1"/>
  <c r="K5" i="1"/>
  <c r="P8" i="1"/>
  <c r="K8" i="1"/>
  <c r="K10" i="1"/>
  <c r="P10" i="1"/>
  <c r="P4" i="1"/>
  <c r="K4" i="1"/>
  <c r="K16" i="1" s="1"/>
  <c r="P11" i="1"/>
  <c r="K11" i="1"/>
  <c r="J16" i="1" l="1"/>
  <c r="J209" i="1" s="1"/>
  <c r="J211" i="1" s="1"/>
  <c r="O16" i="1"/>
  <c r="O209" i="1" s="1"/>
  <c r="O211" i="1" s="1"/>
  <c r="P16" i="1"/>
  <c r="P209" i="1" s="1"/>
  <c r="P211" i="1" s="1"/>
  <c r="U211" i="1"/>
  <c r="K193" i="1"/>
  <c r="K209" i="1" s="1"/>
  <c r="K211" i="1" s="1"/>
</calcChain>
</file>

<file path=xl/sharedStrings.xml><?xml version="1.0" encoding="utf-8"?>
<sst xmlns="http://schemas.openxmlformats.org/spreadsheetml/2006/main" count="1163" uniqueCount="544">
  <si>
    <t>Basic end-user functionality</t>
  </si>
  <si>
    <t>Web-based user interface for analysts performing searches and analysis</t>
  </si>
  <si>
    <t>Web-based user interface for application administrators</t>
  </si>
  <si>
    <t>Ability for users to search logs based on values of standard fields</t>
  </si>
  <si>
    <t>Users are able to save a set of search parameters for reuse in the future</t>
  </si>
  <si>
    <t>Ability to create custom alerts when a single event, or combination of events, meets a set of parameters</t>
  </si>
  <si>
    <t>Alerts can be configured to trigger notifications via email</t>
  </si>
  <si>
    <t>Total Points</t>
  </si>
  <si>
    <t>Saved searches can be shared with other users of the tool</t>
  </si>
  <si>
    <t>All application administration functions are available via a web interface (no installed software or command-line interaction is required to perform application administration)</t>
  </si>
  <si>
    <t>Category</t>
  </si>
  <si>
    <t>Provide support for authentication methods, such as Security Assertion Markup Language (SAML) and federated identity solutions, LDAP, or Active Directory</t>
  </si>
  <si>
    <t>Provide integration with Active Directory or other repositories/directories for role and resource groups</t>
  </si>
  <si>
    <t>Support for asset grouping - automatic and classification by network segment, OS, application, etc., by custom defined groups, or by external asset management repositories</t>
  </si>
  <si>
    <t>Provide a solution that is easy-to-deploy and maintain, scalable and highly affordable to acquire and run over the lifetime of the proposed solution</t>
  </si>
  <si>
    <t>The vendor must at a minimum provide training for the professional development of the security operations teams; ideally a professional service engagement to assist with the deployment, to aid in the speed of adoption and transition from the legacy SIEM product capabilities</t>
  </si>
  <si>
    <t>Provide overall system health information to all members of the information security team regardless of their role in the operation of the proposed solution</t>
  </si>
  <si>
    <t>Restrict visibility of specific fields in workflows based on role to support privacy considerations</t>
  </si>
  <si>
    <t>Administration, Governance, &amp; Compliance</t>
  </si>
  <si>
    <t>Architecture &amp; Platform</t>
  </si>
  <si>
    <t>The proposed design is expected to prevent possible single points of failure within the system; to provide redundancy without being cost prohibitive</t>
  </si>
  <si>
    <t>To lower the long-term operational costs; SIEM solution must be a cloud-based solution to accommodate limited human resources</t>
  </si>
  <si>
    <t>Be a modular, scalable, industry standards-based platform and must interoperate with multi-vendor devices and management tools without losing its stated features</t>
  </si>
  <si>
    <t>Provide flexible and resilient deployment options for scalable and non-service or performance impacting log collection; including ample growth capacity for compute and storage to add more systems to monitor and collect data from</t>
  </si>
  <si>
    <t>Solution must support standardized logging, such as syslog, JSON, etc.</t>
  </si>
  <si>
    <t>Provide ticketing and workflow capability to improve the information security operations through process automation and capture intermediate process steps along each workflow</t>
  </si>
  <si>
    <t>Support inbound APIs than can be used to search and/or extract data from your solution, such as for ticketing, manage/configure the SIEM, or orchestration tool to pull data out of the SIEM</t>
  </si>
  <si>
    <t>Ability to leverage contextual data from security assessment technologies such as vulnerability management solutions, security configurations and/or application security assessments</t>
  </si>
  <si>
    <t>The proposed SIEM solution must be IPv6 compliant and must be enabled in the provided configuration</t>
  </si>
  <si>
    <t>Provide reusable components and templates to simplify SIEM expansion and maintenance</t>
  </si>
  <si>
    <t>Provide integration with other solutions, other third-party technologies – including working with other 3rd party log management solutions</t>
  </si>
  <si>
    <t>Support for integrating business and organizational context, such as through a data import from directories, configuration management database (CMDB) and/or enterprise resource planning (ERP) systems</t>
  </si>
  <si>
    <t>The vendor must provide a three-year product road map and all proposed systems and sub-components must be guaranteed not to be End-of-Life for at least five years</t>
  </si>
  <si>
    <t>Cloud Environment Support</t>
  </si>
  <si>
    <t>Microsoft Azure</t>
  </si>
  <si>
    <t>Amazon AWS</t>
  </si>
  <si>
    <t>Google Workspace</t>
  </si>
  <si>
    <t>Google GCP</t>
  </si>
  <si>
    <t>Oracle OCI</t>
  </si>
  <si>
    <t>Salesforce Marketing Cloud</t>
  </si>
  <si>
    <t>Support, including telemetry, for new cloud services or other new cloud deployed systems that can only be monitored via APIs (versus taking syslog or have agents deployed)</t>
  </si>
  <si>
    <t>Support for integration with cloud container technologies such as Docker, Amazon EC2 Container Services (ECS), Kubernetes, etc.</t>
  </si>
  <si>
    <t>Support for Cloud Access Security Broker (CASB) integration</t>
  </si>
  <si>
    <t>Support for Cloud Security Posture Management (CSPM) integration</t>
  </si>
  <si>
    <t>Support for Cloud Native Application Protection Platforms (CNAPP) integration</t>
  </si>
  <si>
    <t>Support for Cloud Workload Protection Platform (CWPP) integration</t>
  </si>
  <si>
    <t>Logging, Data, &amp; Security Event Management</t>
  </si>
  <si>
    <t>Must be able to sift through, analyze, operate, report on at least ## terabytes of annual collected data without creating performance, capacity, or response related issues</t>
  </si>
  <si>
    <t>Support for resiliency of data collection versus connection loss, etc.</t>
  </si>
  <si>
    <t>Support for compression, data filtering and bandwidth management of the collected data</t>
  </si>
  <si>
    <t>Support for data archiving and restoration of event and log data, archive policy options, and support for automation based on a data lifecycle management process</t>
  </si>
  <si>
    <t>Support for encryption of stored data at rest and data in transit</t>
  </si>
  <si>
    <t>Support for log hashing, where any system that writes event and flow data creates hash files to verify that the event and flow logs are not modified or tampered with</t>
  </si>
  <si>
    <t>Retain the collected actionable data for a minimum of 12 months, which may be superseded by compliance requirements</t>
  </si>
  <si>
    <t>Maintain a detailed logging functionality for the proposed system to retain all system communications, system and user activities, and other critical system information that is pertinent for secure system operations</t>
  </si>
  <si>
    <t>Capability to collect logs and other pertinent system information from the monitored systems with or without installing an agent on source systems (via system log, agent, API and/or other)</t>
  </si>
  <si>
    <t>Capabilities and user interfaces to collect and parse event and nonevent data from sources not formally supported (ability to create custom parsers)</t>
  </si>
  <si>
    <t>Support for Active Directory monitoring, ideally through Microsoft Defender for Identity</t>
  </si>
  <si>
    <t>Expose relationships between physical and virtual machines, network infrastructure, business processes and data, and present the risks and threats in context to provide real-time threat intelligence</t>
  </si>
  <si>
    <t>Established user support community for sharing and collaboration amongst customers</t>
  </si>
  <si>
    <t>Incident Response and Threat Management</t>
  </si>
  <si>
    <t>Correlate and analyze data; detect cyber threats in as close to real-time as possible</t>
  </si>
  <si>
    <t>Being able to detect external attacks, data exfiltration attempts and internal misuse in their tracks and interoperate with other information security components to stop these threats</t>
  </si>
  <si>
    <t>Provide capabilities for real-time monitoring, user behavior baselining, data and user monitoring, application monitoring for threat management and compliance</t>
  </si>
  <si>
    <t>Provide capability to baseline information security patterns; detect and differentiate between activity patterns that can be good indicators of normal as well as abnormal activity</t>
  </si>
  <si>
    <t>Must be able to consume external, cloud-based threat intelligence feeds and use this information to detect threats, speed-up breach detection and accelerate response</t>
  </si>
  <si>
    <t>Must provide Security, Orchestration, Automation, and Response (SOAR) capabilities</t>
  </si>
  <si>
    <t>Assist in performing forensic analysis to determine the root cause of a security incidents</t>
  </si>
  <si>
    <t>Provide security analytics to assist in the analysis of the impact and/or scope of a potential information security incident</t>
  </si>
  <si>
    <t>Leverage known threat techniques and adversary actions mapped to reports and log correlation (i.e., MITRE ATT&amp;CK)</t>
  </si>
  <si>
    <t>Accelerate the discovery and qualification of information security threats</t>
  </si>
  <si>
    <t>Increase information security operational efficiency and expedite incident management processes via proactive threat hunting and investigation</t>
  </si>
  <si>
    <t>Improve efficiency of incident handling activities by providing workflow/case management capability to assign phases of incident to team members with deadlines and optional reminders</t>
  </si>
  <si>
    <t>Reporting, Analysis, &amp; Analytics Capabilities</t>
  </si>
  <si>
    <t>Present system’s findings and analytics in a clear and logical manner to save staff time in review of information security reports and findings</t>
  </si>
  <si>
    <t>Provide capability to perform root cause analysis of information security related events in real-time with built-in intelligence</t>
  </si>
  <si>
    <t>Provide out-of-the-box reporting templates for a broad range of regulatory frameworks, control standards and security best practices (FERPA, PCI DSS 3.2, HIPPA, CIS Critical Controls, etc.)</t>
  </si>
  <si>
    <t>Provide granular, role-based dashboards (security trimmed) and automated daily reports for authorized staff to review the findings and confirm the integrity of the systems that they are responsible for</t>
  </si>
  <si>
    <t>Provide advanced contextual-security analytics utilizing user and entity behavior analytics (UEBA) and external threat intelligence</t>
  </si>
  <si>
    <t>Ability to create new reports or dashboards from ad hoc queries</t>
  </si>
  <si>
    <t>Provide operational insight for optimization of information security related workflows</t>
  </si>
  <si>
    <t>Retain the collected actionable data for 1 year or more for on-demand search and historical reporting</t>
  </si>
  <si>
    <t>Support predictive or forecasting analytical capabilities – via algorithms and/or other analytical methods</t>
  </si>
  <si>
    <t xml:space="preserve">Support for Operating Systems, Network Devices, Virtualization, &amp; Application Integration </t>
  </si>
  <si>
    <t>Kubernetes</t>
  </si>
  <si>
    <t>Red Hat Linux</t>
  </si>
  <si>
    <t>Ubuntu Linux</t>
  </si>
  <si>
    <t>Palo Alto</t>
  </si>
  <si>
    <t>Fortinet – Fortigate firewalls</t>
  </si>
  <si>
    <t>Must offer auditable, granular control over systems changes, individual users, applications, and virtual machines</t>
  </si>
  <si>
    <t>Support for file integrity monitoring (FIM)</t>
  </si>
  <si>
    <t>Support for operational technology (OT) and Internet of Things (IoT) technologies and environments (e.g., ICS/SCADA)</t>
  </si>
  <si>
    <t>Percentage</t>
  </si>
  <si>
    <t>Total Possible</t>
  </si>
  <si>
    <t>*</t>
  </si>
  <si>
    <t>-</t>
  </si>
  <si>
    <t>Ability to filter before ingesting logs (also sometimes referred to as pre-processing)</t>
  </si>
  <si>
    <t>Total</t>
  </si>
  <si>
    <t>Provide role-based access security to the system’s components, findings, and analytics for the organization’s security operations teams to make sure that only authorized staff will have access to the collected information</t>
  </si>
  <si>
    <t>Utilizing user and entity behavior analytics (UEBA) to reduce the organization’s information security related risks by detecting prohibited or unauthorized activities by trusted insiders, such as employees, contractors and external third parties</t>
  </si>
  <si>
    <t>Improve the organization’s information security posture by providing 24x7x365 visibility/monitoring and participate in automated intelligent response</t>
  </si>
  <si>
    <t>Eliminate false positives from true positives and alert responsible staff only those events that are relevant in real-time when an anomaly or threat is detected (through SMS, email, etc.) and interoperate with other information security tools (i.e., firewalls, IPS, etc.) to immediately contain the identified threats at network speed</t>
  </si>
  <si>
    <t>The proposed SIEM solution must support industry standard threat information exchange languages/protocols such as “Structured Threat Information eXpression” (STIX) and “Trusted Automated Exchange of Indicator Information” (TAXII) to rapidly add and configure diverse threat intelligence from commercial or open source feeds and exchange information with other internal information security tools</t>
  </si>
  <si>
    <t>Support a common taxonomy via a common data model, ideally comparable or using the Open Source Security Events Metadata (OSSEM), to improve the data standardization &amp; interaction within the organization</t>
  </si>
  <si>
    <t>Allows an incident handler to quickly identify an attack's route through the organization</t>
  </si>
  <si>
    <t>Must produce useful information and deliver actionable data in a reasonable amount of time for the staff to make informed decisions</t>
  </si>
  <si>
    <t>Ingest and analyze NetFlow and other flow based data (i.e. sFlow) from the organization’s existing routers and switches to deliver complete, real-time visibility into all hosts and traffic on the network, providing actionable insight for addressing a wide variety of network and security issues</t>
  </si>
  <si>
    <t>Lessen the amount of time and expertise required to adequately monitor and manage the volumes of log data and information that are collected from the organization</t>
  </si>
  <si>
    <t>Provide user and entity behavior analytics (UEBA) capabilities to detect anomalous user activities (i.e., an external attacker who has breached the organization’s perimeter defenses and compromised an internal host and a user's credentials and is using those credentials to move laterally through the organization)</t>
  </si>
  <si>
    <t>Support for multifactor authentication (MFA)</t>
  </si>
  <si>
    <t>Leverage data from endpoint management with built-in/robust Endpoint Detection and Response (EDR)/eXtended Detection and Response (XDR) – such as Microsoft Defender for Endpoint, CrowdStrike, etc.</t>
  </si>
  <si>
    <t>Outstanding</t>
  </si>
  <si>
    <t>Exceeds Expectations</t>
  </si>
  <si>
    <t>Meets Expectations</t>
  </si>
  <si>
    <t>Needs Improvement</t>
  </si>
  <si>
    <t>Unacceptable</t>
  </si>
  <si>
    <t>Asterisk, required</t>
  </si>
  <si>
    <t>Hyphen, nice to have</t>
  </si>
  <si>
    <t>Ingest audit data from Identity and Access Management (IAM) systems, including single sign-on (SSO), MFA, etc. to improve, enhance, and help with finding events and anomalies, differentiating between normal and abnormal behavior – such as Microsoft ADFS, Oracle IDCS, Okta, PingFederate, Shibboleth, DUO MFA, and Azure MFA</t>
  </si>
  <si>
    <t>RADIUS</t>
  </si>
  <si>
    <t>Artifical Intelligence, Deep Learning and Machine Learning Capabilities</t>
  </si>
  <si>
    <t>Open Source Characteristics</t>
  </si>
  <si>
    <t xml:space="preserve">The SIEM solution allow to anonymize, pseudonimize and manage this ofuscated data, based on built-in Access Controls </t>
  </si>
  <si>
    <t>The Deployment is straight forward and does not require in depth knowledge</t>
  </si>
  <si>
    <t>The Tool does not require large volume of disk space to be operable (includes data)</t>
  </si>
  <si>
    <t xml:space="preserve">The tool is stable to operate, not leading to crashes and inoperation </t>
  </si>
  <si>
    <t>Architecture, Platform &amp; Deployment</t>
  </si>
  <si>
    <t>UI.1</t>
  </si>
  <si>
    <t>UI.2</t>
  </si>
  <si>
    <t>UI.3</t>
  </si>
  <si>
    <t>UI.4</t>
  </si>
  <si>
    <t>UI.5</t>
  </si>
  <si>
    <t>UI.6</t>
  </si>
  <si>
    <t>UI.7</t>
  </si>
  <si>
    <t>UI.8</t>
  </si>
  <si>
    <t>UI.9</t>
  </si>
  <si>
    <t>UI.10</t>
  </si>
  <si>
    <t>UI.11</t>
  </si>
  <si>
    <t>Identifier</t>
  </si>
  <si>
    <t>Alerts can be configured to trigger notifications via API integration</t>
  </si>
  <si>
    <t>Ability to export the results of a search into a standard file format (CSV, XLS, JSON and XML)</t>
  </si>
  <si>
    <t>Priority</t>
  </si>
  <si>
    <t>Kerberos</t>
  </si>
  <si>
    <t xml:space="preserve">Ability to search the full text of logs </t>
  </si>
  <si>
    <t>Streamline audits and compliance reporting processes (i.e., HIPAA, PCI DSS, FERPA(?), SOC 2 Type II, ISO 27000, CSA (?), STAR (?), FedRAMP(?), GDPR, CCPA,
NIS2, DORA, GLBA(?).) – including any long-term log and event storage, associated to compliance requirements</t>
  </si>
  <si>
    <t>Native support for log parsing from ERP and CRM  solutions, such as Oracle PeopleSoft applications, SAP, etc.</t>
  </si>
  <si>
    <t>MySQL</t>
  </si>
  <si>
    <t>PostgreSQL</t>
  </si>
  <si>
    <t>MongoDB</t>
  </si>
  <si>
    <t>Kafka</t>
  </si>
  <si>
    <t>RabbitMQ</t>
  </si>
  <si>
    <t xml:space="preserve">The SIEM is under a recognized FOSS License (OSI or FSF) </t>
  </si>
  <si>
    <t xml:space="preserve">The project is supported by an Open Source Foundation </t>
  </si>
  <si>
    <t>The project has a strong community that is active, respectful and supportive</t>
  </si>
  <si>
    <t>The project community organizes events (e.g., Gatherings, workshops, webinars, Hackthons)</t>
  </si>
  <si>
    <t>The project is supported by more than one company or sponsor</t>
  </si>
  <si>
    <t xml:space="preserve">The project has a good market trust and reputation </t>
  </si>
  <si>
    <t>The project is well-structured and managed in a transparent, open and Vendor neutral manner</t>
  </si>
  <si>
    <t>The project is updated frequently or in a predictable and stable manner</t>
  </si>
  <si>
    <t>The project has a functional quick-start guide and an easy out-of-the-box deployment solution</t>
  </si>
  <si>
    <t>The project allows integration and replication to GitLabs or other open source software version control</t>
  </si>
  <si>
    <t>the project is not under a freemium business model or other business model that locks SIEM functionalities on pay-to-use basis</t>
  </si>
  <si>
    <t>the project implements an SBOM (either CycloneDX or SPDX)</t>
  </si>
  <si>
    <t>the FOSS License allows for the integration of Open Source Data sets, Databases or Open Libraries</t>
  </si>
  <si>
    <t xml:space="preserve"> the documentation is under an Open Content License or a "permissive" CC</t>
  </si>
  <si>
    <t>Profile 1</t>
  </si>
  <si>
    <t>Profile 2</t>
  </si>
  <si>
    <t>Profile 3</t>
  </si>
  <si>
    <r>
      <t xml:space="preserve">*NEW* </t>
    </r>
    <r>
      <rPr>
        <sz val="11"/>
        <color theme="1"/>
        <rFont val="Calibri"/>
        <family val="2"/>
        <scheme val="minor"/>
      </rPr>
      <t>Machine Learning / Artificial Intelligence</t>
    </r>
  </si>
  <si>
    <r>
      <t>*NEW*</t>
    </r>
    <r>
      <rPr>
        <sz val="11"/>
        <color theme="1"/>
        <rFont val="Calibri"/>
        <family val="2"/>
        <scheme val="minor"/>
      </rPr>
      <t xml:space="preserve"> Open Source Characteristics</t>
    </r>
  </si>
  <si>
    <t>Value</t>
  </si>
  <si>
    <t>Individual Weight (0-1)</t>
  </si>
  <si>
    <t>Individual Weight (0-1) (Mandatory Only)</t>
  </si>
  <si>
    <t>Total (Only Mandatory)</t>
  </si>
  <si>
    <t>Metric (0 - 4)</t>
  </si>
  <si>
    <t>GRC</t>
  </si>
  <si>
    <t>Cloud Environment</t>
  </si>
  <si>
    <t>AI and OS</t>
  </si>
  <si>
    <t>Automation of Analysis and Reporting</t>
  </si>
  <si>
    <t>Public Domain Data Models</t>
  </si>
  <si>
    <t xml:space="preserve">Ability to create rules/Alarms based on detected behabiors </t>
  </si>
  <si>
    <t>The tool allow a granular selection of data for anonymization and pseudonimization, seperating each dataset</t>
  </si>
  <si>
    <t>The project has a straightforward step by step guide with scripts on how to customize, integrate and optimize the SIEM, without requiring more than one debug (4); The project has a straightforward step by step guide with scripts on how to customize, integrate and optimize the SIEM, requiring more than one debug (3); The project has a straightforward step by step guide with scripts on how to customize, integrate and optimize the SIEM, requiring more than 5 debug (2); The project do not have a straightforward step by step guide, requiring to jump through several pages/documents to customize, integrate and optimize the SIEM (1); The project do not have a step by step guide with scripts on how to customize, integrate and optimize the SIEM (0);</t>
  </si>
  <si>
    <t xml:space="preserve">The project has an easy out-of-the-box deployment solution with containers (4); The project has an easy out-of-the-box deployment solution with virtual machine (3);  The project has an easy out-of-the-box deployment solution with a cloud native solution (2);  The project has other easy out-of-the-box deployment solutions (1);  The project does not have an easy out-of-the-box deployment solution with containers (0);  </t>
  </si>
  <si>
    <t>It is NOT under a freemium business model (4); It is under a freemium business model (0);</t>
  </si>
  <si>
    <t>The project implements as a well-known SBOM (CycloneDX or SPDX) (4); The project implements an SBOM (2); The project does not implement SBOM (0);</t>
  </si>
  <si>
    <t xml:space="preserve">It is NOT supported by an Open Source Foundation (0);It is supported by an Open Source Foundation (4); </t>
  </si>
  <si>
    <t>The project does not have commits or activities in Forums, in the last three months (0); The project does have activity in Forums in the Last Three months (1); The Project has commits in the last three months (2); the project does have activity and commits in the last three months (3); The project has commits and activities every month in the last three months (4);</t>
  </si>
  <si>
    <t>The project dos not organize events (0); The project organizes an event every year (2); the project organizes more than one event per year, every year (4);</t>
  </si>
  <si>
    <t>The project does not have a defined release timeline, or does not have any update in the last 8 months (0); the project has at least one update in the last 8 months (1); the project has a defined release timeline and has more than one release in the last 8 month (2)s; the project has a defined timeline and more than one release in the last 5 months (3); the project has a defined time line and more than on release in the last 3 months (4);</t>
  </si>
  <si>
    <t>The project is supported by more than one organization (4); The project is supported by one organisation (2); The project is not supported by any organisation (0);</t>
  </si>
  <si>
    <t>The project documentation is under a Open Source Content License (4); The project docuemntation is not under na Open Content License (0);</t>
  </si>
  <si>
    <t>The project allows integration/version control with GitLabs or other Open Source Software of version Control (4); The project dows not allow integration/version Control Besides GitHub (0);</t>
  </si>
  <si>
    <t>The project has weekly presence on social media (4); The proejct has a montly presence on social media (3); The project has a quarte presence on social media (2); the project has a half-year presence on social media (1); the project has over a yearly presence on social media (0);</t>
  </si>
  <si>
    <t>Natural Language Processing (NLP) Function for search</t>
  </si>
  <si>
    <t>Reasoning Explainability (Explainable AI)</t>
  </si>
  <si>
    <t>Possibility to update Current Data Models</t>
  </si>
  <si>
    <t>On-prem LLM (Integration) Support</t>
  </si>
  <si>
    <t>It allows to enforce role-based access to all functionalities (4), some functionalities (2), or does NOT allow it at all (0)</t>
  </si>
  <si>
    <t>It has a web UI to perform searches and analysis (4), It does NOT have a UI to perform searches and analysis (0)</t>
  </si>
  <si>
    <t>It allows to search (4), It does not allow (0)</t>
  </si>
  <si>
    <t>It allows all formats (4), only 3 formats (3), only 2 formats (2), only 1 format (1), or does not allow any (0).</t>
  </si>
  <si>
    <t>It allows (4), It does not allow (0)</t>
  </si>
  <si>
    <t>It provides (4), It does not provide (0)</t>
  </si>
  <si>
    <t>It is stable (4), It is not stable (0)</t>
  </si>
  <si>
    <t>Must be able to ingest and parse at a minimum the audit log data from the various cloud provider solutions, including, but not limited to: Microsoft 365</t>
  </si>
  <si>
    <t>Allows to Collect, parse, normalize, categorize, and store data from a wide variety of systems (i.e., servers, applications, network infrastructure, cloud-based providers &amp; applications, etc.)</t>
  </si>
  <si>
    <t>Support for ingesting and parsing logs from container management environments - including, but not limited to:
Docker</t>
  </si>
  <si>
    <t>Support for ingesting and parsing logs from virtualization environments - including, but not limited to: Xen</t>
  </si>
  <si>
    <t>Support for a wide range of operating systems via agent, API, or system logging - including, but not limited to:Windows Server</t>
  </si>
  <si>
    <t>Support for a wide range of network device/appliance vendors - including, but not limited to:Cisco – ASA firewall/VPNs, routers, wireless access points</t>
  </si>
  <si>
    <t>Authentication, Authorization, and Accounting (AAA) related data sources - including, but not limited to: Active Directory</t>
  </si>
  <si>
    <t>Support for application level database activity monitoring and integration with third-party database audit and protection technologies: ORACLE</t>
  </si>
  <si>
    <t>Metric</t>
  </si>
  <si>
    <t xml:space="preserve"> Area the same as the original</t>
  </si>
  <si>
    <t>Area modified</t>
  </si>
  <si>
    <t>Wazuh v4.12.0</t>
  </si>
  <si>
    <t>Reference</t>
  </si>
  <si>
    <t>https://documentation.wazuh.com/current/getting-started/use-cases/log-analysis.html</t>
  </si>
  <si>
    <t>https://github.com/DefectDojo/django-DefectDojo/issues/10827</t>
  </si>
  <si>
    <t>https://documentation.wazuh.com/current/user-manual/wazuh-dashboard/navigating-the-wazuh-dashboard.html</t>
  </si>
  <si>
    <t>https://documentation.wazuh.com/current/getting-started/components/wazuh-indexer.html</t>
  </si>
  <si>
    <t>https://documentation.wazuh.com/current/getting-started/components/wazuh-dashboard.html</t>
  </si>
  <si>
    <t>https://documentation.wazuh.com/current/user-manual/ruleset/rules/custom.html</t>
  </si>
  <si>
    <t>https://documentation.wazuh.com/current/user-manual/manager/alert-management.html</t>
  </si>
  <si>
    <t>https://documentation.wazuh.com/current/user-manual/wazuh-dashboard/multi-tenancy.html</t>
  </si>
  <si>
    <t>https://documentation.wazuh.com/current/user-manual/manager/integration-with-external-apis.html</t>
  </si>
  <si>
    <t>https://documentation.wazuh.com/current/user-manual/user-administration/ldap.html</t>
  </si>
  <si>
    <t>https://documentation.wazuh.com/current/user-manual/user-administration/single-sign-on/administrator/microsoft-entra-id.html</t>
  </si>
  <si>
    <t>https://documentation.wazuh.com/current/user-manual/user-administration/rbac.html</t>
  </si>
  <si>
    <t>https://documentation.wazuh.com/current/user-manual/agent/agent-management/grouping-agents.html</t>
  </si>
  <si>
    <t>https://documentation.wazuh.com/current/quickstart.html</t>
  </si>
  <si>
    <t>https://wazuh.com/services/training-courses/</t>
  </si>
  <si>
    <t>https://wazuh.com/platform/overview/</t>
  </si>
  <si>
    <t>https://wazuh.com/blog/monitoring-linux-resource-usage-with-wazuh/</t>
  </si>
  <si>
    <t>https://documentation.wazuh.com/current/user-manual/wazuh-server-cluster/index.html</t>
  </si>
  <si>
    <t>https://kings-guard.com/how-many-endpoints-can-wazuh-handle/</t>
  </si>
  <si>
    <t>https://documentation.wazuh.com/current/installation-guide/wazuh-server/index.html</t>
  </si>
  <si>
    <t>https://documentation.wazuh.com/current/user-manual/capabilities/log-data-collection/syslog.html</t>
  </si>
  <si>
    <t>https://wazuh.com/blog/using-wazuh-and-thehive-for-threat-protection-and-incident-response/</t>
  </si>
  <si>
    <t>https://documentation.wazuh.com/current/user-manual/api/getting-started.html</t>
  </si>
  <si>
    <t>https://wazuh.com/blog/introducing-wazuh-4-4/</t>
  </si>
  <si>
    <t>https://github.com/wazuh/wazuh/blob/main/etc/templates/config/generic/localfile-logs/syslog-logs.template</t>
  </si>
  <si>
    <t>https://documentation.wazuh.com/current/integrations-guide/index.html</t>
  </si>
  <si>
    <t>https://wazuh.com/community/</t>
  </si>
  <si>
    <t>https://documentation.wazuh.com/current/cloud-security/office365/monitoring-office365-activity.html</t>
  </si>
  <si>
    <t>https://documentation.wazuh.com/current/cloud-security/azure/log-analytics.html</t>
  </si>
  <si>
    <t>https://documentation.wazuh.com/current/proof-of-concept-guide/aws-infrastructure-monitoring.html</t>
  </si>
  <si>
    <t>https://wazuh.com/blog/cloud-security-posture-management/</t>
  </si>
  <si>
    <t>https://documentation.wazuh.com/current/user-manual/api/index.html</t>
  </si>
  <si>
    <t>https://documentation.wazuh.com/current/user-manual/capabilities/container-security/monitoring-docker.html</t>
  </si>
  <si>
    <t>https://wazuh.com/resources/use-cases/posture-management/</t>
  </si>
  <si>
    <t>https://documentation.wazuh.com/current/getting-started/use-cases/cloud-workload-protection.html</t>
  </si>
  <si>
    <t>https://documentation.wazuh.com/current/user-manual/capabilities/log-data-collection/how-it-works.html</t>
  </si>
  <si>
    <t>It allows (4), it only allows compression &amp; data filtering or only bandwith management (2), It does not allow (0)</t>
  </si>
  <si>
    <t>https://documentation.wazuh.com/current/user-manual/manager/event-logging.html#atomic-red-team-installation</t>
  </si>
  <si>
    <t>https://documentation.wazuh.com/current/cloud-service/archive-data/index.html</t>
  </si>
  <si>
    <t>It allows (4), it allows only on cloud (2),  It does not allow (0)</t>
  </si>
  <si>
    <t>https://wazuh.com/blog/benefits-of-using-aes-in-our-communications/</t>
  </si>
  <si>
    <t>https://documentation.wazuh.com/current/user-manual/capabilities/log-data-collection/journald.html</t>
  </si>
  <si>
    <t>https://documentation.wazuh.com/current/user-manual/api/reference.html#operation/api.controllers.event_controller.forward_event</t>
  </si>
  <si>
    <t>It allows both (4), It does not allow (0)</t>
  </si>
  <si>
    <t>It allows (with UI)(4), it allows (without UI) (2), It does not allow (0)</t>
  </si>
  <si>
    <t>https://documentation.wazuh.com/current/cloud-security/amazon/services/supported-services/cloudwatchlogs.html</t>
  </si>
  <si>
    <t>https://documentation.wazuh.com/current/user-manual/capabilities/malware-detection/win-defender-logs-collection.html</t>
  </si>
  <si>
    <t>https://wazuh.com/resources/white-paper/</t>
  </si>
  <si>
    <t>https://documentation.wazuh.com/current/proof-of-concept-guide/block-malicious-actor-ip-reputation.html</t>
  </si>
  <si>
    <t>https://documentation.wazuh.com/current/getting-started/use-cases/file-integrity.html</t>
  </si>
  <si>
    <t>It allows natively(4), it allows but combining with our tools and components (2) It does not allow (0)</t>
  </si>
  <si>
    <t>https://wazuh.com/resources/what-is/xdr/</t>
  </si>
  <si>
    <t>https://wazuh.com/resources/use-cases/threat-hunting/</t>
  </si>
  <si>
    <t>It allows Natively with UI(4), it allows with customization and integrations (2)  does not allow (0)</t>
  </si>
  <si>
    <t>https://wazuh.com/resources/use-cases/incident-response/</t>
  </si>
  <si>
    <t>https://wazuh.com/resources/use-cases/log-data-analysis/</t>
  </si>
  <si>
    <t>https://documentation.wazuh.com/current/user-manual/ruleset/mitre.html</t>
  </si>
  <si>
    <t>https://documentation.wazuh.com/current/getting-started/use-cases/threat-hunting.html</t>
  </si>
  <si>
    <t>https://documentation.wazuh.com/current/user-manual/capabilities/index.html</t>
  </si>
  <si>
    <t>It allows (4), it allows to create reports, but not out-of-the-box (2), It does not allow (0)</t>
  </si>
  <si>
    <t>https://documentation.wazuh.com/current/compliance/index.html</t>
  </si>
  <si>
    <t>It allows natively (4), it allows through integrations(2),It does not allow (0)</t>
  </si>
  <si>
    <t>https://wazuh.com/platform/xdr/</t>
  </si>
  <si>
    <t>https://documentation.wazuh.com/current/user-manual/wazuh-dashboard/creating-custom-dashboards.html</t>
  </si>
  <si>
    <t>https://wazuh.com/resources/use-cases/regulatory-compliance/</t>
  </si>
  <si>
    <t>https://documentation.wazuh.com/current/deployment-options/deploying-with-kubernetes/kubernetes-conf.html</t>
  </si>
  <si>
    <t>It allows natively (4), It does not allow (0)</t>
  </si>
  <si>
    <t>https://documentation.wazuh.com/current/user-manual/capabilities/log-data-collection/monitoring-log-files.html</t>
  </si>
  <si>
    <t>https://documentation.wazuh.com/current/installation-guide/packages-list.html</t>
  </si>
  <si>
    <t>https://documentation.wazuh.com/current/user-manual/capabilities/system-inventory/compatibility-matrix.html</t>
  </si>
  <si>
    <t>https://wazuh.com/blog/monitoring-network-devices/</t>
  </si>
  <si>
    <t>https://wazuh.com/blog/monitoring-network-devices-wazuh-hids/</t>
  </si>
  <si>
    <t>It allows natively (4), it allows through file/logs monitoring (2),  It does not allow (0)</t>
  </si>
  <si>
    <t>https://documentation.wazuh.com/current/user-manual/capabilities/file-integrity/use-cases/monitoring-configuration-changes.html</t>
  </si>
  <si>
    <t>https://documentation.wazuh.com/current/user-manual/indexer-api/index.html</t>
  </si>
  <si>
    <t>Allows integration and interaction with third party applications via an API: OSTIcket, JIRA, Confluence, ServiceNow
OSTicket</t>
  </si>
  <si>
    <t>https://wazuh.com/blog/monitoring-rapid-scada-with-wazuh/</t>
  </si>
  <si>
    <t>The Tool allows integration with ENISA CVD</t>
  </si>
  <si>
    <t>It allows Natively (4), It does not allow (0)</t>
  </si>
  <si>
    <t>https://github.com/wazuh/wazuh/blob/main/LICENSE</t>
  </si>
  <si>
    <t>https://github.com/orgs/wazuh</t>
  </si>
  <si>
    <t>https://wazuh.com/blog/cytech-ventures-lcc-and-wazuh-sign-a-partnership-agreement/</t>
  </si>
  <si>
    <t>https://wazuh.com/about-us/</t>
  </si>
  <si>
    <t xml:space="preserve">The project is open source, tranaparent and vendor-neutral(4); the project is either vendor neutral, or open source, or transparent (2), the project is neither (0); </t>
  </si>
  <si>
    <t>https://documentation.wazuh.com/current/release-notes/index.html</t>
  </si>
  <si>
    <t>https://documentation.wazuh.com/current/index.html</t>
  </si>
  <si>
    <t>The project is well documented and has simple and clear instructions on how to deploy, customize, integrate and optimize the tool</t>
  </si>
  <si>
    <t>https://wazuh.com</t>
  </si>
  <si>
    <t>https://github.com/wazuh/wazuh/issues/17933</t>
  </si>
  <si>
    <t>https://github.com/wazuh/wazuh-packages/blob/master/LICENSE</t>
  </si>
  <si>
    <t>https://github.com/wazuh</t>
  </si>
  <si>
    <t>https://wazuh.com/blog/integrating-wazuh-with-defectdojo-for-devsecops/</t>
  </si>
  <si>
    <t>It allows Natively (4), it allows through integrations (2), It does not allow (0)</t>
  </si>
  <si>
    <t>https://wazuh.com/blog/leveraging-artificial-intelligence-for-threat-hunting-in-wazuh/</t>
  </si>
  <si>
    <t>https://wazuh.com/blog/leveraging-claude-haiku-in-the-wazuh-dashboard-for-llm-powered-insights/</t>
  </si>
  <si>
    <t>https://documentation.wazuh.com/current/proof-of-concept-guide/leveraging-llms-for-alert-enrichment.html</t>
  </si>
  <si>
    <t>https://www.elastic.co/kibana/features</t>
  </si>
  <si>
    <t>https://www.elastic.co/docs/deploy-manage/users-roles/cluster-or-deployment-auth/built-in-roles</t>
  </si>
  <si>
    <t>https://www.elastic.co/docs/reference/security/fields-and-object-schemas/siem-field-reference</t>
  </si>
  <si>
    <t>https://www.elastic.co/docs/solutions/search/full-text/how-full-text-works</t>
  </si>
  <si>
    <t>https://www.elastic.co/docs/explore-analyze/query-filter/tools/saved-queries</t>
  </si>
  <si>
    <t>https://www.elastic.co/docs/explore-analyze/find-and-organize/saved-objects</t>
  </si>
  <si>
    <t>https://www.elastic.co/docs/explore-analyze/report-and-share</t>
  </si>
  <si>
    <t>https://www.elastic.co/docs/explore-analyze/alerts-cases/alerts</t>
  </si>
  <si>
    <t>https://www.elastic.co/docs/api/doc/kibana/operation/operation-getruletypes</t>
  </si>
  <si>
    <t>https://www.elastic.co/docs/deploy-manage/users-roles/cluster-or-deployment-auth/user-roles</t>
  </si>
  <si>
    <t>https://www.elastic.co/docs/cloud-account/multifactor-authentication</t>
  </si>
  <si>
    <t>https://www.elastic.co/subscriptions</t>
  </si>
  <si>
    <t xml:space="preserve">It does NOT have a FOSS recognized license (OSI or FSS) (0); it has partially (some components) under a FOSS license (2); It does have a FOSS recognized license (OSI or FSS) (4); </t>
  </si>
  <si>
    <t>onsulteer-incyber.atlassian.net/wiki/spa…</t>
  </si>
  <si>
    <t>https://www.elastic.co/training/subscription</t>
  </si>
  <si>
    <t>https://www.elastic.co/observability/log-monitoring</t>
  </si>
  <si>
    <t>https://www.elastic.co/docs/reference/logstash/dashboard-monitoring-with-elastic-agent</t>
  </si>
  <si>
    <t>https://www.elastic.co/docs/deploy-manage/users-roles/cluster-or-deployment-auth/controlling-access-at-document-field-level</t>
  </si>
  <si>
    <t>https://www.elastic.co/integrations/data-integrations?solution=security</t>
  </si>
  <si>
    <t>https://www.elastic.co/what-is/log-files</t>
  </si>
  <si>
    <t>https://www.elastic.co/docs/reference/integrations/ti_custom</t>
  </si>
  <si>
    <t>https://www.elastic.co/blog/indexing-ipv6-addresses-in-elasticsearch</t>
  </si>
  <si>
    <t>https://www.elastic.co/docs/manage-data/data-store/templates/index-template-management</t>
  </si>
  <si>
    <t>https://www.elastic.co/docs/deploy-manage/deploy/self-managed/installing-elasticsearch#elasticsearch-install-packages</t>
  </si>
  <si>
    <t>https://www.elastic.co/blog/getting-help-on-elastic-community-channels</t>
  </si>
  <si>
    <t>https://www.elastic.co/docs/reference/ecs</t>
  </si>
  <si>
    <t>https://www.elastic.co/blog/save-space-and-money-with-improved-storage-efficiency-in-elasticsearch-7-10</t>
  </si>
  <si>
    <t>It allows (4), it allows only at rest or only at transit (2),  It does not allow (0)</t>
  </si>
  <si>
    <t>It allows all components (agents, server)(4), it allows only some components (server, or agent)(2), It does not allow (0)</t>
  </si>
  <si>
    <t>https://www.elastic.co/blog/detecting-account-compromise-ueba-detection-packages</t>
  </si>
  <si>
    <t>https://www.elastic.co/security/siem</t>
  </si>
  <si>
    <t>https://www.elastic.co/docs/solutions/security/advanced-entity-analytics/behavioral-detection-use-cases</t>
  </si>
  <si>
    <t>https://www.elastic.co/security/continuous-monitoring</t>
  </si>
  <si>
    <t>It allows (4),it allows feed but not management or allows managemenet but not feed integration (2) It does not allow (0)</t>
  </si>
  <si>
    <t>https://www.elastic.co/security/soar</t>
  </si>
  <si>
    <t>https://www.elastic.co/docs/solutions/security/detect-and-alert/mitre-attandckr-coverage</t>
  </si>
  <si>
    <t>It allows (4), it allows only case management (2), It does not allow (0)</t>
  </si>
  <si>
    <t>https://www.elastic.co/docs/solutions/security/investigate/visual-event-analyzer</t>
  </si>
  <si>
    <t>https://www.elastic.co/docs/explore-analyze/dashboards</t>
  </si>
  <si>
    <t>It allows (4), it allows through API but not natively (2),It does not allow (0)</t>
  </si>
  <si>
    <t>https://www.elastic.co/community</t>
  </si>
  <si>
    <t>https://www.elastic.co/events</t>
  </si>
  <si>
    <t>https://www.elastic.co</t>
  </si>
  <si>
    <t>https://www.elastic.co/docs/release-notes</t>
  </si>
  <si>
    <t>https://www.elastic.co/docs/solutions/security/get-started</t>
  </si>
  <si>
    <t>https://www.elastic.co/docs/deploy-manage</t>
  </si>
  <si>
    <t>The project allows the integration of Open Source Data sets, Databases and/or Open Libraries (4); The project only allows integration for certain components (2); The project does not allow the integration of Open Source Data sets, Databases and/or Open Libraries (0);</t>
  </si>
  <si>
    <t>https://github.com/elastic/built-docs</t>
  </si>
  <si>
    <t>https://www.elastic.co/docs/reference/integrations/gitlab</t>
  </si>
  <si>
    <t>https://go2docs.graylog.org/current/setting_up_graylog/web_interface.htm</t>
  </si>
  <si>
    <t>https://graylog.org/post/graylog-v4-0-licensing-sspl/</t>
  </si>
  <si>
    <t>https://graylog.org/wp-content/uploads/2025/06/Graylog_Feature_List.pdf</t>
  </si>
  <si>
    <t>https://go2docs.graylog.org/current/setting_up_graylog/manage_users.htm</t>
  </si>
  <si>
    <t>https://go2docs.graylog.org/current/interacting_with_your_log_data/field_types.htm</t>
  </si>
  <si>
    <t>https://go2docs.graylog.org/6-2/interacting_with_your_log_data/export_search_results.html</t>
  </si>
  <si>
    <t>Weight Value</t>
  </si>
  <si>
    <t>https://graylog.org/resources/setting-up-events-and-alerts-in-graylog/</t>
  </si>
  <si>
    <t>https://go2docs.graylog.org/current/setting_up_graylog/permission_management.html</t>
  </si>
  <si>
    <t>It allows (4), it allows only for one OS (2),  It does not allow (0)</t>
  </si>
  <si>
    <t>https://go2docs.graylog.org/current/downloading_and_installing_graylog/compatibility_matrix.htm#Supporte</t>
  </si>
  <si>
    <t>https://academy.graylog.org</t>
  </si>
  <si>
    <t>https://graylog.org/resources/graylog-monitoring/</t>
  </si>
  <si>
    <t>https://go2docs.graylog.org/current/planning_your_deployment/graylog_system_architecture.htm</t>
  </si>
  <si>
    <t>https://go2docs.graylog.org/current/planning_your_deployment/planning_your_deployment.html</t>
  </si>
  <si>
    <t>https://go2docs.graylog.org/current/setting_up_graylog/rest_api.html</t>
  </si>
  <si>
    <t>https://go2docs.graylog.org/current/downloading_and_installing_graylog/operating_system_packages.htm?tocpath=Install%20Graylog%7CDirect%20Deployment%7C_____0</t>
  </si>
  <si>
    <t>https://community.graylog.org</t>
  </si>
  <si>
    <t>https://graylog.org/pricing/</t>
  </si>
  <si>
    <t>https://go2docs.graylog.org/current/planning_your_deployment/secure_your_graylog_environment.htm</t>
  </si>
  <si>
    <t>https://graylog.org/post/graylog-parsing-rules-and-ai-oh-my/</t>
  </si>
  <si>
    <t>https://go2docs.graylog.org/current/interacting_with_your_log_data/dashboards.html</t>
  </si>
  <si>
    <t>https://graylog.org/products/source-available/</t>
  </si>
  <si>
    <t>https://graylog.org/events/</t>
  </si>
  <si>
    <t>https://graylog.org</t>
  </si>
  <si>
    <t>https://github.com/Graylog2</t>
  </si>
  <si>
    <t>https://go2docs.graylog.org/current/downloading_and_installing_graylog/installing_graylog.html#aanchor9</t>
  </si>
  <si>
    <t>https://go2docs.graylog.org/current/downloading_and_installing_graylog/docker_installation.htm?tocpath=Install%20Graylog%7CContainerized%20Deployment%7C_____1</t>
  </si>
  <si>
    <t>https://www.youtube.com/c/Graylogvideos</t>
  </si>
  <si>
    <t>GrayLog Open  v6.2.5</t>
  </si>
  <si>
    <t>Elastic Security Open  v9.0.3</t>
  </si>
  <si>
    <t>UI</t>
  </si>
  <si>
    <t>GC</t>
  </si>
  <si>
    <t>AR</t>
  </si>
  <si>
    <t>CL</t>
  </si>
  <si>
    <t>LG</t>
  </si>
  <si>
    <t>IR</t>
  </si>
  <si>
    <t>RP</t>
  </si>
  <si>
    <t>NT</t>
  </si>
  <si>
    <t>OS</t>
  </si>
  <si>
    <t>AI</t>
  </si>
  <si>
    <t>Near-real time Anomalous Behavior Detection (Threat Detection)</t>
  </si>
  <si>
    <t>OS.1</t>
  </si>
  <si>
    <t>OS.2</t>
  </si>
  <si>
    <t>OS.3</t>
  </si>
  <si>
    <t>OS.4</t>
  </si>
  <si>
    <t>OS.5</t>
  </si>
  <si>
    <t>OS.6</t>
  </si>
  <si>
    <t>OS.7</t>
  </si>
  <si>
    <t>OS.8</t>
  </si>
  <si>
    <t>OS.9</t>
  </si>
  <si>
    <t>OS.10</t>
  </si>
  <si>
    <t>OS.11</t>
  </si>
  <si>
    <t>OS.12</t>
  </si>
  <si>
    <t>OS.13</t>
  </si>
  <si>
    <t>OS.14</t>
  </si>
  <si>
    <t>OS.15</t>
  </si>
  <si>
    <t>OS.16</t>
  </si>
  <si>
    <t>The project has online content (Social Media, Blogs, forums, chat rooms, online courses, videos and other supporting material besides official documentation)</t>
  </si>
  <si>
    <t>AI.1</t>
  </si>
  <si>
    <t>AI.2</t>
  </si>
  <si>
    <t>AI.3</t>
  </si>
  <si>
    <t>AI.4</t>
  </si>
  <si>
    <t>AI.5</t>
  </si>
  <si>
    <t>AI.6</t>
  </si>
  <si>
    <t>AI.7</t>
  </si>
  <si>
    <t>AI.8</t>
  </si>
  <si>
    <t>ID</t>
  </si>
  <si>
    <t>NT.1</t>
  </si>
  <si>
    <t>NT.2</t>
  </si>
  <si>
    <t>NT.3</t>
  </si>
  <si>
    <t>NT.4</t>
  </si>
  <si>
    <t>NT.5</t>
  </si>
  <si>
    <t>NT.6</t>
  </si>
  <si>
    <t>NT.7</t>
  </si>
  <si>
    <t>NT.8</t>
  </si>
  <si>
    <t>NT.9</t>
  </si>
  <si>
    <t>NT.10</t>
  </si>
  <si>
    <t>NT.11</t>
  </si>
  <si>
    <t>NT.12</t>
  </si>
  <si>
    <t>NT.13</t>
  </si>
  <si>
    <t>NT.14</t>
  </si>
  <si>
    <t>NT.15</t>
  </si>
  <si>
    <t>NT.16</t>
  </si>
  <si>
    <t>NT.17</t>
  </si>
  <si>
    <t>NT.18</t>
  </si>
  <si>
    <t>NT.19</t>
  </si>
  <si>
    <t>NT.20</t>
  </si>
  <si>
    <t>NT.21</t>
  </si>
  <si>
    <t>NT.22</t>
  </si>
  <si>
    <t>NT.23</t>
  </si>
  <si>
    <t>NT.24</t>
  </si>
  <si>
    <t>NT.25</t>
  </si>
  <si>
    <t>RP.1</t>
  </si>
  <si>
    <t>RP.2</t>
  </si>
  <si>
    <t>RP.3</t>
  </si>
  <si>
    <t>RP.4</t>
  </si>
  <si>
    <t>RP.5</t>
  </si>
  <si>
    <t>RP.6</t>
  </si>
  <si>
    <t>RP.7</t>
  </si>
  <si>
    <t>RP.8</t>
  </si>
  <si>
    <t>RP.9</t>
  </si>
  <si>
    <t>RP.10</t>
  </si>
  <si>
    <t>RP.11</t>
  </si>
  <si>
    <t>RP.12</t>
  </si>
  <si>
    <t>IR.1</t>
  </si>
  <si>
    <t>IR.2</t>
  </si>
  <si>
    <t>IR.3</t>
  </si>
  <si>
    <t>IR.4</t>
  </si>
  <si>
    <t>IR.5</t>
  </si>
  <si>
    <t>IR.6</t>
  </si>
  <si>
    <t>IR.7</t>
  </si>
  <si>
    <t>IR.8</t>
  </si>
  <si>
    <t>IR.9</t>
  </si>
  <si>
    <t>IR.10</t>
  </si>
  <si>
    <t>IR.11</t>
  </si>
  <si>
    <t>IR.12</t>
  </si>
  <si>
    <t>IR.13</t>
  </si>
  <si>
    <t>IR.14</t>
  </si>
  <si>
    <t>LG.1</t>
  </si>
  <si>
    <t>LG.2</t>
  </si>
  <si>
    <t>LG.3</t>
  </si>
  <si>
    <t>LG.4</t>
  </si>
  <si>
    <t>LG.5</t>
  </si>
  <si>
    <t>LG.6</t>
  </si>
  <si>
    <t>LG.7</t>
  </si>
  <si>
    <t>LG.8</t>
  </si>
  <si>
    <t>LG.9</t>
  </si>
  <si>
    <t>LG.10</t>
  </si>
  <si>
    <t>LG.11</t>
  </si>
  <si>
    <t>LG.12</t>
  </si>
  <si>
    <t>LG.13</t>
  </si>
  <si>
    <t>LG.14</t>
  </si>
  <si>
    <t>LG.15</t>
  </si>
  <si>
    <t>LG.16</t>
  </si>
  <si>
    <t>LG.17</t>
  </si>
  <si>
    <t>CL.1</t>
  </si>
  <si>
    <t>CL.2</t>
  </si>
  <si>
    <t>CL.3</t>
  </si>
  <si>
    <t>CL.4</t>
  </si>
  <si>
    <t>CL.5</t>
  </si>
  <si>
    <t>CL.6</t>
  </si>
  <si>
    <t>CL.7</t>
  </si>
  <si>
    <t>CL.8</t>
  </si>
  <si>
    <t>CL.9</t>
  </si>
  <si>
    <t>CL.10</t>
  </si>
  <si>
    <t>CL.11</t>
  </si>
  <si>
    <t>CL.12</t>
  </si>
  <si>
    <t>CL.13</t>
  </si>
  <si>
    <t>AR.1</t>
  </si>
  <si>
    <t>AR.2</t>
  </si>
  <si>
    <t>AR.3</t>
  </si>
  <si>
    <t>AR.4</t>
  </si>
  <si>
    <t>AR.5</t>
  </si>
  <si>
    <t>AR.6</t>
  </si>
  <si>
    <t>AR.7</t>
  </si>
  <si>
    <t>AR.8</t>
  </si>
  <si>
    <t>AR.9</t>
  </si>
  <si>
    <t>AR.10</t>
  </si>
  <si>
    <t>AR.11</t>
  </si>
  <si>
    <t>AR.12</t>
  </si>
  <si>
    <t>AR.13</t>
  </si>
  <si>
    <t>AR.14</t>
  </si>
  <si>
    <t>AR.15</t>
  </si>
  <si>
    <t>AR.16</t>
  </si>
  <si>
    <t>AR.17</t>
  </si>
  <si>
    <t>AR.18</t>
  </si>
  <si>
    <t>GC.1</t>
  </si>
  <si>
    <t>GC.2</t>
  </si>
  <si>
    <t>GC.3</t>
  </si>
  <si>
    <t>GC.4</t>
  </si>
  <si>
    <t>GC.5</t>
  </si>
  <si>
    <t>GC.6</t>
  </si>
  <si>
    <t>GC.7</t>
  </si>
  <si>
    <t>GC.8</t>
  </si>
  <si>
    <t>GC.9</t>
  </si>
  <si>
    <t>GC.10</t>
  </si>
  <si>
    <t>GC.11</t>
  </si>
  <si>
    <t>GC.12</t>
  </si>
  <si>
    <t>GC.13</t>
  </si>
  <si>
    <t>GC.14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</si>
</sst>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sz val="8"/>
      <name val="Calibri"/>
      <family val="2"/>
      <scheme val="minor"/>
    </font>
    <font>
      <sz val="11"/>
      <color rgb="FF000000"/>
      <name val="Calibri"/>
      <family val="2"/>
      <scheme val="minor"/>
    </font>
    <font>
      <b/>
      <sz val="12"/>
      <color theme="1"/>
      <name val="Calibri"/>
      <family val="2"/>
      <scheme val="minor"/>
    </font>
    <font>
      <u/>
      <sz val="11"/>
      <color theme="10"/>
      <name val="Calibri"/>
      <family val="2"/>
      <scheme val="minor"/>
    </font>
  </fonts>
  <fills count="16">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80808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2" tint="-0.249977111117893"/>
        <bgColor indexed="64"/>
      </patternFill>
    </fill>
    <fill>
      <patternFill patternType="solid">
        <fgColor them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C00000"/>
        <bgColor indexed="64"/>
      </patternFill>
    </fill>
    <fill>
      <patternFill patternType="solid">
        <fgColor rgb="FFFF00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medium">
        <color indexed="64"/>
      </right>
      <top/>
      <bottom/>
      <diagonal/>
    </border>
    <border>
      <left style="thin">
        <color indexed="64"/>
      </left>
      <right style="thin">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8" fillId="0" borderId="0" applyNumberFormat="0" applyFill="0" applyBorder="0" applyAlignment="0" applyProtection="0"/>
  </cellStyleXfs>
  <cellXfs count="180">
    <xf numFmtId="0" fontId="0" fillId="0" borderId="0" xfId="0"/>
    <xf numFmtId="0" fontId="0" fillId="0" borderId="0" xfId="0" applyAlignment="1">
      <alignment wrapText="1"/>
    </xf>
    <xf numFmtId="0" fontId="0" fillId="0" borderId="1" xfId="0" applyBorder="1" applyAlignment="1">
      <alignment wrapText="1"/>
    </xf>
    <xf numFmtId="0" fontId="0" fillId="2" borderId="1" xfId="0" applyFill="1" applyBorder="1"/>
    <xf numFmtId="0" fontId="0" fillId="2" borderId="1" xfId="0" applyFill="1" applyBorder="1" applyAlignment="1">
      <alignment wrapText="1"/>
    </xf>
    <xf numFmtId="0" fontId="0" fillId="3" borderId="1" xfId="0" applyFill="1" applyBorder="1"/>
    <xf numFmtId="0" fontId="0" fillId="3" borderId="1" xfId="0" applyFill="1" applyBorder="1" applyAlignment="1">
      <alignment wrapText="1"/>
    </xf>
    <xf numFmtId="0" fontId="3" fillId="0" borderId="1" xfId="0" applyFont="1" applyBorder="1" applyAlignment="1">
      <alignment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applyBorder="1"/>
    <xf numFmtId="10" fontId="0" fillId="0" borderId="1" xfId="0" applyNumberFormat="1" applyBorder="1"/>
    <xf numFmtId="0" fontId="2" fillId="0" borderId="0" xfId="0" applyFont="1" applyAlignment="1">
      <alignment horizontal="right"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0" fillId="5" borderId="0" xfId="0" applyFill="1"/>
    <xf numFmtId="0" fontId="2" fillId="0" borderId="0" xfId="0" applyFont="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3" borderId="1" xfId="0" applyFont="1" applyFill="1" applyBorder="1" applyAlignment="1">
      <alignment horizontal="right"/>
    </xf>
    <xf numFmtId="0" fontId="0" fillId="2" borderId="0" xfId="0" applyFill="1"/>
    <xf numFmtId="0" fontId="0" fillId="9" borderId="1" xfId="0" applyFill="1" applyBorder="1" applyAlignment="1">
      <alignment wrapText="1"/>
    </xf>
    <xf numFmtId="0" fontId="1" fillId="2" borderId="1" xfId="0" applyFont="1" applyFill="1" applyBorder="1" applyAlignment="1">
      <alignment horizontal="center" vertical="center"/>
    </xf>
    <xf numFmtId="0" fontId="0" fillId="2" borderId="0" xfId="0" applyFill="1" applyAlignment="1">
      <alignment wrapText="1"/>
    </xf>
    <xf numFmtId="0" fontId="2" fillId="3" borderId="1" xfId="0" applyFont="1" applyFill="1" applyBorder="1" applyAlignment="1">
      <alignment horizontal="center" wrapText="1"/>
    </xf>
    <xf numFmtId="0" fontId="0" fillId="3" borderId="1" xfId="0" applyFill="1" applyBorder="1" applyAlignment="1">
      <alignment horizontal="right"/>
    </xf>
    <xf numFmtId="0" fontId="2" fillId="0" borderId="1" xfId="0" applyFont="1" applyBorder="1" applyAlignment="1">
      <alignment horizontal="right" wrapText="1"/>
    </xf>
    <xf numFmtId="0" fontId="0" fillId="3" borderId="2" xfId="0" applyFill="1" applyBorder="1" applyAlignment="1">
      <alignment horizontal="center" vertical="center"/>
    </xf>
    <xf numFmtId="0" fontId="0" fillId="3" borderId="4" xfId="0" applyFill="1" applyBorder="1" applyAlignment="1">
      <alignment wrapText="1"/>
    </xf>
    <xf numFmtId="0" fontId="0" fillId="3" borderId="4" xfId="0" applyFill="1" applyBorder="1"/>
    <xf numFmtId="0" fontId="6" fillId="0" borderId="1" xfId="0" applyFont="1" applyBorder="1" applyAlignment="1">
      <alignment vertical="center" wrapText="1"/>
    </xf>
    <xf numFmtId="0" fontId="2" fillId="4" borderId="6" xfId="0" applyFont="1" applyFill="1" applyBorder="1" applyAlignment="1">
      <alignment horizontal="center" vertical="center"/>
    </xf>
    <xf numFmtId="0" fontId="2" fillId="4" borderId="6" xfId="0" applyFont="1" applyFill="1" applyBorder="1" applyAlignment="1">
      <alignment horizontal="center" vertical="center" wrapText="1"/>
    </xf>
    <xf numFmtId="164" fontId="2" fillId="4" borderId="6" xfId="0" applyNumberFormat="1" applyFont="1" applyFill="1" applyBorder="1" applyAlignment="1">
      <alignment horizontal="center" vertical="center" wrapText="1"/>
    </xf>
    <xf numFmtId="0" fontId="0" fillId="2" borderId="6" xfId="0" applyFill="1" applyBorder="1"/>
    <xf numFmtId="0" fontId="0" fillId="2" borderId="6" xfId="0" applyFill="1" applyBorder="1" applyAlignment="1">
      <alignment wrapText="1"/>
    </xf>
    <xf numFmtId="0" fontId="0" fillId="2" borderId="7" xfId="0" applyFill="1" applyBorder="1"/>
    <xf numFmtId="0" fontId="0" fillId="2" borderId="7" xfId="0" applyFill="1" applyBorder="1" applyAlignment="1">
      <alignment wrapText="1"/>
    </xf>
    <xf numFmtId="0" fontId="0" fillId="2" borderId="11" xfId="0" applyFill="1" applyBorder="1"/>
    <xf numFmtId="0" fontId="0" fillId="2" borderId="11" xfId="0" applyFill="1" applyBorder="1" applyAlignment="1">
      <alignment wrapText="1"/>
    </xf>
    <xf numFmtId="0" fontId="0" fillId="0" borderId="12" xfId="0" applyBorder="1"/>
    <xf numFmtId="0" fontId="0" fillId="0" borderId="11" xfId="0" applyBorder="1" applyAlignment="1">
      <alignment vertical="center" wrapText="1"/>
    </xf>
    <xf numFmtId="0" fontId="0" fillId="2" borderId="1" xfId="0" applyFill="1" applyBorder="1" applyAlignment="1">
      <alignment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6" fillId="2" borderId="0" xfId="0" applyFont="1" applyFill="1" applyAlignment="1">
      <alignment vertical="center"/>
    </xf>
    <xf numFmtId="0" fontId="2" fillId="7"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3" fillId="0" borderId="2" xfId="0" applyFont="1"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3" borderId="4" xfId="0" applyFill="1" applyBorder="1" applyAlignment="1">
      <alignment vertical="center" wrapText="1"/>
    </xf>
    <xf numFmtId="0" fontId="0" fillId="2" borderId="0" xfId="0" applyFill="1" applyAlignment="1">
      <alignment vertical="center" wrapText="1"/>
    </xf>
    <xf numFmtId="0" fontId="0" fillId="0" borderId="0" xfId="0" applyAlignment="1">
      <alignment vertical="center"/>
    </xf>
    <xf numFmtId="0" fontId="6" fillId="2" borderId="0" xfId="0" applyFont="1" applyFill="1" applyAlignment="1">
      <alignment vertical="center" wrapText="1"/>
    </xf>
    <xf numFmtId="0" fontId="2" fillId="3" borderId="1" xfId="0" applyFont="1" applyFill="1" applyBorder="1" applyAlignment="1">
      <alignment horizontal="center" vertical="center" wrapText="1"/>
    </xf>
    <xf numFmtId="0" fontId="0" fillId="9" borderId="1" xfId="0" applyFill="1" applyBorder="1" applyAlignment="1">
      <alignment vertical="center" wrapText="1"/>
    </xf>
    <xf numFmtId="0" fontId="2" fillId="9" borderId="1" xfId="0" applyFont="1" applyFill="1" applyBorder="1" applyAlignment="1">
      <alignment horizontal="center" vertical="center" wrapText="1"/>
    </xf>
    <xf numFmtId="0" fontId="3" fillId="9" borderId="1" xfId="0" applyFont="1" applyFill="1" applyBorder="1" applyAlignment="1">
      <alignment vertical="center" wrapText="1"/>
    </xf>
    <xf numFmtId="0" fontId="0" fillId="3" borderId="5" xfId="0" applyFill="1" applyBorder="1" applyAlignment="1">
      <alignment vertical="center" wrapText="1"/>
    </xf>
    <xf numFmtId="0" fontId="2" fillId="2" borderId="1" xfId="0" applyFont="1" applyFill="1" applyBorder="1" applyAlignment="1">
      <alignment horizontal="center" vertical="center" wrapText="1"/>
    </xf>
    <xf numFmtId="0" fontId="2" fillId="0" borderId="0" xfId="0" applyFont="1" applyAlignment="1">
      <alignment horizontal="right" vertical="center" wrapText="1"/>
    </xf>
    <xf numFmtId="0" fontId="0" fillId="2" borderId="11" xfId="0" applyFill="1" applyBorder="1" applyAlignment="1">
      <alignment vertical="center"/>
    </xf>
    <xf numFmtId="0" fontId="0" fillId="2" borderId="11" xfId="0" applyFill="1" applyBorder="1" applyAlignment="1">
      <alignment vertical="center" wrapText="1"/>
    </xf>
    <xf numFmtId="0" fontId="0" fillId="0" borderId="12" xfId="0" applyBorder="1" applyAlignment="1">
      <alignment vertical="center"/>
    </xf>
    <xf numFmtId="0" fontId="0" fillId="6" borderId="13" xfId="0" applyFill="1" applyBorder="1" applyAlignment="1">
      <alignment horizontal="center" vertical="center" wrapText="1"/>
    </xf>
    <xf numFmtId="0" fontId="0" fillId="3" borderId="14" xfId="0" applyFill="1" applyBorder="1" applyAlignment="1">
      <alignment horizontal="left" vertical="center" wrapText="1"/>
    </xf>
    <xf numFmtId="0" fontId="0" fillId="3" borderId="14" xfId="0" applyFill="1" applyBorder="1" applyAlignment="1">
      <alignment vertical="center" wrapText="1"/>
    </xf>
    <xf numFmtId="0" fontId="0" fillId="3" borderId="14" xfId="0" applyFill="1" applyBorder="1" applyAlignment="1">
      <alignment wrapText="1"/>
    </xf>
    <xf numFmtId="0" fontId="0" fillId="2" borderId="14" xfId="0" applyFill="1" applyBorder="1"/>
    <xf numFmtId="0" fontId="0" fillId="2" borderId="14" xfId="0" applyFill="1" applyBorder="1" applyAlignment="1">
      <alignment wrapText="1"/>
    </xf>
    <xf numFmtId="0" fontId="0" fillId="2" borderId="7" xfId="0" applyFill="1" applyBorder="1" applyAlignment="1">
      <alignment horizontal="center" vertical="center"/>
    </xf>
    <xf numFmtId="0" fontId="6" fillId="2" borderId="7" xfId="0" applyFont="1" applyFill="1" applyBorder="1" applyAlignment="1">
      <alignment horizontal="center" vertical="center" wrapText="1"/>
    </xf>
    <xf numFmtId="164" fontId="0" fillId="2" borderId="7" xfId="0" applyNumberFormat="1" applyFill="1" applyBorder="1" applyAlignment="1">
      <alignment horizontal="center" wrapText="1"/>
    </xf>
    <xf numFmtId="0" fontId="2" fillId="3" borderId="7" xfId="0" applyFont="1" applyFill="1" applyBorder="1" applyAlignment="1">
      <alignment horizontal="right"/>
    </xf>
    <xf numFmtId="0" fontId="6" fillId="0" borderId="10" xfId="0" applyFont="1" applyBorder="1" applyAlignment="1">
      <alignment vertical="center"/>
    </xf>
    <xf numFmtId="0" fontId="0" fillId="0" borderId="10" xfId="0" applyBorder="1" applyAlignment="1">
      <alignment vertical="center" wrapText="1"/>
    </xf>
    <xf numFmtId="0" fontId="6" fillId="0" borderId="10" xfId="0" applyFont="1" applyBorder="1" applyAlignment="1">
      <alignment vertical="center" wrapText="1"/>
    </xf>
    <xf numFmtId="164" fontId="0" fillId="0" borderId="1" xfId="0" applyNumberFormat="1" applyBorder="1" applyAlignment="1">
      <alignment horizontal="center" wrapText="1"/>
    </xf>
    <xf numFmtId="164" fontId="0" fillId="3" borderId="1" xfId="0" applyNumberFormat="1" applyFill="1" applyBorder="1"/>
    <xf numFmtId="164" fontId="0" fillId="0" borderId="1" xfId="0" applyNumberFormat="1" applyBorder="1"/>
    <xf numFmtId="164" fontId="0" fillId="0" borderId="1" xfId="0" applyNumberFormat="1" applyBorder="1" applyAlignment="1">
      <alignment wrapText="1"/>
    </xf>
    <xf numFmtId="164" fontId="0" fillId="3" borderId="1" xfId="0" applyNumberFormat="1" applyFill="1" applyBorder="1" applyAlignment="1">
      <alignment wrapText="1"/>
    </xf>
    <xf numFmtId="164" fontId="0" fillId="0" borderId="1" xfId="0" applyNumberFormat="1" applyBorder="1" applyAlignment="1">
      <alignment horizontal="left" wrapText="1" indent="4"/>
    </xf>
    <xf numFmtId="164" fontId="0" fillId="9" borderId="1" xfId="0" applyNumberFormat="1" applyFill="1" applyBorder="1" applyAlignment="1">
      <alignment wrapText="1"/>
    </xf>
    <xf numFmtId="164" fontId="0" fillId="3" borderId="1" xfId="0" applyNumberFormat="1" applyFill="1" applyBorder="1" applyAlignment="1">
      <alignment horizontal="right"/>
    </xf>
    <xf numFmtId="0" fontId="0" fillId="9" borderId="1" xfId="0" applyFill="1" applyBorder="1"/>
    <xf numFmtId="0" fontId="0" fillId="9" borderId="0" xfId="0" applyFill="1"/>
    <xf numFmtId="164" fontId="2" fillId="3" borderId="1" xfId="0" applyNumberFormat="1" applyFont="1" applyFill="1" applyBorder="1" applyAlignment="1">
      <alignment horizontal="center" wrapText="1"/>
    </xf>
    <xf numFmtId="164" fontId="0" fillId="3" borderId="4" xfId="0" applyNumberFormat="1" applyFill="1" applyBorder="1" applyAlignment="1">
      <alignment wrapText="1"/>
    </xf>
    <xf numFmtId="0" fontId="0" fillId="10" borderId="1" xfId="0" applyFill="1" applyBorder="1"/>
    <xf numFmtId="164" fontId="0" fillId="10" borderId="1" xfId="0" applyNumberFormat="1" applyFill="1" applyBorder="1"/>
    <xf numFmtId="0" fontId="0" fillId="0" borderId="0" xfId="0" applyAlignment="1">
      <alignment horizontal="center" vertical="center"/>
    </xf>
    <xf numFmtId="0" fontId="0" fillId="2" borderId="12" xfId="0" applyFill="1" applyBorder="1"/>
    <xf numFmtId="0" fontId="2" fillId="8" borderId="23" xfId="0" applyFont="1" applyFill="1" applyBorder="1" applyAlignment="1">
      <alignment horizontal="center" vertical="center" wrapText="1"/>
    </xf>
    <xf numFmtId="49" fontId="2" fillId="8" borderId="8" xfId="0" applyNumberFormat="1" applyFont="1" applyFill="1" applyBorder="1" applyAlignment="1">
      <alignment horizontal="center" vertical="center" wrapText="1"/>
    </xf>
    <xf numFmtId="49" fontId="2" fillId="8" borderId="16" xfId="0" applyNumberFormat="1" applyFont="1" applyFill="1" applyBorder="1" applyAlignment="1">
      <alignment horizontal="center" vertical="center" wrapText="1"/>
    </xf>
    <xf numFmtId="0" fontId="2" fillId="4" borderId="16" xfId="0" applyFont="1" applyFill="1" applyBorder="1" applyAlignment="1">
      <alignment horizontal="center" vertical="center"/>
    </xf>
    <xf numFmtId="0" fontId="2" fillId="7" borderId="16" xfId="0" applyFont="1" applyFill="1" applyBorder="1" applyAlignment="1">
      <alignment horizontal="center" vertical="center" wrapText="1"/>
    </xf>
    <xf numFmtId="0" fontId="0" fillId="7" borderId="1" xfId="0" applyFill="1" applyBorder="1" applyAlignment="1">
      <alignment horizontal="center" vertical="center"/>
    </xf>
    <xf numFmtId="0" fontId="0" fillId="7" borderId="11" xfId="0" applyFill="1" applyBorder="1" applyAlignment="1">
      <alignment horizontal="center" vertical="center"/>
    </xf>
    <xf numFmtId="0" fontId="0" fillId="2" borderId="20" xfId="0" applyFill="1" applyBorder="1"/>
    <xf numFmtId="0" fontId="0" fillId="2" borderId="21" xfId="0" applyFill="1" applyBorder="1"/>
    <xf numFmtId="0" fontId="1" fillId="11" borderId="1" xfId="0" applyFont="1" applyFill="1" applyBorder="1" applyAlignment="1">
      <alignment horizontal="center" vertical="center"/>
    </xf>
    <xf numFmtId="0" fontId="0" fillId="11" borderId="21" xfId="0" applyFill="1" applyBorder="1"/>
    <xf numFmtId="0" fontId="0" fillId="11" borderId="18" xfId="0" applyFill="1" applyBorder="1" applyAlignment="1">
      <alignment horizontal="center" vertical="center"/>
    </xf>
    <xf numFmtId="0" fontId="0" fillId="11" borderId="22" xfId="0" applyFill="1" applyBorder="1"/>
    <xf numFmtId="0" fontId="0" fillId="11" borderId="29" xfId="0" applyFill="1" applyBorder="1"/>
    <xf numFmtId="0" fontId="6" fillId="0" borderId="8" xfId="0" applyFont="1" applyBorder="1" applyAlignment="1">
      <alignment horizontal="center" vertical="center" wrapText="1"/>
    </xf>
    <xf numFmtId="0" fontId="6" fillId="0" borderId="15" xfId="0" applyFont="1" applyBorder="1" applyAlignment="1">
      <alignment horizontal="center" vertical="center" wrapText="1"/>
    </xf>
    <xf numFmtId="0" fontId="1" fillId="0" borderId="9" xfId="0" applyFon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xf>
    <xf numFmtId="0" fontId="0" fillId="3" borderId="14" xfId="0" applyFill="1" applyBorder="1" applyAlignment="1">
      <alignment horizontal="center" vertical="center"/>
    </xf>
    <xf numFmtId="0" fontId="0" fillId="0" borderId="10" xfId="0" applyBorder="1" applyAlignment="1">
      <alignment horizontal="center" vertical="center" wrapText="1"/>
    </xf>
    <xf numFmtId="164" fontId="0" fillId="0" borderId="10" xfId="0" applyNumberFormat="1" applyBorder="1" applyAlignment="1">
      <alignment horizontal="center" vertical="center" wrapText="1"/>
    </xf>
    <xf numFmtId="0" fontId="0" fillId="3" borderId="14" xfId="0" applyFill="1" applyBorder="1" applyAlignment="1">
      <alignment horizontal="center" wrapText="1"/>
    </xf>
    <xf numFmtId="164" fontId="0" fillId="3" borderId="14" xfId="0" applyNumberFormat="1" applyFill="1" applyBorder="1" applyAlignment="1">
      <alignment horizontal="center" wrapText="1"/>
    </xf>
    <xf numFmtId="164" fontId="0" fillId="0" borderId="10" xfId="0" applyNumberFormat="1" applyBorder="1" applyAlignment="1">
      <alignment horizontal="center" wrapText="1"/>
    </xf>
    <xf numFmtId="0" fontId="6" fillId="0" borderId="10" xfId="0" applyFont="1" applyBorder="1" applyAlignment="1">
      <alignment horizontal="center" vertical="center" wrapText="1"/>
    </xf>
    <xf numFmtId="164" fontId="0" fillId="0" borderId="10" xfId="0" applyNumberFormat="1" applyBorder="1" applyAlignment="1">
      <alignment horizontal="center" vertical="center"/>
    </xf>
    <xf numFmtId="164" fontId="0" fillId="3" borderId="7" xfId="0" applyNumberFormat="1" applyFill="1" applyBorder="1" applyAlignment="1">
      <alignment horizontal="center"/>
    </xf>
    <xf numFmtId="0" fontId="6" fillId="0" borderId="13" xfId="0" applyFont="1" applyBorder="1" applyAlignment="1">
      <alignment horizontal="center" vertical="center" wrapText="1"/>
    </xf>
    <xf numFmtId="0" fontId="1" fillId="0" borderId="30" xfId="0" applyFont="1" applyBorder="1" applyAlignment="1">
      <alignment horizontal="center" vertical="center"/>
    </xf>
    <xf numFmtId="0" fontId="0" fillId="0" borderId="14" xfId="0" applyBorder="1" applyAlignment="1">
      <alignment vertical="center" wrapText="1"/>
    </xf>
    <xf numFmtId="0" fontId="6" fillId="0" borderId="1" xfId="0" applyFont="1" applyBorder="1" applyAlignment="1">
      <alignment horizontal="center" vertical="center" wrapText="1"/>
    </xf>
    <xf numFmtId="0" fontId="0" fillId="0" borderId="19" xfId="0" applyBorder="1" applyAlignment="1">
      <alignment wrapText="1"/>
    </xf>
    <xf numFmtId="0" fontId="6" fillId="0" borderId="11" xfId="0" applyFont="1" applyBorder="1" applyAlignment="1">
      <alignment vertical="center" wrapText="1"/>
    </xf>
    <xf numFmtId="0" fontId="0" fillId="12" borderId="1" xfId="0" applyFill="1" applyBorder="1" applyAlignment="1">
      <alignment vertical="center" wrapText="1"/>
    </xf>
    <xf numFmtId="0" fontId="0" fillId="13" borderId="1" xfId="0" applyFill="1" applyBorder="1" applyAlignment="1">
      <alignment vertical="center" wrapText="1"/>
    </xf>
    <xf numFmtId="0" fontId="0" fillId="13" borderId="10" xfId="0" applyFill="1" applyBorder="1" applyAlignment="1">
      <alignment vertical="center" wrapText="1"/>
    </xf>
    <xf numFmtId="0" fontId="8" fillId="9" borderId="1" xfId="1" applyFill="1" applyBorder="1"/>
    <xf numFmtId="0" fontId="0" fillId="15" borderId="1" xfId="0" applyFill="1" applyBorder="1"/>
    <xf numFmtId="0" fontId="0" fillId="13" borderId="2" xfId="0" applyFill="1" applyBorder="1" applyAlignment="1">
      <alignment vertical="center" wrapText="1"/>
    </xf>
    <xf numFmtId="164" fontId="2" fillId="0" borderId="1" xfId="0" applyNumberFormat="1" applyFont="1" applyBorder="1" applyAlignment="1">
      <alignment horizontal="right" wrapText="1"/>
    </xf>
    <xf numFmtId="0" fontId="0" fillId="9" borderId="10" xfId="0" applyFill="1" applyBorder="1" applyAlignment="1">
      <alignment vertical="center"/>
    </xf>
    <xf numFmtId="0" fontId="0" fillId="15" borderId="10" xfId="0" applyFill="1" applyBorder="1" applyAlignment="1">
      <alignment horizontal="center" vertical="center"/>
    </xf>
    <xf numFmtId="0" fontId="0" fillId="9" borderId="10" xfId="0" applyFill="1" applyBorder="1"/>
    <xf numFmtId="0" fontId="0" fillId="9" borderId="10" xfId="0" applyFill="1" applyBorder="1" applyAlignment="1">
      <alignment horizontal="center" vertical="center"/>
    </xf>
    <xf numFmtId="0" fontId="0" fillId="3" borderId="14" xfId="0" applyFill="1" applyBorder="1" applyAlignment="1">
      <alignment horizontal="center"/>
    </xf>
    <xf numFmtId="164" fontId="0" fillId="3" borderId="7" xfId="0" applyNumberFormat="1" applyFill="1" applyBorder="1"/>
    <xf numFmtId="0" fontId="0" fillId="15" borderId="1" xfId="0" applyFill="1" applyBorder="1" applyAlignment="1">
      <alignment horizontal="center" vertical="center"/>
    </xf>
    <xf numFmtId="0" fontId="8" fillId="9" borderId="10" xfId="1" applyFill="1" applyBorder="1" applyAlignment="1"/>
    <xf numFmtId="0" fontId="0" fillId="3" borderId="1" xfId="0" applyFill="1" applyBorder="1" applyAlignment="1">
      <alignment horizontal="center"/>
    </xf>
    <xf numFmtId="164"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14" borderId="1" xfId="0" applyFill="1" applyBorder="1" applyAlignment="1">
      <alignment horizontal="center" vertical="center"/>
    </xf>
    <xf numFmtId="164" fontId="0" fillId="3" borderId="1" xfId="0" applyNumberFormat="1" applyFill="1" applyBorder="1" applyAlignment="1">
      <alignment horizontal="center" vertical="center"/>
    </xf>
    <xf numFmtId="0" fontId="0" fillId="9" borderId="1" xfId="0" applyFill="1" applyBorder="1" applyAlignment="1">
      <alignment horizontal="center" vertical="center"/>
    </xf>
    <xf numFmtId="0" fontId="1" fillId="9" borderId="1" xfId="0" applyFont="1" applyFill="1" applyBorder="1" applyAlignment="1">
      <alignment horizontal="center" vertical="center"/>
    </xf>
    <xf numFmtId="0" fontId="8" fillId="9" borderId="1" xfId="1" applyFill="1" applyBorder="1" applyAlignment="1"/>
    <xf numFmtId="0" fontId="2" fillId="3" borderId="1" xfId="0" applyFont="1" applyFill="1" applyBorder="1" applyAlignment="1">
      <alignment horizontal="center"/>
    </xf>
    <xf numFmtId="0" fontId="0" fillId="3" borderId="4" xfId="0" applyFill="1" applyBorder="1" applyAlignment="1">
      <alignment horizontal="center" vertical="center" wrapText="1"/>
    </xf>
    <xf numFmtId="0" fontId="0" fillId="3" borderId="14" xfId="0" applyFill="1" applyBorder="1"/>
    <xf numFmtId="164" fontId="0" fillId="10" borderId="1" xfId="0" applyNumberFormat="1" applyFill="1" applyBorder="1" applyAlignment="1">
      <alignment horizontal="center" vertical="center"/>
    </xf>
    <xf numFmtId="0" fontId="0" fillId="15" borderId="10" xfId="0" applyFill="1" applyBorder="1" applyAlignment="1">
      <alignment horizontal="center"/>
    </xf>
    <xf numFmtId="0" fontId="0" fillId="9" borderId="10" xfId="0" applyFill="1" applyBorder="1" applyAlignment="1">
      <alignment horizontal="center"/>
    </xf>
    <xf numFmtId="0" fontId="0" fillId="8" borderId="17"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26" xfId="0" applyFill="1" applyBorder="1" applyAlignment="1">
      <alignment horizontal="center" vertical="center" wrapText="1"/>
    </xf>
    <xf numFmtId="0" fontId="0" fillId="8" borderId="27" xfId="0" applyFill="1" applyBorder="1" applyAlignment="1">
      <alignment horizontal="center" vertical="center" wrapText="1"/>
    </xf>
    <xf numFmtId="0" fontId="7" fillId="8" borderId="27" xfId="0" applyFont="1" applyFill="1" applyBorder="1" applyAlignment="1">
      <alignment horizontal="center" vertical="center" wrapText="1"/>
    </xf>
    <xf numFmtId="0" fontId="2" fillId="8" borderId="24" xfId="0" applyFont="1" applyFill="1" applyBorder="1" applyAlignment="1">
      <alignment horizontal="center" vertical="center" wrapText="1"/>
    </xf>
    <xf numFmtId="0" fontId="0" fillId="8" borderId="28" xfId="0"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0" fillId="4" borderId="2" xfId="0" applyFill="1" applyBorder="1" applyAlignment="1">
      <alignment horizontal="center" vertical="center"/>
    </xf>
    <xf numFmtId="0" fontId="0" fillId="4" borderId="4" xfId="0" applyFill="1" applyBorder="1" applyAlignment="1">
      <alignment horizontal="center" vertical="center"/>
    </xf>
    <xf numFmtId="0" fontId="0" fillId="4" borderId="3" xfId="0" applyFill="1" applyBorder="1" applyAlignment="1">
      <alignment horizontal="center" vertical="center"/>
    </xf>
    <xf numFmtId="0" fontId="2" fillId="8" borderId="25" xfId="0" applyFont="1" applyFill="1" applyBorder="1" applyAlignment="1">
      <alignment horizontal="right" vertical="center" wrapText="1"/>
    </xf>
    <xf numFmtId="0" fontId="2" fillId="8" borderId="32" xfId="0" applyFont="1" applyFill="1" applyBorder="1" applyAlignment="1">
      <alignment horizontal="right" vertical="center" wrapText="1"/>
    </xf>
    <xf numFmtId="0" fontId="0" fillId="11" borderId="9" xfId="0" applyFill="1" applyBorder="1" applyAlignment="1">
      <alignment horizontal="center" vertical="center"/>
    </xf>
    <xf numFmtId="0" fontId="0" fillId="11" borderId="30" xfId="0" applyFill="1" applyBorder="1" applyAlignment="1">
      <alignment horizontal="center" vertical="center"/>
    </xf>
    <xf numFmtId="0" fontId="0" fillId="11" borderId="31" xfId="0" applyFill="1" applyBorder="1" applyAlignment="1">
      <alignment horizontal="center" vertical="center"/>
    </xf>
    <xf numFmtId="0" fontId="0" fillId="2" borderId="12" xfId="0" applyFill="1" applyBorder="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azuh.com/resources/use-cases/log-data-analysis/" TargetMode="External"/><Relationship Id="rId2" Type="http://schemas.openxmlformats.org/officeDocument/2006/relationships/hyperlink" Target="https://documentation.wazuh.com/current/getting-started/use-cases/threat-hunting.html" TargetMode="External"/><Relationship Id="rId1" Type="http://schemas.openxmlformats.org/officeDocument/2006/relationships/hyperlink" Target="https://documentation.wazuh.com/current/installation-guide/wazuh-server/index.html" TargetMode="External"/><Relationship Id="rId6" Type="http://schemas.openxmlformats.org/officeDocument/2006/relationships/printerSettings" Target="../printerSettings/printerSettings1.bin"/><Relationship Id="rId5" Type="http://schemas.openxmlformats.org/officeDocument/2006/relationships/hyperlink" Target="https://www.elastic.co/subscriptions" TargetMode="External"/><Relationship Id="rId4" Type="http://schemas.openxmlformats.org/officeDocument/2006/relationships/hyperlink" Target="https://www.elastic.co/subscri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1EB6D-E48E-4983-AA74-95B06C5B8022}">
  <sheetPr>
    <pageSetUpPr fitToPage="1"/>
  </sheetPr>
  <dimension ref="A1:Y219"/>
  <sheetViews>
    <sheetView tabSelected="1" topLeftCell="A45" zoomScale="120" zoomScaleNormal="120" workbookViewId="0">
      <selection activeCell="X210" sqref="X210"/>
    </sheetView>
  </sheetViews>
  <sheetFormatPr baseColWidth="10" defaultColWidth="8.83203125" defaultRowHeight="15" x14ac:dyDescent="0.2"/>
  <cols>
    <col min="1" max="1" width="12.1640625" style="17" customWidth="1"/>
    <col min="2" max="2" width="9.5" bestFit="1" customWidth="1"/>
    <col min="3" max="3" width="53.1640625" style="54" customWidth="1"/>
    <col min="4" max="4" width="47.33203125" style="54" customWidth="1"/>
    <col min="5" max="5" width="14.83203125" style="1" customWidth="1"/>
    <col min="6" max="6" width="13.6640625" style="1" customWidth="1"/>
    <col min="7" max="7" width="2.6640625" style="1" customWidth="1"/>
    <col min="8" max="8" width="9.1640625" style="1" bestFit="1" customWidth="1"/>
    <col min="9" max="9" width="11.6640625" style="1" bestFit="1" customWidth="1"/>
    <col min="10" max="10" width="13" style="1" customWidth="1"/>
    <col min="11" max="11" width="11.1640625" style="1" customWidth="1"/>
    <col min="12" max="12" width="2.6640625" customWidth="1"/>
    <col min="13" max="13" width="8.6640625" customWidth="1"/>
    <col min="14" max="14" width="11.6640625" style="1" bestFit="1" customWidth="1"/>
    <col min="15" max="15" width="14.6640625" style="1" customWidth="1"/>
    <col min="16" max="16" width="12.33203125" style="1" customWidth="1"/>
    <col min="17" max="17" width="2.6640625" customWidth="1"/>
    <col min="18" max="18" width="9.1640625" bestFit="1" customWidth="1"/>
    <col min="19" max="19" width="13.83203125" style="1" customWidth="1"/>
    <col min="20" max="20" width="14.5" style="1" customWidth="1"/>
    <col min="21" max="21" width="14.83203125" style="1" customWidth="1"/>
    <col min="22" max="22" width="2.6640625" customWidth="1"/>
    <col min="23" max="23" width="8" bestFit="1" customWidth="1"/>
    <col min="24" max="24" width="16.33203125" bestFit="1" customWidth="1"/>
    <col min="25" max="25" width="20.1640625" bestFit="1" customWidth="1"/>
    <col min="26" max="26" width="7.5" bestFit="1" customWidth="1"/>
  </cols>
  <sheetData>
    <row r="1" spans="1:22" ht="30" customHeight="1" x14ac:dyDescent="0.2">
      <c r="A1" s="13"/>
      <c r="B1" s="13"/>
      <c r="C1" s="14"/>
      <c r="D1" s="14"/>
      <c r="E1" s="21" t="s">
        <v>172</v>
      </c>
      <c r="F1" s="21" t="s">
        <v>171</v>
      </c>
      <c r="G1" s="15"/>
      <c r="H1" s="171" t="s">
        <v>216</v>
      </c>
      <c r="I1" s="172"/>
      <c r="J1" s="172"/>
      <c r="K1" s="173"/>
      <c r="L1" s="4"/>
      <c r="M1" s="171" t="s">
        <v>393</v>
      </c>
      <c r="N1" s="172"/>
      <c r="O1" s="172"/>
      <c r="P1" s="173"/>
      <c r="Q1" s="4"/>
      <c r="R1" s="171" t="s">
        <v>392</v>
      </c>
      <c r="S1" s="172"/>
      <c r="T1" s="172"/>
      <c r="U1" s="173"/>
      <c r="V1" s="23"/>
    </row>
    <row r="2" spans="1:22" x14ac:dyDescent="0.2">
      <c r="A2" s="3"/>
      <c r="B2" s="3"/>
      <c r="C2" s="45"/>
      <c r="D2" s="45"/>
      <c r="E2" s="169" t="s">
        <v>369</v>
      </c>
      <c r="F2" s="170"/>
      <c r="G2" s="3"/>
      <c r="H2" s="3"/>
      <c r="I2" s="3"/>
      <c r="J2" s="3"/>
      <c r="K2" s="3"/>
      <c r="L2" s="4"/>
      <c r="M2" s="4"/>
      <c r="N2" s="3"/>
      <c r="O2" s="3"/>
      <c r="P2" s="3"/>
      <c r="Q2" s="4"/>
      <c r="R2" s="4"/>
      <c r="S2" s="3"/>
      <c r="T2" s="3"/>
      <c r="U2" s="3"/>
      <c r="V2" s="23"/>
    </row>
    <row r="3" spans="1:22" ht="66" customHeight="1" thickBot="1" x14ac:dyDescent="0.25">
      <c r="A3" s="19" t="s">
        <v>138</v>
      </c>
      <c r="B3" s="34" t="s">
        <v>141</v>
      </c>
      <c r="C3" s="35" t="s">
        <v>0</v>
      </c>
      <c r="D3" s="35" t="s">
        <v>174</v>
      </c>
      <c r="E3" s="35">
        <f>1/COUNTA(A4:A11)</f>
        <v>0.125</v>
      </c>
      <c r="F3" s="36">
        <f>1/COUNTA(A4:A15)</f>
        <v>9.0909090909090912E-2</v>
      </c>
      <c r="G3" s="37"/>
      <c r="H3" s="34" t="s">
        <v>217</v>
      </c>
      <c r="I3" s="34" t="s">
        <v>170</v>
      </c>
      <c r="J3" s="35" t="s">
        <v>173</v>
      </c>
      <c r="K3" s="35" t="s">
        <v>97</v>
      </c>
      <c r="L3" s="38"/>
      <c r="M3" s="34" t="s">
        <v>217</v>
      </c>
      <c r="N3" s="34" t="s">
        <v>170</v>
      </c>
      <c r="O3" s="35" t="s">
        <v>173</v>
      </c>
      <c r="P3" s="34" t="s">
        <v>97</v>
      </c>
      <c r="Q3" s="38"/>
      <c r="R3" s="34" t="s">
        <v>217</v>
      </c>
      <c r="S3" s="34" t="s">
        <v>170</v>
      </c>
      <c r="T3" s="35" t="s">
        <v>173</v>
      </c>
      <c r="U3" s="34" t="s">
        <v>97</v>
      </c>
      <c r="V3" s="23"/>
    </row>
    <row r="4" spans="1:22" s="68" customFormat="1" ht="30" customHeight="1" thickBot="1" x14ac:dyDescent="0.25">
      <c r="A4" s="130" t="s">
        <v>127</v>
      </c>
      <c r="B4" s="9" t="s">
        <v>94</v>
      </c>
      <c r="C4" s="46" t="s">
        <v>1</v>
      </c>
      <c r="D4" s="46" t="s">
        <v>199</v>
      </c>
      <c r="E4" s="119">
        <f>$E$3</f>
        <v>0.125</v>
      </c>
      <c r="F4" s="120">
        <f>$F$3</f>
        <v>9.0909090909090912E-2</v>
      </c>
      <c r="G4" s="66"/>
      <c r="H4" s="116" t="s">
        <v>222</v>
      </c>
      <c r="I4" s="116">
        <v>4</v>
      </c>
      <c r="J4" s="125">
        <f>I4*$E4</f>
        <v>0.5</v>
      </c>
      <c r="K4" s="120">
        <f>I4*$F4</f>
        <v>0.36363636363636365</v>
      </c>
      <c r="L4" s="67"/>
      <c r="M4" s="140" t="s">
        <v>314</v>
      </c>
      <c r="N4" s="116">
        <v>4</v>
      </c>
      <c r="O4" s="125">
        <f>N4*$E4</f>
        <v>0.5</v>
      </c>
      <c r="P4" s="120">
        <f>N4*$F4</f>
        <v>0.36363636363636365</v>
      </c>
      <c r="Q4" s="67"/>
      <c r="R4" s="140" t="s">
        <v>363</v>
      </c>
      <c r="S4" s="116">
        <v>4</v>
      </c>
      <c r="T4" s="125">
        <f>S4*$E4</f>
        <v>0.5</v>
      </c>
      <c r="U4" s="120">
        <f>S4*$F4</f>
        <v>0.36363636363636365</v>
      </c>
      <c r="V4" s="179"/>
    </row>
    <row r="5" spans="1:22" s="68" customFormat="1" ht="17" thickBot="1" x14ac:dyDescent="0.25">
      <c r="A5" s="127" t="s">
        <v>128</v>
      </c>
      <c r="B5" s="128" t="s">
        <v>94</v>
      </c>
      <c r="C5" s="129" t="s">
        <v>2</v>
      </c>
      <c r="D5" t="s">
        <v>198</v>
      </c>
      <c r="E5" s="119">
        <f t="shared" ref="E5:E11" si="0">$E$3</f>
        <v>0.125</v>
      </c>
      <c r="F5" s="120">
        <f t="shared" ref="F5:F11" si="1">$F$3</f>
        <v>9.0909090909090912E-2</v>
      </c>
      <c r="G5" s="66"/>
      <c r="H5" s="116" t="s">
        <v>222</v>
      </c>
      <c r="I5" s="116">
        <v>4</v>
      </c>
      <c r="J5" s="125">
        <f t="shared" ref="J5:J11" si="2">I5*$E5</f>
        <v>0.5</v>
      </c>
      <c r="K5" s="120">
        <f t="shared" ref="K5:K15" si="3">I5*$F5</f>
        <v>0.36363636363636365</v>
      </c>
      <c r="L5" s="67"/>
      <c r="M5" s="140" t="s">
        <v>315</v>
      </c>
      <c r="N5" s="116">
        <v>4</v>
      </c>
      <c r="O5" s="125">
        <f t="shared" ref="O5:O15" si="4">N5*$E5</f>
        <v>0.5</v>
      </c>
      <c r="P5" s="120">
        <f t="shared" ref="P5:P15" si="5">N5*$F5</f>
        <v>0.36363636363636365</v>
      </c>
      <c r="Q5" s="67"/>
      <c r="R5" s="140" t="s">
        <v>366</v>
      </c>
      <c r="S5" s="116">
        <v>4</v>
      </c>
      <c r="T5" s="125">
        <f t="shared" ref="T5:T15" si="6">S5*$E5</f>
        <v>0.5</v>
      </c>
      <c r="U5" s="120">
        <f t="shared" ref="U5:U15" si="7">S5*$F5</f>
        <v>0.36363636363636365</v>
      </c>
      <c r="V5" s="179"/>
    </row>
    <row r="6" spans="1:22" s="68" customFormat="1" ht="30.75" customHeight="1" thickBot="1" x14ac:dyDescent="0.25">
      <c r="A6" s="112" t="s">
        <v>129</v>
      </c>
      <c r="B6" s="114" t="s">
        <v>94</v>
      </c>
      <c r="C6" s="80" t="s">
        <v>3</v>
      </c>
      <c r="D6" s="44" t="s">
        <v>200</v>
      </c>
      <c r="E6" s="119">
        <f t="shared" si="0"/>
        <v>0.125</v>
      </c>
      <c r="F6" s="120">
        <f t="shared" si="1"/>
        <v>9.0909090909090912E-2</v>
      </c>
      <c r="G6" s="66"/>
      <c r="H6" s="119" t="s">
        <v>218</v>
      </c>
      <c r="I6" s="116">
        <v>4</v>
      </c>
      <c r="J6" s="125">
        <f t="shared" si="2"/>
        <v>0.5</v>
      </c>
      <c r="K6" s="120">
        <f t="shared" si="3"/>
        <v>0.36363636363636365</v>
      </c>
      <c r="L6" s="67"/>
      <c r="M6" s="140" t="s">
        <v>316</v>
      </c>
      <c r="N6" s="116">
        <v>4</v>
      </c>
      <c r="O6" s="125">
        <f t="shared" si="4"/>
        <v>0.5</v>
      </c>
      <c r="P6" s="120">
        <f t="shared" si="5"/>
        <v>0.36363636363636365</v>
      </c>
      <c r="Q6" s="67"/>
      <c r="R6" s="140" t="s">
        <v>367</v>
      </c>
      <c r="S6" s="116">
        <v>4</v>
      </c>
      <c r="T6" s="125">
        <f t="shared" si="6"/>
        <v>0.5</v>
      </c>
      <c r="U6" s="120">
        <f t="shared" si="7"/>
        <v>0.36363636363636365</v>
      </c>
      <c r="V6" s="179"/>
    </row>
    <row r="7" spans="1:22" s="43" customFormat="1" ht="17" thickBot="1" x14ac:dyDescent="0.25">
      <c r="A7" s="112" t="s">
        <v>130</v>
      </c>
      <c r="B7" s="114" t="s">
        <v>94</v>
      </c>
      <c r="C7" s="80" t="s">
        <v>143</v>
      </c>
      <c r="D7" s="44" t="s">
        <v>200</v>
      </c>
      <c r="E7" s="119">
        <f t="shared" si="0"/>
        <v>0.125</v>
      </c>
      <c r="F7" s="120">
        <f t="shared" si="1"/>
        <v>9.0909090909090912E-2</v>
      </c>
      <c r="G7" s="41"/>
      <c r="H7" s="116" t="s">
        <v>221</v>
      </c>
      <c r="I7" s="116">
        <v>4</v>
      </c>
      <c r="J7" s="125">
        <f t="shared" si="2"/>
        <v>0.5</v>
      </c>
      <c r="K7" s="120">
        <f t="shared" si="3"/>
        <v>0.36363636363636365</v>
      </c>
      <c r="L7" s="42"/>
      <c r="M7" s="142" t="s">
        <v>317</v>
      </c>
      <c r="N7" s="116">
        <v>4</v>
      </c>
      <c r="O7" s="125">
        <f t="shared" si="4"/>
        <v>0.5</v>
      </c>
      <c r="P7" s="120">
        <f t="shared" si="5"/>
        <v>0.36363636363636365</v>
      </c>
      <c r="Q7" s="42"/>
      <c r="R7" s="142"/>
      <c r="S7" s="141">
        <v>0</v>
      </c>
      <c r="T7" s="125">
        <f t="shared" si="6"/>
        <v>0</v>
      </c>
      <c r="U7" s="120">
        <f t="shared" si="7"/>
        <v>0</v>
      </c>
      <c r="V7" s="97"/>
    </row>
    <row r="8" spans="1:22" s="68" customFormat="1" ht="30" customHeight="1" thickBot="1" x14ac:dyDescent="0.25">
      <c r="A8" s="112" t="s">
        <v>131</v>
      </c>
      <c r="B8" s="114" t="s">
        <v>94</v>
      </c>
      <c r="C8" s="81" t="s">
        <v>140</v>
      </c>
      <c r="D8" t="s">
        <v>201</v>
      </c>
      <c r="E8" s="119">
        <f t="shared" si="0"/>
        <v>0.125</v>
      </c>
      <c r="F8" s="120">
        <f t="shared" si="1"/>
        <v>9.0909090909090912E-2</v>
      </c>
      <c r="G8" s="66"/>
      <c r="H8" s="116" t="s">
        <v>219</v>
      </c>
      <c r="I8" s="116">
        <v>2</v>
      </c>
      <c r="J8" s="125">
        <f t="shared" si="2"/>
        <v>0.25</v>
      </c>
      <c r="K8" s="120">
        <f t="shared" si="3"/>
        <v>0.18181818181818182</v>
      </c>
      <c r="L8" s="67"/>
      <c r="M8" s="140" t="s">
        <v>320</v>
      </c>
      <c r="N8" s="143">
        <v>2</v>
      </c>
      <c r="O8" s="125">
        <f t="shared" si="4"/>
        <v>0.25</v>
      </c>
      <c r="P8" s="120">
        <f t="shared" si="5"/>
        <v>0.18181818181818182</v>
      </c>
      <c r="Q8" s="67"/>
      <c r="R8" s="140" t="s">
        <v>368</v>
      </c>
      <c r="S8" s="116">
        <v>1</v>
      </c>
      <c r="T8" s="125">
        <f t="shared" si="6"/>
        <v>0.125</v>
      </c>
      <c r="U8" s="120">
        <f t="shared" si="7"/>
        <v>9.0909090909090912E-2</v>
      </c>
      <c r="V8" s="179"/>
    </row>
    <row r="9" spans="1:22" s="43" customFormat="1" ht="30" customHeight="1" thickBot="1" x14ac:dyDescent="0.25">
      <c r="A9" s="112" t="s">
        <v>132</v>
      </c>
      <c r="B9" s="114" t="s">
        <v>94</v>
      </c>
      <c r="C9" s="80" t="s">
        <v>4</v>
      </c>
      <c r="D9" s="44" t="s">
        <v>202</v>
      </c>
      <c r="E9" s="119">
        <f t="shared" si="0"/>
        <v>0.125</v>
      </c>
      <c r="F9" s="120">
        <f t="shared" si="1"/>
        <v>9.0909090909090912E-2</v>
      </c>
      <c r="G9" s="41"/>
      <c r="H9" s="116" t="s">
        <v>220</v>
      </c>
      <c r="I9" s="116">
        <v>4</v>
      </c>
      <c r="J9" s="125">
        <f t="shared" si="2"/>
        <v>0.5</v>
      </c>
      <c r="K9" s="120">
        <f t="shared" si="3"/>
        <v>0.36363636363636365</v>
      </c>
      <c r="L9" s="42"/>
      <c r="M9" s="142" t="s">
        <v>318</v>
      </c>
      <c r="N9" s="116">
        <v>4</v>
      </c>
      <c r="O9" s="125">
        <f t="shared" si="4"/>
        <v>0.5</v>
      </c>
      <c r="P9" s="120">
        <f t="shared" si="5"/>
        <v>0.36363636363636365</v>
      </c>
      <c r="Q9" s="42"/>
      <c r="R9" s="142" t="s">
        <v>365</v>
      </c>
      <c r="S9" s="116">
        <v>4</v>
      </c>
      <c r="T9" s="125">
        <f t="shared" si="6"/>
        <v>0.5</v>
      </c>
      <c r="U9" s="120">
        <f t="shared" si="7"/>
        <v>0.36363636363636365</v>
      </c>
      <c r="V9" s="97"/>
    </row>
    <row r="10" spans="1:22" s="43" customFormat="1" ht="30" customHeight="1" thickBot="1" x14ac:dyDescent="0.25">
      <c r="A10" s="112" t="s">
        <v>133</v>
      </c>
      <c r="B10" s="114" t="s">
        <v>94</v>
      </c>
      <c r="C10" s="80" t="s">
        <v>5</v>
      </c>
      <c r="D10" s="44" t="s">
        <v>202</v>
      </c>
      <c r="E10" s="119">
        <f t="shared" si="0"/>
        <v>0.125</v>
      </c>
      <c r="F10" s="120">
        <f t="shared" si="1"/>
        <v>9.0909090909090912E-2</v>
      </c>
      <c r="G10" s="41"/>
      <c r="H10" s="116" t="s">
        <v>223</v>
      </c>
      <c r="I10" s="116">
        <v>4</v>
      </c>
      <c r="J10" s="125">
        <f t="shared" si="2"/>
        <v>0.5</v>
      </c>
      <c r="K10" s="120">
        <f t="shared" si="3"/>
        <v>0.36363636363636365</v>
      </c>
      <c r="L10" s="42"/>
      <c r="M10" s="142" t="s">
        <v>321</v>
      </c>
      <c r="N10" s="143">
        <v>4</v>
      </c>
      <c r="O10" s="125">
        <f t="shared" si="4"/>
        <v>0.5</v>
      </c>
      <c r="P10" s="120">
        <f t="shared" si="5"/>
        <v>0.36363636363636365</v>
      </c>
      <c r="Q10" s="42"/>
      <c r="R10" s="142" t="s">
        <v>365</v>
      </c>
      <c r="S10" s="116">
        <v>4</v>
      </c>
      <c r="T10" s="125">
        <f t="shared" si="6"/>
        <v>0.5</v>
      </c>
      <c r="U10" s="120">
        <f t="shared" si="7"/>
        <v>0.36363636363636365</v>
      </c>
      <c r="V10" s="97"/>
    </row>
    <row r="11" spans="1:22" s="43" customFormat="1" ht="16" x14ac:dyDescent="0.2">
      <c r="A11" s="112" t="s">
        <v>134</v>
      </c>
      <c r="B11" s="114" t="s">
        <v>94</v>
      </c>
      <c r="C11" s="80" t="s">
        <v>6</v>
      </c>
      <c r="D11" s="44" t="s">
        <v>202</v>
      </c>
      <c r="E11" s="119">
        <f t="shared" si="0"/>
        <v>0.125</v>
      </c>
      <c r="F11" s="120">
        <f t="shared" si="1"/>
        <v>9.0909090909090912E-2</v>
      </c>
      <c r="G11" s="41"/>
      <c r="H11" s="116" t="s">
        <v>224</v>
      </c>
      <c r="I11" s="116">
        <v>4</v>
      </c>
      <c r="J11" s="125">
        <f t="shared" si="2"/>
        <v>0.5</v>
      </c>
      <c r="K11" s="120">
        <f t="shared" si="3"/>
        <v>0.36363636363636365</v>
      </c>
      <c r="L11" s="42"/>
      <c r="M11" s="147" t="s">
        <v>325</v>
      </c>
      <c r="N11" s="141">
        <v>0</v>
      </c>
      <c r="O11" s="125">
        <f t="shared" si="4"/>
        <v>0</v>
      </c>
      <c r="P11" s="120">
        <f t="shared" si="5"/>
        <v>0</v>
      </c>
      <c r="Q11" s="42"/>
      <c r="R11" s="142" t="s">
        <v>370</v>
      </c>
      <c r="S11" s="116">
        <v>4</v>
      </c>
      <c r="T11" s="125">
        <f t="shared" si="6"/>
        <v>0.5</v>
      </c>
      <c r="U11" s="120">
        <f t="shared" si="7"/>
        <v>0.36363636363636365</v>
      </c>
      <c r="V11" s="97"/>
    </row>
    <row r="12" spans="1:22" ht="7.5" customHeight="1" thickBot="1" x14ac:dyDescent="0.25">
      <c r="A12" s="69"/>
      <c r="B12" s="118"/>
      <c r="C12" s="70"/>
      <c r="D12" s="71"/>
      <c r="E12" s="121"/>
      <c r="F12" s="122"/>
      <c r="G12" s="73"/>
      <c r="H12" s="121"/>
      <c r="I12" s="121"/>
      <c r="J12" s="121"/>
      <c r="K12" s="122"/>
      <c r="L12" s="74"/>
      <c r="M12" s="144"/>
      <c r="N12" s="121"/>
      <c r="O12" s="72"/>
      <c r="P12" s="72"/>
      <c r="Q12" s="74"/>
      <c r="R12" s="158"/>
      <c r="S12" s="121"/>
      <c r="T12" s="72"/>
      <c r="U12" s="72"/>
      <c r="V12" s="23"/>
    </row>
    <row r="13" spans="1:22" s="43" customFormat="1" ht="17" thickBot="1" x14ac:dyDescent="0.25">
      <c r="A13" s="112" t="s">
        <v>135</v>
      </c>
      <c r="B13" s="115" t="s">
        <v>95</v>
      </c>
      <c r="C13" s="80" t="s">
        <v>8</v>
      </c>
      <c r="D13" s="44" t="s">
        <v>202</v>
      </c>
      <c r="E13" s="119">
        <v>0</v>
      </c>
      <c r="F13" s="123">
        <f>$F$3</f>
        <v>9.0909090909090912E-2</v>
      </c>
      <c r="G13" s="41"/>
      <c r="H13" s="116" t="s">
        <v>225</v>
      </c>
      <c r="I13" s="117">
        <v>4</v>
      </c>
      <c r="J13" s="125">
        <f>I13*$E13</f>
        <v>0</v>
      </c>
      <c r="K13" s="120">
        <f t="shared" si="3"/>
        <v>0.36363636363636365</v>
      </c>
      <c r="L13" s="42"/>
      <c r="M13" s="142" t="s">
        <v>319</v>
      </c>
      <c r="N13" s="117">
        <v>4</v>
      </c>
      <c r="O13" s="125">
        <f t="shared" si="4"/>
        <v>0</v>
      </c>
      <c r="P13" s="120">
        <f t="shared" si="5"/>
        <v>0.36363636363636365</v>
      </c>
      <c r="Q13" s="42"/>
      <c r="R13" s="142" t="s">
        <v>365</v>
      </c>
      <c r="S13" s="117">
        <v>4</v>
      </c>
      <c r="T13" s="125">
        <f t="shared" si="6"/>
        <v>0</v>
      </c>
      <c r="U13" s="120">
        <f t="shared" si="7"/>
        <v>0.36363636363636365</v>
      </c>
      <c r="V13" s="97"/>
    </row>
    <row r="14" spans="1:22" s="43" customFormat="1" ht="45" customHeight="1" thickBot="1" x14ac:dyDescent="0.25">
      <c r="A14" s="112" t="s">
        <v>136</v>
      </c>
      <c r="B14" s="115" t="s">
        <v>95</v>
      </c>
      <c r="C14" s="135" t="s">
        <v>9</v>
      </c>
      <c r="D14" s="44" t="s">
        <v>202</v>
      </c>
      <c r="E14" s="119">
        <v>0</v>
      </c>
      <c r="F14" s="123">
        <f>$F$3</f>
        <v>9.0909090909090912E-2</v>
      </c>
      <c r="G14" s="41"/>
      <c r="H14" s="116"/>
      <c r="I14" s="161"/>
      <c r="J14" s="125">
        <f>I14*$E14</f>
        <v>0</v>
      </c>
      <c r="K14" s="120">
        <f t="shared" si="3"/>
        <v>0</v>
      </c>
      <c r="L14" s="42"/>
      <c r="M14" s="142"/>
      <c r="N14" s="117"/>
      <c r="O14" s="125">
        <f t="shared" si="4"/>
        <v>0</v>
      </c>
      <c r="P14" s="120">
        <f t="shared" si="5"/>
        <v>0</v>
      </c>
      <c r="Q14" s="42"/>
      <c r="R14" s="142"/>
      <c r="S14" s="117"/>
      <c r="T14" s="125">
        <f t="shared" si="6"/>
        <v>0</v>
      </c>
      <c r="U14" s="120">
        <f t="shared" si="7"/>
        <v>0</v>
      </c>
      <c r="V14" s="97"/>
    </row>
    <row r="15" spans="1:22" s="43" customFormat="1" ht="16" x14ac:dyDescent="0.2">
      <c r="A15" s="113" t="s">
        <v>137</v>
      </c>
      <c r="B15" s="116" t="s">
        <v>95</v>
      </c>
      <c r="C15" s="79" t="s">
        <v>139</v>
      </c>
      <c r="D15" s="44" t="s">
        <v>202</v>
      </c>
      <c r="E15" s="124">
        <v>0</v>
      </c>
      <c r="F15" s="120">
        <f>$F$3</f>
        <v>9.0909090909090912E-2</v>
      </c>
      <c r="G15" s="41"/>
      <c r="H15" s="117" t="s">
        <v>226</v>
      </c>
      <c r="I15" s="117">
        <v>4</v>
      </c>
      <c r="J15" s="125">
        <f>I15*$E15</f>
        <v>0</v>
      </c>
      <c r="K15" s="120">
        <f t="shared" si="3"/>
        <v>0.36363636363636365</v>
      </c>
      <c r="L15" s="42"/>
      <c r="M15" s="142" t="s">
        <v>322</v>
      </c>
      <c r="N15" s="117">
        <v>4</v>
      </c>
      <c r="O15" s="125">
        <f t="shared" si="4"/>
        <v>0</v>
      </c>
      <c r="P15" s="120">
        <f t="shared" si="5"/>
        <v>0.36363636363636365</v>
      </c>
      <c r="Q15" s="42"/>
      <c r="R15" s="142" t="s">
        <v>365</v>
      </c>
      <c r="S15" s="160">
        <v>0</v>
      </c>
      <c r="T15" s="125">
        <f t="shared" si="6"/>
        <v>0</v>
      </c>
      <c r="U15" s="120">
        <f t="shared" si="7"/>
        <v>0</v>
      </c>
      <c r="V15" s="97"/>
    </row>
    <row r="16" spans="1:22" ht="14.25" customHeight="1" x14ac:dyDescent="0.2">
      <c r="A16" s="75"/>
      <c r="B16" s="75"/>
      <c r="C16" s="48"/>
      <c r="D16" s="58"/>
      <c r="E16" s="76"/>
      <c r="F16" s="77"/>
      <c r="G16" s="39"/>
      <c r="H16" s="39"/>
      <c r="I16" s="78" t="s">
        <v>97</v>
      </c>
      <c r="J16" s="126">
        <f>SUM(J4:J11)</f>
        <v>3.75</v>
      </c>
      <c r="K16" s="126">
        <f>SUM(K4:K15)</f>
        <v>3.454545454545455</v>
      </c>
      <c r="L16" s="40"/>
      <c r="M16" s="40"/>
      <c r="N16" s="78" t="s">
        <v>97</v>
      </c>
      <c r="O16" s="145">
        <f>SUM(O4:O15)</f>
        <v>3.25</v>
      </c>
      <c r="P16" s="145">
        <f>SUM(P4:P15)</f>
        <v>3.0909090909090913</v>
      </c>
      <c r="Q16" s="40"/>
      <c r="R16" s="40"/>
      <c r="S16" s="78" t="s">
        <v>97</v>
      </c>
      <c r="T16" s="145">
        <f>SUM(T4:T15)</f>
        <v>3.125</v>
      </c>
      <c r="U16" s="145">
        <f>SUM(U4:U15)</f>
        <v>2.6363636363636367</v>
      </c>
      <c r="V16" s="23"/>
    </row>
    <row r="17" spans="1:22" x14ac:dyDescent="0.2">
      <c r="A17" s="3"/>
      <c r="B17" s="3"/>
      <c r="C17" s="45"/>
      <c r="D17" s="45"/>
      <c r="E17" s="4"/>
      <c r="F17" s="4"/>
      <c r="G17" s="3"/>
      <c r="H17" s="3"/>
      <c r="I17" s="3"/>
      <c r="J17" s="3"/>
      <c r="K17" s="3"/>
      <c r="L17" s="4"/>
      <c r="M17" s="4"/>
      <c r="N17" s="3"/>
      <c r="O17" s="3"/>
      <c r="P17" s="3"/>
      <c r="Q17" s="4"/>
      <c r="R17" s="4"/>
      <c r="S17" s="3"/>
      <c r="T17" s="3"/>
      <c r="U17" s="3"/>
      <c r="V17" s="23"/>
    </row>
    <row r="18" spans="1:22" ht="48" x14ac:dyDescent="0.2">
      <c r="A18" s="3"/>
      <c r="B18" s="3"/>
      <c r="C18" s="45"/>
      <c r="D18" s="45"/>
      <c r="E18" s="21" t="s">
        <v>172</v>
      </c>
      <c r="F18" s="21" t="s">
        <v>171</v>
      </c>
      <c r="G18" s="3"/>
      <c r="H18" s="3"/>
      <c r="I18" s="3"/>
      <c r="J18" s="3"/>
      <c r="K18" s="3"/>
      <c r="L18" s="4"/>
      <c r="M18" s="4"/>
      <c r="N18" s="3"/>
      <c r="O18" s="3"/>
      <c r="P18" s="3"/>
      <c r="Q18" s="4"/>
      <c r="R18" s="4"/>
      <c r="S18" s="3"/>
      <c r="T18" s="3"/>
      <c r="U18" s="3"/>
      <c r="V18" s="23"/>
    </row>
    <row r="19" spans="1:22" ht="15" customHeight="1" x14ac:dyDescent="0.2">
      <c r="A19" s="3"/>
      <c r="B19" s="3"/>
      <c r="C19" s="45"/>
      <c r="D19" s="45"/>
      <c r="E19" s="169" t="s">
        <v>369</v>
      </c>
      <c r="F19" s="170"/>
      <c r="G19" s="3"/>
      <c r="H19" s="3"/>
      <c r="I19" s="3"/>
      <c r="J19" s="3"/>
      <c r="K19" s="3"/>
      <c r="L19" s="4"/>
      <c r="M19" s="4"/>
      <c r="N19" s="3"/>
      <c r="O19" s="3"/>
      <c r="P19" s="3"/>
      <c r="Q19" s="4"/>
      <c r="R19" s="4"/>
      <c r="S19" s="3"/>
      <c r="T19" s="3"/>
      <c r="U19" s="3"/>
      <c r="V19" s="23"/>
    </row>
    <row r="20" spans="1:22" ht="33" thickBot="1" x14ac:dyDescent="0.25">
      <c r="A20" s="19" t="s">
        <v>138</v>
      </c>
      <c r="B20" s="34" t="s">
        <v>141</v>
      </c>
      <c r="C20" s="49" t="s">
        <v>18</v>
      </c>
      <c r="D20" s="21" t="s">
        <v>174</v>
      </c>
      <c r="E20" s="36">
        <f>1/COUNTA(C21:C29)</f>
        <v>0.1111111111111111</v>
      </c>
      <c r="F20" s="36">
        <f>1/COUNTA(C21:C35)</f>
        <v>7.1428571428571425E-2</v>
      </c>
      <c r="G20" s="3"/>
      <c r="H20" s="34" t="s">
        <v>217</v>
      </c>
      <c r="I20" s="20" t="s">
        <v>170</v>
      </c>
      <c r="J20" s="21" t="s">
        <v>173</v>
      </c>
      <c r="K20" s="21" t="s">
        <v>97</v>
      </c>
      <c r="L20" s="4"/>
      <c r="M20" s="34" t="s">
        <v>217</v>
      </c>
      <c r="N20" s="20" t="s">
        <v>170</v>
      </c>
      <c r="O20" s="21" t="s">
        <v>173</v>
      </c>
      <c r="P20" s="20" t="s">
        <v>97</v>
      </c>
      <c r="Q20" s="4"/>
      <c r="R20" s="34" t="s">
        <v>217</v>
      </c>
      <c r="S20" s="20" t="s">
        <v>170</v>
      </c>
      <c r="T20" s="21" t="s">
        <v>173</v>
      </c>
      <c r="U20" s="20" t="s">
        <v>97</v>
      </c>
      <c r="V20" s="23"/>
    </row>
    <row r="21" spans="1:22" ht="65" thickBot="1" x14ac:dyDescent="0.25">
      <c r="A21" s="17" t="s">
        <v>530</v>
      </c>
      <c r="B21" s="9" t="s">
        <v>94</v>
      </c>
      <c r="C21" s="46" t="s">
        <v>98</v>
      </c>
      <c r="D21" s="44" t="s">
        <v>202</v>
      </c>
      <c r="E21" s="82">
        <v>0.1111111111111111</v>
      </c>
      <c r="F21" s="82">
        <v>7.1428571428571425E-2</v>
      </c>
      <c r="G21" s="3"/>
      <c r="H21" s="90" t="s">
        <v>229</v>
      </c>
      <c r="I21" s="8">
        <v>4</v>
      </c>
      <c r="J21" s="149">
        <f>I21*$E21</f>
        <v>0.44444444444444442</v>
      </c>
      <c r="K21" s="149">
        <f>I21*$F21</f>
        <v>0.2857142857142857</v>
      </c>
      <c r="L21" s="4"/>
      <c r="M21" s="90" t="s">
        <v>323</v>
      </c>
      <c r="N21" s="8">
        <v>4</v>
      </c>
      <c r="O21" s="149">
        <f>N21*$E21</f>
        <v>0.44444444444444442</v>
      </c>
      <c r="P21" s="149">
        <f>N21*$F21</f>
        <v>0.2857142857142857</v>
      </c>
      <c r="Q21" s="4"/>
      <c r="R21" s="90" t="s">
        <v>371</v>
      </c>
      <c r="S21" s="8">
        <v>4</v>
      </c>
      <c r="T21" s="149">
        <f>S21*$E21</f>
        <v>0.44444444444444442</v>
      </c>
      <c r="U21" s="149">
        <f>S21*$F21</f>
        <v>0.2857142857142857</v>
      </c>
      <c r="V21" s="23"/>
    </row>
    <row r="22" spans="1:22" ht="17" thickBot="1" x14ac:dyDescent="0.25">
      <c r="A22" s="17" t="s">
        <v>531</v>
      </c>
      <c r="B22" s="9" t="s">
        <v>94</v>
      </c>
      <c r="C22" s="46" t="s">
        <v>109</v>
      </c>
      <c r="D22" s="44" t="s">
        <v>202</v>
      </c>
      <c r="E22" s="82">
        <v>0.1111111111111111</v>
      </c>
      <c r="F22" s="82">
        <v>7.1428571428571425E-2</v>
      </c>
      <c r="G22" s="3"/>
      <c r="H22" s="90" t="s">
        <v>228</v>
      </c>
      <c r="I22" s="8">
        <v>4</v>
      </c>
      <c r="J22" s="149">
        <f t="shared" ref="J22:J35" si="8">I22*$E22</f>
        <v>0.44444444444444442</v>
      </c>
      <c r="K22" s="149">
        <f t="shared" ref="K22:K35" si="9">I22*$F22</f>
        <v>0.2857142857142857</v>
      </c>
      <c r="L22" s="4"/>
      <c r="M22" s="90" t="s">
        <v>324</v>
      </c>
      <c r="N22" s="8">
        <v>4</v>
      </c>
      <c r="O22" s="149">
        <f t="shared" ref="O22:O35" si="10">N22*$E22</f>
        <v>0.44444444444444442</v>
      </c>
      <c r="P22" s="149">
        <f t="shared" ref="P22:P35" si="11">N22*$F22</f>
        <v>0.2857142857142857</v>
      </c>
      <c r="Q22" s="4"/>
      <c r="R22" s="90"/>
      <c r="S22" s="146">
        <v>0</v>
      </c>
      <c r="T22" s="149">
        <f t="shared" ref="T22:T35" si="12">S22*$E22</f>
        <v>0</v>
      </c>
      <c r="U22" s="149">
        <f t="shared" ref="U22:U35" si="13">S22*$F22</f>
        <v>0</v>
      </c>
      <c r="V22" s="23"/>
    </row>
    <row r="23" spans="1:22" ht="49" thickBot="1" x14ac:dyDescent="0.25">
      <c r="A23" s="17" t="s">
        <v>532</v>
      </c>
      <c r="B23" s="9" t="s">
        <v>94</v>
      </c>
      <c r="C23" s="46" t="s">
        <v>11</v>
      </c>
      <c r="D23" s="44" t="s">
        <v>202</v>
      </c>
      <c r="E23" s="82">
        <v>0.1111111111111111</v>
      </c>
      <c r="F23" s="82">
        <v>7.1428571428571425E-2</v>
      </c>
      <c r="G23" s="3"/>
      <c r="H23" s="90" t="s">
        <v>227</v>
      </c>
      <c r="I23" s="8">
        <v>4</v>
      </c>
      <c r="J23" s="149">
        <f t="shared" si="8"/>
        <v>0.44444444444444442</v>
      </c>
      <c r="K23" s="149">
        <f t="shared" si="9"/>
        <v>0.2857142857142857</v>
      </c>
      <c r="L23" s="4"/>
      <c r="M23" s="90" t="s">
        <v>325</v>
      </c>
      <c r="N23" s="146">
        <v>0</v>
      </c>
      <c r="O23" s="149">
        <f t="shared" si="10"/>
        <v>0</v>
      </c>
      <c r="P23" s="149">
        <f t="shared" si="11"/>
        <v>0</v>
      </c>
      <c r="Q23" s="4"/>
      <c r="R23" s="90"/>
      <c r="S23" s="146">
        <v>0</v>
      </c>
      <c r="T23" s="149">
        <f t="shared" si="12"/>
        <v>0</v>
      </c>
      <c r="U23" s="149">
        <f t="shared" si="13"/>
        <v>0</v>
      </c>
      <c r="V23" s="23"/>
    </row>
    <row r="24" spans="1:22" ht="33" thickBot="1" x14ac:dyDescent="0.25">
      <c r="A24" s="17" t="s">
        <v>533</v>
      </c>
      <c r="B24" s="9" t="s">
        <v>94</v>
      </c>
      <c r="C24" s="46" t="s">
        <v>12</v>
      </c>
      <c r="D24" s="44" t="s">
        <v>202</v>
      </c>
      <c r="E24" s="82">
        <v>0.1111111111111111</v>
      </c>
      <c r="F24" s="82">
        <v>7.1428571428571425E-2</v>
      </c>
      <c r="G24" s="3"/>
      <c r="H24" s="90" t="s">
        <v>227</v>
      </c>
      <c r="I24" s="8">
        <v>4</v>
      </c>
      <c r="J24" s="149">
        <f t="shared" si="8"/>
        <v>0.44444444444444442</v>
      </c>
      <c r="K24" s="149">
        <f t="shared" si="9"/>
        <v>0.2857142857142857</v>
      </c>
      <c r="L24" s="4"/>
      <c r="M24" s="90" t="s">
        <v>325</v>
      </c>
      <c r="N24" s="146">
        <v>0</v>
      </c>
      <c r="O24" s="149">
        <f t="shared" si="10"/>
        <v>0</v>
      </c>
      <c r="P24" s="149">
        <f t="shared" si="11"/>
        <v>0</v>
      </c>
      <c r="Q24" s="4"/>
      <c r="R24" s="90"/>
      <c r="S24" s="146">
        <v>0</v>
      </c>
      <c r="T24" s="149">
        <f t="shared" si="12"/>
        <v>0</v>
      </c>
      <c r="U24" s="149">
        <f t="shared" si="13"/>
        <v>0</v>
      </c>
      <c r="V24" s="23"/>
    </row>
    <row r="25" spans="1:22" ht="49" thickBot="1" x14ac:dyDescent="0.25">
      <c r="A25" s="17" t="s">
        <v>534</v>
      </c>
      <c r="B25" s="9" t="s">
        <v>94</v>
      </c>
      <c r="C25" s="46" t="s">
        <v>13</v>
      </c>
      <c r="D25" s="44" t="s">
        <v>202</v>
      </c>
      <c r="E25" s="82">
        <v>0.1111111111111111</v>
      </c>
      <c r="F25" s="82">
        <v>7.1428571428571425E-2</v>
      </c>
      <c r="G25" s="3"/>
      <c r="H25" s="90" t="s">
        <v>230</v>
      </c>
      <c r="I25" s="8">
        <v>4</v>
      </c>
      <c r="J25" s="149">
        <f t="shared" si="8"/>
        <v>0.44444444444444442</v>
      </c>
      <c r="K25" s="149">
        <f t="shared" si="9"/>
        <v>0.2857142857142857</v>
      </c>
      <c r="L25" s="4"/>
      <c r="M25" s="90" t="s">
        <v>327</v>
      </c>
      <c r="N25" s="153">
        <v>4</v>
      </c>
      <c r="O25" s="149">
        <f t="shared" si="10"/>
        <v>0.44444444444444442</v>
      </c>
      <c r="P25" s="149">
        <f t="shared" si="11"/>
        <v>0.2857142857142857</v>
      </c>
      <c r="Q25" s="4"/>
      <c r="R25" s="90"/>
      <c r="S25" s="146">
        <v>0</v>
      </c>
      <c r="T25" s="149">
        <f t="shared" si="12"/>
        <v>0</v>
      </c>
      <c r="U25" s="149">
        <f t="shared" si="13"/>
        <v>0</v>
      </c>
      <c r="V25" s="23"/>
    </row>
    <row r="26" spans="1:22" ht="49" thickBot="1" x14ac:dyDescent="0.25">
      <c r="A26" s="17" t="s">
        <v>535</v>
      </c>
      <c r="B26" s="9" t="s">
        <v>94</v>
      </c>
      <c r="C26" s="46" t="s">
        <v>14</v>
      </c>
      <c r="D26" s="44" t="s">
        <v>372</v>
      </c>
      <c r="E26" s="82">
        <v>0.1111111111111111</v>
      </c>
      <c r="F26" s="82">
        <v>7.1428571428571425E-2</v>
      </c>
      <c r="G26" s="3"/>
      <c r="H26" s="90" t="s">
        <v>231</v>
      </c>
      <c r="I26" s="8">
        <v>4</v>
      </c>
      <c r="J26" s="149">
        <f t="shared" si="8"/>
        <v>0.44444444444444442</v>
      </c>
      <c r="K26" s="149">
        <f t="shared" si="9"/>
        <v>0.2857142857142857</v>
      </c>
      <c r="L26" s="4"/>
      <c r="M26" s="90" t="s">
        <v>325</v>
      </c>
      <c r="N26" s="8">
        <v>4</v>
      </c>
      <c r="O26" s="149">
        <f t="shared" si="10"/>
        <v>0.44444444444444442</v>
      </c>
      <c r="P26" s="149">
        <f t="shared" si="11"/>
        <v>0.2857142857142857</v>
      </c>
      <c r="Q26" s="4"/>
      <c r="R26" s="90" t="s">
        <v>373</v>
      </c>
      <c r="S26" s="8">
        <v>2</v>
      </c>
      <c r="T26" s="149">
        <f t="shared" si="12"/>
        <v>0.22222222222222221</v>
      </c>
      <c r="U26" s="149">
        <f t="shared" si="13"/>
        <v>0.14285714285714285</v>
      </c>
      <c r="V26" s="23"/>
    </row>
    <row r="27" spans="1:22" ht="81" thickBot="1" x14ac:dyDescent="0.25">
      <c r="A27" s="17" t="s">
        <v>536</v>
      </c>
      <c r="B27" s="9" t="s">
        <v>94</v>
      </c>
      <c r="C27" s="46" t="s">
        <v>15</v>
      </c>
      <c r="D27" s="44" t="s">
        <v>203</v>
      </c>
      <c r="E27" s="82">
        <v>0.1111111111111111</v>
      </c>
      <c r="F27" s="82">
        <v>7.1428571428571425E-2</v>
      </c>
      <c r="G27" s="3"/>
      <c r="H27" s="90" t="s">
        <v>232</v>
      </c>
      <c r="I27" s="8">
        <v>4</v>
      </c>
      <c r="J27" s="149">
        <f t="shared" si="8"/>
        <v>0.44444444444444442</v>
      </c>
      <c r="K27" s="149">
        <f t="shared" si="9"/>
        <v>0.2857142857142857</v>
      </c>
      <c r="L27" s="4"/>
      <c r="M27" s="90" t="s">
        <v>328</v>
      </c>
      <c r="N27" s="8">
        <v>4</v>
      </c>
      <c r="O27" s="149">
        <f t="shared" si="10"/>
        <v>0.44444444444444442</v>
      </c>
      <c r="P27" s="149">
        <f t="shared" si="11"/>
        <v>0.2857142857142857</v>
      </c>
      <c r="Q27" s="4"/>
      <c r="R27" s="90" t="s">
        <v>374</v>
      </c>
      <c r="S27" s="8">
        <v>4</v>
      </c>
      <c r="T27" s="149">
        <f t="shared" si="12"/>
        <v>0.44444444444444442</v>
      </c>
      <c r="U27" s="149">
        <f t="shared" si="13"/>
        <v>0.2857142857142857</v>
      </c>
      <c r="V27" s="23"/>
    </row>
    <row r="28" spans="1:22" ht="49" thickBot="1" x14ac:dyDescent="0.25">
      <c r="A28" s="17" t="s">
        <v>537</v>
      </c>
      <c r="B28" s="9" t="s">
        <v>94</v>
      </c>
      <c r="C28" s="134" t="s">
        <v>107</v>
      </c>
      <c r="D28" s="44" t="s">
        <v>202</v>
      </c>
      <c r="E28" s="82">
        <v>0.1111111111111111</v>
      </c>
      <c r="F28" s="82">
        <v>7.1428571428571425E-2</v>
      </c>
      <c r="G28" s="3"/>
      <c r="H28" s="90" t="s">
        <v>218</v>
      </c>
      <c r="I28" s="8"/>
      <c r="J28" s="149">
        <f t="shared" si="8"/>
        <v>0</v>
      </c>
      <c r="K28" s="149">
        <f t="shared" si="9"/>
        <v>0</v>
      </c>
      <c r="L28" s="4"/>
      <c r="M28" s="90" t="s">
        <v>329</v>
      </c>
      <c r="N28" s="8"/>
      <c r="O28" s="149">
        <f t="shared" si="10"/>
        <v>0</v>
      </c>
      <c r="P28" s="149">
        <f t="shared" si="11"/>
        <v>0</v>
      </c>
      <c r="Q28" s="4"/>
      <c r="R28" s="90"/>
      <c r="S28" s="8"/>
      <c r="T28" s="149">
        <f t="shared" si="12"/>
        <v>0</v>
      </c>
      <c r="U28" s="149">
        <f t="shared" si="13"/>
        <v>0</v>
      </c>
      <c r="V28" s="23"/>
    </row>
    <row r="29" spans="1:22" ht="64" x14ac:dyDescent="0.2">
      <c r="A29" s="17" t="s">
        <v>538</v>
      </c>
      <c r="B29" s="9" t="s">
        <v>94</v>
      </c>
      <c r="C29" s="46" t="s">
        <v>100</v>
      </c>
      <c r="D29" s="44" t="s">
        <v>202</v>
      </c>
      <c r="E29" s="82">
        <v>0.1111111111111111</v>
      </c>
      <c r="F29" s="82">
        <v>7.1428571428571425E-2</v>
      </c>
      <c r="G29" s="3"/>
      <c r="H29" s="132" t="s">
        <v>233</v>
      </c>
      <c r="I29" s="8">
        <v>4</v>
      </c>
      <c r="J29" s="149">
        <f t="shared" si="8"/>
        <v>0.44444444444444442</v>
      </c>
      <c r="K29" s="149">
        <f t="shared" si="9"/>
        <v>0.2857142857142857</v>
      </c>
      <c r="L29" s="4"/>
      <c r="M29" s="90" t="s">
        <v>328</v>
      </c>
      <c r="N29" s="8">
        <v>4</v>
      </c>
      <c r="O29" s="149">
        <f t="shared" si="10"/>
        <v>0.44444444444444442</v>
      </c>
      <c r="P29" s="149">
        <f t="shared" si="11"/>
        <v>0.2857142857142857</v>
      </c>
      <c r="Q29" s="4"/>
      <c r="R29" s="90" t="s">
        <v>375</v>
      </c>
      <c r="S29" s="8">
        <v>4</v>
      </c>
      <c r="T29" s="149">
        <f t="shared" si="12"/>
        <v>0.44444444444444442</v>
      </c>
      <c r="U29" s="149">
        <f t="shared" si="13"/>
        <v>0.2857142857142857</v>
      </c>
      <c r="V29" s="23"/>
    </row>
    <row r="30" spans="1:22" ht="7.5" customHeight="1" thickBot="1" x14ac:dyDescent="0.25">
      <c r="A30" s="5"/>
      <c r="B30" s="5"/>
      <c r="C30" s="47"/>
      <c r="D30" s="47"/>
      <c r="E30" s="6"/>
      <c r="F30" s="6"/>
      <c r="G30" s="3"/>
      <c r="H30" s="5"/>
      <c r="I30" s="150"/>
      <c r="J30" s="150"/>
      <c r="K30" s="150"/>
      <c r="L30" s="4"/>
      <c r="M30" s="5"/>
      <c r="N30" s="150"/>
      <c r="O30" s="150"/>
      <c r="P30" s="150"/>
      <c r="Q30" s="4"/>
      <c r="R30" s="5"/>
      <c r="S30" s="5"/>
      <c r="T30" s="5"/>
      <c r="U30" s="5"/>
      <c r="V30" s="23"/>
    </row>
    <row r="31" spans="1:22" ht="97" thickBot="1" x14ac:dyDescent="0.25">
      <c r="A31" s="17" t="s">
        <v>539</v>
      </c>
      <c r="B31" s="8" t="s">
        <v>95</v>
      </c>
      <c r="C31" s="133" t="s">
        <v>101</v>
      </c>
      <c r="D31" s="44" t="s">
        <v>202</v>
      </c>
      <c r="E31" s="2">
        <v>0</v>
      </c>
      <c r="F31" s="82">
        <v>7.1428571428571425E-2</v>
      </c>
      <c r="G31" s="3"/>
      <c r="H31" s="90"/>
      <c r="I31" s="153"/>
      <c r="J31" s="149">
        <f t="shared" si="8"/>
        <v>0</v>
      </c>
      <c r="K31" s="149">
        <f t="shared" si="9"/>
        <v>0</v>
      </c>
      <c r="L31" s="4"/>
      <c r="M31" s="90"/>
      <c r="N31" s="8"/>
      <c r="O31" s="149">
        <f t="shared" si="10"/>
        <v>0</v>
      </c>
      <c r="P31" s="149">
        <f t="shared" si="11"/>
        <v>0</v>
      </c>
      <c r="Q31" s="4"/>
      <c r="R31" s="90"/>
      <c r="S31" s="8"/>
      <c r="T31" s="149">
        <f t="shared" si="12"/>
        <v>0</v>
      </c>
      <c r="U31" s="149">
        <f t="shared" si="13"/>
        <v>0</v>
      </c>
      <c r="V31" s="23"/>
    </row>
    <row r="32" spans="1:22" ht="49" thickBot="1" x14ac:dyDescent="0.25">
      <c r="A32" s="17" t="s">
        <v>540</v>
      </c>
      <c r="B32" s="8" t="s">
        <v>95</v>
      </c>
      <c r="C32" s="46" t="s">
        <v>16</v>
      </c>
      <c r="D32" s="44" t="s">
        <v>203</v>
      </c>
      <c r="E32" s="2">
        <v>0</v>
      </c>
      <c r="F32" s="82">
        <v>7.1428571428571425E-2</v>
      </c>
      <c r="G32" s="3"/>
      <c r="H32" s="90" t="s">
        <v>234</v>
      </c>
      <c r="I32" s="8">
        <v>4</v>
      </c>
      <c r="J32" s="149">
        <f t="shared" si="8"/>
        <v>0</v>
      </c>
      <c r="K32" s="149">
        <f t="shared" si="9"/>
        <v>0.2857142857142857</v>
      </c>
      <c r="L32" s="4"/>
      <c r="M32" s="90" t="s">
        <v>330</v>
      </c>
      <c r="N32" s="8">
        <v>4</v>
      </c>
      <c r="O32" s="149">
        <f t="shared" si="10"/>
        <v>0</v>
      </c>
      <c r="P32" s="149">
        <f t="shared" si="11"/>
        <v>0.2857142857142857</v>
      </c>
      <c r="Q32" s="4"/>
      <c r="R32" s="90" t="s">
        <v>375</v>
      </c>
      <c r="S32" s="8">
        <v>4</v>
      </c>
      <c r="T32" s="149">
        <f t="shared" si="12"/>
        <v>0</v>
      </c>
      <c r="U32" s="149">
        <f t="shared" si="13"/>
        <v>0.2857142857142857</v>
      </c>
      <c r="V32" s="23"/>
    </row>
    <row r="33" spans="1:22" ht="33" thickBot="1" x14ac:dyDescent="0.25">
      <c r="A33" s="17" t="s">
        <v>541</v>
      </c>
      <c r="B33" s="8" t="s">
        <v>95</v>
      </c>
      <c r="C33" s="46" t="s">
        <v>17</v>
      </c>
      <c r="D33" s="44" t="s">
        <v>202</v>
      </c>
      <c r="E33" s="2">
        <v>0</v>
      </c>
      <c r="F33" s="82">
        <v>7.1428571428571425E-2</v>
      </c>
      <c r="G33" s="3"/>
      <c r="H33" s="90"/>
      <c r="I33" s="151">
        <v>0</v>
      </c>
      <c r="J33" s="149">
        <f t="shared" si="8"/>
        <v>0</v>
      </c>
      <c r="K33" s="149">
        <f t="shared" si="9"/>
        <v>0</v>
      </c>
      <c r="L33" s="4"/>
      <c r="M33" s="90" t="s">
        <v>331</v>
      </c>
      <c r="N33" s="8">
        <v>4</v>
      </c>
      <c r="O33" s="149">
        <f t="shared" si="10"/>
        <v>0</v>
      </c>
      <c r="P33" s="149">
        <f t="shared" si="11"/>
        <v>0.2857142857142857</v>
      </c>
      <c r="Q33" s="4"/>
      <c r="R33" s="90"/>
      <c r="S33" s="146">
        <v>0</v>
      </c>
      <c r="T33" s="149">
        <f t="shared" si="12"/>
        <v>0</v>
      </c>
      <c r="U33" s="149">
        <f t="shared" si="13"/>
        <v>0</v>
      </c>
      <c r="V33" s="23"/>
    </row>
    <row r="34" spans="1:22" ht="33" thickBot="1" x14ac:dyDescent="0.25">
      <c r="A34" s="17" t="s">
        <v>542</v>
      </c>
      <c r="B34" s="8" t="s">
        <v>95</v>
      </c>
      <c r="C34" s="60" t="s">
        <v>122</v>
      </c>
      <c r="D34" s="44" t="s">
        <v>202</v>
      </c>
      <c r="E34" s="2">
        <v>0</v>
      </c>
      <c r="F34" s="82">
        <v>7.1428571428571425E-2</v>
      </c>
      <c r="G34" s="3"/>
      <c r="H34" s="90"/>
      <c r="I34" s="151">
        <v>0</v>
      </c>
      <c r="J34" s="149">
        <f t="shared" si="8"/>
        <v>0</v>
      </c>
      <c r="K34" s="149">
        <f t="shared" si="9"/>
        <v>0</v>
      </c>
      <c r="L34" s="4"/>
      <c r="M34" s="90"/>
      <c r="N34" s="146">
        <v>0</v>
      </c>
      <c r="O34" s="149">
        <f t="shared" si="10"/>
        <v>0</v>
      </c>
      <c r="P34" s="149">
        <f t="shared" si="11"/>
        <v>0</v>
      </c>
      <c r="Q34" s="4"/>
      <c r="R34" s="90"/>
      <c r="S34" s="146">
        <v>0</v>
      </c>
      <c r="T34" s="149">
        <f t="shared" si="12"/>
        <v>0</v>
      </c>
      <c r="U34" s="149">
        <f t="shared" si="13"/>
        <v>0</v>
      </c>
      <c r="V34" s="23"/>
    </row>
    <row r="35" spans="1:22" ht="32" x14ac:dyDescent="0.2">
      <c r="A35" s="17" t="s">
        <v>543</v>
      </c>
      <c r="B35" s="8" t="s">
        <v>95</v>
      </c>
      <c r="C35" s="60" t="s">
        <v>181</v>
      </c>
      <c r="D35" s="44" t="s">
        <v>202</v>
      </c>
      <c r="E35" s="2">
        <v>0</v>
      </c>
      <c r="F35" s="82">
        <v>7.1428571428571425E-2</v>
      </c>
      <c r="G35" s="3"/>
      <c r="H35" s="90"/>
      <c r="I35" s="151">
        <v>0</v>
      </c>
      <c r="J35" s="149">
        <f t="shared" si="8"/>
        <v>0</v>
      </c>
      <c r="K35" s="149">
        <f t="shared" si="9"/>
        <v>0</v>
      </c>
      <c r="L35" s="4"/>
      <c r="M35" s="90"/>
      <c r="N35" s="146">
        <v>0</v>
      </c>
      <c r="O35" s="149">
        <f t="shared" si="10"/>
        <v>0</v>
      </c>
      <c r="P35" s="149">
        <f t="shared" si="11"/>
        <v>0</v>
      </c>
      <c r="Q35" s="4"/>
      <c r="R35" s="90"/>
      <c r="S35" s="146">
        <v>0</v>
      </c>
      <c r="T35" s="149">
        <f t="shared" si="12"/>
        <v>0</v>
      </c>
      <c r="U35" s="149">
        <f t="shared" si="13"/>
        <v>0</v>
      </c>
      <c r="V35" s="23"/>
    </row>
    <row r="36" spans="1:22" x14ac:dyDescent="0.2">
      <c r="A36" s="3"/>
      <c r="B36" s="3"/>
      <c r="C36" s="45"/>
      <c r="D36" s="45"/>
      <c r="E36" s="4"/>
      <c r="F36" s="4"/>
      <c r="G36" s="3"/>
      <c r="H36" s="3"/>
      <c r="I36" s="22" t="s">
        <v>97</v>
      </c>
      <c r="J36" s="83">
        <f>SUM(J21:J29)</f>
        <v>3.5555555555555562</v>
      </c>
      <c r="K36" s="83">
        <f>SUM(K21:K35)</f>
        <v>2.5714285714285707</v>
      </c>
      <c r="L36" s="4"/>
      <c r="M36" s="4"/>
      <c r="N36" s="22" t="s">
        <v>97</v>
      </c>
      <c r="O36" s="83">
        <f>SUM(O21:O29)</f>
        <v>2.666666666666667</v>
      </c>
      <c r="P36" s="83">
        <f>SUM(P21:P35)</f>
        <v>2.2857142857142851</v>
      </c>
      <c r="Q36" s="4"/>
      <c r="R36" s="4"/>
      <c r="S36" s="22" t="s">
        <v>97</v>
      </c>
      <c r="T36" s="83">
        <f>SUM(T21:T29)</f>
        <v>1.5555555555555556</v>
      </c>
      <c r="U36" s="83">
        <f>SUM(U21:U35)</f>
        <v>1.2857142857142856</v>
      </c>
      <c r="V36" s="23"/>
    </row>
    <row r="37" spans="1:22" x14ac:dyDescent="0.2">
      <c r="A37" s="3"/>
      <c r="B37" s="3"/>
      <c r="C37" s="45"/>
      <c r="D37" s="45"/>
      <c r="E37" s="4"/>
      <c r="F37" s="4"/>
      <c r="G37" s="3"/>
      <c r="H37" s="3"/>
      <c r="I37" s="3"/>
      <c r="J37" s="3"/>
      <c r="K37" s="3"/>
      <c r="L37" s="4"/>
      <c r="M37" s="4"/>
      <c r="N37" s="3"/>
      <c r="O37" s="3"/>
      <c r="P37" s="3"/>
      <c r="Q37" s="4"/>
      <c r="R37" s="4"/>
      <c r="S37" s="3"/>
      <c r="T37" s="3"/>
      <c r="U37" s="3"/>
      <c r="V37" s="23"/>
    </row>
    <row r="38" spans="1:22" ht="48" x14ac:dyDescent="0.2">
      <c r="A38" s="3"/>
      <c r="B38" s="3"/>
      <c r="C38" s="45"/>
      <c r="D38" s="45"/>
      <c r="E38" s="21" t="s">
        <v>172</v>
      </c>
      <c r="F38" s="21" t="s">
        <v>171</v>
      </c>
      <c r="G38" s="3"/>
      <c r="H38" s="3"/>
      <c r="I38" s="3"/>
      <c r="J38" s="3"/>
      <c r="K38" s="3"/>
      <c r="L38" s="4"/>
      <c r="M38" s="4"/>
      <c r="N38" s="3"/>
      <c r="O38" s="3"/>
      <c r="P38" s="3"/>
      <c r="Q38" s="4"/>
      <c r="R38" s="4"/>
      <c r="S38" s="3"/>
      <c r="T38" s="3"/>
      <c r="U38" s="3"/>
      <c r="V38" s="23"/>
    </row>
    <row r="39" spans="1:22" ht="15" customHeight="1" x14ac:dyDescent="0.2">
      <c r="A39" s="3"/>
      <c r="B39" s="3"/>
      <c r="C39" s="45"/>
      <c r="D39" s="45"/>
      <c r="E39" s="169" t="s">
        <v>369</v>
      </c>
      <c r="F39" s="170"/>
      <c r="G39" s="3"/>
      <c r="H39" s="3"/>
      <c r="I39" s="3"/>
      <c r="J39" s="3"/>
      <c r="K39" s="3"/>
      <c r="L39" s="4"/>
      <c r="M39" s="4"/>
      <c r="N39" s="3"/>
      <c r="O39" s="3"/>
      <c r="P39" s="3"/>
      <c r="Q39" s="4"/>
      <c r="R39" s="4"/>
      <c r="S39" s="3"/>
      <c r="T39" s="3"/>
      <c r="U39" s="3"/>
      <c r="V39" s="23"/>
    </row>
    <row r="40" spans="1:22" ht="33" thickBot="1" x14ac:dyDescent="0.25">
      <c r="A40" s="19" t="s">
        <v>138</v>
      </c>
      <c r="B40" s="34" t="s">
        <v>141</v>
      </c>
      <c r="C40" s="49" t="s">
        <v>126</v>
      </c>
      <c r="D40" s="21" t="s">
        <v>174</v>
      </c>
      <c r="E40" s="36">
        <f>1/COUNTA(C41:C50)</f>
        <v>0.1</v>
      </c>
      <c r="F40" s="36">
        <f>1/COUNTA(C41:C59)</f>
        <v>5.5555555555555552E-2</v>
      </c>
      <c r="G40" s="3"/>
      <c r="H40" s="34" t="s">
        <v>217</v>
      </c>
      <c r="I40" s="20" t="s">
        <v>170</v>
      </c>
      <c r="J40" s="21" t="s">
        <v>173</v>
      </c>
      <c r="K40" s="21" t="s">
        <v>97</v>
      </c>
      <c r="L40" s="4"/>
      <c r="M40" s="34" t="s">
        <v>217</v>
      </c>
      <c r="N40" s="20" t="s">
        <v>170</v>
      </c>
      <c r="O40" s="21" t="s">
        <v>173</v>
      </c>
      <c r="P40" s="20" t="s">
        <v>97</v>
      </c>
      <c r="Q40" s="4"/>
      <c r="R40" s="34" t="s">
        <v>217</v>
      </c>
      <c r="S40" s="20" t="s">
        <v>170</v>
      </c>
      <c r="T40" s="21" t="s">
        <v>173</v>
      </c>
      <c r="U40" s="20" t="s">
        <v>97</v>
      </c>
      <c r="V40" s="23"/>
    </row>
    <row r="41" spans="1:22" ht="64" x14ac:dyDescent="0.2">
      <c r="A41" s="17" t="s">
        <v>512</v>
      </c>
      <c r="B41" s="9" t="s">
        <v>94</v>
      </c>
      <c r="C41" s="46" t="s">
        <v>20</v>
      </c>
      <c r="D41" s="44" t="s">
        <v>202</v>
      </c>
      <c r="E41" s="85">
        <v>0.1</v>
      </c>
      <c r="F41" s="85">
        <v>5.5555555555555552E-2</v>
      </c>
      <c r="G41" s="3"/>
      <c r="H41" s="90" t="s">
        <v>235</v>
      </c>
      <c r="I41" s="8">
        <v>4</v>
      </c>
      <c r="J41" s="149">
        <f>I41*$E41</f>
        <v>0.4</v>
      </c>
      <c r="K41" s="149">
        <f>I41*$F41</f>
        <v>0.22222222222222221</v>
      </c>
      <c r="L41" s="4"/>
      <c r="M41" s="24" t="s">
        <v>325</v>
      </c>
      <c r="N41" s="8">
        <v>4</v>
      </c>
      <c r="O41" s="149">
        <f>N41*$E41</f>
        <v>0.4</v>
      </c>
      <c r="P41" s="149">
        <f>N41*$F41</f>
        <v>0.22222222222222221</v>
      </c>
      <c r="Q41" s="4"/>
      <c r="R41" s="90" t="s">
        <v>376</v>
      </c>
      <c r="S41" s="8">
        <v>4</v>
      </c>
      <c r="T41" s="149">
        <f>S41*$E41</f>
        <v>0.4</v>
      </c>
      <c r="U41" s="149">
        <f>S41*$F41</f>
        <v>0.22222222222222221</v>
      </c>
      <c r="V41" s="23"/>
    </row>
    <row r="42" spans="1:22" ht="33" thickBot="1" x14ac:dyDescent="0.25">
      <c r="A42" s="17" t="s">
        <v>513</v>
      </c>
      <c r="B42" s="9" t="s">
        <v>94</v>
      </c>
      <c r="C42" s="134" t="s">
        <v>21</v>
      </c>
      <c r="D42" s="46"/>
      <c r="E42" s="85">
        <v>0.1</v>
      </c>
      <c r="F42" s="85">
        <v>5.5555555555555552E-2</v>
      </c>
      <c r="G42" s="3"/>
      <c r="H42" s="90"/>
      <c r="I42" s="153"/>
      <c r="J42" s="149">
        <f t="shared" ref="J42:J50" si="14">I42*E42</f>
        <v>0</v>
      </c>
      <c r="K42" s="149">
        <f t="shared" ref="K42:K59" si="15">I42*F42</f>
        <v>0</v>
      </c>
      <c r="L42" s="4"/>
      <c r="M42" s="24"/>
      <c r="N42" s="8"/>
      <c r="O42" s="149">
        <f t="shared" ref="O42:O59" si="16">N42*$E42</f>
        <v>0</v>
      </c>
      <c r="P42" s="149">
        <f t="shared" ref="P42:P59" si="17">N42*$F42</f>
        <v>0</v>
      </c>
      <c r="Q42" s="4"/>
      <c r="R42" s="90"/>
      <c r="S42" s="8"/>
      <c r="T42" s="149">
        <f t="shared" ref="T42:T59" si="18">S42*$E42</f>
        <v>0</v>
      </c>
      <c r="U42" s="149">
        <f t="shared" ref="U42:U59" si="19">S42*$F42</f>
        <v>0</v>
      </c>
      <c r="V42" s="23"/>
    </row>
    <row r="43" spans="1:22" ht="145" thickBot="1" x14ac:dyDescent="0.25">
      <c r="A43" s="17" t="s">
        <v>514</v>
      </c>
      <c r="B43" s="9" t="s">
        <v>94</v>
      </c>
      <c r="C43" s="46" t="s">
        <v>22</v>
      </c>
      <c r="D43" s="44" t="s">
        <v>202</v>
      </c>
      <c r="E43" s="85">
        <v>0.1</v>
      </c>
      <c r="F43" s="85">
        <v>5.5555555555555552E-2</v>
      </c>
      <c r="G43" s="3"/>
      <c r="H43" s="90" t="s">
        <v>236</v>
      </c>
      <c r="I43" s="8">
        <v>4</v>
      </c>
      <c r="J43" s="149">
        <f t="shared" si="14"/>
        <v>0.4</v>
      </c>
      <c r="K43" s="149">
        <f t="shared" si="15"/>
        <v>0.22222222222222221</v>
      </c>
      <c r="L43" s="4"/>
      <c r="M43" s="24" t="s">
        <v>332</v>
      </c>
      <c r="N43" s="8">
        <v>4</v>
      </c>
      <c r="O43" s="149">
        <f t="shared" si="16"/>
        <v>0.4</v>
      </c>
      <c r="P43" s="149">
        <f t="shared" si="17"/>
        <v>0.22222222222222221</v>
      </c>
      <c r="Q43" s="4"/>
      <c r="R43" s="90" t="s">
        <v>365</v>
      </c>
      <c r="S43" s="8">
        <v>4</v>
      </c>
      <c r="T43" s="149">
        <f t="shared" si="18"/>
        <v>0.4</v>
      </c>
      <c r="U43" s="149">
        <f t="shared" si="19"/>
        <v>0.22222222222222221</v>
      </c>
      <c r="V43" s="23"/>
    </row>
    <row r="44" spans="1:22" ht="65" thickBot="1" x14ac:dyDescent="0.25">
      <c r="A44" s="17" t="s">
        <v>515</v>
      </c>
      <c r="B44" s="9" t="s">
        <v>94</v>
      </c>
      <c r="C44" s="46" t="s">
        <v>23</v>
      </c>
      <c r="D44" s="44" t="s">
        <v>202</v>
      </c>
      <c r="E44" s="85">
        <v>0.1</v>
      </c>
      <c r="F44" s="85">
        <v>5.5555555555555552E-2</v>
      </c>
      <c r="G44" s="3"/>
      <c r="H44" s="136" t="s">
        <v>237</v>
      </c>
      <c r="I44" s="8">
        <v>4</v>
      </c>
      <c r="J44" s="149">
        <f t="shared" si="14"/>
        <v>0.4</v>
      </c>
      <c r="K44" s="149">
        <f t="shared" si="15"/>
        <v>0.22222222222222221</v>
      </c>
      <c r="L44" s="4"/>
      <c r="M44" s="90" t="s">
        <v>325</v>
      </c>
      <c r="N44" s="153">
        <v>4</v>
      </c>
      <c r="O44" s="149">
        <f t="shared" si="16"/>
        <v>0.4</v>
      </c>
      <c r="P44" s="149">
        <f t="shared" si="17"/>
        <v>0.22222222222222221</v>
      </c>
      <c r="Q44" s="4"/>
      <c r="R44" s="90" t="s">
        <v>377</v>
      </c>
      <c r="S44" s="8">
        <v>4</v>
      </c>
      <c r="T44" s="149">
        <f t="shared" si="18"/>
        <v>0.4</v>
      </c>
      <c r="U44" s="149">
        <f t="shared" si="19"/>
        <v>0.22222222222222221</v>
      </c>
      <c r="V44" s="23"/>
    </row>
    <row r="45" spans="1:22" ht="81" thickBot="1" x14ac:dyDescent="0.25">
      <c r="A45" s="17" t="s">
        <v>516</v>
      </c>
      <c r="B45" s="9" t="s">
        <v>94</v>
      </c>
      <c r="C45" s="60" t="s">
        <v>24</v>
      </c>
      <c r="D45" s="44" t="s">
        <v>202</v>
      </c>
      <c r="E45" s="85">
        <v>0.1</v>
      </c>
      <c r="F45" s="85">
        <v>5.5555555555555552E-2</v>
      </c>
      <c r="G45" s="3"/>
      <c r="H45" s="90" t="s">
        <v>238</v>
      </c>
      <c r="I45" s="8">
        <v>4</v>
      </c>
      <c r="J45" s="149">
        <f t="shared" si="14"/>
        <v>0.4</v>
      </c>
      <c r="K45" s="149">
        <f t="shared" si="15"/>
        <v>0.22222222222222221</v>
      </c>
      <c r="L45" s="4"/>
      <c r="M45" s="24" t="s">
        <v>333</v>
      </c>
      <c r="N45" s="8">
        <v>4</v>
      </c>
      <c r="O45" s="149">
        <f t="shared" si="16"/>
        <v>0.4</v>
      </c>
      <c r="P45" s="149">
        <f t="shared" si="17"/>
        <v>0.22222222222222221</v>
      </c>
      <c r="Q45" s="4"/>
      <c r="R45" s="90" t="s">
        <v>365</v>
      </c>
      <c r="S45" s="8">
        <v>4</v>
      </c>
      <c r="T45" s="149">
        <f t="shared" si="18"/>
        <v>0.4</v>
      </c>
      <c r="U45" s="149">
        <f t="shared" si="19"/>
        <v>0.22222222222222221</v>
      </c>
      <c r="V45" s="23"/>
    </row>
    <row r="46" spans="1:22" ht="113" thickBot="1" x14ac:dyDescent="0.25">
      <c r="A46" s="17" t="s">
        <v>517</v>
      </c>
      <c r="B46" s="9" t="s">
        <v>95</v>
      </c>
      <c r="C46" s="60" t="s">
        <v>102</v>
      </c>
      <c r="D46" s="44" t="s">
        <v>202</v>
      </c>
      <c r="E46" s="85">
        <v>0.1</v>
      </c>
      <c r="F46" s="85">
        <v>5.5555555555555552E-2</v>
      </c>
      <c r="G46" s="3"/>
      <c r="H46" s="90" t="s">
        <v>239</v>
      </c>
      <c r="I46" s="8">
        <v>4</v>
      </c>
      <c r="J46" s="149">
        <f t="shared" si="14"/>
        <v>0.4</v>
      </c>
      <c r="K46" s="149">
        <f t="shared" si="15"/>
        <v>0.22222222222222221</v>
      </c>
      <c r="L46" s="4"/>
      <c r="M46" s="24" t="s">
        <v>334</v>
      </c>
      <c r="N46" s="8">
        <v>4</v>
      </c>
      <c r="O46" s="149">
        <f t="shared" si="16"/>
        <v>0.4</v>
      </c>
      <c r="P46" s="149">
        <f t="shared" si="17"/>
        <v>0.22222222222222221</v>
      </c>
      <c r="Q46" s="4"/>
      <c r="R46" s="90"/>
      <c r="S46" s="146">
        <v>0</v>
      </c>
      <c r="T46" s="149">
        <f t="shared" si="18"/>
        <v>0</v>
      </c>
      <c r="U46" s="149">
        <f t="shared" si="19"/>
        <v>0</v>
      </c>
      <c r="V46" s="23"/>
    </row>
    <row r="47" spans="1:22" ht="49" thickBot="1" x14ac:dyDescent="0.25">
      <c r="A47" s="17" t="s">
        <v>518</v>
      </c>
      <c r="B47" s="9" t="s">
        <v>94</v>
      </c>
      <c r="C47" s="46" t="s">
        <v>25</v>
      </c>
      <c r="D47" s="44" t="s">
        <v>202</v>
      </c>
      <c r="E47" s="85">
        <v>0.1</v>
      </c>
      <c r="F47" s="85">
        <v>5.5555555555555552E-2</v>
      </c>
      <c r="G47" s="3"/>
      <c r="H47" s="90"/>
      <c r="I47" s="146">
        <v>0</v>
      </c>
      <c r="J47" s="149">
        <f t="shared" si="14"/>
        <v>0</v>
      </c>
      <c r="K47" s="149">
        <f t="shared" si="15"/>
        <v>0</v>
      </c>
      <c r="L47" s="4"/>
      <c r="M47" s="24"/>
      <c r="N47" s="146">
        <v>0</v>
      </c>
      <c r="O47" s="149">
        <f t="shared" si="16"/>
        <v>0</v>
      </c>
      <c r="P47" s="149">
        <f t="shared" si="17"/>
        <v>0</v>
      </c>
      <c r="Q47" s="4"/>
      <c r="R47" s="90"/>
      <c r="S47" s="146">
        <v>0</v>
      </c>
      <c r="T47" s="149">
        <f t="shared" si="18"/>
        <v>0</v>
      </c>
      <c r="U47" s="149">
        <f t="shared" si="19"/>
        <v>0</v>
      </c>
      <c r="V47" s="23"/>
    </row>
    <row r="48" spans="1:22" ht="113" thickBot="1" x14ac:dyDescent="0.25">
      <c r="A48" s="17" t="s">
        <v>519</v>
      </c>
      <c r="B48" s="9" t="s">
        <v>94</v>
      </c>
      <c r="C48" s="46" t="s">
        <v>26</v>
      </c>
      <c r="D48" s="44" t="s">
        <v>202</v>
      </c>
      <c r="E48" s="85">
        <v>0.1</v>
      </c>
      <c r="F48" s="85">
        <v>5.5555555555555552E-2</v>
      </c>
      <c r="G48" s="3"/>
      <c r="H48" s="90" t="s">
        <v>240</v>
      </c>
      <c r="I48" s="8">
        <v>4</v>
      </c>
      <c r="J48" s="149">
        <f t="shared" si="14"/>
        <v>0.4</v>
      </c>
      <c r="K48" s="149">
        <f t="shared" si="15"/>
        <v>0.22222222222222221</v>
      </c>
      <c r="L48" s="4"/>
      <c r="M48" s="24" t="s">
        <v>325</v>
      </c>
      <c r="N48" s="8">
        <v>4</v>
      </c>
      <c r="O48" s="149">
        <f t="shared" si="16"/>
        <v>0.4</v>
      </c>
      <c r="P48" s="149">
        <f t="shared" si="17"/>
        <v>0.22222222222222221</v>
      </c>
      <c r="Q48" s="4"/>
      <c r="R48" s="24" t="s">
        <v>378</v>
      </c>
      <c r="S48" s="8">
        <v>4</v>
      </c>
      <c r="T48" s="149">
        <f t="shared" si="18"/>
        <v>0.4</v>
      </c>
      <c r="U48" s="149">
        <f t="shared" si="19"/>
        <v>0.22222222222222221</v>
      </c>
      <c r="V48" s="23"/>
    </row>
    <row r="49" spans="1:22" ht="49" thickBot="1" x14ac:dyDescent="0.25">
      <c r="A49" s="17" t="s">
        <v>520</v>
      </c>
      <c r="B49" s="9" t="s">
        <v>94</v>
      </c>
      <c r="C49" s="134" t="s">
        <v>27</v>
      </c>
      <c r="D49" s="44" t="s">
        <v>202</v>
      </c>
      <c r="E49" s="85">
        <v>0.1</v>
      </c>
      <c r="F49" s="85">
        <v>5.5555555555555552E-2</v>
      </c>
      <c r="G49" s="3"/>
      <c r="H49" s="90"/>
      <c r="I49" s="153"/>
      <c r="J49" s="149">
        <f t="shared" si="14"/>
        <v>0</v>
      </c>
      <c r="K49" s="149">
        <f t="shared" si="15"/>
        <v>0</v>
      </c>
      <c r="L49" s="4"/>
      <c r="M49" s="24"/>
      <c r="N49" s="8"/>
      <c r="O49" s="149">
        <f t="shared" si="16"/>
        <v>0</v>
      </c>
      <c r="P49" s="149">
        <f t="shared" si="17"/>
        <v>0</v>
      </c>
      <c r="Q49" s="4"/>
      <c r="R49" s="24"/>
      <c r="S49" s="8">
        <v>0</v>
      </c>
      <c r="T49" s="149">
        <f t="shared" si="18"/>
        <v>0</v>
      </c>
      <c r="U49" s="149">
        <f t="shared" si="19"/>
        <v>0</v>
      </c>
      <c r="V49" s="23"/>
    </row>
    <row r="50" spans="1:22" ht="144" x14ac:dyDescent="0.2">
      <c r="A50" s="17" t="s">
        <v>521</v>
      </c>
      <c r="B50" s="9" t="s">
        <v>94</v>
      </c>
      <c r="C50" s="46" t="s">
        <v>28</v>
      </c>
      <c r="D50" s="44" t="s">
        <v>202</v>
      </c>
      <c r="E50" s="85">
        <v>0.1</v>
      </c>
      <c r="F50" s="85">
        <v>5.5555555555555552E-2</v>
      </c>
      <c r="G50" s="3"/>
      <c r="H50" s="90" t="s">
        <v>241</v>
      </c>
      <c r="I50" s="8">
        <v>4</v>
      </c>
      <c r="J50" s="149">
        <f t="shared" si="14"/>
        <v>0.4</v>
      </c>
      <c r="K50" s="149">
        <f t="shared" si="15"/>
        <v>0.22222222222222221</v>
      </c>
      <c r="L50" s="4"/>
      <c r="M50" s="24" t="s">
        <v>335</v>
      </c>
      <c r="N50" s="8">
        <v>4</v>
      </c>
      <c r="O50" s="149">
        <f t="shared" si="16"/>
        <v>0.4</v>
      </c>
      <c r="P50" s="149">
        <f t="shared" si="17"/>
        <v>0.22222222222222221</v>
      </c>
      <c r="Q50" s="4"/>
      <c r="R50" s="24"/>
      <c r="S50" s="146">
        <v>0</v>
      </c>
      <c r="T50" s="149">
        <f t="shared" si="18"/>
        <v>0</v>
      </c>
      <c r="U50" s="149">
        <f t="shared" si="19"/>
        <v>0</v>
      </c>
      <c r="V50" s="23"/>
    </row>
    <row r="51" spans="1:22" ht="7.5" customHeight="1" thickBot="1" x14ac:dyDescent="0.25">
      <c r="A51" s="5"/>
      <c r="B51" s="5"/>
      <c r="C51" s="47"/>
      <c r="D51" s="47"/>
      <c r="E51" s="86"/>
      <c r="F51" s="86"/>
      <c r="G51" s="3"/>
      <c r="H51" s="90"/>
      <c r="I51" s="150"/>
      <c r="J51" s="152"/>
      <c r="K51" s="152"/>
      <c r="L51" s="4"/>
      <c r="M51" s="5"/>
      <c r="N51" s="150"/>
      <c r="O51" s="150"/>
      <c r="P51" s="150"/>
      <c r="Q51" s="4"/>
      <c r="R51" s="5"/>
      <c r="S51" s="150"/>
      <c r="T51" s="148"/>
      <c r="U51" s="148"/>
      <c r="V51" s="23"/>
    </row>
    <row r="52" spans="1:22" ht="33" thickBot="1" x14ac:dyDescent="0.25">
      <c r="A52" s="17" t="s">
        <v>522</v>
      </c>
      <c r="B52" s="8" t="s">
        <v>95</v>
      </c>
      <c r="C52" s="46" t="s">
        <v>29</v>
      </c>
      <c r="D52" s="44" t="s">
        <v>202</v>
      </c>
      <c r="E52" s="85">
        <v>0</v>
      </c>
      <c r="F52" s="85">
        <v>5.5555555555555552E-2</v>
      </c>
      <c r="G52" s="3"/>
      <c r="H52" s="90" t="s">
        <v>242</v>
      </c>
      <c r="I52" s="8">
        <v>4</v>
      </c>
      <c r="J52" s="149">
        <v>0</v>
      </c>
      <c r="K52" s="149">
        <f t="shared" si="15"/>
        <v>0.22222222222222221</v>
      </c>
      <c r="L52" s="4"/>
      <c r="M52" s="90" t="s">
        <v>336</v>
      </c>
      <c r="N52" s="8">
        <v>4</v>
      </c>
      <c r="O52" s="149">
        <f t="shared" si="16"/>
        <v>0</v>
      </c>
      <c r="P52" s="149">
        <f t="shared" si="17"/>
        <v>0.22222222222222221</v>
      </c>
      <c r="Q52" s="4"/>
      <c r="R52" s="24"/>
      <c r="S52" s="146">
        <v>0</v>
      </c>
      <c r="T52" s="149">
        <f t="shared" si="18"/>
        <v>0</v>
      </c>
      <c r="U52" s="149">
        <f t="shared" si="19"/>
        <v>0</v>
      </c>
      <c r="V52" s="23"/>
    </row>
    <row r="53" spans="1:22" ht="145" thickBot="1" x14ac:dyDescent="0.25">
      <c r="A53" s="17" t="s">
        <v>523</v>
      </c>
      <c r="B53" s="8" t="s">
        <v>95</v>
      </c>
      <c r="C53" s="46" t="s">
        <v>30</v>
      </c>
      <c r="D53" s="44" t="s">
        <v>202</v>
      </c>
      <c r="E53" s="85">
        <v>0</v>
      </c>
      <c r="F53" s="85">
        <v>5.5555555555555552E-2</v>
      </c>
      <c r="G53" s="3"/>
      <c r="H53" s="90" t="s">
        <v>243</v>
      </c>
      <c r="I53" s="8">
        <v>4</v>
      </c>
      <c r="J53" s="149">
        <v>0</v>
      </c>
      <c r="K53" s="149">
        <f t="shared" si="15"/>
        <v>0.22222222222222221</v>
      </c>
      <c r="L53" s="4"/>
      <c r="M53" s="90" t="s">
        <v>325</v>
      </c>
      <c r="N53" s="8">
        <v>4</v>
      </c>
      <c r="O53" s="149">
        <f t="shared" si="16"/>
        <v>0</v>
      </c>
      <c r="P53" s="149">
        <f t="shared" si="17"/>
        <v>0.22222222222222221</v>
      </c>
      <c r="Q53" s="4"/>
      <c r="R53" s="24" t="s">
        <v>365</v>
      </c>
      <c r="S53" s="8">
        <v>4</v>
      </c>
      <c r="T53" s="149">
        <f t="shared" si="18"/>
        <v>0</v>
      </c>
      <c r="U53" s="149">
        <f t="shared" si="19"/>
        <v>0.22222222222222221</v>
      </c>
      <c r="V53" s="23"/>
    </row>
    <row r="54" spans="1:22" ht="49" thickBot="1" x14ac:dyDescent="0.25">
      <c r="A54" s="17" t="s">
        <v>524</v>
      </c>
      <c r="B54" s="8" t="s">
        <v>95</v>
      </c>
      <c r="C54" s="46" t="s">
        <v>31</v>
      </c>
      <c r="D54" s="44" t="s">
        <v>202</v>
      </c>
      <c r="E54" s="85">
        <v>0</v>
      </c>
      <c r="F54" s="85">
        <v>5.5555555555555552E-2</v>
      </c>
      <c r="G54" s="3"/>
      <c r="H54" s="90"/>
      <c r="I54" s="146">
        <v>0</v>
      </c>
      <c r="J54" s="149">
        <v>0</v>
      </c>
      <c r="K54" s="149">
        <f t="shared" si="15"/>
        <v>0</v>
      </c>
      <c r="L54" s="4"/>
      <c r="M54" s="90"/>
      <c r="N54" s="146">
        <v>0</v>
      </c>
      <c r="O54" s="149">
        <f t="shared" si="16"/>
        <v>0</v>
      </c>
      <c r="P54" s="149">
        <f t="shared" si="17"/>
        <v>0</v>
      </c>
      <c r="Q54" s="4"/>
      <c r="R54" s="24"/>
      <c r="S54" s="146">
        <v>0</v>
      </c>
      <c r="T54" s="149">
        <f t="shared" si="18"/>
        <v>0</v>
      </c>
      <c r="U54" s="149">
        <f t="shared" si="19"/>
        <v>0</v>
      </c>
      <c r="V54" s="23"/>
    </row>
    <row r="55" spans="1:22" ht="49" thickBot="1" x14ac:dyDescent="0.25">
      <c r="A55" s="17" t="s">
        <v>525</v>
      </c>
      <c r="B55" s="8" t="s">
        <v>95</v>
      </c>
      <c r="C55" s="134" t="s">
        <v>32</v>
      </c>
      <c r="D55" s="44" t="s">
        <v>202</v>
      </c>
      <c r="E55" s="85">
        <v>0</v>
      </c>
      <c r="F55" s="85">
        <v>5.5555555555555552E-2</v>
      </c>
      <c r="G55" s="3"/>
      <c r="H55" s="90"/>
      <c r="I55" s="8"/>
      <c r="J55" s="149">
        <v>0</v>
      </c>
      <c r="K55" s="149">
        <f t="shared" si="15"/>
        <v>0</v>
      </c>
      <c r="L55" s="4"/>
      <c r="M55" s="90"/>
      <c r="N55" s="8"/>
      <c r="O55" s="149">
        <f t="shared" si="16"/>
        <v>0</v>
      </c>
      <c r="P55" s="149">
        <f t="shared" si="17"/>
        <v>0</v>
      </c>
      <c r="Q55" s="4"/>
      <c r="R55" s="24"/>
      <c r="S55" s="8">
        <v>0</v>
      </c>
      <c r="T55" s="149">
        <f t="shared" si="18"/>
        <v>0</v>
      </c>
      <c r="U55" s="149">
        <f t="shared" si="19"/>
        <v>0</v>
      </c>
      <c r="V55" s="23"/>
    </row>
    <row r="56" spans="1:22" ht="289" thickBot="1" x14ac:dyDescent="0.25">
      <c r="A56" s="17" t="s">
        <v>526</v>
      </c>
      <c r="B56" s="8" t="s">
        <v>95</v>
      </c>
      <c r="C56" s="60" t="s">
        <v>123</v>
      </c>
      <c r="D56" s="44" t="s">
        <v>202</v>
      </c>
      <c r="E56" s="85">
        <v>0</v>
      </c>
      <c r="F56" s="85">
        <v>5.5555555555555552E-2</v>
      </c>
      <c r="G56" s="3"/>
      <c r="H56" s="90" t="s">
        <v>231</v>
      </c>
      <c r="I56" s="8">
        <v>4</v>
      </c>
      <c r="J56" s="149">
        <v>0</v>
      </c>
      <c r="K56" s="149">
        <f t="shared" si="15"/>
        <v>0.22222222222222221</v>
      </c>
      <c r="L56" s="4"/>
      <c r="M56" s="90" t="s">
        <v>337</v>
      </c>
      <c r="N56" s="8">
        <v>4</v>
      </c>
      <c r="O56" s="149">
        <f t="shared" si="16"/>
        <v>0</v>
      </c>
      <c r="P56" s="149">
        <f t="shared" si="17"/>
        <v>0.22222222222222221</v>
      </c>
      <c r="Q56" s="4"/>
      <c r="R56" s="24" t="s">
        <v>379</v>
      </c>
      <c r="S56" s="8">
        <v>4</v>
      </c>
      <c r="T56" s="149">
        <f t="shared" si="18"/>
        <v>0</v>
      </c>
      <c r="U56" s="149">
        <f t="shared" si="19"/>
        <v>0.22222222222222221</v>
      </c>
      <c r="V56" s="23"/>
    </row>
    <row r="57" spans="1:22" ht="33" thickBot="1" x14ac:dyDescent="0.25">
      <c r="A57" s="17" t="s">
        <v>527</v>
      </c>
      <c r="B57" s="8" t="s">
        <v>95</v>
      </c>
      <c r="C57" s="134" t="s">
        <v>124</v>
      </c>
      <c r="D57" s="44" t="s">
        <v>202</v>
      </c>
      <c r="E57" s="85">
        <v>0</v>
      </c>
      <c r="F57" s="85">
        <v>5.5555555555555552E-2</v>
      </c>
      <c r="G57" s="3"/>
      <c r="H57" s="90"/>
      <c r="I57" s="8">
        <v>0</v>
      </c>
      <c r="J57" s="149">
        <v>0</v>
      </c>
      <c r="K57" s="149">
        <f t="shared" si="15"/>
        <v>0</v>
      </c>
      <c r="L57" s="4"/>
      <c r="M57" s="90"/>
      <c r="N57" s="8"/>
      <c r="O57" s="149">
        <f t="shared" si="16"/>
        <v>0</v>
      </c>
      <c r="P57" s="149">
        <f t="shared" si="17"/>
        <v>0</v>
      </c>
      <c r="Q57" s="4"/>
      <c r="R57" s="24"/>
      <c r="S57" s="8">
        <v>0</v>
      </c>
      <c r="T57" s="149">
        <f t="shared" si="18"/>
        <v>0</v>
      </c>
      <c r="U57" s="149">
        <f t="shared" si="19"/>
        <v>0</v>
      </c>
      <c r="V57" s="23"/>
    </row>
    <row r="58" spans="1:22" ht="16" x14ac:dyDescent="0.2">
      <c r="A58" s="17" t="s">
        <v>528</v>
      </c>
      <c r="B58" s="8" t="s">
        <v>95</v>
      </c>
      <c r="C58" s="134" t="s">
        <v>125</v>
      </c>
      <c r="D58" s="44" t="s">
        <v>204</v>
      </c>
      <c r="E58" s="85">
        <v>0</v>
      </c>
      <c r="F58" s="85">
        <v>5.5555555555555552E-2</v>
      </c>
      <c r="G58" s="3"/>
      <c r="H58" s="90"/>
      <c r="I58" s="8">
        <v>0</v>
      </c>
      <c r="J58" s="149">
        <v>0</v>
      </c>
      <c r="K58" s="149">
        <f t="shared" si="15"/>
        <v>0</v>
      </c>
      <c r="L58" s="4"/>
      <c r="M58" s="90"/>
      <c r="N58" s="8"/>
      <c r="O58" s="149">
        <f t="shared" si="16"/>
        <v>0</v>
      </c>
      <c r="P58" s="149">
        <f t="shared" si="17"/>
        <v>0</v>
      </c>
      <c r="Q58" s="4"/>
      <c r="R58" s="24"/>
      <c r="S58" s="8">
        <v>0</v>
      </c>
      <c r="T58" s="149">
        <f t="shared" si="18"/>
        <v>0</v>
      </c>
      <c r="U58" s="149">
        <f t="shared" si="19"/>
        <v>0</v>
      </c>
      <c r="V58" s="23"/>
    </row>
    <row r="59" spans="1:22" ht="64" x14ac:dyDescent="0.2">
      <c r="A59" s="17" t="s">
        <v>529</v>
      </c>
      <c r="B59" s="8" t="s">
        <v>95</v>
      </c>
      <c r="C59" s="46" t="s">
        <v>59</v>
      </c>
      <c r="D59" s="46"/>
      <c r="E59" s="85">
        <v>0</v>
      </c>
      <c r="F59" s="85">
        <v>5.5555555555555552E-2</v>
      </c>
      <c r="G59" s="3"/>
      <c r="H59" s="90" t="s">
        <v>244</v>
      </c>
      <c r="I59" s="8">
        <v>4</v>
      </c>
      <c r="J59" s="149">
        <v>0</v>
      </c>
      <c r="K59" s="149">
        <f t="shared" si="15"/>
        <v>0.22222222222222221</v>
      </c>
      <c r="L59" s="4"/>
      <c r="M59" s="90" t="s">
        <v>338</v>
      </c>
      <c r="N59" s="8">
        <v>4</v>
      </c>
      <c r="O59" s="149">
        <f t="shared" si="16"/>
        <v>0</v>
      </c>
      <c r="P59" s="149">
        <f t="shared" si="17"/>
        <v>0.22222222222222221</v>
      </c>
      <c r="Q59" s="4"/>
      <c r="R59" s="24" t="s">
        <v>380</v>
      </c>
      <c r="S59" s="8">
        <v>4</v>
      </c>
      <c r="T59" s="149">
        <f t="shared" si="18"/>
        <v>0</v>
      </c>
      <c r="U59" s="149">
        <f t="shared" si="19"/>
        <v>0.22222222222222221</v>
      </c>
      <c r="V59" s="23"/>
    </row>
    <row r="60" spans="1:22" x14ac:dyDescent="0.2">
      <c r="A60" s="3"/>
      <c r="B60" s="3"/>
      <c r="C60" s="45"/>
      <c r="D60" s="45"/>
      <c r="E60" s="4"/>
      <c r="F60" s="4"/>
      <c r="G60" s="3"/>
      <c r="H60" s="3"/>
      <c r="I60" s="28" t="s">
        <v>97</v>
      </c>
      <c r="J60" s="89">
        <f>SUM(J41:J50)</f>
        <v>2.8</v>
      </c>
      <c r="K60" s="83">
        <f>SUM(K41:K59)</f>
        <v>2.4444444444444451</v>
      </c>
      <c r="L60" s="4"/>
      <c r="M60" s="4"/>
      <c r="N60" s="28" t="s">
        <v>97</v>
      </c>
      <c r="O60" s="89">
        <f>SUM(O41:O50)</f>
        <v>2.8</v>
      </c>
      <c r="P60" s="83">
        <f>SUM(P41:P59)</f>
        <v>2.4444444444444451</v>
      </c>
      <c r="Q60" s="4"/>
      <c r="R60" s="4"/>
      <c r="S60" s="28" t="s">
        <v>97</v>
      </c>
      <c r="T60" s="89">
        <f>SUM(T41:T50)</f>
        <v>2</v>
      </c>
      <c r="U60" s="83">
        <f>SUM(U41:U59)</f>
        <v>1.7777777777777781</v>
      </c>
      <c r="V60" s="23"/>
    </row>
    <row r="61" spans="1:22" x14ac:dyDescent="0.2">
      <c r="A61" s="3"/>
      <c r="B61" s="3"/>
      <c r="C61" s="45"/>
      <c r="D61" s="45"/>
      <c r="E61" s="4"/>
      <c r="F61" s="4"/>
      <c r="G61" s="3"/>
      <c r="H61" s="3"/>
      <c r="I61" s="3"/>
      <c r="J61" s="3"/>
      <c r="K61" s="3"/>
      <c r="L61" s="4"/>
      <c r="M61" s="4"/>
      <c r="N61" s="3"/>
      <c r="O61" s="3"/>
      <c r="P61" s="3"/>
      <c r="Q61" s="4"/>
      <c r="R61" s="4"/>
      <c r="S61" s="3"/>
      <c r="T61" s="3"/>
      <c r="U61" s="3"/>
      <c r="V61" s="23"/>
    </row>
    <row r="62" spans="1:22" ht="48" x14ac:dyDescent="0.2">
      <c r="A62" s="3"/>
      <c r="B62" s="3"/>
      <c r="C62" s="45"/>
      <c r="D62" s="45"/>
      <c r="E62" s="21" t="s">
        <v>172</v>
      </c>
      <c r="F62" s="21" t="s">
        <v>171</v>
      </c>
      <c r="G62" s="3"/>
      <c r="H62" s="3"/>
      <c r="I62" s="3"/>
      <c r="J62" s="3"/>
      <c r="K62" s="3"/>
      <c r="L62" s="4"/>
      <c r="M62" s="4"/>
      <c r="N62" s="3"/>
      <c r="O62" s="3"/>
      <c r="P62" s="3"/>
      <c r="Q62" s="4"/>
      <c r="R62" s="4"/>
      <c r="S62" s="3"/>
      <c r="T62" s="3"/>
      <c r="U62" s="3"/>
      <c r="V62" s="23"/>
    </row>
    <row r="63" spans="1:22" ht="15" customHeight="1" x14ac:dyDescent="0.2">
      <c r="A63" s="3"/>
      <c r="B63" s="3"/>
      <c r="C63" s="45"/>
      <c r="D63" s="45"/>
      <c r="E63" s="169" t="s">
        <v>369</v>
      </c>
      <c r="F63" s="170"/>
      <c r="G63" s="3"/>
      <c r="H63" s="3"/>
      <c r="I63" s="3"/>
      <c r="J63" s="3"/>
      <c r="K63" s="3"/>
      <c r="L63" s="4"/>
      <c r="M63" s="4"/>
      <c r="N63" s="3"/>
      <c r="O63" s="3"/>
      <c r="P63" s="3"/>
      <c r="Q63" s="4"/>
      <c r="R63" s="4"/>
      <c r="S63" s="3"/>
      <c r="T63" s="3"/>
      <c r="U63" s="3"/>
      <c r="V63" s="23"/>
    </row>
    <row r="64" spans="1:22" ht="33" thickBot="1" x14ac:dyDescent="0.25">
      <c r="A64" s="19" t="s">
        <v>138</v>
      </c>
      <c r="B64" s="34" t="s">
        <v>141</v>
      </c>
      <c r="C64" s="21" t="s">
        <v>33</v>
      </c>
      <c r="D64" s="21" t="s">
        <v>174</v>
      </c>
      <c r="E64" s="36">
        <f>1/COUNTA(C65:C73)</f>
        <v>0.1111111111111111</v>
      </c>
      <c r="F64" s="36">
        <f>1/COUNTA(C65:C78)</f>
        <v>7.6923076923076927E-2</v>
      </c>
      <c r="G64" s="3"/>
      <c r="H64" s="34" t="s">
        <v>217</v>
      </c>
      <c r="I64" s="20" t="s">
        <v>170</v>
      </c>
      <c r="J64" s="21" t="s">
        <v>173</v>
      </c>
      <c r="K64" s="21" t="s">
        <v>97</v>
      </c>
      <c r="L64" s="4"/>
      <c r="M64" s="34" t="s">
        <v>217</v>
      </c>
      <c r="N64" s="20" t="s">
        <v>170</v>
      </c>
      <c r="O64" s="21" t="s">
        <v>173</v>
      </c>
      <c r="P64" s="20" t="s">
        <v>97</v>
      </c>
      <c r="Q64" s="4"/>
      <c r="R64" s="34" t="s">
        <v>217</v>
      </c>
      <c r="S64" s="20" t="s">
        <v>170</v>
      </c>
      <c r="T64" s="21" t="s">
        <v>173</v>
      </c>
      <c r="U64" s="20" t="s">
        <v>97</v>
      </c>
      <c r="V64" s="23"/>
    </row>
    <row r="65" spans="1:25" ht="49" thickBot="1" x14ac:dyDescent="0.25">
      <c r="A65" s="17" t="s">
        <v>499</v>
      </c>
      <c r="B65" s="9" t="s">
        <v>94</v>
      </c>
      <c r="C65" s="51" t="s">
        <v>205</v>
      </c>
      <c r="D65" s="44" t="s">
        <v>202</v>
      </c>
      <c r="E65" s="87">
        <v>0.1111111111111111</v>
      </c>
      <c r="F65" s="87">
        <v>7.6923076923076927E-2</v>
      </c>
      <c r="G65" s="3"/>
      <c r="H65" s="90" t="s">
        <v>245</v>
      </c>
      <c r="I65" s="10">
        <v>4</v>
      </c>
      <c r="J65" s="84">
        <f>I65*$E65</f>
        <v>0.44444444444444442</v>
      </c>
      <c r="K65" s="84">
        <f>I65*$F65</f>
        <v>0.30769230769230771</v>
      </c>
      <c r="L65" s="4"/>
      <c r="M65" s="90" t="s">
        <v>325</v>
      </c>
      <c r="N65" s="10">
        <v>4</v>
      </c>
      <c r="O65" s="84">
        <f>N65*$E65</f>
        <v>0.44444444444444442</v>
      </c>
      <c r="P65" s="84">
        <f>N65*$F65</f>
        <v>0.30769230769230771</v>
      </c>
      <c r="Q65" s="4"/>
      <c r="R65" s="90" t="s">
        <v>365</v>
      </c>
      <c r="S65" s="146">
        <v>0</v>
      </c>
      <c r="T65" s="149">
        <f>S65*$E65</f>
        <v>0</v>
      </c>
      <c r="U65" s="149">
        <f>S65*$F65</f>
        <v>0</v>
      </c>
      <c r="V65" s="23"/>
    </row>
    <row r="66" spans="1:25" ht="17" thickBot="1" x14ac:dyDescent="0.25">
      <c r="A66" s="17" t="s">
        <v>500</v>
      </c>
      <c r="B66" s="9" t="s">
        <v>94</v>
      </c>
      <c r="C66" s="51" t="s">
        <v>34</v>
      </c>
      <c r="D66" s="44" t="s">
        <v>202</v>
      </c>
      <c r="E66" s="87">
        <v>0.1111111111111111</v>
      </c>
      <c r="F66" s="87">
        <v>7.6923076923076927E-2</v>
      </c>
      <c r="G66" s="3"/>
      <c r="H66" s="90" t="s">
        <v>246</v>
      </c>
      <c r="I66" s="10">
        <v>4</v>
      </c>
      <c r="J66" s="84">
        <f t="shared" ref="J66:J73" si="20">I66*E66</f>
        <v>0.44444444444444442</v>
      </c>
      <c r="K66" s="84">
        <f t="shared" ref="K66:K78" si="21">I66*F66</f>
        <v>0.30769230769230771</v>
      </c>
      <c r="L66" s="4"/>
      <c r="M66" s="90" t="s">
        <v>325</v>
      </c>
      <c r="N66" s="10">
        <v>4</v>
      </c>
      <c r="O66" s="84">
        <f t="shared" ref="O66:O78" si="22">N66*$E66</f>
        <v>0.44444444444444442</v>
      </c>
      <c r="P66" s="84">
        <f t="shared" ref="P66:P78" si="23">N66*$F66</f>
        <v>0.30769230769230771</v>
      </c>
      <c r="Q66" s="4"/>
      <c r="R66" s="90" t="s">
        <v>365</v>
      </c>
      <c r="S66" s="146">
        <v>0</v>
      </c>
      <c r="T66" s="149">
        <f t="shared" ref="T66:T78" si="24">S66*$E66</f>
        <v>0</v>
      </c>
      <c r="U66" s="149">
        <f t="shared" ref="U66:U78" si="25">S66*$F66</f>
        <v>0</v>
      </c>
      <c r="V66" s="23"/>
    </row>
    <row r="67" spans="1:25" ht="17" thickBot="1" x14ac:dyDescent="0.25">
      <c r="A67" s="17" t="s">
        <v>501</v>
      </c>
      <c r="B67" s="9" t="s">
        <v>94</v>
      </c>
      <c r="C67" s="51" t="s">
        <v>35</v>
      </c>
      <c r="D67" s="44" t="s">
        <v>202</v>
      </c>
      <c r="E67" s="87">
        <v>0.1111111111111111</v>
      </c>
      <c r="F67" s="87">
        <v>7.6923076923076927E-2</v>
      </c>
      <c r="G67" s="3"/>
      <c r="H67" s="90" t="s">
        <v>247</v>
      </c>
      <c r="I67" s="10">
        <v>4</v>
      </c>
      <c r="J67" s="84">
        <f t="shared" si="20"/>
        <v>0.44444444444444442</v>
      </c>
      <c r="K67" s="84">
        <f t="shared" si="21"/>
        <v>0.30769230769230771</v>
      </c>
      <c r="L67" s="4"/>
      <c r="M67" s="90" t="s">
        <v>325</v>
      </c>
      <c r="N67" s="137">
        <v>0</v>
      </c>
      <c r="O67" s="84">
        <f t="shared" si="22"/>
        <v>0</v>
      </c>
      <c r="P67" s="84">
        <f t="shared" si="23"/>
        <v>0</v>
      </c>
      <c r="Q67" s="4"/>
      <c r="R67" s="90" t="s">
        <v>365</v>
      </c>
      <c r="S67" s="146">
        <v>0</v>
      </c>
      <c r="T67" s="149">
        <f t="shared" si="24"/>
        <v>0</v>
      </c>
      <c r="U67" s="149">
        <f t="shared" si="25"/>
        <v>0</v>
      </c>
      <c r="V67" s="23"/>
    </row>
    <row r="68" spans="1:25" ht="17" thickBot="1" x14ac:dyDescent="0.25">
      <c r="A68" s="17" t="s">
        <v>502</v>
      </c>
      <c r="B68" s="9" t="s">
        <v>94</v>
      </c>
      <c r="C68" s="51" t="s">
        <v>36</v>
      </c>
      <c r="D68" s="44" t="s">
        <v>202</v>
      </c>
      <c r="E68" s="87">
        <v>0.1111111111111111</v>
      </c>
      <c r="F68" s="87">
        <v>7.6923076923076927E-2</v>
      </c>
      <c r="G68" s="3"/>
      <c r="H68" s="90"/>
      <c r="I68" s="137">
        <v>0</v>
      </c>
      <c r="J68" s="84">
        <f t="shared" si="20"/>
        <v>0</v>
      </c>
      <c r="K68" s="84">
        <f t="shared" si="21"/>
        <v>0</v>
      </c>
      <c r="L68" s="4"/>
      <c r="M68" s="90" t="s">
        <v>325</v>
      </c>
      <c r="N68" s="10">
        <v>4</v>
      </c>
      <c r="O68" s="84">
        <f t="shared" si="22"/>
        <v>0.44444444444444442</v>
      </c>
      <c r="P68" s="84">
        <f t="shared" si="23"/>
        <v>0.30769230769230771</v>
      </c>
      <c r="Q68" s="4"/>
      <c r="R68" s="90" t="s">
        <v>365</v>
      </c>
      <c r="S68" s="146">
        <v>0</v>
      </c>
      <c r="T68" s="149">
        <f t="shared" si="24"/>
        <v>0</v>
      </c>
      <c r="U68" s="149">
        <f t="shared" si="25"/>
        <v>0</v>
      </c>
      <c r="V68" s="23"/>
    </row>
    <row r="69" spans="1:25" ht="17" thickBot="1" x14ac:dyDescent="0.25">
      <c r="A69" s="17" t="s">
        <v>503</v>
      </c>
      <c r="B69" s="9" t="s">
        <v>94</v>
      </c>
      <c r="C69" s="51" t="s">
        <v>37</v>
      </c>
      <c r="D69" s="44" t="s">
        <v>202</v>
      </c>
      <c r="E69" s="87">
        <v>0.1111111111111111</v>
      </c>
      <c r="F69" s="87">
        <v>7.6923076923076927E-2</v>
      </c>
      <c r="G69" s="3"/>
      <c r="H69" s="90" t="s">
        <v>248</v>
      </c>
      <c r="I69" s="10">
        <v>4</v>
      </c>
      <c r="J69" s="84">
        <f t="shared" si="20"/>
        <v>0.44444444444444442</v>
      </c>
      <c r="K69" s="84">
        <f t="shared" si="21"/>
        <v>0.30769230769230771</v>
      </c>
      <c r="L69" s="4"/>
      <c r="M69" s="90" t="s">
        <v>325</v>
      </c>
      <c r="N69" s="137">
        <v>0</v>
      </c>
      <c r="O69" s="84">
        <f t="shared" si="22"/>
        <v>0</v>
      </c>
      <c r="P69" s="84">
        <f t="shared" si="23"/>
        <v>0</v>
      </c>
      <c r="Q69" s="4"/>
      <c r="R69" s="90" t="s">
        <v>365</v>
      </c>
      <c r="S69" s="146">
        <v>0</v>
      </c>
      <c r="T69" s="149">
        <f t="shared" si="24"/>
        <v>0</v>
      </c>
      <c r="U69" s="149">
        <f t="shared" si="25"/>
        <v>0</v>
      </c>
      <c r="V69" s="23"/>
    </row>
    <row r="70" spans="1:25" ht="17" thickBot="1" x14ac:dyDescent="0.25">
      <c r="A70" s="17" t="s">
        <v>504</v>
      </c>
      <c r="B70" s="9" t="s">
        <v>94</v>
      </c>
      <c r="C70" s="51" t="s">
        <v>38</v>
      </c>
      <c r="D70" s="44" t="s">
        <v>202</v>
      </c>
      <c r="E70" s="87">
        <v>0.1111111111111111</v>
      </c>
      <c r="F70" s="87">
        <v>7.6923076923076927E-2</v>
      </c>
      <c r="G70" s="3"/>
      <c r="H70" s="90"/>
      <c r="I70" s="137">
        <v>0</v>
      </c>
      <c r="J70" s="84">
        <f>I70*E70</f>
        <v>0</v>
      </c>
      <c r="K70" s="84">
        <f>I70*F70</f>
        <v>0</v>
      </c>
      <c r="L70" s="4"/>
      <c r="M70" s="90" t="s">
        <v>325</v>
      </c>
      <c r="N70" s="137">
        <v>0</v>
      </c>
      <c r="O70" s="84">
        <f t="shared" si="22"/>
        <v>0</v>
      </c>
      <c r="P70" s="84">
        <f t="shared" si="23"/>
        <v>0</v>
      </c>
      <c r="Q70" s="4"/>
      <c r="R70" s="90" t="s">
        <v>365</v>
      </c>
      <c r="S70" s="146">
        <v>0</v>
      </c>
      <c r="T70" s="149">
        <f t="shared" si="24"/>
        <v>0</v>
      </c>
      <c r="U70" s="149">
        <f t="shared" si="25"/>
        <v>0</v>
      </c>
      <c r="V70" s="23"/>
    </row>
    <row r="71" spans="1:25" ht="17" thickBot="1" x14ac:dyDescent="0.25">
      <c r="A71" s="17" t="s">
        <v>505</v>
      </c>
      <c r="B71" s="9" t="s">
        <v>94</v>
      </c>
      <c r="C71" s="51" t="s">
        <v>39</v>
      </c>
      <c r="D71" s="44" t="s">
        <v>202</v>
      </c>
      <c r="E71" s="87">
        <v>0.1111111111111111</v>
      </c>
      <c r="F71" s="87">
        <v>7.6923076923076927E-2</v>
      </c>
      <c r="G71" s="3"/>
      <c r="H71" s="90"/>
      <c r="I71" s="137">
        <v>0</v>
      </c>
      <c r="J71" s="84">
        <f>I71*E71</f>
        <v>0</v>
      </c>
      <c r="K71" s="84">
        <f>I71*F71</f>
        <v>0</v>
      </c>
      <c r="L71" s="4"/>
      <c r="M71" s="90" t="s">
        <v>325</v>
      </c>
      <c r="N71" s="137">
        <v>0</v>
      </c>
      <c r="O71" s="84">
        <f t="shared" si="22"/>
        <v>0</v>
      </c>
      <c r="P71" s="84">
        <f t="shared" si="23"/>
        <v>0</v>
      </c>
      <c r="Q71" s="4"/>
      <c r="R71" s="90" t="s">
        <v>365</v>
      </c>
      <c r="S71" s="146">
        <v>0</v>
      </c>
      <c r="T71" s="149">
        <f t="shared" si="24"/>
        <v>0</v>
      </c>
      <c r="U71" s="149">
        <f t="shared" si="25"/>
        <v>0</v>
      </c>
      <c r="V71" s="23"/>
    </row>
    <row r="72" spans="1:25" ht="49" thickBot="1" x14ac:dyDescent="0.25">
      <c r="A72" s="17" t="s">
        <v>506</v>
      </c>
      <c r="B72" s="9" t="s">
        <v>94</v>
      </c>
      <c r="C72" s="46" t="s">
        <v>40</v>
      </c>
      <c r="D72" s="44" t="s">
        <v>202</v>
      </c>
      <c r="E72" s="87">
        <v>0.1111111111111111</v>
      </c>
      <c r="F72" s="87">
        <v>7.6923076923076927E-2</v>
      </c>
      <c r="G72" s="3"/>
      <c r="H72" s="90" t="s">
        <v>249</v>
      </c>
      <c r="I72" s="10">
        <v>4</v>
      </c>
      <c r="J72" s="84">
        <f t="shared" si="20"/>
        <v>0.44444444444444442</v>
      </c>
      <c r="K72" s="84">
        <f t="shared" si="21"/>
        <v>0.30769230769230771</v>
      </c>
      <c r="L72" s="4"/>
      <c r="M72" s="90" t="s">
        <v>325</v>
      </c>
      <c r="N72" s="10">
        <v>4</v>
      </c>
      <c r="O72" s="84">
        <f t="shared" si="22"/>
        <v>0.44444444444444442</v>
      </c>
      <c r="P72" s="84">
        <f t="shared" si="23"/>
        <v>0.30769230769230771</v>
      </c>
      <c r="Q72" s="4"/>
      <c r="R72" s="90" t="s">
        <v>365</v>
      </c>
      <c r="S72" s="146">
        <v>0</v>
      </c>
      <c r="T72" s="149">
        <f t="shared" si="24"/>
        <v>0</v>
      </c>
      <c r="U72" s="149">
        <f t="shared" si="25"/>
        <v>0</v>
      </c>
      <c r="V72" s="23"/>
    </row>
    <row r="73" spans="1:25" ht="32" x14ac:dyDescent="0.2">
      <c r="A73" s="17" t="s">
        <v>507</v>
      </c>
      <c r="B73" s="9" t="s">
        <v>94</v>
      </c>
      <c r="C73" s="46" t="s">
        <v>41</v>
      </c>
      <c r="D73" s="44" t="s">
        <v>202</v>
      </c>
      <c r="E73" s="87">
        <v>0.1111111111111111</v>
      </c>
      <c r="F73" s="87">
        <v>7.6923076923076927E-2</v>
      </c>
      <c r="G73" s="3"/>
      <c r="H73" s="90" t="s">
        <v>250</v>
      </c>
      <c r="I73" s="10">
        <v>4</v>
      </c>
      <c r="J73" s="84">
        <f t="shared" si="20"/>
        <v>0.44444444444444442</v>
      </c>
      <c r="K73" s="84">
        <f t="shared" si="21"/>
        <v>0.30769230769230771</v>
      </c>
      <c r="L73" s="4"/>
      <c r="M73" s="90" t="s">
        <v>325</v>
      </c>
      <c r="N73" s="137">
        <v>0</v>
      </c>
      <c r="O73" s="84">
        <f t="shared" si="22"/>
        <v>0</v>
      </c>
      <c r="P73" s="84">
        <f t="shared" si="23"/>
        <v>0</v>
      </c>
      <c r="Q73" s="4"/>
      <c r="R73" s="90" t="s">
        <v>365</v>
      </c>
      <c r="S73" s="146">
        <v>0</v>
      </c>
      <c r="T73" s="149">
        <f t="shared" si="24"/>
        <v>0</v>
      </c>
      <c r="U73" s="149">
        <f t="shared" si="25"/>
        <v>0</v>
      </c>
      <c r="V73" s="23"/>
      <c r="X73" s="18"/>
      <c r="Y73" s="18"/>
    </row>
    <row r="74" spans="1:25" ht="7.5" customHeight="1" thickBot="1" x14ac:dyDescent="0.25">
      <c r="A74" s="5"/>
      <c r="B74" s="5"/>
      <c r="C74" s="47"/>
      <c r="D74" s="47"/>
      <c r="E74" s="6"/>
      <c r="F74" s="6"/>
      <c r="G74" s="3"/>
      <c r="H74" s="90"/>
      <c r="I74" s="5"/>
      <c r="J74" s="83"/>
      <c r="K74" s="83"/>
      <c r="L74" s="4"/>
      <c r="M74" s="5"/>
      <c r="N74" s="5"/>
      <c r="O74" s="5"/>
      <c r="P74" s="5"/>
      <c r="Q74" s="4"/>
      <c r="R74" s="5"/>
      <c r="S74" s="150"/>
      <c r="T74" s="150"/>
      <c r="U74" s="150"/>
      <c r="V74" s="23"/>
    </row>
    <row r="75" spans="1:25" ht="17" thickBot="1" x14ac:dyDescent="0.25">
      <c r="A75" s="17" t="s">
        <v>508</v>
      </c>
      <c r="B75" s="8" t="s">
        <v>95</v>
      </c>
      <c r="C75" s="46" t="s">
        <v>42</v>
      </c>
      <c r="D75" s="44" t="s">
        <v>202</v>
      </c>
      <c r="E75" s="1">
        <v>0</v>
      </c>
      <c r="F75" s="87">
        <v>7.6923076923076927E-2</v>
      </c>
      <c r="G75" s="3"/>
      <c r="H75" s="90"/>
      <c r="I75" s="137">
        <v>0</v>
      </c>
      <c r="J75" s="84">
        <v>0</v>
      </c>
      <c r="K75" s="84">
        <f t="shared" si="21"/>
        <v>0</v>
      </c>
      <c r="L75" s="4"/>
      <c r="M75" s="90" t="s">
        <v>325</v>
      </c>
      <c r="N75" s="137">
        <v>0</v>
      </c>
      <c r="O75" s="84">
        <f t="shared" si="22"/>
        <v>0</v>
      </c>
      <c r="P75" s="84">
        <f t="shared" si="23"/>
        <v>0</v>
      </c>
      <c r="Q75" s="4"/>
      <c r="R75" s="90" t="s">
        <v>365</v>
      </c>
      <c r="S75" s="146">
        <v>0</v>
      </c>
      <c r="T75" s="149">
        <f t="shared" si="24"/>
        <v>0</v>
      </c>
      <c r="U75" s="149">
        <f t="shared" si="25"/>
        <v>0</v>
      </c>
      <c r="V75" s="23"/>
    </row>
    <row r="76" spans="1:25" ht="33" thickBot="1" x14ac:dyDescent="0.25">
      <c r="A76" s="17" t="s">
        <v>509</v>
      </c>
      <c r="B76" s="8" t="s">
        <v>95</v>
      </c>
      <c r="C76" s="46" t="s">
        <v>43</v>
      </c>
      <c r="D76" s="44" t="s">
        <v>202</v>
      </c>
      <c r="E76" s="2">
        <v>0</v>
      </c>
      <c r="F76" s="87">
        <v>7.6923076923076927E-2</v>
      </c>
      <c r="G76" s="3"/>
      <c r="H76" s="90" t="s">
        <v>251</v>
      </c>
      <c r="I76" s="10">
        <v>4</v>
      </c>
      <c r="J76" s="84">
        <v>0</v>
      </c>
      <c r="K76" s="84">
        <f t="shared" si="21"/>
        <v>0.30769230769230771</v>
      </c>
      <c r="L76" s="4"/>
      <c r="M76" s="90" t="s">
        <v>325</v>
      </c>
      <c r="N76" s="137">
        <v>0</v>
      </c>
      <c r="O76" s="84">
        <f t="shared" si="22"/>
        <v>0</v>
      </c>
      <c r="P76" s="84">
        <f t="shared" si="23"/>
        <v>0</v>
      </c>
      <c r="Q76" s="4"/>
      <c r="R76" s="90" t="s">
        <v>365</v>
      </c>
      <c r="S76" s="146">
        <v>0</v>
      </c>
      <c r="T76" s="149">
        <f t="shared" si="24"/>
        <v>0</v>
      </c>
      <c r="U76" s="149">
        <f t="shared" si="25"/>
        <v>0</v>
      </c>
      <c r="V76" s="23"/>
    </row>
    <row r="77" spans="1:25" ht="33" thickBot="1" x14ac:dyDescent="0.25">
      <c r="A77" s="17" t="s">
        <v>510</v>
      </c>
      <c r="B77" s="8" t="s">
        <v>95</v>
      </c>
      <c r="C77" s="46" t="s">
        <v>44</v>
      </c>
      <c r="D77" s="44" t="s">
        <v>202</v>
      </c>
      <c r="E77" s="2">
        <v>0</v>
      </c>
      <c r="F77" s="87">
        <v>7.6923076923076927E-2</v>
      </c>
      <c r="G77" s="3"/>
      <c r="H77" s="90"/>
      <c r="I77" s="137">
        <v>0</v>
      </c>
      <c r="J77" s="84">
        <v>0</v>
      </c>
      <c r="K77" s="84">
        <f t="shared" si="21"/>
        <v>0</v>
      </c>
      <c r="L77" s="4"/>
      <c r="M77" s="90" t="s">
        <v>325</v>
      </c>
      <c r="N77" s="137">
        <v>0</v>
      </c>
      <c r="O77" s="84">
        <f t="shared" si="22"/>
        <v>0</v>
      </c>
      <c r="P77" s="84">
        <f t="shared" si="23"/>
        <v>0</v>
      </c>
      <c r="Q77" s="4"/>
      <c r="R77" s="90" t="s">
        <v>365</v>
      </c>
      <c r="S77" s="146">
        <v>0</v>
      </c>
      <c r="T77" s="149">
        <f t="shared" si="24"/>
        <v>0</v>
      </c>
      <c r="U77" s="149">
        <f t="shared" si="25"/>
        <v>0</v>
      </c>
      <c r="V77" s="23"/>
    </row>
    <row r="78" spans="1:25" ht="32" x14ac:dyDescent="0.2">
      <c r="A78" s="17" t="s">
        <v>511</v>
      </c>
      <c r="B78" s="8" t="s">
        <v>95</v>
      </c>
      <c r="C78" s="46" t="s">
        <v>45</v>
      </c>
      <c r="D78" s="44" t="s">
        <v>202</v>
      </c>
      <c r="E78" s="2">
        <v>0</v>
      </c>
      <c r="F78" s="87">
        <v>7.6923076923076927E-2</v>
      </c>
      <c r="G78" s="3"/>
      <c r="H78" s="90" t="s">
        <v>252</v>
      </c>
      <c r="I78" s="10">
        <v>4</v>
      </c>
      <c r="J78" s="84">
        <v>0</v>
      </c>
      <c r="K78" s="84">
        <f t="shared" si="21"/>
        <v>0.30769230769230771</v>
      </c>
      <c r="L78" s="4"/>
      <c r="M78" s="90" t="s">
        <v>325</v>
      </c>
      <c r="N78" s="137">
        <v>0</v>
      </c>
      <c r="O78" s="84">
        <f t="shared" si="22"/>
        <v>0</v>
      </c>
      <c r="P78" s="84">
        <f t="shared" si="23"/>
        <v>0</v>
      </c>
      <c r="Q78" s="4"/>
      <c r="R78" s="90" t="s">
        <v>365</v>
      </c>
      <c r="S78" s="146">
        <v>0</v>
      </c>
      <c r="T78" s="149">
        <f t="shared" si="24"/>
        <v>0</v>
      </c>
      <c r="U78" s="149">
        <f t="shared" si="25"/>
        <v>0</v>
      </c>
      <c r="V78" s="23"/>
    </row>
    <row r="79" spans="1:25" x14ac:dyDescent="0.2">
      <c r="A79" s="3"/>
      <c r="B79" s="3"/>
      <c r="C79" s="45"/>
      <c r="D79" s="45"/>
      <c r="E79" s="4"/>
      <c r="F79" s="4"/>
      <c r="G79" s="3"/>
      <c r="H79" s="3"/>
      <c r="I79" s="28" t="s">
        <v>97</v>
      </c>
      <c r="J79" s="89">
        <f>SUM(J65:J73)</f>
        <v>2.666666666666667</v>
      </c>
      <c r="K79" s="83">
        <f>SUM(K65:K78)</f>
        <v>2.4615384615384617</v>
      </c>
      <c r="L79" s="4"/>
      <c r="M79" s="4"/>
      <c r="N79" s="28" t="s">
        <v>97</v>
      </c>
      <c r="O79" s="89">
        <f>SUM(O65:O73)</f>
        <v>1.7777777777777777</v>
      </c>
      <c r="P79" s="83">
        <f>SUM(P65:P78)</f>
        <v>1.2307692307692308</v>
      </c>
      <c r="Q79" s="4"/>
      <c r="R79" s="4"/>
      <c r="S79" s="28" t="s">
        <v>97</v>
      </c>
      <c r="T79" s="89">
        <f>SUM(T65:T73)</f>
        <v>0</v>
      </c>
      <c r="U79" s="83">
        <f>SUM(U65:U78)</f>
        <v>0</v>
      </c>
      <c r="V79" s="23"/>
    </row>
    <row r="80" spans="1:25" x14ac:dyDescent="0.2">
      <c r="A80" s="3"/>
      <c r="B80" s="3"/>
      <c r="C80" s="45"/>
      <c r="D80" s="45"/>
      <c r="E80" s="4"/>
      <c r="F80" s="4"/>
      <c r="G80" s="3"/>
      <c r="H80" s="3"/>
      <c r="I80" s="3"/>
      <c r="J80" s="3"/>
      <c r="K80" s="3"/>
      <c r="L80" s="4"/>
      <c r="M80" s="4"/>
      <c r="N80" s="3"/>
      <c r="O80" s="3"/>
      <c r="P80" s="3"/>
      <c r="Q80" s="4"/>
      <c r="R80" s="4"/>
      <c r="S80" s="3"/>
      <c r="T80" s="3"/>
      <c r="U80" s="3"/>
      <c r="V80" s="23"/>
    </row>
    <row r="81" spans="1:25" ht="48" x14ac:dyDescent="0.2">
      <c r="A81" s="3"/>
      <c r="B81" s="3"/>
      <c r="C81" s="45"/>
      <c r="D81" s="45"/>
      <c r="E81" s="21" t="s">
        <v>172</v>
      </c>
      <c r="F81" s="21" t="s">
        <v>171</v>
      </c>
      <c r="G81" s="3"/>
      <c r="H81" s="3"/>
      <c r="I81" s="3"/>
      <c r="J81" s="3"/>
      <c r="K81" s="3"/>
      <c r="L81" s="4"/>
      <c r="M81" s="4"/>
      <c r="N81" s="3"/>
      <c r="O81" s="3"/>
      <c r="P81" s="3"/>
      <c r="Q81" s="4"/>
      <c r="R81" s="4"/>
      <c r="S81" s="3"/>
      <c r="T81" s="3"/>
      <c r="U81" s="3"/>
      <c r="V81" s="23"/>
    </row>
    <row r="82" spans="1:25" ht="15" customHeight="1" x14ac:dyDescent="0.2">
      <c r="A82" s="3"/>
      <c r="B82" s="3"/>
      <c r="C82" s="45"/>
      <c r="D82" s="45"/>
      <c r="E82" s="169" t="s">
        <v>369</v>
      </c>
      <c r="F82" s="170"/>
      <c r="G82" s="3"/>
      <c r="H82" s="3"/>
      <c r="I82" s="3"/>
      <c r="J82" s="3"/>
      <c r="K82" s="3"/>
      <c r="L82" s="4"/>
      <c r="M82" s="4"/>
      <c r="N82" s="3"/>
      <c r="O82" s="3"/>
      <c r="P82" s="3"/>
      <c r="Q82" s="4"/>
      <c r="R82" s="4"/>
      <c r="S82" s="3"/>
      <c r="T82" s="3"/>
      <c r="U82" s="3"/>
      <c r="V82" s="23"/>
    </row>
    <row r="83" spans="1:25" ht="33" thickBot="1" x14ac:dyDescent="0.25">
      <c r="A83" s="19" t="s">
        <v>138</v>
      </c>
      <c r="B83" s="34" t="s">
        <v>141</v>
      </c>
      <c r="C83" s="21" t="s">
        <v>46</v>
      </c>
      <c r="D83" s="21" t="s">
        <v>174</v>
      </c>
      <c r="E83" s="36">
        <f>1/COUNTA(C84:C99)</f>
        <v>6.25E-2</v>
      </c>
      <c r="F83" s="36">
        <f>1/COUNTA(C84:C101)</f>
        <v>5.8823529411764705E-2</v>
      </c>
      <c r="G83" s="3"/>
      <c r="H83" s="34" t="s">
        <v>217</v>
      </c>
      <c r="I83" s="20" t="s">
        <v>170</v>
      </c>
      <c r="J83" s="21" t="s">
        <v>173</v>
      </c>
      <c r="K83" s="21" t="s">
        <v>97</v>
      </c>
      <c r="L83" s="4"/>
      <c r="M83" s="34" t="s">
        <v>217</v>
      </c>
      <c r="N83" s="20" t="s">
        <v>170</v>
      </c>
      <c r="O83" s="21" t="s">
        <v>173</v>
      </c>
      <c r="P83" s="20" t="s">
        <v>97</v>
      </c>
      <c r="Q83" s="4"/>
      <c r="R83" s="34" t="s">
        <v>217</v>
      </c>
      <c r="S83" s="20" t="s">
        <v>170</v>
      </c>
      <c r="T83" s="21" t="s">
        <v>173</v>
      </c>
      <c r="U83" s="20" t="s">
        <v>97</v>
      </c>
      <c r="V83" s="23"/>
    </row>
    <row r="84" spans="1:25" ht="49" thickBot="1" x14ac:dyDescent="0.25">
      <c r="A84" s="16" t="s">
        <v>482</v>
      </c>
      <c r="B84" s="9" t="s">
        <v>94</v>
      </c>
      <c r="C84" s="46" t="s">
        <v>206</v>
      </c>
      <c r="D84" s="44" t="s">
        <v>202</v>
      </c>
      <c r="E84" s="85">
        <v>6.25E-2</v>
      </c>
      <c r="F84" s="85">
        <v>5.8823529411764705E-2</v>
      </c>
      <c r="G84" s="3"/>
      <c r="H84" s="90" t="s">
        <v>253</v>
      </c>
      <c r="I84" s="10">
        <v>4</v>
      </c>
      <c r="J84" s="84">
        <f>I84*$E84</f>
        <v>0.25</v>
      </c>
      <c r="K84" s="84">
        <f>I84*$F84</f>
        <v>0.23529411764705882</v>
      </c>
      <c r="L84" s="4"/>
      <c r="M84" s="90" t="s">
        <v>325</v>
      </c>
      <c r="N84" s="8">
        <v>4</v>
      </c>
      <c r="O84" s="149">
        <f>N84*$E84</f>
        <v>0.25</v>
      </c>
      <c r="P84" s="149">
        <f>N84*$F84</f>
        <v>0.23529411764705882</v>
      </c>
      <c r="Q84" s="4"/>
      <c r="R84" s="24" t="s">
        <v>381</v>
      </c>
      <c r="S84" s="8">
        <v>4</v>
      </c>
      <c r="T84" s="149">
        <f>S84*$E84</f>
        <v>0.25</v>
      </c>
      <c r="U84" s="149">
        <f>S84*$F84</f>
        <v>0.23529411764705882</v>
      </c>
      <c r="V84" s="23"/>
    </row>
    <row r="85" spans="1:25" s="18" customFormat="1" ht="65" thickBot="1" x14ac:dyDescent="0.25">
      <c r="A85" s="16" t="s">
        <v>483</v>
      </c>
      <c r="B85" s="154" t="s">
        <v>94</v>
      </c>
      <c r="C85" s="60" t="s">
        <v>103</v>
      </c>
      <c r="D85" s="44" t="s">
        <v>202</v>
      </c>
      <c r="E85" s="85">
        <v>6.25E-2</v>
      </c>
      <c r="F85" s="85">
        <v>5.8823529411764705E-2</v>
      </c>
      <c r="G85" s="3"/>
      <c r="H85" s="90"/>
      <c r="I85" s="137">
        <v>0</v>
      </c>
      <c r="J85" s="84">
        <f t="shared" ref="J85:J99" si="26">I85*E85</f>
        <v>0</v>
      </c>
      <c r="K85" s="84">
        <f t="shared" ref="K85:K101" si="27">I85*F85</f>
        <v>0</v>
      </c>
      <c r="L85" s="4"/>
      <c r="M85" s="90" t="s">
        <v>339</v>
      </c>
      <c r="N85" s="8">
        <v>4</v>
      </c>
      <c r="O85" s="149">
        <f t="shared" ref="O85:O101" si="28">N85*$E85</f>
        <v>0.25</v>
      </c>
      <c r="P85" s="149">
        <f t="shared" ref="P85:P101" si="29">N85*$F85</f>
        <v>0.23529411764705882</v>
      </c>
      <c r="Q85" s="4"/>
      <c r="R85" s="24"/>
      <c r="S85" s="146">
        <v>0</v>
      </c>
      <c r="T85" s="149">
        <f t="shared" ref="T85:T101" si="30">S85*$E85</f>
        <v>0</v>
      </c>
      <c r="U85" s="149">
        <f t="shared" ref="U85:U101" si="31">S85*$F85</f>
        <v>0</v>
      </c>
      <c r="V85" s="23"/>
      <c r="W85" s="91"/>
      <c r="X85"/>
      <c r="Y85"/>
    </row>
    <row r="86" spans="1:25" ht="49" thickBot="1" x14ac:dyDescent="0.25">
      <c r="A86" s="16" t="s">
        <v>484</v>
      </c>
      <c r="B86" s="9" t="s">
        <v>94</v>
      </c>
      <c r="C86" s="134" t="s">
        <v>47</v>
      </c>
      <c r="D86" s="44" t="s">
        <v>202</v>
      </c>
      <c r="E86" s="85">
        <v>6.25E-2</v>
      </c>
      <c r="F86" s="85">
        <v>5.8823529411764705E-2</v>
      </c>
      <c r="G86" s="3"/>
      <c r="H86" s="90"/>
      <c r="I86" s="10"/>
      <c r="J86" s="84">
        <f t="shared" si="26"/>
        <v>0</v>
      </c>
      <c r="K86" s="84">
        <f t="shared" si="27"/>
        <v>0</v>
      </c>
      <c r="L86" s="4"/>
      <c r="M86" s="90"/>
      <c r="N86" s="8"/>
      <c r="O86" s="149">
        <f t="shared" si="28"/>
        <v>0</v>
      </c>
      <c r="P86" s="149">
        <f t="shared" si="29"/>
        <v>0</v>
      </c>
      <c r="Q86" s="4"/>
      <c r="R86" s="24"/>
      <c r="S86" s="8"/>
      <c r="T86" s="149">
        <f t="shared" si="30"/>
        <v>0</v>
      </c>
      <c r="U86" s="149">
        <f t="shared" si="31"/>
        <v>0</v>
      </c>
      <c r="V86" s="23"/>
    </row>
    <row r="87" spans="1:25" ht="17" thickBot="1" x14ac:dyDescent="0.25">
      <c r="A87" s="16" t="s">
        <v>485</v>
      </c>
      <c r="B87" s="9" t="s">
        <v>94</v>
      </c>
      <c r="C87" s="46" t="s">
        <v>48</v>
      </c>
      <c r="D87" s="44" t="s">
        <v>202</v>
      </c>
      <c r="E87" s="85">
        <v>6.25E-2</v>
      </c>
      <c r="F87" s="85">
        <v>5.8823529411764705E-2</v>
      </c>
      <c r="G87" s="3"/>
      <c r="H87" s="90"/>
      <c r="I87" s="137">
        <v>0</v>
      </c>
      <c r="J87" s="84">
        <f t="shared" si="26"/>
        <v>0</v>
      </c>
      <c r="K87" s="84">
        <f t="shared" si="27"/>
        <v>0</v>
      </c>
      <c r="L87" s="4"/>
      <c r="M87" s="90" t="s">
        <v>325</v>
      </c>
      <c r="N87" s="8">
        <v>4</v>
      </c>
      <c r="O87" s="149">
        <f>N87*$E87</f>
        <v>0.25</v>
      </c>
      <c r="P87" s="149">
        <f t="shared" si="29"/>
        <v>0.23529411764705882</v>
      </c>
      <c r="Q87" s="4"/>
      <c r="R87" s="90" t="s">
        <v>365</v>
      </c>
      <c r="S87" s="146">
        <v>0</v>
      </c>
      <c r="T87" s="149">
        <f t="shared" si="30"/>
        <v>0</v>
      </c>
      <c r="U87" s="149">
        <f t="shared" si="31"/>
        <v>0</v>
      </c>
      <c r="V87" s="23"/>
    </row>
    <row r="88" spans="1:25" ht="33" thickBot="1" x14ac:dyDescent="0.25">
      <c r="A88" s="16" t="s">
        <v>486</v>
      </c>
      <c r="B88" s="9" t="s">
        <v>94</v>
      </c>
      <c r="C88" s="60" t="s">
        <v>49</v>
      </c>
      <c r="D88" s="44" t="s">
        <v>254</v>
      </c>
      <c r="E88" s="85">
        <v>6.25E-2</v>
      </c>
      <c r="F88" s="85">
        <v>5.8823529411764705E-2</v>
      </c>
      <c r="G88" s="3"/>
      <c r="H88" s="90" t="s">
        <v>255</v>
      </c>
      <c r="I88" s="10">
        <v>2</v>
      </c>
      <c r="J88" s="84">
        <f t="shared" si="26"/>
        <v>0.125</v>
      </c>
      <c r="K88" s="84">
        <f t="shared" si="27"/>
        <v>0.11764705882352941</v>
      </c>
      <c r="L88" s="4"/>
      <c r="M88" s="90" t="s">
        <v>340</v>
      </c>
      <c r="N88" s="8">
        <v>2</v>
      </c>
      <c r="O88" s="149">
        <f t="shared" si="28"/>
        <v>0.125</v>
      </c>
      <c r="P88" s="149">
        <f t="shared" si="29"/>
        <v>0.11764705882352941</v>
      </c>
      <c r="Q88" s="4"/>
      <c r="R88" s="90"/>
      <c r="S88" s="146">
        <v>0</v>
      </c>
      <c r="T88" s="149">
        <f t="shared" si="30"/>
        <v>0</v>
      </c>
      <c r="U88" s="149">
        <f t="shared" si="31"/>
        <v>0</v>
      </c>
      <c r="V88" s="23"/>
    </row>
    <row r="89" spans="1:25" ht="49" thickBot="1" x14ac:dyDescent="0.25">
      <c r="A89" s="16" t="s">
        <v>487</v>
      </c>
      <c r="B89" s="9" t="s">
        <v>94</v>
      </c>
      <c r="C89" s="46" t="s">
        <v>50</v>
      </c>
      <c r="D89" s="44" t="s">
        <v>257</v>
      </c>
      <c r="E89" s="85">
        <v>6.25E-2</v>
      </c>
      <c r="F89" s="85">
        <v>5.8823529411764705E-2</v>
      </c>
      <c r="G89" s="3"/>
      <c r="H89" s="90" t="s">
        <v>256</v>
      </c>
      <c r="I89" s="10">
        <v>2</v>
      </c>
      <c r="J89" s="84">
        <f t="shared" si="26"/>
        <v>0.125</v>
      </c>
      <c r="K89" s="84">
        <f t="shared" si="27"/>
        <v>0.11764705882352941</v>
      </c>
      <c r="L89" s="4"/>
      <c r="M89" s="90" t="s">
        <v>325</v>
      </c>
      <c r="N89" s="146">
        <v>0</v>
      </c>
      <c r="O89" s="149">
        <f t="shared" si="28"/>
        <v>0</v>
      </c>
      <c r="P89" s="149">
        <f t="shared" si="29"/>
        <v>0</v>
      </c>
      <c r="Q89" s="4"/>
      <c r="R89" s="90"/>
      <c r="S89" s="146">
        <v>0</v>
      </c>
      <c r="T89" s="149">
        <f t="shared" si="30"/>
        <v>0</v>
      </c>
      <c r="U89" s="149">
        <f t="shared" si="31"/>
        <v>0</v>
      </c>
      <c r="V89" s="23"/>
    </row>
    <row r="90" spans="1:25" ht="33" thickBot="1" x14ac:dyDescent="0.25">
      <c r="A90" s="16" t="s">
        <v>488</v>
      </c>
      <c r="B90" s="9" t="s">
        <v>94</v>
      </c>
      <c r="C90" s="46" t="s">
        <v>51</v>
      </c>
      <c r="D90" s="44" t="s">
        <v>341</v>
      </c>
      <c r="E90" s="85">
        <v>6.25E-2</v>
      </c>
      <c r="F90" s="85">
        <v>5.8823529411764705E-2</v>
      </c>
      <c r="G90" s="3"/>
      <c r="H90" s="90" t="s">
        <v>258</v>
      </c>
      <c r="I90" s="10">
        <v>4</v>
      </c>
      <c r="J90" s="84">
        <f t="shared" si="26"/>
        <v>0.25</v>
      </c>
      <c r="K90" s="84">
        <f t="shared" si="27"/>
        <v>0.23529411764705882</v>
      </c>
      <c r="L90" s="4"/>
      <c r="M90" s="90" t="s">
        <v>325</v>
      </c>
      <c r="N90" s="8">
        <v>2</v>
      </c>
      <c r="O90" s="149">
        <f t="shared" si="28"/>
        <v>0.125</v>
      </c>
      <c r="P90" s="149">
        <f t="shared" si="29"/>
        <v>0.11764705882352941</v>
      </c>
      <c r="Q90" s="4"/>
      <c r="R90" s="90" t="s">
        <v>382</v>
      </c>
      <c r="S90" s="8">
        <v>2</v>
      </c>
      <c r="T90" s="149">
        <f t="shared" si="30"/>
        <v>0.125</v>
      </c>
      <c r="U90" s="149">
        <f t="shared" si="31"/>
        <v>0.11764705882352941</v>
      </c>
      <c r="V90" s="23"/>
    </row>
    <row r="91" spans="1:25" ht="49" thickBot="1" x14ac:dyDescent="0.25">
      <c r="A91" s="16" t="s">
        <v>489</v>
      </c>
      <c r="B91" s="9" t="s">
        <v>94</v>
      </c>
      <c r="C91" s="46" t="s">
        <v>52</v>
      </c>
      <c r="D91" s="44" t="s">
        <v>202</v>
      </c>
      <c r="E91" s="85">
        <v>6.25E-2</v>
      </c>
      <c r="F91" s="85">
        <v>5.8823529411764705E-2</v>
      </c>
      <c r="G91" s="3"/>
      <c r="H91" s="90"/>
      <c r="I91" s="137">
        <v>0</v>
      </c>
      <c r="J91" s="84">
        <f t="shared" si="26"/>
        <v>0</v>
      </c>
      <c r="K91" s="84">
        <f t="shared" si="27"/>
        <v>0</v>
      </c>
      <c r="L91" s="4"/>
      <c r="M91" s="90"/>
      <c r="N91" s="146">
        <v>0</v>
      </c>
      <c r="O91" s="149">
        <f t="shared" si="28"/>
        <v>0</v>
      </c>
      <c r="P91" s="149">
        <f t="shared" si="29"/>
        <v>0</v>
      </c>
      <c r="Q91" s="4"/>
      <c r="R91" s="90"/>
      <c r="S91" s="146">
        <v>0</v>
      </c>
      <c r="T91" s="149">
        <f t="shared" si="30"/>
        <v>0</v>
      </c>
      <c r="U91" s="149">
        <f t="shared" si="31"/>
        <v>0</v>
      </c>
      <c r="V91" s="23"/>
    </row>
    <row r="92" spans="1:25" ht="33" thickBot="1" x14ac:dyDescent="0.25">
      <c r="A92" s="16" t="s">
        <v>490</v>
      </c>
      <c r="B92" s="9" t="s">
        <v>94</v>
      </c>
      <c r="C92" s="134" t="s">
        <v>53</v>
      </c>
      <c r="D92" s="44" t="s">
        <v>202</v>
      </c>
      <c r="E92" s="85">
        <v>6.25E-2</v>
      </c>
      <c r="F92" s="85">
        <v>5.8823529411764705E-2</v>
      </c>
      <c r="G92" s="3"/>
      <c r="H92" s="90"/>
      <c r="I92" s="10"/>
      <c r="J92" s="84">
        <f t="shared" si="26"/>
        <v>0</v>
      </c>
      <c r="K92" s="84">
        <f t="shared" si="27"/>
        <v>0</v>
      </c>
      <c r="L92" s="4"/>
      <c r="M92" s="90"/>
      <c r="N92" s="8"/>
      <c r="O92" s="149">
        <f t="shared" si="28"/>
        <v>0</v>
      </c>
      <c r="P92" s="149">
        <f t="shared" si="29"/>
        <v>0</v>
      </c>
      <c r="Q92" s="4"/>
      <c r="R92" s="90"/>
      <c r="S92" s="8"/>
      <c r="T92" s="149">
        <f t="shared" si="30"/>
        <v>0</v>
      </c>
      <c r="U92" s="149">
        <f t="shared" si="31"/>
        <v>0</v>
      </c>
      <c r="V92" s="23"/>
    </row>
    <row r="93" spans="1:25" ht="65" thickBot="1" x14ac:dyDescent="0.25">
      <c r="A93" s="16" t="s">
        <v>491</v>
      </c>
      <c r="B93" s="9" t="s">
        <v>94</v>
      </c>
      <c r="C93" s="46" t="s">
        <v>54</v>
      </c>
      <c r="D93" s="44" t="s">
        <v>342</v>
      </c>
      <c r="E93" s="85">
        <v>6.25E-2</v>
      </c>
      <c r="F93" s="85">
        <v>5.8823529411764705E-2</v>
      </c>
      <c r="G93" s="3"/>
      <c r="H93" s="90" t="s">
        <v>259</v>
      </c>
      <c r="I93" s="10">
        <v>4</v>
      </c>
      <c r="J93" s="84">
        <f t="shared" si="26"/>
        <v>0.25</v>
      </c>
      <c r="K93" s="84">
        <f t="shared" si="27"/>
        <v>0.23529411764705882</v>
      </c>
      <c r="L93" s="4"/>
      <c r="M93" s="90" t="s">
        <v>325</v>
      </c>
      <c r="N93" s="8">
        <v>2</v>
      </c>
      <c r="O93" s="149">
        <f t="shared" si="28"/>
        <v>0.125</v>
      </c>
      <c r="P93" s="149">
        <f t="shared" si="29"/>
        <v>0.11764705882352941</v>
      </c>
      <c r="Q93" s="4"/>
      <c r="R93" s="90"/>
      <c r="S93" s="146">
        <v>0</v>
      </c>
      <c r="T93" s="149">
        <f t="shared" si="30"/>
        <v>0</v>
      </c>
      <c r="U93" s="149">
        <f t="shared" si="31"/>
        <v>0</v>
      </c>
      <c r="V93" s="23"/>
    </row>
    <row r="94" spans="1:25" ht="49" thickBot="1" x14ac:dyDescent="0.25">
      <c r="A94" s="16" t="s">
        <v>492</v>
      </c>
      <c r="B94" s="9" t="s">
        <v>94</v>
      </c>
      <c r="C94" s="46" t="s">
        <v>55</v>
      </c>
      <c r="D94" s="44" t="s">
        <v>261</v>
      </c>
      <c r="E94" s="85">
        <v>6.25E-2</v>
      </c>
      <c r="F94" s="85">
        <v>5.8823529411764705E-2</v>
      </c>
      <c r="G94" s="3"/>
      <c r="H94" s="90" t="s">
        <v>260</v>
      </c>
      <c r="I94" s="10">
        <v>4</v>
      </c>
      <c r="J94" s="84">
        <f t="shared" si="26"/>
        <v>0.25</v>
      </c>
      <c r="K94" s="84">
        <f t="shared" si="27"/>
        <v>0.23529411764705882</v>
      </c>
      <c r="L94" s="4"/>
      <c r="M94" s="90" t="s">
        <v>325</v>
      </c>
      <c r="N94" s="8">
        <v>4</v>
      </c>
      <c r="O94" s="149">
        <f t="shared" si="28"/>
        <v>0.25</v>
      </c>
      <c r="P94" s="149">
        <f t="shared" si="29"/>
        <v>0.23529411764705882</v>
      </c>
      <c r="Q94" s="4"/>
      <c r="R94" s="90" t="s">
        <v>365</v>
      </c>
      <c r="S94" s="8">
        <v>4</v>
      </c>
      <c r="T94" s="149">
        <f t="shared" si="30"/>
        <v>0.25</v>
      </c>
      <c r="U94" s="149">
        <f t="shared" si="31"/>
        <v>0.23529411764705882</v>
      </c>
      <c r="V94" s="23"/>
    </row>
    <row r="95" spans="1:25" ht="49" thickBot="1" x14ac:dyDescent="0.25">
      <c r="A95" s="16" t="s">
        <v>493</v>
      </c>
      <c r="B95" s="9" t="s">
        <v>94</v>
      </c>
      <c r="C95" s="46" t="s">
        <v>56</v>
      </c>
      <c r="D95" s="44" t="s">
        <v>262</v>
      </c>
      <c r="E95" s="85">
        <v>6.25E-2</v>
      </c>
      <c r="F95" s="85">
        <v>5.8823529411764705E-2</v>
      </c>
      <c r="G95" s="3"/>
      <c r="H95" s="90" t="s">
        <v>56</v>
      </c>
      <c r="I95" s="10">
        <v>2</v>
      </c>
      <c r="J95" s="84">
        <f t="shared" si="26"/>
        <v>0.125</v>
      </c>
      <c r="K95" s="84">
        <f t="shared" si="27"/>
        <v>0.11764705882352941</v>
      </c>
      <c r="L95" s="4"/>
      <c r="M95" s="90"/>
      <c r="N95" s="146">
        <v>0</v>
      </c>
      <c r="O95" s="149">
        <f t="shared" si="28"/>
        <v>0</v>
      </c>
      <c r="P95" s="149">
        <f t="shared" si="29"/>
        <v>0</v>
      </c>
      <c r="Q95" s="4"/>
      <c r="R95" s="90" t="s">
        <v>383</v>
      </c>
      <c r="S95" s="8">
        <v>2</v>
      </c>
      <c r="T95" s="149">
        <f t="shared" si="30"/>
        <v>0.125</v>
      </c>
      <c r="U95" s="149">
        <f t="shared" si="31"/>
        <v>0.11764705882352941</v>
      </c>
      <c r="V95" s="23"/>
    </row>
    <row r="96" spans="1:25" ht="97" thickBot="1" x14ac:dyDescent="0.25">
      <c r="A96" s="16" t="s">
        <v>494</v>
      </c>
      <c r="B96" s="9" t="s">
        <v>94</v>
      </c>
      <c r="C96" s="46" t="s">
        <v>118</v>
      </c>
      <c r="D96" s="44" t="s">
        <v>202</v>
      </c>
      <c r="E96" s="85">
        <v>6.25E-2</v>
      </c>
      <c r="F96" s="85">
        <v>5.8823529411764705E-2</v>
      </c>
      <c r="G96" s="3"/>
      <c r="H96" s="90" t="s">
        <v>263</v>
      </c>
      <c r="I96" s="10">
        <v>4</v>
      </c>
      <c r="J96" s="84">
        <f t="shared" si="26"/>
        <v>0.25</v>
      </c>
      <c r="K96" s="84">
        <f t="shared" si="27"/>
        <v>0.23529411764705882</v>
      </c>
      <c r="L96" s="4"/>
      <c r="M96" s="90"/>
      <c r="N96" s="146">
        <v>0</v>
      </c>
      <c r="O96" s="149">
        <f t="shared" si="28"/>
        <v>0</v>
      </c>
      <c r="P96" s="149">
        <f t="shared" si="29"/>
        <v>0</v>
      </c>
      <c r="Q96" s="4"/>
      <c r="R96" s="90"/>
      <c r="S96" s="146">
        <v>0</v>
      </c>
      <c r="T96" s="149">
        <f t="shared" si="30"/>
        <v>0</v>
      </c>
      <c r="U96" s="149">
        <f t="shared" si="31"/>
        <v>0</v>
      </c>
      <c r="V96" s="23"/>
    </row>
    <row r="97" spans="1:22" ht="65" thickBot="1" x14ac:dyDescent="0.25">
      <c r="A97" s="16" t="s">
        <v>495</v>
      </c>
      <c r="B97" s="9" t="s">
        <v>94</v>
      </c>
      <c r="C97" s="46" t="s">
        <v>99</v>
      </c>
      <c r="D97" s="44" t="s">
        <v>202</v>
      </c>
      <c r="E97" s="85">
        <v>6.25E-2</v>
      </c>
      <c r="F97" s="85">
        <v>5.8823529411764705E-2</v>
      </c>
      <c r="G97" s="3"/>
      <c r="H97" s="90"/>
      <c r="I97" s="137">
        <v>0</v>
      </c>
      <c r="J97" s="84">
        <f t="shared" si="26"/>
        <v>0</v>
      </c>
      <c r="K97" s="84">
        <f t="shared" si="27"/>
        <v>0</v>
      </c>
      <c r="L97" s="4"/>
      <c r="M97" s="90" t="s">
        <v>343</v>
      </c>
      <c r="N97" s="8">
        <v>4</v>
      </c>
      <c r="O97" s="149">
        <f t="shared" si="28"/>
        <v>0.25</v>
      </c>
      <c r="P97" s="149">
        <f t="shared" si="29"/>
        <v>0.23529411764705882</v>
      </c>
      <c r="Q97" s="4"/>
      <c r="R97" s="90"/>
      <c r="S97" s="146">
        <v>0</v>
      </c>
      <c r="T97" s="149">
        <f t="shared" si="30"/>
        <v>0</v>
      </c>
      <c r="U97" s="149">
        <f t="shared" si="31"/>
        <v>0</v>
      </c>
      <c r="V97" s="23"/>
    </row>
    <row r="98" spans="1:22" ht="33" thickBot="1" x14ac:dyDescent="0.25">
      <c r="A98" s="16" t="s">
        <v>496</v>
      </c>
      <c r="B98" s="9" t="s">
        <v>94</v>
      </c>
      <c r="C98" s="46" t="s">
        <v>96</v>
      </c>
      <c r="D98" s="44" t="s">
        <v>202</v>
      </c>
      <c r="E98" s="85">
        <v>6.25E-2</v>
      </c>
      <c r="F98" s="85">
        <v>5.8823529411764705E-2</v>
      </c>
      <c r="G98" s="3"/>
      <c r="H98" s="90" t="s">
        <v>259</v>
      </c>
      <c r="I98" s="10">
        <v>4</v>
      </c>
      <c r="J98" s="84">
        <f t="shared" si="26"/>
        <v>0.25</v>
      </c>
      <c r="K98" s="84">
        <f t="shared" si="27"/>
        <v>0.23529411764705882</v>
      </c>
      <c r="L98" s="4"/>
      <c r="M98" s="90"/>
      <c r="N98" s="146">
        <v>0</v>
      </c>
      <c r="O98" s="149">
        <f t="shared" si="28"/>
        <v>0</v>
      </c>
      <c r="P98" s="149">
        <f t="shared" si="29"/>
        <v>0</v>
      </c>
      <c r="Q98" s="4"/>
      <c r="R98" s="90"/>
      <c r="S98" s="146">
        <v>0</v>
      </c>
      <c r="T98" s="149">
        <f t="shared" si="30"/>
        <v>0</v>
      </c>
      <c r="U98" s="149">
        <f t="shared" si="31"/>
        <v>0</v>
      </c>
      <c r="V98" s="23"/>
    </row>
    <row r="99" spans="1:22" ht="32" x14ac:dyDescent="0.2">
      <c r="A99" s="16" t="s">
        <v>497</v>
      </c>
      <c r="B99" s="9" t="s">
        <v>94</v>
      </c>
      <c r="C99" s="46" t="s">
        <v>57</v>
      </c>
      <c r="D99" s="44" t="s">
        <v>202</v>
      </c>
      <c r="E99" s="85">
        <v>6.25E-2</v>
      </c>
      <c r="F99" s="85">
        <v>5.8823529411764705E-2</v>
      </c>
      <c r="G99" s="3"/>
      <c r="H99" s="90" t="s">
        <v>264</v>
      </c>
      <c r="I99" s="10">
        <v>4</v>
      </c>
      <c r="J99" s="84">
        <f t="shared" si="26"/>
        <v>0.25</v>
      </c>
      <c r="K99" s="84">
        <f t="shared" si="27"/>
        <v>0.23529411764705882</v>
      </c>
      <c r="L99" s="4"/>
      <c r="M99" s="90" t="s">
        <v>325</v>
      </c>
      <c r="N99" s="8">
        <v>4</v>
      </c>
      <c r="O99" s="149">
        <f t="shared" si="28"/>
        <v>0.25</v>
      </c>
      <c r="P99" s="149">
        <f t="shared" si="29"/>
        <v>0.23529411764705882</v>
      </c>
      <c r="Q99" s="4"/>
      <c r="R99" s="90"/>
      <c r="S99" s="146">
        <v>0</v>
      </c>
      <c r="T99" s="149">
        <f t="shared" si="30"/>
        <v>0</v>
      </c>
      <c r="U99" s="149">
        <f t="shared" si="31"/>
        <v>0</v>
      </c>
      <c r="V99" s="23"/>
    </row>
    <row r="100" spans="1:22" ht="7.5" customHeight="1" thickBot="1" x14ac:dyDescent="0.25">
      <c r="A100" s="5"/>
      <c r="B100" s="5"/>
      <c r="C100" s="47"/>
      <c r="D100" s="47"/>
      <c r="E100" s="6"/>
      <c r="F100" s="6"/>
      <c r="G100" s="3"/>
      <c r="H100" s="90"/>
      <c r="I100" s="5"/>
      <c r="J100" s="83"/>
      <c r="K100" s="83"/>
      <c r="L100" s="4"/>
      <c r="M100" s="5"/>
      <c r="N100" s="150"/>
      <c r="O100" s="150"/>
      <c r="P100" s="150"/>
      <c r="Q100" s="4"/>
      <c r="R100" s="5"/>
      <c r="S100" s="150"/>
      <c r="T100" s="150"/>
      <c r="U100" s="150"/>
      <c r="V100" s="23"/>
    </row>
    <row r="101" spans="1:22" ht="64" x14ac:dyDescent="0.2">
      <c r="A101" s="17" t="s">
        <v>498</v>
      </c>
      <c r="B101" s="8" t="s">
        <v>95</v>
      </c>
      <c r="C101" s="46" t="s">
        <v>58</v>
      </c>
      <c r="D101" s="44" t="s">
        <v>202</v>
      </c>
      <c r="E101" s="2">
        <v>0</v>
      </c>
      <c r="F101" s="85">
        <v>5.8823529411764705E-2</v>
      </c>
      <c r="G101" s="3"/>
      <c r="H101" s="90"/>
      <c r="I101" s="137">
        <v>0</v>
      </c>
      <c r="J101" s="84">
        <v>0</v>
      </c>
      <c r="K101" s="84">
        <f t="shared" si="27"/>
        <v>0</v>
      </c>
      <c r="L101" s="4"/>
      <c r="M101" s="90"/>
      <c r="N101" s="146">
        <v>0</v>
      </c>
      <c r="O101" s="149">
        <f t="shared" si="28"/>
        <v>0</v>
      </c>
      <c r="P101" s="149">
        <f t="shared" si="29"/>
        <v>0</v>
      </c>
      <c r="Q101" s="4"/>
      <c r="R101" s="90"/>
      <c r="S101" s="146">
        <v>0</v>
      </c>
      <c r="T101" s="149">
        <f t="shared" si="30"/>
        <v>0</v>
      </c>
      <c r="U101" s="149">
        <f t="shared" si="31"/>
        <v>0</v>
      </c>
      <c r="V101" s="23"/>
    </row>
    <row r="102" spans="1:22" x14ac:dyDescent="0.2">
      <c r="A102" s="3"/>
      <c r="B102" s="3"/>
      <c r="C102" s="45"/>
      <c r="D102" s="45"/>
      <c r="E102" s="4"/>
      <c r="F102" s="4"/>
      <c r="G102" s="3"/>
      <c r="H102" s="3"/>
      <c r="I102" s="28" t="s">
        <v>97</v>
      </c>
      <c r="J102" s="89">
        <f>SUM(J84:J99)</f>
        <v>2.125</v>
      </c>
      <c r="K102" s="83">
        <f>SUM(K84:K101)</f>
        <v>2</v>
      </c>
      <c r="L102" s="4"/>
      <c r="M102" s="4"/>
      <c r="N102" s="28" t="s">
        <v>97</v>
      </c>
      <c r="O102" s="89">
        <f>SUM(O84:O99)</f>
        <v>1.875</v>
      </c>
      <c r="P102" s="83">
        <f>SUM(P84:P101)</f>
        <v>1.7647058823529413</v>
      </c>
      <c r="Q102" s="4"/>
      <c r="R102" s="4"/>
      <c r="S102" s="28" t="s">
        <v>97</v>
      </c>
      <c r="T102" s="89">
        <f>SUM(T84:T99)</f>
        <v>0.75</v>
      </c>
      <c r="U102" s="83">
        <f>SUM(U84:U101)</f>
        <v>0.70588235294117641</v>
      </c>
      <c r="V102" s="23"/>
    </row>
    <row r="103" spans="1:22" x14ac:dyDescent="0.2">
      <c r="A103" s="3"/>
      <c r="B103" s="3"/>
      <c r="C103" s="45"/>
      <c r="D103" s="45"/>
      <c r="E103" s="4"/>
      <c r="F103" s="4"/>
      <c r="G103" s="3"/>
      <c r="H103" s="3"/>
      <c r="I103" s="3"/>
      <c r="J103" s="3"/>
      <c r="K103" s="3"/>
      <c r="L103" s="4"/>
      <c r="M103" s="4"/>
      <c r="N103" s="3"/>
      <c r="O103" s="3"/>
      <c r="P103" s="3"/>
      <c r="Q103" s="4"/>
      <c r="R103" s="4"/>
      <c r="S103" s="3"/>
      <c r="T103" s="3"/>
      <c r="U103" s="3"/>
      <c r="V103" s="23"/>
    </row>
    <row r="104" spans="1:22" ht="48" x14ac:dyDescent="0.2">
      <c r="A104" s="3"/>
      <c r="B104" s="3"/>
      <c r="C104" s="45"/>
      <c r="D104" s="45"/>
      <c r="E104" s="21" t="s">
        <v>172</v>
      </c>
      <c r="F104" s="21" t="s">
        <v>171</v>
      </c>
      <c r="G104" s="3"/>
      <c r="H104" s="3"/>
      <c r="I104" s="3"/>
      <c r="J104" s="3"/>
      <c r="K104" s="3"/>
      <c r="L104" s="4"/>
      <c r="M104" s="4"/>
      <c r="N104" s="3"/>
      <c r="O104" s="3"/>
      <c r="P104" s="3"/>
      <c r="Q104" s="4"/>
      <c r="R104" s="4"/>
      <c r="S104" s="3"/>
      <c r="T104" s="3"/>
      <c r="U104" s="3"/>
      <c r="V104" s="23"/>
    </row>
    <row r="105" spans="1:22" ht="15" customHeight="1" x14ac:dyDescent="0.2">
      <c r="A105" s="3"/>
      <c r="B105" s="3"/>
      <c r="C105" s="45"/>
      <c r="D105" s="45"/>
      <c r="E105" s="169" t="s">
        <v>369</v>
      </c>
      <c r="F105" s="170"/>
      <c r="G105" s="3"/>
      <c r="H105" s="3"/>
      <c r="I105" s="3"/>
      <c r="J105" s="3"/>
      <c r="K105" s="3"/>
      <c r="L105" s="4"/>
      <c r="M105" s="4"/>
      <c r="N105" s="3"/>
      <c r="O105" s="3"/>
      <c r="P105" s="3"/>
      <c r="Q105" s="4"/>
      <c r="R105" s="4"/>
      <c r="S105" s="3"/>
      <c r="T105" s="3"/>
      <c r="U105" s="3"/>
      <c r="V105" s="23"/>
    </row>
    <row r="106" spans="1:22" ht="33" thickBot="1" x14ac:dyDescent="0.25">
      <c r="A106" s="19" t="s">
        <v>138</v>
      </c>
      <c r="B106" s="34" t="s">
        <v>141</v>
      </c>
      <c r="C106" s="21" t="s">
        <v>60</v>
      </c>
      <c r="D106" s="21" t="s">
        <v>174</v>
      </c>
      <c r="E106" s="36">
        <f>1/COUNTA(C107:C119)</f>
        <v>7.6923076923076927E-2</v>
      </c>
      <c r="F106" s="36">
        <f>1/COUNTA(C107:C121)</f>
        <v>7.1428571428571425E-2</v>
      </c>
      <c r="G106" s="3"/>
      <c r="H106" s="34" t="s">
        <v>217</v>
      </c>
      <c r="I106" s="20" t="s">
        <v>170</v>
      </c>
      <c r="J106" s="21" t="s">
        <v>173</v>
      </c>
      <c r="K106" s="21" t="s">
        <v>97</v>
      </c>
      <c r="L106" s="4"/>
      <c r="M106" s="34" t="s">
        <v>217</v>
      </c>
      <c r="N106" s="20" t="s">
        <v>170</v>
      </c>
      <c r="O106" s="21" t="s">
        <v>173</v>
      </c>
      <c r="P106" s="20" t="s">
        <v>97</v>
      </c>
      <c r="Q106" s="4"/>
      <c r="R106" s="34" t="s">
        <v>217</v>
      </c>
      <c r="S106" s="20" t="s">
        <v>170</v>
      </c>
      <c r="T106" s="21" t="s">
        <v>173</v>
      </c>
      <c r="U106" s="20" t="s">
        <v>97</v>
      </c>
      <c r="V106" s="23"/>
    </row>
    <row r="107" spans="1:22" ht="33" thickBot="1" x14ac:dyDescent="0.25">
      <c r="A107" s="17" t="s">
        <v>468</v>
      </c>
      <c r="B107" s="9" t="s">
        <v>94</v>
      </c>
      <c r="C107" s="46" t="s">
        <v>61</v>
      </c>
      <c r="D107" s="44" t="s">
        <v>202</v>
      </c>
      <c r="E107" s="85">
        <v>7.6923076923076927E-2</v>
      </c>
      <c r="F107" s="85">
        <v>7.1428571428571425E-2</v>
      </c>
      <c r="G107" s="3"/>
      <c r="H107" s="90" t="s">
        <v>265</v>
      </c>
      <c r="I107" s="10">
        <v>4</v>
      </c>
      <c r="J107" s="84">
        <f>I107*$E107</f>
        <v>0.30769230769230771</v>
      </c>
      <c r="K107" s="84">
        <f>I107*$F107</f>
        <v>0.2857142857142857</v>
      </c>
      <c r="L107" s="4"/>
      <c r="M107" s="90" t="s">
        <v>344</v>
      </c>
      <c r="N107" s="8">
        <v>4</v>
      </c>
      <c r="O107" s="149">
        <f>N107*$E107</f>
        <v>0.30769230769230771</v>
      </c>
      <c r="P107" s="149">
        <f>N107*$F107</f>
        <v>0.2857142857142857</v>
      </c>
      <c r="Q107" s="4"/>
      <c r="R107" s="90" t="s">
        <v>365</v>
      </c>
      <c r="S107" s="8">
        <v>4</v>
      </c>
      <c r="T107" s="149">
        <f>S107*$E107</f>
        <v>0.30769230769230771</v>
      </c>
      <c r="U107" s="149">
        <f>S107*$F107</f>
        <v>0.2857142857142857</v>
      </c>
      <c r="V107" s="23"/>
    </row>
    <row r="108" spans="1:22" ht="49" thickBot="1" x14ac:dyDescent="0.25">
      <c r="A108" s="17" t="s">
        <v>469</v>
      </c>
      <c r="B108" s="9" t="s">
        <v>94</v>
      </c>
      <c r="C108" s="46" t="s">
        <v>62</v>
      </c>
      <c r="D108" s="44" t="s">
        <v>202</v>
      </c>
      <c r="E108" s="85">
        <v>7.6923076923076927E-2</v>
      </c>
      <c r="F108" s="85">
        <v>7.1428571428571425E-2</v>
      </c>
      <c r="G108" s="3"/>
      <c r="H108" s="90" t="s">
        <v>266</v>
      </c>
      <c r="I108" s="10">
        <v>4</v>
      </c>
      <c r="J108" s="84">
        <f t="shared" ref="J108:J119" si="32">I108*E108</f>
        <v>0.30769230769230771</v>
      </c>
      <c r="K108" s="84">
        <f t="shared" ref="K108:K121" si="33">I108*F108</f>
        <v>0.2857142857142857</v>
      </c>
      <c r="L108" s="4"/>
      <c r="M108" s="90" t="s">
        <v>345</v>
      </c>
      <c r="N108" s="146">
        <v>0</v>
      </c>
      <c r="O108" s="149">
        <f t="shared" ref="O108:O121" si="34">N108*$E108</f>
        <v>0</v>
      </c>
      <c r="P108" s="149">
        <f t="shared" ref="P108:P121" si="35">N108*$F108</f>
        <v>0</v>
      </c>
      <c r="Q108" s="4"/>
      <c r="R108" s="90" t="s">
        <v>365</v>
      </c>
      <c r="S108" s="146">
        <v>0</v>
      </c>
      <c r="T108" s="149">
        <f t="shared" ref="T108:T121" si="36">S108*$E108</f>
        <v>0</v>
      </c>
      <c r="U108" s="149">
        <f t="shared" ref="U108:U121" si="37">S108*$F108</f>
        <v>0</v>
      </c>
      <c r="V108" s="23"/>
    </row>
    <row r="109" spans="1:22" ht="49" thickBot="1" x14ac:dyDescent="0.25">
      <c r="A109" s="17" t="s">
        <v>470</v>
      </c>
      <c r="B109" s="9" t="s">
        <v>94</v>
      </c>
      <c r="C109" s="46" t="s">
        <v>63</v>
      </c>
      <c r="D109" s="44" t="s">
        <v>202</v>
      </c>
      <c r="E109" s="85">
        <v>7.6923076923076927E-2</v>
      </c>
      <c r="F109" s="85">
        <v>7.1428571428571425E-2</v>
      </c>
      <c r="G109" s="3"/>
      <c r="H109" s="90" t="s">
        <v>267</v>
      </c>
      <c r="I109" s="10">
        <v>4</v>
      </c>
      <c r="J109" s="84">
        <f t="shared" si="32"/>
        <v>0.30769230769230771</v>
      </c>
      <c r="K109" s="84">
        <f t="shared" si="33"/>
        <v>0.2857142857142857</v>
      </c>
      <c r="L109" s="4"/>
      <c r="M109" s="90" t="s">
        <v>346</v>
      </c>
      <c r="N109" s="153">
        <v>4</v>
      </c>
      <c r="O109" s="149">
        <f t="shared" si="34"/>
        <v>0.30769230769230771</v>
      </c>
      <c r="P109" s="149">
        <f t="shared" si="35"/>
        <v>0.2857142857142857</v>
      </c>
      <c r="Q109" s="4"/>
      <c r="R109" s="90" t="s">
        <v>365</v>
      </c>
      <c r="S109" s="146">
        <v>0</v>
      </c>
      <c r="T109" s="149">
        <f t="shared" si="36"/>
        <v>0</v>
      </c>
      <c r="U109" s="149">
        <f t="shared" si="37"/>
        <v>0</v>
      </c>
      <c r="V109" s="23"/>
    </row>
    <row r="110" spans="1:22" ht="49" thickBot="1" x14ac:dyDescent="0.25">
      <c r="A110" s="17" t="s">
        <v>471</v>
      </c>
      <c r="B110" s="9" t="s">
        <v>94</v>
      </c>
      <c r="C110" s="46" t="s">
        <v>64</v>
      </c>
      <c r="D110" s="44" t="s">
        <v>268</v>
      </c>
      <c r="E110" s="85">
        <v>7.6923076923076927E-2</v>
      </c>
      <c r="F110" s="85">
        <v>7.1428571428571425E-2</v>
      </c>
      <c r="G110" s="3"/>
      <c r="H110" s="90" t="s">
        <v>269</v>
      </c>
      <c r="I110" s="10">
        <v>2</v>
      </c>
      <c r="J110" s="84">
        <f t="shared" si="32"/>
        <v>0.15384615384615385</v>
      </c>
      <c r="K110" s="84">
        <f t="shared" si="33"/>
        <v>0.14285714285714285</v>
      </c>
      <c r="L110" s="4"/>
      <c r="M110" s="90" t="s">
        <v>345</v>
      </c>
      <c r="N110" s="146">
        <v>0</v>
      </c>
      <c r="O110" s="149">
        <f t="shared" si="34"/>
        <v>0</v>
      </c>
      <c r="P110" s="149">
        <f t="shared" si="35"/>
        <v>0</v>
      </c>
      <c r="Q110" s="4"/>
      <c r="R110" s="90" t="s">
        <v>365</v>
      </c>
      <c r="S110" s="146">
        <v>0</v>
      </c>
      <c r="T110" s="149">
        <f t="shared" si="36"/>
        <v>0</v>
      </c>
      <c r="U110" s="149">
        <f t="shared" si="37"/>
        <v>0</v>
      </c>
      <c r="V110" s="23"/>
    </row>
    <row r="111" spans="1:22" ht="49" thickBot="1" x14ac:dyDescent="0.25">
      <c r="A111" s="17" t="s">
        <v>472</v>
      </c>
      <c r="B111" s="9" t="s">
        <v>94</v>
      </c>
      <c r="C111" s="46" t="s">
        <v>65</v>
      </c>
      <c r="D111" s="44" t="s">
        <v>347</v>
      </c>
      <c r="E111" s="85">
        <v>7.6923076923076927E-2</v>
      </c>
      <c r="F111" s="85">
        <v>7.1428571428571425E-2</v>
      </c>
      <c r="G111" s="3"/>
      <c r="H111" s="90" t="s">
        <v>270</v>
      </c>
      <c r="I111" s="10">
        <v>4</v>
      </c>
      <c r="J111" s="84">
        <f t="shared" si="32"/>
        <v>0.30769230769230771</v>
      </c>
      <c r="K111" s="84">
        <f t="shared" si="33"/>
        <v>0.2857142857142857</v>
      </c>
      <c r="L111" s="4"/>
      <c r="M111" s="155" t="s">
        <v>325</v>
      </c>
      <c r="N111" s="8">
        <v>2</v>
      </c>
      <c r="O111" s="149">
        <f t="shared" si="34"/>
        <v>0.15384615384615385</v>
      </c>
      <c r="P111" s="149">
        <f t="shared" si="35"/>
        <v>0.14285714285714285</v>
      </c>
      <c r="Q111" s="4"/>
      <c r="R111" s="90" t="s">
        <v>365</v>
      </c>
      <c r="S111" s="146">
        <v>0</v>
      </c>
      <c r="T111" s="149">
        <f t="shared" si="36"/>
        <v>0</v>
      </c>
      <c r="U111" s="149">
        <f t="shared" si="37"/>
        <v>0</v>
      </c>
      <c r="V111" s="23"/>
    </row>
    <row r="112" spans="1:22" ht="33" thickBot="1" x14ac:dyDescent="0.25">
      <c r="A112" s="17" t="s">
        <v>473</v>
      </c>
      <c r="B112" s="9" t="s">
        <v>95</v>
      </c>
      <c r="C112" s="46" t="s">
        <v>66</v>
      </c>
      <c r="D112" s="44" t="s">
        <v>271</v>
      </c>
      <c r="E112" s="85">
        <v>7.6923076923076927E-2</v>
      </c>
      <c r="F112" s="85">
        <v>7.1428571428571425E-2</v>
      </c>
      <c r="G112" s="3"/>
      <c r="H112" s="90" t="s">
        <v>272</v>
      </c>
      <c r="I112" s="10">
        <v>2</v>
      </c>
      <c r="J112" s="84">
        <f t="shared" si="32"/>
        <v>0.15384615384615385</v>
      </c>
      <c r="K112" s="84">
        <f t="shared" si="33"/>
        <v>0.14285714285714285</v>
      </c>
      <c r="L112" s="4"/>
      <c r="M112" s="90" t="s">
        <v>348</v>
      </c>
      <c r="N112" s="8">
        <v>4</v>
      </c>
      <c r="O112" s="149">
        <f t="shared" si="34"/>
        <v>0.30769230769230771</v>
      </c>
      <c r="P112" s="149">
        <f t="shared" si="35"/>
        <v>0.2857142857142857</v>
      </c>
      <c r="Q112" s="4"/>
      <c r="R112" s="90" t="s">
        <v>365</v>
      </c>
      <c r="S112" s="146">
        <v>0</v>
      </c>
      <c r="T112" s="149">
        <f t="shared" si="36"/>
        <v>0</v>
      </c>
      <c r="U112" s="149">
        <f t="shared" si="37"/>
        <v>0</v>
      </c>
      <c r="V112" s="23"/>
    </row>
    <row r="113" spans="1:22" ht="65" thickBot="1" x14ac:dyDescent="0.25">
      <c r="A113" s="17" t="s">
        <v>474</v>
      </c>
      <c r="B113" s="9" t="s">
        <v>94</v>
      </c>
      <c r="C113" s="134" t="s">
        <v>110</v>
      </c>
      <c r="D113" s="44" t="s">
        <v>202</v>
      </c>
      <c r="E113" s="85">
        <v>7.6923076923076927E-2</v>
      </c>
      <c r="F113" s="85">
        <v>7.1428571428571425E-2</v>
      </c>
      <c r="G113" s="3"/>
      <c r="H113" s="90"/>
      <c r="I113" s="10"/>
      <c r="J113" s="84">
        <f t="shared" si="32"/>
        <v>0</v>
      </c>
      <c r="K113" s="84">
        <f t="shared" si="33"/>
        <v>0</v>
      </c>
      <c r="L113" s="4"/>
      <c r="M113" s="90"/>
      <c r="N113" s="8"/>
      <c r="O113" s="149">
        <f t="shared" si="34"/>
        <v>0</v>
      </c>
      <c r="P113" s="149">
        <f t="shared" si="35"/>
        <v>0</v>
      </c>
      <c r="Q113" s="4"/>
      <c r="R113" s="90"/>
      <c r="S113" s="8"/>
      <c r="T113" s="149">
        <f t="shared" si="36"/>
        <v>0</v>
      </c>
      <c r="U113" s="149">
        <f t="shared" si="37"/>
        <v>0</v>
      </c>
      <c r="V113" s="23"/>
    </row>
    <row r="114" spans="1:22" ht="33" thickBot="1" x14ac:dyDescent="0.25">
      <c r="A114" s="17" t="s">
        <v>475</v>
      </c>
      <c r="B114" s="9" t="s">
        <v>94</v>
      </c>
      <c r="C114" s="134" t="s">
        <v>67</v>
      </c>
      <c r="D114" s="44" t="s">
        <v>202</v>
      </c>
      <c r="E114" s="85">
        <v>7.6923076923076927E-2</v>
      </c>
      <c r="F114" s="85">
        <v>7.1428571428571425E-2</v>
      </c>
      <c r="G114" s="3"/>
      <c r="H114" s="90"/>
      <c r="I114" s="10"/>
      <c r="J114" s="84">
        <f t="shared" si="32"/>
        <v>0</v>
      </c>
      <c r="K114" s="84">
        <f t="shared" si="33"/>
        <v>0</v>
      </c>
      <c r="L114" s="4"/>
      <c r="M114" s="90"/>
      <c r="N114" s="8"/>
      <c r="O114" s="149">
        <f t="shared" si="34"/>
        <v>0</v>
      </c>
      <c r="P114" s="149">
        <f t="shared" si="35"/>
        <v>0</v>
      </c>
      <c r="Q114" s="4"/>
      <c r="R114" s="90"/>
      <c r="S114" s="8"/>
      <c r="T114" s="149">
        <f t="shared" si="36"/>
        <v>0</v>
      </c>
      <c r="U114" s="149">
        <f t="shared" si="37"/>
        <v>0</v>
      </c>
      <c r="V114" s="23"/>
    </row>
    <row r="115" spans="1:22" ht="33" thickBot="1" x14ac:dyDescent="0.25">
      <c r="A115" s="17" t="s">
        <v>476</v>
      </c>
      <c r="B115" s="9" t="s">
        <v>94</v>
      </c>
      <c r="C115" s="46" t="s">
        <v>68</v>
      </c>
      <c r="D115" s="44" t="s">
        <v>202</v>
      </c>
      <c r="E115" s="85">
        <v>7.6923076923076927E-2</v>
      </c>
      <c r="F115" s="85">
        <v>7.1428571428571425E-2</v>
      </c>
      <c r="G115" s="3"/>
      <c r="H115" s="136" t="s">
        <v>273</v>
      </c>
      <c r="I115" s="10">
        <v>4</v>
      </c>
      <c r="J115" s="84">
        <f t="shared" si="32"/>
        <v>0.30769230769230771</v>
      </c>
      <c r="K115" s="84">
        <f t="shared" si="33"/>
        <v>0.2857142857142857</v>
      </c>
      <c r="L115" s="4"/>
      <c r="M115" s="90" t="s">
        <v>325</v>
      </c>
      <c r="N115" s="8">
        <v>4</v>
      </c>
      <c r="O115" s="149">
        <f t="shared" si="34"/>
        <v>0.30769230769230771</v>
      </c>
      <c r="P115" s="149">
        <f t="shared" si="35"/>
        <v>0.2857142857142857</v>
      </c>
      <c r="Q115" s="4"/>
      <c r="R115" s="90" t="s">
        <v>365</v>
      </c>
      <c r="S115" s="146">
        <v>0</v>
      </c>
      <c r="T115" s="149">
        <f t="shared" si="36"/>
        <v>0</v>
      </c>
      <c r="U115" s="149">
        <f t="shared" si="37"/>
        <v>0</v>
      </c>
      <c r="V115" s="23"/>
    </row>
    <row r="116" spans="1:22" ht="33" thickBot="1" x14ac:dyDescent="0.25">
      <c r="A116" s="17" t="s">
        <v>477</v>
      </c>
      <c r="B116" s="9" t="s">
        <v>94</v>
      </c>
      <c r="C116" s="46" t="s">
        <v>69</v>
      </c>
      <c r="D116" s="44" t="s">
        <v>202</v>
      </c>
      <c r="E116" s="85">
        <v>7.6923076923076927E-2</v>
      </c>
      <c r="F116" s="85">
        <v>7.1428571428571425E-2</v>
      </c>
      <c r="G116" s="3"/>
      <c r="H116" s="90" t="s">
        <v>274</v>
      </c>
      <c r="I116" s="10">
        <v>4</v>
      </c>
      <c r="J116" s="84">
        <f t="shared" si="32"/>
        <v>0.30769230769230771</v>
      </c>
      <c r="K116" s="84">
        <f t="shared" si="33"/>
        <v>0.2857142857142857</v>
      </c>
      <c r="L116" s="4"/>
      <c r="M116" s="90" t="s">
        <v>349</v>
      </c>
      <c r="N116" s="8">
        <v>4</v>
      </c>
      <c r="O116" s="149">
        <f t="shared" si="34"/>
        <v>0.30769230769230771</v>
      </c>
      <c r="P116" s="149">
        <f t="shared" si="35"/>
        <v>0.2857142857142857</v>
      </c>
      <c r="Q116" s="4"/>
      <c r="R116" s="90" t="s">
        <v>365</v>
      </c>
      <c r="S116" s="146">
        <v>0</v>
      </c>
      <c r="T116" s="149">
        <f t="shared" si="36"/>
        <v>0</v>
      </c>
      <c r="U116" s="149">
        <f t="shared" si="37"/>
        <v>0</v>
      </c>
      <c r="V116" s="23"/>
    </row>
    <row r="117" spans="1:22" ht="33" thickBot="1" x14ac:dyDescent="0.25">
      <c r="A117" s="17" t="s">
        <v>478</v>
      </c>
      <c r="B117" s="9" t="s">
        <v>94</v>
      </c>
      <c r="C117" s="134" t="s">
        <v>70</v>
      </c>
      <c r="D117" s="44" t="s">
        <v>202</v>
      </c>
      <c r="E117" s="85">
        <v>7.6923076923076927E-2</v>
      </c>
      <c r="F117" s="85">
        <v>7.1428571428571425E-2</v>
      </c>
      <c r="G117" s="3"/>
      <c r="H117" s="90"/>
      <c r="I117" s="10"/>
      <c r="J117" s="84">
        <f t="shared" si="32"/>
        <v>0</v>
      </c>
      <c r="K117" s="84">
        <f t="shared" si="33"/>
        <v>0</v>
      </c>
      <c r="L117" s="4"/>
      <c r="M117" s="90"/>
      <c r="N117" s="8"/>
      <c r="O117" s="149">
        <f t="shared" si="34"/>
        <v>0</v>
      </c>
      <c r="P117" s="149">
        <f t="shared" si="35"/>
        <v>0</v>
      </c>
      <c r="Q117" s="4"/>
      <c r="R117" s="90"/>
      <c r="S117" s="8"/>
      <c r="T117" s="149">
        <f t="shared" si="36"/>
        <v>0</v>
      </c>
      <c r="U117" s="149">
        <f t="shared" si="37"/>
        <v>0</v>
      </c>
      <c r="V117" s="23"/>
    </row>
    <row r="118" spans="1:22" ht="49" thickBot="1" x14ac:dyDescent="0.25">
      <c r="A118" s="17" t="s">
        <v>479</v>
      </c>
      <c r="B118" s="9" t="s">
        <v>94</v>
      </c>
      <c r="C118" s="134" t="s">
        <v>71</v>
      </c>
      <c r="D118" s="44" t="s">
        <v>202</v>
      </c>
      <c r="E118" s="85">
        <v>7.6923076923076927E-2</v>
      </c>
      <c r="F118" s="85">
        <v>7.1428571428571425E-2</v>
      </c>
      <c r="G118" s="3"/>
      <c r="H118" s="90"/>
      <c r="I118" s="10"/>
      <c r="J118" s="84">
        <f t="shared" si="32"/>
        <v>0</v>
      </c>
      <c r="K118" s="84">
        <f t="shared" si="33"/>
        <v>0</v>
      </c>
      <c r="L118" s="4"/>
      <c r="M118" s="90"/>
      <c r="N118" s="8"/>
      <c r="O118" s="149">
        <f t="shared" si="34"/>
        <v>0</v>
      </c>
      <c r="P118" s="149">
        <f t="shared" si="35"/>
        <v>0</v>
      </c>
      <c r="Q118" s="4"/>
      <c r="R118" s="90"/>
      <c r="S118" s="8"/>
      <c r="T118" s="149">
        <f t="shared" si="36"/>
        <v>0</v>
      </c>
      <c r="U118" s="149">
        <f t="shared" si="37"/>
        <v>0</v>
      </c>
      <c r="V118" s="23"/>
    </row>
    <row r="119" spans="1:22" ht="48" x14ac:dyDescent="0.2">
      <c r="A119" s="17" t="s">
        <v>480</v>
      </c>
      <c r="B119" s="9" t="s">
        <v>94</v>
      </c>
      <c r="C119" s="46" t="s">
        <v>72</v>
      </c>
      <c r="D119" s="44" t="s">
        <v>350</v>
      </c>
      <c r="E119" s="85">
        <v>7.6923076923076927E-2</v>
      </c>
      <c r="F119" s="85">
        <v>7.1428571428571425E-2</v>
      </c>
      <c r="G119" s="3"/>
      <c r="H119" s="90"/>
      <c r="I119" s="137">
        <v>0</v>
      </c>
      <c r="J119" s="84">
        <f t="shared" si="32"/>
        <v>0</v>
      </c>
      <c r="K119" s="84">
        <f t="shared" si="33"/>
        <v>0</v>
      </c>
      <c r="L119" s="4"/>
      <c r="M119" s="90" t="s">
        <v>325</v>
      </c>
      <c r="N119" s="8">
        <v>2</v>
      </c>
      <c r="O119" s="149">
        <f t="shared" si="34"/>
        <v>0.15384615384615385</v>
      </c>
      <c r="P119" s="149">
        <f t="shared" si="35"/>
        <v>0.14285714285714285</v>
      </c>
      <c r="Q119" s="4"/>
      <c r="R119" s="90" t="s">
        <v>365</v>
      </c>
      <c r="S119" s="146">
        <v>0</v>
      </c>
      <c r="T119" s="149">
        <f t="shared" si="36"/>
        <v>0</v>
      </c>
      <c r="U119" s="149">
        <f t="shared" si="37"/>
        <v>0</v>
      </c>
      <c r="V119" s="23"/>
    </row>
    <row r="120" spans="1:22" ht="7.5" customHeight="1" thickBot="1" x14ac:dyDescent="0.25">
      <c r="A120" s="5"/>
      <c r="B120" s="5"/>
      <c r="C120" s="47"/>
      <c r="D120" s="47"/>
      <c r="E120" s="6"/>
      <c r="F120" s="6"/>
      <c r="G120" s="3"/>
      <c r="H120" s="90"/>
      <c r="I120" s="5"/>
      <c r="J120" s="83"/>
      <c r="K120" s="83"/>
      <c r="L120" s="4"/>
      <c r="M120" s="150"/>
      <c r="N120" s="150"/>
      <c r="O120" s="150"/>
      <c r="P120" s="150"/>
      <c r="Q120" s="4"/>
      <c r="R120" s="5"/>
      <c r="S120" s="150"/>
      <c r="T120" s="150"/>
      <c r="U120" s="150"/>
      <c r="V120" s="23"/>
    </row>
    <row r="121" spans="1:22" ht="32" x14ac:dyDescent="0.2">
      <c r="A121" s="17" t="s">
        <v>481</v>
      </c>
      <c r="B121" s="8" t="s">
        <v>95</v>
      </c>
      <c r="C121" s="46" t="s">
        <v>104</v>
      </c>
      <c r="D121" s="44" t="s">
        <v>202</v>
      </c>
      <c r="E121" s="2">
        <v>0</v>
      </c>
      <c r="F121" s="85">
        <v>7.1428571428571425E-2</v>
      </c>
      <c r="G121" s="3"/>
      <c r="H121" s="136" t="s">
        <v>275</v>
      </c>
      <c r="I121" s="10">
        <v>4</v>
      </c>
      <c r="J121" s="84">
        <v>0</v>
      </c>
      <c r="K121" s="84">
        <f t="shared" si="33"/>
        <v>0.2857142857142857</v>
      </c>
      <c r="L121" s="4"/>
      <c r="M121" s="90" t="s">
        <v>351</v>
      </c>
      <c r="N121" s="8">
        <v>4</v>
      </c>
      <c r="O121" s="149">
        <f t="shared" si="34"/>
        <v>0</v>
      </c>
      <c r="P121" s="149">
        <f t="shared" si="35"/>
        <v>0.2857142857142857</v>
      </c>
      <c r="Q121" s="4"/>
      <c r="R121" s="90" t="s">
        <v>365</v>
      </c>
      <c r="S121" s="146">
        <v>0</v>
      </c>
      <c r="T121" s="149">
        <f t="shared" si="36"/>
        <v>0</v>
      </c>
      <c r="U121" s="149">
        <f t="shared" si="37"/>
        <v>0</v>
      </c>
      <c r="V121" s="23"/>
    </row>
    <row r="122" spans="1:22" x14ac:dyDescent="0.2">
      <c r="A122" s="3"/>
      <c r="B122" s="3"/>
      <c r="C122" s="45"/>
      <c r="D122" s="45"/>
      <c r="E122" s="4"/>
      <c r="F122" s="4"/>
      <c r="G122" s="3"/>
      <c r="H122" s="3"/>
      <c r="I122" s="28" t="s">
        <v>97</v>
      </c>
      <c r="J122" s="89">
        <f>SUM(J107:J119)</f>
        <v>2.1538461538461542</v>
      </c>
      <c r="K122" s="83">
        <f>SUM(K107:K121)</f>
        <v>2.2857142857142851</v>
      </c>
      <c r="L122" s="4"/>
      <c r="M122" s="4"/>
      <c r="N122" s="28" t="s">
        <v>97</v>
      </c>
      <c r="O122" s="89">
        <f>SUM(O107:O119)</f>
        <v>1.8461538461538463</v>
      </c>
      <c r="P122" s="83">
        <f>SUM(P107:P121)</f>
        <v>1.9999999999999996</v>
      </c>
      <c r="Q122" s="4"/>
      <c r="R122" s="4"/>
      <c r="S122" s="28" t="s">
        <v>97</v>
      </c>
      <c r="T122" s="89">
        <f>SUM(T107:T119)</f>
        <v>0.30769230769230771</v>
      </c>
      <c r="U122" s="83">
        <f>SUM(U107:U121)</f>
        <v>0.2857142857142857</v>
      </c>
      <c r="V122" s="23"/>
    </row>
    <row r="123" spans="1:22" x14ac:dyDescent="0.2">
      <c r="A123" s="3"/>
      <c r="B123" s="3"/>
      <c r="C123" s="45"/>
      <c r="D123" s="45"/>
      <c r="E123" s="4"/>
      <c r="F123" s="4"/>
      <c r="G123" s="3"/>
      <c r="H123" s="3"/>
      <c r="I123" s="3"/>
      <c r="J123" s="3"/>
      <c r="K123" s="3"/>
      <c r="L123" s="4"/>
      <c r="M123" s="4"/>
      <c r="N123" s="3"/>
      <c r="O123" s="3"/>
      <c r="P123" s="3"/>
      <c r="Q123" s="4"/>
      <c r="R123" s="4"/>
      <c r="S123" s="3"/>
      <c r="T123" s="3"/>
      <c r="U123" s="3"/>
      <c r="V123" s="23"/>
    </row>
    <row r="124" spans="1:22" ht="48" x14ac:dyDescent="0.2">
      <c r="A124" s="3"/>
      <c r="B124" s="3"/>
      <c r="C124" s="45"/>
      <c r="D124" s="45"/>
      <c r="E124" s="21" t="s">
        <v>172</v>
      </c>
      <c r="F124" s="21" t="s">
        <v>171</v>
      </c>
      <c r="G124" s="3"/>
      <c r="H124" s="3"/>
      <c r="I124" s="3"/>
      <c r="J124" s="3"/>
      <c r="K124" s="3"/>
      <c r="L124" s="4"/>
      <c r="M124" s="4"/>
      <c r="N124" s="3"/>
      <c r="O124" s="3"/>
      <c r="P124" s="3"/>
      <c r="Q124" s="4"/>
      <c r="R124" s="4"/>
      <c r="S124" s="3"/>
      <c r="T124" s="3"/>
      <c r="U124" s="3"/>
      <c r="V124" s="23"/>
    </row>
    <row r="125" spans="1:22" ht="15" customHeight="1" x14ac:dyDescent="0.2">
      <c r="A125" s="3"/>
      <c r="B125" s="3"/>
      <c r="C125" s="45"/>
      <c r="D125" s="45"/>
      <c r="E125" s="169" t="s">
        <v>369</v>
      </c>
      <c r="F125" s="170"/>
      <c r="G125" s="3"/>
      <c r="H125" s="3"/>
      <c r="I125" s="3"/>
      <c r="J125" s="3"/>
      <c r="K125" s="3"/>
      <c r="L125" s="4"/>
      <c r="M125" s="4"/>
      <c r="N125" s="3"/>
      <c r="O125" s="3"/>
      <c r="P125" s="3"/>
      <c r="Q125" s="4"/>
      <c r="R125" s="4"/>
      <c r="S125" s="3"/>
      <c r="T125" s="3"/>
      <c r="U125" s="3"/>
      <c r="V125" s="23"/>
    </row>
    <row r="126" spans="1:22" ht="33" thickBot="1" x14ac:dyDescent="0.25">
      <c r="A126" s="19" t="s">
        <v>138</v>
      </c>
      <c r="B126" s="34" t="s">
        <v>141</v>
      </c>
      <c r="C126" s="21" t="s">
        <v>73</v>
      </c>
      <c r="D126" s="21" t="s">
        <v>174</v>
      </c>
      <c r="E126" s="35">
        <f>1/COUNTA(C127:C134)</f>
        <v>0.125</v>
      </c>
      <c r="F126" s="36">
        <f>1/COUNTA(C127:C139)</f>
        <v>8.3333333333333329E-2</v>
      </c>
      <c r="G126" s="3"/>
      <c r="H126" s="34" t="s">
        <v>217</v>
      </c>
      <c r="I126" s="20" t="s">
        <v>170</v>
      </c>
      <c r="J126" s="21" t="s">
        <v>173</v>
      </c>
      <c r="K126" s="21" t="s">
        <v>97</v>
      </c>
      <c r="L126" s="4"/>
      <c r="M126" s="34" t="s">
        <v>217</v>
      </c>
      <c r="N126" s="20" t="s">
        <v>170</v>
      </c>
      <c r="O126" s="21" t="s">
        <v>173</v>
      </c>
      <c r="P126" s="20" t="s">
        <v>97</v>
      </c>
      <c r="Q126" s="4"/>
      <c r="R126" s="34" t="s">
        <v>217</v>
      </c>
      <c r="S126" s="20" t="s">
        <v>170</v>
      </c>
      <c r="T126" s="21" t="s">
        <v>173</v>
      </c>
      <c r="U126" s="20" t="s">
        <v>97</v>
      </c>
      <c r="V126" s="23"/>
    </row>
    <row r="127" spans="1:22" ht="49" thickBot="1" x14ac:dyDescent="0.25">
      <c r="A127" s="17" t="s">
        <v>456</v>
      </c>
      <c r="B127" s="9" t="s">
        <v>94</v>
      </c>
      <c r="C127" s="46" t="s">
        <v>74</v>
      </c>
      <c r="D127" s="44" t="s">
        <v>202</v>
      </c>
      <c r="E127" s="2">
        <v>0.125</v>
      </c>
      <c r="F127" s="85">
        <v>8.3333333333333329E-2</v>
      </c>
      <c r="G127" s="3"/>
      <c r="H127" s="90" t="s">
        <v>273</v>
      </c>
      <c r="I127" s="10">
        <v>4</v>
      </c>
      <c r="J127" s="84">
        <f>I127*$E127</f>
        <v>0.5</v>
      </c>
      <c r="K127" s="84">
        <f>I127*$F127</f>
        <v>0.33333333333333331</v>
      </c>
      <c r="L127" s="4"/>
      <c r="M127" s="90" t="s">
        <v>352</v>
      </c>
      <c r="N127" s="10">
        <v>4</v>
      </c>
      <c r="O127" s="84">
        <f>N127*$E127</f>
        <v>0.5</v>
      </c>
      <c r="P127" s="84">
        <f>N127*$F127</f>
        <v>0.33333333333333331</v>
      </c>
      <c r="Q127" s="4"/>
      <c r="R127" s="90" t="s">
        <v>384</v>
      </c>
      <c r="S127" s="8">
        <v>4</v>
      </c>
      <c r="T127" s="149">
        <f>S127*$E127</f>
        <v>0.5</v>
      </c>
      <c r="U127" s="149">
        <f>S127*$F127</f>
        <v>0.33333333333333331</v>
      </c>
      <c r="V127" s="23"/>
    </row>
    <row r="128" spans="1:22" ht="33" thickBot="1" x14ac:dyDescent="0.25">
      <c r="A128" s="17" t="s">
        <v>457</v>
      </c>
      <c r="B128" s="9" t="s">
        <v>94</v>
      </c>
      <c r="C128" s="46" t="s">
        <v>105</v>
      </c>
      <c r="D128" s="44" t="s">
        <v>202</v>
      </c>
      <c r="E128" s="2">
        <v>0.125</v>
      </c>
      <c r="F128" s="85">
        <v>8.3333333333333329E-2</v>
      </c>
      <c r="G128" s="3"/>
      <c r="H128" s="90" t="s">
        <v>272</v>
      </c>
      <c r="I128" s="10">
        <v>4</v>
      </c>
      <c r="J128" s="84">
        <f t="shared" ref="J128:J134" si="38">I128*E128</f>
        <v>0.5</v>
      </c>
      <c r="K128" s="84">
        <f t="shared" ref="K128:K139" si="39">I128*F128</f>
        <v>0.33333333333333331</v>
      </c>
      <c r="L128" s="4"/>
      <c r="M128" s="90" t="s">
        <v>325</v>
      </c>
      <c r="N128" s="10">
        <v>4</v>
      </c>
      <c r="O128" s="84">
        <f t="shared" ref="O128:O139" si="40">N128*$E128</f>
        <v>0.5</v>
      </c>
      <c r="P128" s="84">
        <f t="shared" ref="P128:P139" si="41">N128*$F128</f>
        <v>0.33333333333333331</v>
      </c>
      <c r="Q128" s="4"/>
      <c r="R128" s="90" t="s">
        <v>385</v>
      </c>
      <c r="S128" s="153">
        <v>4</v>
      </c>
      <c r="T128" s="149">
        <f t="shared" ref="T128:T139" si="42">S128*$E128</f>
        <v>0.5</v>
      </c>
      <c r="U128" s="149">
        <f t="shared" ref="U128:U139" si="43">S128*$F128</f>
        <v>0.33333333333333331</v>
      </c>
      <c r="V128" s="23"/>
    </row>
    <row r="129" spans="1:22" ht="33" thickBot="1" x14ac:dyDescent="0.25">
      <c r="A129" s="17" t="s">
        <v>458</v>
      </c>
      <c r="B129" s="9" t="s">
        <v>94</v>
      </c>
      <c r="C129" s="46" t="s">
        <v>75</v>
      </c>
      <c r="D129" s="44" t="s">
        <v>202</v>
      </c>
      <c r="E129" s="2">
        <v>0.125</v>
      </c>
      <c r="F129" s="85">
        <v>8.3333333333333329E-2</v>
      </c>
      <c r="G129" s="3"/>
      <c r="H129" s="90" t="s">
        <v>276</v>
      </c>
      <c r="I129" s="10">
        <v>4</v>
      </c>
      <c r="J129" s="84">
        <f t="shared" si="38"/>
        <v>0.5</v>
      </c>
      <c r="K129" s="84">
        <f t="shared" si="39"/>
        <v>0.33333333333333331</v>
      </c>
      <c r="L129" s="4"/>
      <c r="M129" s="90" t="s">
        <v>325</v>
      </c>
      <c r="N129" s="10">
        <v>4</v>
      </c>
      <c r="O129" s="84">
        <f t="shared" si="40"/>
        <v>0.5</v>
      </c>
      <c r="P129" s="84">
        <f t="shared" si="41"/>
        <v>0.33333333333333331</v>
      </c>
      <c r="Q129" s="4"/>
      <c r="R129" s="90"/>
      <c r="S129" s="146">
        <v>0</v>
      </c>
      <c r="T129" s="149">
        <f t="shared" si="42"/>
        <v>0</v>
      </c>
      <c r="U129" s="149">
        <f t="shared" si="43"/>
        <v>0</v>
      </c>
      <c r="V129" s="23"/>
    </row>
    <row r="130" spans="1:22" ht="49" thickBot="1" x14ac:dyDescent="0.25">
      <c r="A130" s="17" t="s">
        <v>459</v>
      </c>
      <c r="B130" s="9" t="s">
        <v>94</v>
      </c>
      <c r="C130" s="46" t="s">
        <v>76</v>
      </c>
      <c r="D130" s="44" t="s">
        <v>277</v>
      </c>
      <c r="E130" s="2">
        <v>0.125</v>
      </c>
      <c r="F130" s="85">
        <v>8.3333333333333329E-2</v>
      </c>
      <c r="G130" s="3"/>
      <c r="H130" s="90" t="s">
        <v>278</v>
      </c>
      <c r="I130" s="10">
        <v>2</v>
      </c>
      <c r="J130" s="84">
        <f t="shared" si="38"/>
        <v>0.25</v>
      </c>
      <c r="K130" s="84">
        <f t="shared" si="39"/>
        <v>0.16666666666666666</v>
      </c>
      <c r="L130" s="4"/>
      <c r="M130" s="90" t="s">
        <v>325</v>
      </c>
      <c r="N130" s="10">
        <v>2</v>
      </c>
      <c r="O130" s="84">
        <f t="shared" si="40"/>
        <v>0.25</v>
      </c>
      <c r="P130" s="84">
        <f t="shared" si="41"/>
        <v>0.16666666666666666</v>
      </c>
      <c r="Q130" s="4"/>
      <c r="R130" s="90"/>
      <c r="S130" s="146">
        <v>0</v>
      </c>
      <c r="T130" s="149">
        <f t="shared" si="42"/>
        <v>0</v>
      </c>
      <c r="U130" s="149">
        <f t="shared" si="43"/>
        <v>0</v>
      </c>
      <c r="V130" s="23"/>
    </row>
    <row r="131" spans="1:22" ht="65" thickBot="1" x14ac:dyDescent="0.25">
      <c r="A131" s="17" t="s">
        <v>460</v>
      </c>
      <c r="B131" s="9" t="s">
        <v>94</v>
      </c>
      <c r="C131" s="46" t="s">
        <v>77</v>
      </c>
      <c r="D131" s="44" t="s">
        <v>202</v>
      </c>
      <c r="E131" s="2">
        <v>0.125</v>
      </c>
      <c r="F131" s="85">
        <v>8.3333333333333329E-2</v>
      </c>
      <c r="G131" s="3"/>
      <c r="H131" s="90" t="s">
        <v>229</v>
      </c>
      <c r="I131" s="10">
        <v>4</v>
      </c>
      <c r="J131" s="84">
        <f t="shared" si="38"/>
        <v>0.5</v>
      </c>
      <c r="K131" s="84">
        <f t="shared" si="39"/>
        <v>0.33333333333333331</v>
      </c>
      <c r="L131" s="4"/>
      <c r="M131" s="90"/>
      <c r="N131" s="137">
        <v>0</v>
      </c>
      <c r="O131" s="84">
        <f t="shared" si="40"/>
        <v>0</v>
      </c>
      <c r="P131" s="84">
        <f t="shared" si="41"/>
        <v>0</v>
      </c>
      <c r="Q131" s="4"/>
      <c r="R131" s="90"/>
      <c r="S131" s="146">
        <v>0</v>
      </c>
      <c r="T131" s="149">
        <f t="shared" si="42"/>
        <v>0</v>
      </c>
      <c r="U131" s="149">
        <f t="shared" si="43"/>
        <v>0</v>
      </c>
      <c r="V131" s="23"/>
    </row>
    <row r="132" spans="1:22" ht="81" thickBot="1" x14ac:dyDescent="0.25">
      <c r="A132" s="17" t="s">
        <v>461</v>
      </c>
      <c r="B132" s="9" t="s">
        <v>94</v>
      </c>
      <c r="C132" s="46" t="s">
        <v>108</v>
      </c>
      <c r="D132" s="44" t="s">
        <v>279</v>
      </c>
      <c r="E132" s="2">
        <v>0.125</v>
      </c>
      <c r="F132" s="85">
        <v>8.3333333333333329E-2</v>
      </c>
      <c r="G132" s="3"/>
      <c r="H132" s="90" t="s">
        <v>280</v>
      </c>
      <c r="I132" s="10">
        <v>2</v>
      </c>
      <c r="J132" s="84">
        <f t="shared" si="38"/>
        <v>0.25</v>
      </c>
      <c r="K132" s="84">
        <f t="shared" si="39"/>
        <v>0.16666666666666666</v>
      </c>
      <c r="L132" s="4"/>
      <c r="M132" s="90" t="s">
        <v>345</v>
      </c>
      <c r="N132" s="137">
        <v>0</v>
      </c>
      <c r="O132" s="84">
        <f t="shared" si="40"/>
        <v>0</v>
      </c>
      <c r="P132" s="84">
        <f t="shared" si="41"/>
        <v>0</v>
      </c>
      <c r="Q132" s="4"/>
      <c r="R132" s="90"/>
      <c r="S132" s="146">
        <v>0</v>
      </c>
      <c r="T132" s="149">
        <f t="shared" si="42"/>
        <v>0</v>
      </c>
      <c r="U132" s="149">
        <f t="shared" si="43"/>
        <v>0</v>
      </c>
      <c r="V132" s="23"/>
    </row>
    <row r="133" spans="1:22" ht="33" thickBot="1" x14ac:dyDescent="0.25">
      <c r="A133" s="17" t="s">
        <v>462</v>
      </c>
      <c r="B133" s="9" t="s">
        <v>94</v>
      </c>
      <c r="C133" s="46" t="s">
        <v>78</v>
      </c>
      <c r="D133" s="44" t="s">
        <v>279</v>
      </c>
      <c r="E133" s="2">
        <v>0.125</v>
      </c>
      <c r="F133" s="85">
        <v>8.3333333333333329E-2</v>
      </c>
      <c r="G133" s="3"/>
      <c r="H133" s="90" t="s">
        <v>280</v>
      </c>
      <c r="I133" s="10">
        <v>2</v>
      </c>
      <c r="J133" s="84">
        <f t="shared" si="38"/>
        <v>0.25</v>
      </c>
      <c r="K133" s="84">
        <f t="shared" si="39"/>
        <v>0.16666666666666666</v>
      </c>
      <c r="L133" s="4"/>
      <c r="M133" s="90" t="s">
        <v>325</v>
      </c>
      <c r="N133" s="10">
        <v>2</v>
      </c>
      <c r="O133" s="84">
        <f t="shared" si="40"/>
        <v>0.25</v>
      </c>
      <c r="P133" s="84">
        <f t="shared" si="41"/>
        <v>0.16666666666666666</v>
      </c>
      <c r="Q133" s="4"/>
      <c r="R133" s="90"/>
      <c r="S133" s="146">
        <v>0</v>
      </c>
      <c r="T133" s="149">
        <f t="shared" si="42"/>
        <v>0</v>
      </c>
      <c r="U133" s="149">
        <f t="shared" si="43"/>
        <v>0</v>
      </c>
      <c r="V133" s="23"/>
    </row>
    <row r="134" spans="1:22" ht="16" x14ac:dyDescent="0.2">
      <c r="A134" s="17" t="s">
        <v>463</v>
      </c>
      <c r="B134" s="9" t="s">
        <v>94</v>
      </c>
      <c r="C134" s="46" t="s">
        <v>79</v>
      </c>
      <c r="D134" s="44" t="s">
        <v>202</v>
      </c>
      <c r="E134" s="2">
        <v>0.125</v>
      </c>
      <c r="F134" s="85">
        <v>8.3333333333333329E-2</v>
      </c>
      <c r="G134" s="3"/>
      <c r="H134" s="90" t="s">
        <v>281</v>
      </c>
      <c r="I134" s="10">
        <v>4</v>
      </c>
      <c r="J134" s="84">
        <f t="shared" si="38"/>
        <v>0.5</v>
      </c>
      <c r="K134" s="84">
        <f t="shared" si="39"/>
        <v>0.33333333333333331</v>
      </c>
      <c r="L134" s="4"/>
      <c r="M134" s="90" t="s">
        <v>325</v>
      </c>
      <c r="N134" s="10">
        <v>4</v>
      </c>
      <c r="O134" s="84">
        <f t="shared" si="40"/>
        <v>0.5</v>
      </c>
      <c r="P134" s="84">
        <f t="shared" si="41"/>
        <v>0.33333333333333331</v>
      </c>
      <c r="Q134" s="4"/>
      <c r="R134" s="90"/>
      <c r="S134" s="146">
        <v>0</v>
      </c>
      <c r="T134" s="149">
        <f t="shared" si="42"/>
        <v>0</v>
      </c>
      <c r="U134" s="149">
        <f t="shared" si="43"/>
        <v>0</v>
      </c>
      <c r="V134" s="23"/>
    </row>
    <row r="135" spans="1:22" ht="7.5" customHeight="1" thickBot="1" x14ac:dyDescent="0.25">
      <c r="A135" s="5"/>
      <c r="B135" s="5"/>
      <c r="C135" s="47"/>
      <c r="D135" s="47"/>
      <c r="E135" s="6"/>
      <c r="F135" s="6"/>
      <c r="G135" s="3"/>
      <c r="H135" s="5"/>
      <c r="I135" s="5"/>
      <c r="J135" s="83"/>
      <c r="K135" s="83"/>
      <c r="L135" s="4"/>
      <c r="M135" s="5"/>
      <c r="N135" s="5"/>
      <c r="O135" s="5"/>
      <c r="P135" s="5"/>
      <c r="Q135" s="4"/>
      <c r="R135" s="5"/>
      <c r="S135" s="150"/>
      <c r="T135" s="150"/>
      <c r="U135" s="150"/>
      <c r="V135" s="23"/>
    </row>
    <row r="136" spans="1:22" ht="33" thickBot="1" x14ac:dyDescent="0.25">
      <c r="A136" s="17" t="s">
        <v>464</v>
      </c>
      <c r="B136" s="8" t="s">
        <v>95</v>
      </c>
      <c r="C136" s="46" t="s">
        <v>80</v>
      </c>
      <c r="D136" s="44" t="s">
        <v>202</v>
      </c>
      <c r="E136" s="2">
        <v>0</v>
      </c>
      <c r="F136" s="85">
        <v>8.3333333333333329E-2</v>
      </c>
      <c r="G136" s="3"/>
      <c r="H136" s="90"/>
      <c r="I136" s="137">
        <v>0</v>
      </c>
      <c r="J136" s="84">
        <v>0</v>
      </c>
      <c r="K136" s="84">
        <f t="shared" si="39"/>
        <v>0</v>
      </c>
      <c r="L136" s="4"/>
      <c r="M136" s="90"/>
      <c r="N136" s="137">
        <v>0</v>
      </c>
      <c r="O136" s="84">
        <f t="shared" si="40"/>
        <v>0</v>
      </c>
      <c r="P136" s="84">
        <f t="shared" si="41"/>
        <v>0</v>
      </c>
      <c r="Q136" s="4"/>
      <c r="R136" s="90"/>
      <c r="S136" s="146">
        <v>0</v>
      </c>
      <c r="T136" s="149">
        <f t="shared" si="42"/>
        <v>0</v>
      </c>
      <c r="U136" s="149">
        <f t="shared" si="43"/>
        <v>0</v>
      </c>
      <c r="V136" s="23"/>
    </row>
    <row r="137" spans="1:22" ht="81" thickBot="1" x14ac:dyDescent="0.25">
      <c r="A137" s="17" t="s">
        <v>465</v>
      </c>
      <c r="B137" s="8" t="s">
        <v>95</v>
      </c>
      <c r="C137" s="46" t="s">
        <v>144</v>
      </c>
      <c r="D137" s="44" t="s">
        <v>202</v>
      </c>
      <c r="E137" s="2">
        <v>0</v>
      </c>
      <c r="F137" s="85">
        <v>8.3333333333333329E-2</v>
      </c>
      <c r="G137" s="3"/>
      <c r="H137" s="90" t="s">
        <v>282</v>
      </c>
      <c r="I137" s="10">
        <v>4</v>
      </c>
      <c r="J137" s="84">
        <v>0</v>
      </c>
      <c r="K137" s="84">
        <f t="shared" si="39"/>
        <v>0.33333333333333331</v>
      </c>
      <c r="L137" s="4"/>
      <c r="M137" s="90" t="s">
        <v>325</v>
      </c>
      <c r="N137" s="137">
        <v>0</v>
      </c>
      <c r="O137" s="84">
        <f t="shared" si="40"/>
        <v>0</v>
      </c>
      <c r="P137" s="84">
        <f t="shared" si="41"/>
        <v>0</v>
      </c>
      <c r="Q137" s="4"/>
      <c r="R137" s="90"/>
      <c r="S137" s="146">
        <v>0</v>
      </c>
      <c r="T137" s="149">
        <f t="shared" si="42"/>
        <v>0</v>
      </c>
      <c r="U137" s="149">
        <f t="shared" si="43"/>
        <v>0</v>
      </c>
      <c r="V137" s="23"/>
    </row>
    <row r="138" spans="1:22" ht="33" thickBot="1" x14ac:dyDescent="0.25">
      <c r="A138" s="17" t="s">
        <v>466</v>
      </c>
      <c r="B138" s="8" t="s">
        <v>95</v>
      </c>
      <c r="C138" s="134" t="s">
        <v>81</v>
      </c>
      <c r="D138" s="44" t="s">
        <v>202</v>
      </c>
      <c r="E138" s="2">
        <v>0</v>
      </c>
      <c r="F138" s="85">
        <v>8.3333333333333329E-2</v>
      </c>
      <c r="G138" s="3"/>
      <c r="H138" s="90"/>
      <c r="I138" s="10"/>
      <c r="J138" s="84">
        <v>0</v>
      </c>
      <c r="K138" s="84">
        <f t="shared" si="39"/>
        <v>0</v>
      </c>
      <c r="L138" s="4"/>
      <c r="M138" s="90"/>
      <c r="N138" s="10"/>
      <c r="O138" s="84">
        <f t="shared" si="40"/>
        <v>0</v>
      </c>
      <c r="P138" s="84">
        <f t="shared" si="41"/>
        <v>0</v>
      </c>
      <c r="Q138" s="4"/>
      <c r="R138" s="90"/>
      <c r="S138" s="8"/>
      <c r="T138" s="149">
        <f t="shared" si="42"/>
        <v>0</v>
      </c>
      <c r="U138" s="149">
        <f t="shared" si="43"/>
        <v>0</v>
      </c>
      <c r="V138" s="23"/>
    </row>
    <row r="139" spans="1:22" ht="32" x14ac:dyDescent="0.2">
      <c r="A139" s="17" t="s">
        <v>467</v>
      </c>
      <c r="B139" s="8" t="s">
        <v>95</v>
      </c>
      <c r="C139" s="46" t="s">
        <v>82</v>
      </c>
      <c r="D139" s="44" t="s">
        <v>202</v>
      </c>
      <c r="E139" s="2">
        <v>0</v>
      </c>
      <c r="F139" s="85">
        <v>8.3333333333333329E-2</v>
      </c>
      <c r="G139" s="3"/>
      <c r="H139" s="90"/>
      <c r="I139" s="137">
        <v>0</v>
      </c>
      <c r="J139" s="84">
        <v>0</v>
      </c>
      <c r="K139" s="84">
        <f t="shared" si="39"/>
        <v>0</v>
      </c>
      <c r="L139" s="4"/>
      <c r="M139" s="90"/>
      <c r="N139" s="137">
        <v>0</v>
      </c>
      <c r="O139" s="84">
        <f t="shared" si="40"/>
        <v>0</v>
      </c>
      <c r="P139" s="84">
        <f t="shared" si="41"/>
        <v>0</v>
      </c>
      <c r="Q139" s="4"/>
      <c r="R139" s="90"/>
      <c r="S139" s="146">
        <v>0</v>
      </c>
      <c r="T139" s="149">
        <f t="shared" si="42"/>
        <v>0</v>
      </c>
      <c r="U139" s="149">
        <f t="shared" si="43"/>
        <v>0</v>
      </c>
      <c r="V139" s="23"/>
    </row>
    <row r="140" spans="1:22" x14ac:dyDescent="0.2">
      <c r="A140" s="3"/>
      <c r="B140" s="3"/>
      <c r="C140" s="45"/>
      <c r="D140" s="45"/>
      <c r="E140" s="4"/>
      <c r="F140" s="4"/>
      <c r="G140" s="3"/>
      <c r="H140" s="3"/>
      <c r="I140" s="28" t="s">
        <v>97</v>
      </c>
      <c r="J140" s="89">
        <f>SUM(J127:J134)</f>
        <v>3.25</v>
      </c>
      <c r="K140" s="83">
        <f>SUM(K127:K139)</f>
        <v>2.5000000000000004</v>
      </c>
      <c r="L140" s="4"/>
      <c r="M140" s="4"/>
      <c r="N140" s="28" t="s">
        <v>97</v>
      </c>
      <c r="O140" s="89">
        <f>SUM(O127:O134)</f>
        <v>2.5</v>
      </c>
      <c r="P140" s="83">
        <f>SUM(P127:P139)</f>
        <v>1.6666666666666667</v>
      </c>
      <c r="Q140" s="4"/>
      <c r="R140" s="4"/>
      <c r="S140" s="28" t="s">
        <v>97</v>
      </c>
      <c r="T140" s="89">
        <f>SUM(T127:T134)</f>
        <v>1</v>
      </c>
      <c r="U140" s="83">
        <f>SUM(U127:U139)</f>
        <v>0.66666666666666663</v>
      </c>
      <c r="V140" s="23"/>
    </row>
    <row r="141" spans="1:22" x14ac:dyDescent="0.2">
      <c r="A141" s="3"/>
      <c r="B141" s="3"/>
      <c r="C141" s="45"/>
      <c r="D141" s="45"/>
      <c r="E141" s="4"/>
      <c r="F141" s="4"/>
      <c r="G141" s="3"/>
      <c r="H141" s="3"/>
      <c r="I141" s="3"/>
      <c r="J141" s="3"/>
      <c r="K141" s="3"/>
      <c r="L141" s="4"/>
      <c r="M141" s="4"/>
      <c r="N141" s="3"/>
      <c r="O141" s="3"/>
      <c r="P141" s="3"/>
      <c r="Q141" s="4"/>
      <c r="R141" s="4"/>
      <c r="S141" s="3"/>
      <c r="T141" s="3"/>
      <c r="U141" s="3"/>
      <c r="V141" s="23"/>
    </row>
    <row r="142" spans="1:22" ht="48" x14ac:dyDescent="0.2">
      <c r="A142" s="3"/>
      <c r="B142" s="3"/>
      <c r="C142" s="45"/>
      <c r="D142" s="45"/>
      <c r="E142" s="21" t="s">
        <v>172</v>
      </c>
      <c r="F142" s="21" t="s">
        <v>171</v>
      </c>
      <c r="G142" s="3"/>
      <c r="H142" s="3"/>
      <c r="I142" s="3"/>
      <c r="J142" s="3"/>
      <c r="K142" s="3"/>
      <c r="L142" s="4"/>
      <c r="M142" s="4"/>
      <c r="N142" s="3"/>
      <c r="O142" s="3"/>
      <c r="P142" s="3"/>
      <c r="Q142" s="4"/>
      <c r="R142" s="4"/>
      <c r="S142" s="3"/>
      <c r="T142" s="3"/>
      <c r="U142" s="3"/>
      <c r="V142" s="23"/>
    </row>
    <row r="143" spans="1:22" ht="15" customHeight="1" x14ac:dyDescent="0.2">
      <c r="A143" s="3"/>
      <c r="B143" s="3"/>
      <c r="C143" s="45"/>
      <c r="D143" s="45"/>
      <c r="E143" s="169" t="s">
        <v>369</v>
      </c>
      <c r="F143" s="170"/>
      <c r="G143" s="3"/>
      <c r="H143" s="3"/>
      <c r="I143" s="3"/>
      <c r="J143" s="3"/>
      <c r="K143" s="3"/>
      <c r="L143" s="4"/>
      <c r="M143" s="4"/>
      <c r="N143" s="3"/>
      <c r="O143" s="3"/>
      <c r="P143" s="3"/>
      <c r="Q143" s="4"/>
      <c r="R143" s="4"/>
      <c r="S143" s="3"/>
      <c r="T143" s="3"/>
      <c r="U143" s="3"/>
      <c r="V143" s="23"/>
    </row>
    <row r="144" spans="1:22" ht="33" thickBot="1" x14ac:dyDescent="0.25">
      <c r="A144" s="19" t="s">
        <v>138</v>
      </c>
      <c r="B144" s="34" t="s">
        <v>141</v>
      </c>
      <c r="C144" s="21" t="s">
        <v>83</v>
      </c>
      <c r="D144" s="21" t="s">
        <v>174</v>
      </c>
      <c r="E144" s="36">
        <f>1/COUNTA(C145:C164)</f>
        <v>0.05</v>
      </c>
      <c r="F144" s="36">
        <f>1/COUNTA(C145:C170)</f>
        <v>0.04</v>
      </c>
      <c r="G144" s="3"/>
      <c r="H144" s="34" t="s">
        <v>217</v>
      </c>
      <c r="I144" s="20" t="s">
        <v>170</v>
      </c>
      <c r="J144" s="21" t="s">
        <v>173</v>
      </c>
      <c r="K144" s="21" t="s">
        <v>97</v>
      </c>
      <c r="L144" s="4"/>
      <c r="M144" s="34" t="s">
        <v>217</v>
      </c>
      <c r="N144" s="20" t="s">
        <v>170</v>
      </c>
      <c r="O144" s="21" t="s">
        <v>173</v>
      </c>
      <c r="P144" s="20" t="s">
        <v>97</v>
      </c>
      <c r="Q144" s="4"/>
      <c r="R144" s="34" t="s">
        <v>217</v>
      </c>
      <c r="S144" s="20" t="s">
        <v>170</v>
      </c>
      <c r="T144" s="21" t="s">
        <v>173</v>
      </c>
      <c r="U144" s="20" t="s">
        <v>97</v>
      </c>
      <c r="V144" s="23"/>
    </row>
    <row r="145" spans="1:22" ht="81" thickBot="1" x14ac:dyDescent="0.25">
      <c r="A145" s="17" t="s">
        <v>431</v>
      </c>
      <c r="B145" s="9" t="s">
        <v>94</v>
      </c>
      <c r="C145" s="46" t="s">
        <v>106</v>
      </c>
      <c r="D145" s="44" t="s">
        <v>202</v>
      </c>
      <c r="E145" s="2">
        <v>0.05</v>
      </c>
      <c r="F145" s="85">
        <v>3.5714285714285712E-2</v>
      </c>
      <c r="G145" s="3"/>
      <c r="H145" s="90"/>
      <c r="I145" s="137">
        <v>0</v>
      </c>
      <c r="J145" s="84">
        <f>I145*$E145</f>
        <v>0</v>
      </c>
      <c r="K145" s="84">
        <f>I145*$F145</f>
        <v>0</v>
      </c>
      <c r="L145" s="4"/>
      <c r="M145" s="90" t="s">
        <v>325</v>
      </c>
      <c r="N145" s="10">
        <v>4</v>
      </c>
      <c r="O145" s="149">
        <f>N145*$E145</f>
        <v>0.2</v>
      </c>
      <c r="P145" s="149">
        <f>N145*$F145</f>
        <v>0.14285714285714285</v>
      </c>
      <c r="Q145" s="4"/>
      <c r="R145" s="90" t="s">
        <v>365</v>
      </c>
      <c r="S145" s="8">
        <v>4</v>
      </c>
      <c r="T145" s="149">
        <f>S145*$E145</f>
        <v>0.2</v>
      </c>
      <c r="U145" s="149">
        <f>S145*$F145</f>
        <v>0.14285714285714285</v>
      </c>
      <c r="V145" s="23"/>
    </row>
    <row r="146" spans="1:22" ht="49" thickBot="1" x14ac:dyDescent="0.25">
      <c r="A146" s="17" t="s">
        <v>432</v>
      </c>
      <c r="B146" s="9" t="s">
        <v>94</v>
      </c>
      <c r="C146" s="51" t="s">
        <v>207</v>
      </c>
      <c r="D146" s="44" t="s">
        <v>202</v>
      </c>
      <c r="E146" s="2">
        <v>0.05</v>
      </c>
      <c r="F146" s="85">
        <v>3.5714285714285712E-2</v>
      </c>
      <c r="G146" s="3"/>
      <c r="H146" s="90" t="s">
        <v>250</v>
      </c>
      <c r="I146" s="10">
        <v>4</v>
      </c>
      <c r="J146" s="84">
        <f t="shared" ref="J146:J164" si="44">I146*E146</f>
        <v>0.2</v>
      </c>
      <c r="K146" s="84">
        <f t="shared" ref="K146:K170" si="45">I146*F146</f>
        <v>0.14285714285714285</v>
      </c>
      <c r="L146" s="4"/>
      <c r="M146" s="90"/>
      <c r="N146" s="137">
        <v>0</v>
      </c>
      <c r="O146" s="149">
        <f t="shared" ref="O146:O170" si="46">N146*$E146</f>
        <v>0</v>
      </c>
      <c r="P146" s="149">
        <f t="shared" ref="P146:P170" si="47">N146*$F146</f>
        <v>0</v>
      </c>
      <c r="Q146" s="4"/>
      <c r="R146" s="90" t="s">
        <v>365</v>
      </c>
      <c r="S146" s="8">
        <v>4</v>
      </c>
      <c r="T146" s="149">
        <f t="shared" ref="T146:T170" si="48">S146*$E146</f>
        <v>0.2</v>
      </c>
      <c r="U146" s="149">
        <f t="shared" ref="U146:U170" si="49">S146*$F146</f>
        <v>0.14285714285714285</v>
      </c>
      <c r="V146" s="23"/>
    </row>
    <row r="147" spans="1:22" ht="17" thickBot="1" x14ac:dyDescent="0.25">
      <c r="A147" s="17" t="s">
        <v>433</v>
      </c>
      <c r="B147" s="9" t="s">
        <v>94</v>
      </c>
      <c r="C147" s="51" t="s">
        <v>84</v>
      </c>
      <c r="D147" s="44" t="s">
        <v>202</v>
      </c>
      <c r="E147" s="2">
        <v>0.05</v>
      </c>
      <c r="F147" s="85">
        <v>3.5714285714285712E-2</v>
      </c>
      <c r="G147" s="3"/>
      <c r="H147" s="90" t="s">
        <v>283</v>
      </c>
      <c r="I147" s="10">
        <v>4</v>
      </c>
      <c r="J147" s="84">
        <f t="shared" si="44"/>
        <v>0.2</v>
      </c>
      <c r="K147" s="84">
        <f t="shared" si="45"/>
        <v>0.14285714285714285</v>
      </c>
      <c r="L147" s="4"/>
      <c r="M147" s="90"/>
      <c r="N147" s="137">
        <v>0</v>
      </c>
      <c r="O147" s="149">
        <f t="shared" si="46"/>
        <v>0</v>
      </c>
      <c r="P147" s="149">
        <f t="shared" si="47"/>
        <v>0</v>
      </c>
      <c r="Q147" s="4"/>
      <c r="R147" s="90" t="s">
        <v>365</v>
      </c>
      <c r="S147" s="8">
        <v>4</v>
      </c>
      <c r="T147" s="149">
        <f t="shared" si="48"/>
        <v>0.2</v>
      </c>
      <c r="U147" s="149">
        <f t="shared" si="49"/>
        <v>0.14285714285714285</v>
      </c>
      <c r="V147" s="23"/>
    </row>
    <row r="148" spans="1:22" ht="33" thickBot="1" x14ac:dyDescent="0.25">
      <c r="A148" s="17" t="s">
        <v>434</v>
      </c>
      <c r="B148" s="9" t="s">
        <v>94</v>
      </c>
      <c r="C148" s="51" t="s">
        <v>208</v>
      </c>
      <c r="D148" s="44" t="s">
        <v>284</v>
      </c>
      <c r="E148" s="2">
        <v>0.05</v>
      </c>
      <c r="F148" s="85">
        <v>3.5714285714285712E-2</v>
      </c>
      <c r="G148" s="3"/>
      <c r="H148" s="90" t="s">
        <v>289</v>
      </c>
      <c r="I148" s="137">
        <v>0</v>
      </c>
      <c r="J148" s="84">
        <f t="shared" si="44"/>
        <v>0</v>
      </c>
      <c r="K148" s="84">
        <f t="shared" si="45"/>
        <v>0</v>
      </c>
      <c r="L148" s="4"/>
      <c r="M148" s="90"/>
      <c r="N148" s="137">
        <v>0</v>
      </c>
      <c r="O148" s="149">
        <f t="shared" si="46"/>
        <v>0</v>
      </c>
      <c r="P148" s="149">
        <f t="shared" si="47"/>
        <v>0</v>
      </c>
      <c r="Q148" s="4"/>
      <c r="R148" s="90"/>
      <c r="S148" s="146">
        <v>0</v>
      </c>
      <c r="T148" s="149">
        <f t="shared" si="48"/>
        <v>0</v>
      </c>
      <c r="U148" s="149">
        <f t="shared" si="49"/>
        <v>0</v>
      </c>
      <c r="V148" s="23"/>
    </row>
    <row r="149" spans="1:22" ht="33" thickBot="1" x14ac:dyDescent="0.25">
      <c r="A149" s="17" t="s">
        <v>435</v>
      </c>
      <c r="B149" s="9" t="s">
        <v>94</v>
      </c>
      <c r="C149" s="51" t="s">
        <v>209</v>
      </c>
      <c r="D149" s="44" t="s">
        <v>202</v>
      </c>
      <c r="E149" s="2">
        <v>0.05</v>
      </c>
      <c r="F149" s="85">
        <v>3.5714285714285712E-2</v>
      </c>
      <c r="G149" s="3"/>
      <c r="H149" s="90" t="s">
        <v>286</v>
      </c>
      <c r="I149" s="10">
        <v>4</v>
      </c>
      <c r="J149" s="84">
        <f t="shared" si="44"/>
        <v>0.2</v>
      </c>
      <c r="K149" s="84">
        <f t="shared" si="45"/>
        <v>0.14285714285714285</v>
      </c>
      <c r="L149" s="4"/>
      <c r="M149" s="90" t="s">
        <v>325</v>
      </c>
      <c r="N149" s="10">
        <v>4</v>
      </c>
      <c r="O149" s="149">
        <f t="shared" si="46"/>
        <v>0.2</v>
      </c>
      <c r="P149" s="149">
        <f t="shared" si="47"/>
        <v>0.14285714285714285</v>
      </c>
      <c r="Q149" s="4"/>
      <c r="R149" s="90" t="s">
        <v>365</v>
      </c>
      <c r="S149" s="8">
        <v>4</v>
      </c>
      <c r="T149" s="149">
        <f t="shared" si="48"/>
        <v>0.2</v>
      </c>
      <c r="U149" s="149">
        <f t="shared" si="49"/>
        <v>0.14285714285714285</v>
      </c>
      <c r="V149" s="23"/>
    </row>
    <row r="150" spans="1:22" ht="17" thickBot="1" x14ac:dyDescent="0.25">
      <c r="A150" s="17" t="s">
        <v>436</v>
      </c>
      <c r="B150" s="9" t="s">
        <v>94</v>
      </c>
      <c r="C150" s="51" t="s">
        <v>85</v>
      </c>
      <c r="D150" s="44" t="s">
        <v>202</v>
      </c>
      <c r="E150" s="2">
        <v>0.05</v>
      </c>
      <c r="F150" s="85">
        <v>3.5714285714285712E-2</v>
      </c>
      <c r="G150" s="3"/>
      <c r="H150" s="90" t="s">
        <v>287</v>
      </c>
      <c r="I150" s="10">
        <v>4</v>
      </c>
      <c r="J150" s="84">
        <f t="shared" si="44"/>
        <v>0.2</v>
      </c>
      <c r="K150" s="84">
        <f t="shared" si="45"/>
        <v>0.14285714285714285</v>
      </c>
      <c r="L150" s="4"/>
      <c r="M150" s="90" t="s">
        <v>325</v>
      </c>
      <c r="N150" s="10">
        <v>4</v>
      </c>
      <c r="O150" s="149">
        <f t="shared" si="46"/>
        <v>0.2</v>
      </c>
      <c r="P150" s="149">
        <f t="shared" si="47"/>
        <v>0.14285714285714285</v>
      </c>
      <c r="Q150" s="4"/>
      <c r="R150" s="90" t="s">
        <v>365</v>
      </c>
      <c r="S150" s="8">
        <v>4</v>
      </c>
      <c r="T150" s="149">
        <f t="shared" si="48"/>
        <v>0.2</v>
      </c>
      <c r="U150" s="149">
        <f t="shared" si="49"/>
        <v>0.14285714285714285</v>
      </c>
      <c r="V150" s="23"/>
    </row>
    <row r="151" spans="1:22" ht="17" thickBot="1" x14ac:dyDescent="0.25">
      <c r="A151" s="17" t="s">
        <v>437</v>
      </c>
      <c r="B151" s="9" t="s">
        <v>94</v>
      </c>
      <c r="C151" s="51" t="s">
        <v>86</v>
      </c>
      <c r="D151" s="44" t="s">
        <v>202</v>
      </c>
      <c r="E151" s="2">
        <v>0.05</v>
      </c>
      <c r="F151" s="85">
        <v>3.5714285714285712E-2</v>
      </c>
      <c r="G151" s="3"/>
      <c r="H151" s="90" t="s">
        <v>285</v>
      </c>
      <c r="I151" s="10">
        <v>4</v>
      </c>
      <c r="J151" s="84">
        <f t="shared" si="44"/>
        <v>0.2</v>
      </c>
      <c r="K151" s="84">
        <f t="shared" si="45"/>
        <v>0.14285714285714285</v>
      </c>
      <c r="L151" s="4"/>
      <c r="M151" s="90" t="s">
        <v>325</v>
      </c>
      <c r="N151" s="10">
        <v>4</v>
      </c>
      <c r="O151" s="149">
        <f t="shared" si="46"/>
        <v>0.2</v>
      </c>
      <c r="P151" s="149">
        <f t="shared" si="47"/>
        <v>0.14285714285714285</v>
      </c>
      <c r="Q151" s="4"/>
      <c r="R151" s="90" t="s">
        <v>365</v>
      </c>
      <c r="S151" s="8">
        <v>4</v>
      </c>
      <c r="T151" s="149">
        <f t="shared" si="48"/>
        <v>0.2</v>
      </c>
      <c r="U151" s="149">
        <f t="shared" si="49"/>
        <v>0.14285714285714285</v>
      </c>
      <c r="V151" s="23"/>
    </row>
    <row r="152" spans="1:22" ht="49" thickBot="1" x14ac:dyDescent="0.25">
      <c r="A152" s="17" t="s">
        <v>438</v>
      </c>
      <c r="B152" s="9" t="s">
        <v>94</v>
      </c>
      <c r="C152" s="51" t="s">
        <v>210</v>
      </c>
      <c r="D152" s="44" t="s">
        <v>202</v>
      </c>
      <c r="E152" s="2">
        <v>0.05</v>
      </c>
      <c r="F152" s="85">
        <v>3.5714285714285712E-2</v>
      </c>
      <c r="G152" s="3"/>
      <c r="H152" s="90" t="s">
        <v>288</v>
      </c>
      <c r="I152" s="10">
        <v>4</v>
      </c>
      <c r="J152" s="84">
        <f t="shared" si="44"/>
        <v>0.2</v>
      </c>
      <c r="K152" s="84">
        <f t="shared" si="45"/>
        <v>0.14285714285714285</v>
      </c>
      <c r="L152" s="4"/>
      <c r="M152" s="90" t="s">
        <v>325</v>
      </c>
      <c r="N152" s="137">
        <v>0</v>
      </c>
      <c r="O152" s="149">
        <f t="shared" si="46"/>
        <v>0</v>
      </c>
      <c r="P152" s="149">
        <f t="shared" si="47"/>
        <v>0</v>
      </c>
      <c r="Q152" s="4"/>
      <c r="R152" s="90"/>
      <c r="S152" s="146">
        <v>0</v>
      </c>
      <c r="T152" s="149">
        <f t="shared" si="48"/>
        <v>0</v>
      </c>
      <c r="U152" s="149">
        <f t="shared" si="49"/>
        <v>0</v>
      </c>
      <c r="V152" s="23"/>
    </row>
    <row r="153" spans="1:22" ht="17" thickBot="1" x14ac:dyDescent="0.25">
      <c r="A153" s="17" t="s">
        <v>439</v>
      </c>
      <c r="B153" s="9" t="s">
        <v>94</v>
      </c>
      <c r="C153" s="51" t="s">
        <v>87</v>
      </c>
      <c r="D153" s="44" t="s">
        <v>284</v>
      </c>
      <c r="E153" s="2">
        <v>0.05</v>
      </c>
      <c r="F153" s="85">
        <v>3.5714285714285712E-2</v>
      </c>
      <c r="G153" s="3"/>
      <c r="H153" s="90"/>
      <c r="I153" s="137">
        <v>0</v>
      </c>
      <c r="J153" s="84">
        <f t="shared" si="44"/>
        <v>0</v>
      </c>
      <c r="K153" s="84">
        <f t="shared" si="45"/>
        <v>0</v>
      </c>
      <c r="L153" s="4"/>
      <c r="M153" s="90" t="s">
        <v>325</v>
      </c>
      <c r="N153" s="10">
        <v>4</v>
      </c>
      <c r="O153" s="149">
        <f t="shared" si="46"/>
        <v>0.2</v>
      </c>
      <c r="P153" s="149">
        <f t="shared" si="47"/>
        <v>0.14285714285714285</v>
      </c>
      <c r="Q153" s="4"/>
      <c r="R153" s="90"/>
      <c r="S153" s="146">
        <v>0</v>
      </c>
      <c r="T153" s="149">
        <f t="shared" si="48"/>
        <v>0</v>
      </c>
      <c r="U153" s="149">
        <f t="shared" si="49"/>
        <v>0</v>
      </c>
      <c r="V153" s="23"/>
    </row>
    <row r="154" spans="1:22" ht="17" thickBot="1" x14ac:dyDescent="0.25">
      <c r="A154" s="17" t="s">
        <v>440</v>
      </c>
      <c r="B154" s="9" t="s">
        <v>94</v>
      </c>
      <c r="C154" s="51" t="s">
        <v>88</v>
      </c>
      <c r="D154" s="44" t="s">
        <v>284</v>
      </c>
      <c r="E154" s="2">
        <v>0.05</v>
      </c>
      <c r="F154" s="85">
        <v>3.5714285714285712E-2</v>
      </c>
      <c r="G154" s="3"/>
      <c r="H154" s="90"/>
      <c r="I154" s="137">
        <v>0</v>
      </c>
      <c r="J154" s="84">
        <f t="shared" si="44"/>
        <v>0</v>
      </c>
      <c r="K154" s="84">
        <f t="shared" si="45"/>
        <v>0</v>
      </c>
      <c r="L154" s="4"/>
      <c r="M154" s="90" t="s">
        <v>325</v>
      </c>
      <c r="N154" s="10">
        <v>4</v>
      </c>
      <c r="O154" s="149">
        <f t="shared" si="46"/>
        <v>0.2</v>
      </c>
      <c r="P154" s="149">
        <f t="shared" si="47"/>
        <v>0.14285714285714285</v>
      </c>
      <c r="Q154" s="4"/>
      <c r="R154" s="90"/>
      <c r="S154" s="146">
        <v>0</v>
      </c>
      <c r="T154" s="149">
        <f t="shared" si="48"/>
        <v>0</v>
      </c>
      <c r="U154" s="149">
        <f t="shared" si="49"/>
        <v>0</v>
      </c>
      <c r="V154" s="23"/>
    </row>
    <row r="155" spans="1:22" ht="33" thickBot="1" x14ac:dyDescent="0.25">
      <c r="A155" s="17" t="s">
        <v>441</v>
      </c>
      <c r="B155" s="9" t="s">
        <v>94</v>
      </c>
      <c r="C155" s="51" t="s">
        <v>211</v>
      </c>
      <c r="D155" s="44" t="s">
        <v>202</v>
      </c>
      <c r="E155" s="2">
        <v>0.05</v>
      </c>
      <c r="F155" s="85">
        <v>3.5714285714285712E-2</v>
      </c>
      <c r="G155" s="3"/>
      <c r="H155" s="90" t="s">
        <v>227</v>
      </c>
      <c r="I155" s="10">
        <v>4</v>
      </c>
      <c r="J155" s="84">
        <f t="shared" si="44"/>
        <v>0.2</v>
      </c>
      <c r="K155" s="84">
        <f t="shared" si="45"/>
        <v>0.14285714285714285</v>
      </c>
      <c r="L155" s="4"/>
      <c r="M155" s="90"/>
      <c r="N155" s="137">
        <v>0</v>
      </c>
      <c r="O155" s="149">
        <f t="shared" si="46"/>
        <v>0</v>
      </c>
      <c r="P155" s="149">
        <f t="shared" si="47"/>
        <v>0</v>
      </c>
      <c r="Q155" s="4"/>
      <c r="R155" s="90"/>
      <c r="S155" s="146">
        <v>0</v>
      </c>
      <c r="T155" s="149">
        <f t="shared" si="48"/>
        <v>0</v>
      </c>
      <c r="U155" s="149">
        <f t="shared" si="49"/>
        <v>0</v>
      </c>
      <c r="V155" s="23"/>
    </row>
    <row r="156" spans="1:22" ht="17" thickBot="1" x14ac:dyDescent="0.25">
      <c r="A156" s="17" t="s">
        <v>442</v>
      </c>
      <c r="B156" s="9" t="s">
        <v>94</v>
      </c>
      <c r="C156" s="51" t="s">
        <v>119</v>
      </c>
      <c r="D156" s="44" t="s">
        <v>284</v>
      </c>
      <c r="E156" s="2">
        <v>0.05</v>
      </c>
      <c r="F156" s="85">
        <v>3.5714285714285712E-2</v>
      </c>
      <c r="G156" s="3"/>
      <c r="H156" s="90"/>
      <c r="I156" s="137">
        <v>0</v>
      </c>
      <c r="J156" s="84">
        <f t="shared" si="44"/>
        <v>0</v>
      </c>
      <c r="K156" s="84">
        <f t="shared" si="45"/>
        <v>0</v>
      </c>
      <c r="L156" s="4"/>
      <c r="M156" s="90"/>
      <c r="N156" s="137">
        <v>0</v>
      </c>
      <c r="O156" s="149">
        <f t="shared" si="46"/>
        <v>0</v>
      </c>
      <c r="P156" s="149">
        <f t="shared" si="47"/>
        <v>0</v>
      </c>
      <c r="Q156" s="4"/>
      <c r="R156" s="90"/>
      <c r="S156" s="146">
        <v>0</v>
      </c>
      <c r="T156" s="149">
        <f t="shared" si="48"/>
        <v>0</v>
      </c>
      <c r="U156" s="149">
        <f t="shared" si="49"/>
        <v>0</v>
      </c>
      <c r="V156" s="23"/>
    </row>
    <row r="157" spans="1:22" ht="17" thickBot="1" x14ac:dyDescent="0.25">
      <c r="A157" s="17" t="s">
        <v>443</v>
      </c>
      <c r="B157" s="9" t="s">
        <v>94</v>
      </c>
      <c r="C157" s="51" t="s">
        <v>142</v>
      </c>
      <c r="D157" s="44" t="s">
        <v>284</v>
      </c>
      <c r="E157" s="2">
        <v>0.05</v>
      </c>
      <c r="F157" s="85">
        <v>3.5714285714285712E-2</v>
      </c>
      <c r="G157" s="3"/>
      <c r="H157" s="90"/>
      <c r="I157" s="137">
        <v>0</v>
      </c>
      <c r="J157" s="84">
        <f t="shared" si="44"/>
        <v>0</v>
      </c>
      <c r="K157" s="84">
        <f t="shared" si="45"/>
        <v>0</v>
      </c>
      <c r="L157" s="4"/>
      <c r="M157" s="90"/>
      <c r="N157" s="137">
        <v>0</v>
      </c>
      <c r="O157" s="149">
        <f t="shared" si="46"/>
        <v>0</v>
      </c>
      <c r="P157" s="149">
        <f t="shared" si="47"/>
        <v>0</v>
      </c>
      <c r="Q157" s="4"/>
      <c r="R157" s="90"/>
      <c r="S157" s="146">
        <v>0</v>
      </c>
      <c r="T157" s="149">
        <f t="shared" si="48"/>
        <v>0</v>
      </c>
      <c r="U157" s="149">
        <f t="shared" si="49"/>
        <v>0</v>
      </c>
      <c r="V157" s="23"/>
    </row>
    <row r="158" spans="1:22" ht="49" thickBot="1" x14ac:dyDescent="0.25">
      <c r="A158" s="17" t="s">
        <v>444</v>
      </c>
      <c r="B158" s="9" t="s">
        <v>94</v>
      </c>
      <c r="C158" s="46" t="s">
        <v>212</v>
      </c>
      <c r="D158" s="44" t="s">
        <v>290</v>
      </c>
      <c r="E158" s="2">
        <v>0.05</v>
      </c>
      <c r="F158" s="85">
        <v>3.5714285714285712E-2</v>
      </c>
      <c r="G158" s="3"/>
      <c r="H158" s="90" t="s">
        <v>285</v>
      </c>
      <c r="I158" s="10">
        <v>2</v>
      </c>
      <c r="J158" s="84">
        <f t="shared" si="44"/>
        <v>0.1</v>
      </c>
      <c r="K158" s="84">
        <f t="shared" si="45"/>
        <v>7.1428571428571425E-2</v>
      </c>
      <c r="L158" s="4"/>
      <c r="M158" s="90" t="s">
        <v>325</v>
      </c>
      <c r="N158" s="10">
        <v>2</v>
      </c>
      <c r="O158" s="149">
        <f t="shared" si="46"/>
        <v>0.1</v>
      </c>
      <c r="P158" s="149">
        <f t="shared" si="47"/>
        <v>7.1428571428571425E-2</v>
      </c>
      <c r="Q158" s="4"/>
      <c r="R158" s="90" t="s">
        <v>365</v>
      </c>
      <c r="S158" s="8">
        <v>2</v>
      </c>
      <c r="T158" s="149">
        <f t="shared" si="48"/>
        <v>0.1</v>
      </c>
      <c r="U158" s="149">
        <f t="shared" si="49"/>
        <v>7.1428571428571425E-2</v>
      </c>
      <c r="V158" s="23"/>
    </row>
    <row r="159" spans="1:22" ht="33" thickBot="1" x14ac:dyDescent="0.25">
      <c r="A159" s="17" t="s">
        <v>445</v>
      </c>
      <c r="B159" s="9" t="s">
        <v>94</v>
      </c>
      <c r="C159" s="46" t="s">
        <v>146</v>
      </c>
      <c r="D159" s="44" t="s">
        <v>290</v>
      </c>
      <c r="E159" s="2">
        <v>0.05</v>
      </c>
      <c r="F159" s="85">
        <v>3.5714285714285712E-2</v>
      </c>
      <c r="G159" s="3"/>
      <c r="H159" s="90" t="s">
        <v>285</v>
      </c>
      <c r="I159" s="10">
        <v>2</v>
      </c>
      <c r="J159" s="84">
        <f t="shared" si="44"/>
        <v>0.1</v>
      </c>
      <c r="K159" s="84">
        <f t="shared" si="45"/>
        <v>7.1428571428571425E-2</v>
      </c>
      <c r="L159" s="4"/>
      <c r="M159" s="90" t="s">
        <v>325</v>
      </c>
      <c r="N159" s="10">
        <v>2</v>
      </c>
      <c r="O159" s="149">
        <f t="shared" si="46"/>
        <v>0.1</v>
      </c>
      <c r="P159" s="149">
        <f t="shared" si="47"/>
        <v>7.1428571428571425E-2</v>
      </c>
      <c r="Q159" s="4"/>
      <c r="R159" s="90" t="s">
        <v>365</v>
      </c>
      <c r="S159" s="8">
        <v>2</v>
      </c>
      <c r="T159" s="149">
        <f t="shared" si="48"/>
        <v>0.1</v>
      </c>
      <c r="U159" s="149">
        <f t="shared" si="49"/>
        <v>7.1428571428571425E-2</v>
      </c>
      <c r="V159" s="23"/>
    </row>
    <row r="160" spans="1:22" ht="33" thickBot="1" x14ac:dyDescent="0.25">
      <c r="A160" s="17" t="s">
        <v>446</v>
      </c>
      <c r="B160" s="9" t="s">
        <v>94</v>
      </c>
      <c r="C160" s="46" t="s">
        <v>147</v>
      </c>
      <c r="D160" s="44" t="s">
        <v>290</v>
      </c>
      <c r="E160" s="2">
        <v>0.05</v>
      </c>
      <c r="F160" s="85">
        <v>3.5714285714285712E-2</v>
      </c>
      <c r="G160" s="3"/>
      <c r="H160" s="90" t="s">
        <v>285</v>
      </c>
      <c r="I160" s="10">
        <v>2</v>
      </c>
      <c r="J160" s="84">
        <f t="shared" si="44"/>
        <v>0.1</v>
      </c>
      <c r="K160" s="84">
        <f t="shared" si="45"/>
        <v>7.1428571428571425E-2</v>
      </c>
      <c r="L160" s="4"/>
      <c r="M160" s="90" t="s">
        <v>325</v>
      </c>
      <c r="N160" s="10">
        <v>2</v>
      </c>
      <c r="O160" s="149">
        <f t="shared" si="46"/>
        <v>0.1</v>
      </c>
      <c r="P160" s="149">
        <f t="shared" si="47"/>
        <v>7.1428571428571425E-2</v>
      </c>
      <c r="Q160" s="4"/>
      <c r="R160" s="90" t="s">
        <v>365</v>
      </c>
      <c r="S160" s="8">
        <v>2</v>
      </c>
      <c r="T160" s="149">
        <f t="shared" si="48"/>
        <v>0.1</v>
      </c>
      <c r="U160" s="149">
        <f t="shared" si="49"/>
        <v>7.1428571428571425E-2</v>
      </c>
      <c r="V160" s="23"/>
    </row>
    <row r="161" spans="1:22" ht="33" thickBot="1" x14ac:dyDescent="0.25">
      <c r="A161" s="17" t="s">
        <v>447</v>
      </c>
      <c r="B161" s="9" t="s">
        <v>94</v>
      </c>
      <c r="C161" s="46" t="s">
        <v>149</v>
      </c>
      <c r="D161" s="44" t="s">
        <v>290</v>
      </c>
      <c r="E161" s="2">
        <v>0.05</v>
      </c>
      <c r="F161" s="85">
        <v>3.5714285714285712E-2</v>
      </c>
      <c r="G161" s="3"/>
      <c r="H161" s="90" t="s">
        <v>285</v>
      </c>
      <c r="I161" s="10">
        <v>2</v>
      </c>
      <c r="J161" s="84">
        <f t="shared" si="44"/>
        <v>0.1</v>
      </c>
      <c r="K161" s="84">
        <f t="shared" si="45"/>
        <v>7.1428571428571425E-2</v>
      </c>
      <c r="L161" s="4"/>
      <c r="M161" s="90" t="s">
        <v>325</v>
      </c>
      <c r="N161" s="10">
        <v>2</v>
      </c>
      <c r="O161" s="149">
        <f t="shared" si="46"/>
        <v>0.1</v>
      </c>
      <c r="P161" s="149">
        <f t="shared" si="47"/>
        <v>7.1428571428571425E-2</v>
      </c>
      <c r="Q161" s="4"/>
      <c r="R161" s="90" t="s">
        <v>365</v>
      </c>
      <c r="S161" s="8">
        <v>2</v>
      </c>
      <c r="T161" s="149">
        <f t="shared" si="48"/>
        <v>0.1</v>
      </c>
      <c r="U161" s="149">
        <f t="shared" si="49"/>
        <v>7.1428571428571425E-2</v>
      </c>
      <c r="V161" s="23"/>
    </row>
    <row r="162" spans="1:22" ht="33" thickBot="1" x14ac:dyDescent="0.25">
      <c r="A162" s="17" t="s">
        <v>448</v>
      </c>
      <c r="B162" s="9" t="s">
        <v>94</v>
      </c>
      <c r="C162" s="46" t="s">
        <v>150</v>
      </c>
      <c r="D162" s="44" t="s">
        <v>290</v>
      </c>
      <c r="E162" s="2">
        <v>0.05</v>
      </c>
      <c r="F162" s="85">
        <v>3.5714285714285712E-2</v>
      </c>
      <c r="G162" s="3"/>
      <c r="H162" s="90" t="s">
        <v>285</v>
      </c>
      <c r="I162" s="10">
        <v>2</v>
      </c>
      <c r="J162" s="84">
        <f t="shared" si="44"/>
        <v>0.1</v>
      </c>
      <c r="K162" s="84">
        <f t="shared" si="45"/>
        <v>7.1428571428571425E-2</v>
      </c>
      <c r="L162" s="4"/>
      <c r="M162" s="90" t="s">
        <v>325</v>
      </c>
      <c r="N162" s="10">
        <v>2</v>
      </c>
      <c r="O162" s="149">
        <f t="shared" si="46"/>
        <v>0.1</v>
      </c>
      <c r="P162" s="149">
        <f t="shared" si="47"/>
        <v>7.1428571428571425E-2</v>
      </c>
      <c r="Q162" s="4"/>
      <c r="R162" s="90" t="s">
        <v>365</v>
      </c>
      <c r="S162" s="8">
        <v>2</v>
      </c>
      <c r="T162" s="149">
        <f t="shared" si="48"/>
        <v>0.1</v>
      </c>
      <c r="U162" s="149">
        <f t="shared" si="49"/>
        <v>7.1428571428571425E-2</v>
      </c>
      <c r="V162" s="23"/>
    </row>
    <row r="163" spans="1:22" ht="33" thickBot="1" x14ac:dyDescent="0.25">
      <c r="A163" s="17" t="s">
        <v>449</v>
      </c>
      <c r="B163" s="9" t="s">
        <v>94</v>
      </c>
      <c r="C163" s="46" t="s">
        <v>148</v>
      </c>
      <c r="D163" s="44" t="s">
        <v>290</v>
      </c>
      <c r="E163" s="2">
        <v>0.05</v>
      </c>
      <c r="F163" s="85">
        <v>3.5714285714285712E-2</v>
      </c>
      <c r="G163" s="3"/>
      <c r="H163" s="90" t="s">
        <v>285</v>
      </c>
      <c r="I163" s="10">
        <v>2</v>
      </c>
      <c r="J163" s="84">
        <f t="shared" si="44"/>
        <v>0.1</v>
      </c>
      <c r="K163" s="84">
        <f t="shared" si="45"/>
        <v>7.1428571428571425E-2</v>
      </c>
      <c r="L163" s="4"/>
      <c r="M163" s="90" t="s">
        <v>325</v>
      </c>
      <c r="N163" s="10">
        <v>2</v>
      </c>
      <c r="O163" s="149">
        <f t="shared" si="46"/>
        <v>0.1</v>
      </c>
      <c r="P163" s="149">
        <f t="shared" si="47"/>
        <v>7.1428571428571425E-2</v>
      </c>
      <c r="Q163" s="4"/>
      <c r="R163" s="90" t="s">
        <v>365</v>
      </c>
      <c r="S163" s="8">
        <v>2</v>
      </c>
      <c r="T163" s="149">
        <f t="shared" si="48"/>
        <v>0.1</v>
      </c>
      <c r="U163" s="149">
        <f t="shared" si="49"/>
        <v>7.1428571428571425E-2</v>
      </c>
      <c r="V163" s="23"/>
    </row>
    <row r="164" spans="1:22" ht="32" x14ac:dyDescent="0.2">
      <c r="A164" s="17" t="s">
        <v>450</v>
      </c>
      <c r="B164" s="9" t="s">
        <v>94</v>
      </c>
      <c r="C164" s="46" t="s">
        <v>89</v>
      </c>
      <c r="D164" s="44" t="s">
        <v>202</v>
      </c>
      <c r="E164" s="2">
        <v>0.05</v>
      </c>
      <c r="F164" s="85">
        <v>3.5714285714285712E-2</v>
      </c>
      <c r="G164" s="3"/>
      <c r="H164" s="90" t="s">
        <v>291</v>
      </c>
      <c r="I164" s="10">
        <v>4</v>
      </c>
      <c r="J164" s="84">
        <f t="shared" si="44"/>
        <v>0.2</v>
      </c>
      <c r="K164" s="84">
        <f t="shared" si="45"/>
        <v>0.14285714285714285</v>
      </c>
      <c r="L164" s="4"/>
      <c r="M164" s="90"/>
      <c r="N164" s="137">
        <v>0</v>
      </c>
      <c r="O164" s="149">
        <f t="shared" si="46"/>
        <v>0</v>
      </c>
      <c r="P164" s="149">
        <f t="shared" si="47"/>
        <v>0</v>
      </c>
      <c r="Q164" s="4"/>
      <c r="R164" s="90" t="s">
        <v>365</v>
      </c>
      <c r="S164" s="146">
        <v>0</v>
      </c>
      <c r="T164" s="149">
        <f t="shared" si="48"/>
        <v>0</v>
      </c>
      <c r="U164" s="149">
        <f t="shared" si="49"/>
        <v>0</v>
      </c>
      <c r="V164" s="23"/>
    </row>
    <row r="165" spans="1:22" ht="16" thickBot="1" x14ac:dyDescent="0.25">
      <c r="A165" s="6"/>
      <c r="B165" s="6"/>
      <c r="C165" s="47"/>
      <c r="D165" s="59"/>
      <c r="E165" s="27"/>
      <c r="F165" s="27"/>
      <c r="G165" s="3"/>
      <c r="H165" s="27"/>
      <c r="I165" s="27"/>
      <c r="J165" s="92"/>
      <c r="K165" s="92"/>
      <c r="L165" s="4"/>
      <c r="M165" s="156"/>
      <c r="N165" s="27"/>
      <c r="O165" s="59"/>
      <c r="P165" s="59"/>
      <c r="Q165" s="4"/>
      <c r="R165" s="27"/>
      <c r="S165" s="27"/>
      <c r="T165" s="27"/>
      <c r="U165" s="27"/>
      <c r="V165" s="23"/>
    </row>
    <row r="166" spans="1:22" ht="49" thickBot="1" x14ac:dyDescent="0.25">
      <c r="A166" s="17" t="s">
        <v>451</v>
      </c>
      <c r="B166" s="8" t="s">
        <v>95</v>
      </c>
      <c r="C166" s="46" t="s">
        <v>293</v>
      </c>
      <c r="D166" s="44" t="s">
        <v>202</v>
      </c>
      <c r="E166" s="7">
        <v>0</v>
      </c>
      <c r="F166" s="85">
        <v>3.5714285714285712E-2</v>
      </c>
      <c r="G166" s="3"/>
      <c r="H166" s="90" t="s">
        <v>292</v>
      </c>
      <c r="I166" s="10">
        <v>4</v>
      </c>
      <c r="J166" s="84">
        <v>0</v>
      </c>
      <c r="K166" s="84">
        <f t="shared" si="45"/>
        <v>0.14285714285714285</v>
      </c>
      <c r="L166" s="4"/>
      <c r="M166" s="90"/>
      <c r="N166" s="137">
        <v>0</v>
      </c>
      <c r="O166" s="149">
        <f t="shared" si="46"/>
        <v>0</v>
      </c>
      <c r="P166" s="149">
        <f t="shared" si="47"/>
        <v>0</v>
      </c>
      <c r="Q166" s="4"/>
      <c r="R166" s="90" t="s">
        <v>365</v>
      </c>
      <c r="S166" s="146">
        <v>0</v>
      </c>
      <c r="T166" s="149">
        <f t="shared" si="48"/>
        <v>0</v>
      </c>
      <c r="U166" s="149">
        <f t="shared" si="49"/>
        <v>0</v>
      </c>
      <c r="V166" s="23"/>
    </row>
    <row r="167" spans="1:22" ht="17" thickBot="1" x14ac:dyDescent="0.25">
      <c r="A167" s="17" t="s">
        <v>452</v>
      </c>
      <c r="B167" s="8" t="s">
        <v>95</v>
      </c>
      <c r="C167" s="46" t="s">
        <v>90</v>
      </c>
      <c r="D167" s="44" t="s">
        <v>202</v>
      </c>
      <c r="E167" s="7">
        <v>0</v>
      </c>
      <c r="F167" s="85">
        <v>3.5714285714285712E-2</v>
      </c>
      <c r="G167" s="3"/>
      <c r="H167" s="90" t="s">
        <v>291</v>
      </c>
      <c r="I167" s="10">
        <v>4</v>
      </c>
      <c r="J167" s="84">
        <v>0</v>
      </c>
      <c r="K167" s="84">
        <f t="shared" si="45"/>
        <v>0.14285714285714285</v>
      </c>
      <c r="L167" s="4"/>
      <c r="M167" s="90" t="s">
        <v>325</v>
      </c>
      <c r="N167" s="10">
        <v>4</v>
      </c>
      <c r="O167" s="149">
        <f t="shared" si="46"/>
        <v>0</v>
      </c>
      <c r="P167" s="149">
        <f t="shared" si="47"/>
        <v>0.14285714285714285</v>
      </c>
      <c r="Q167" s="4"/>
      <c r="R167" s="90" t="s">
        <v>365</v>
      </c>
      <c r="S167" s="146">
        <v>0</v>
      </c>
      <c r="T167" s="149">
        <f t="shared" si="48"/>
        <v>0</v>
      </c>
      <c r="U167" s="149">
        <f t="shared" si="49"/>
        <v>0</v>
      </c>
      <c r="V167" s="23"/>
    </row>
    <row r="168" spans="1:22" ht="33" thickBot="1" x14ac:dyDescent="0.25">
      <c r="A168" s="17" t="s">
        <v>453</v>
      </c>
      <c r="B168" s="8" t="s">
        <v>95</v>
      </c>
      <c r="C168" s="46" t="s">
        <v>91</v>
      </c>
      <c r="D168" s="44" t="s">
        <v>353</v>
      </c>
      <c r="E168" s="7">
        <v>0</v>
      </c>
      <c r="F168" s="85">
        <v>3.5714285714285712E-2</v>
      </c>
      <c r="G168" s="3"/>
      <c r="H168" s="90" t="s">
        <v>294</v>
      </c>
      <c r="I168" s="10">
        <v>4</v>
      </c>
      <c r="J168" s="84">
        <v>0</v>
      </c>
      <c r="K168" s="84">
        <f t="shared" si="45"/>
        <v>0.14285714285714285</v>
      </c>
      <c r="L168" s="4"/>
      <c r="M168" s="90" t="s">
        <v>325</v>
      </c>
      <c r="N168" s="10">
        <v>2</v>
      </c>
      <c r="O168" s="149">
        <f t="shared" si="46"/>
        <v>0</v>
      </c>
      <c r="P168" s="149">
        <f t="shared" si="47"/>
        <v>7.1428571428571425E-2</v>
      </c>
      <c r="Q168" s="4"/>
      <c r="R168" s="90" t="s">
        <v>365</v>
      </c>
      <c r="S168" s="146">
        <v>0</v>
      </c>
      <c r="T168" s="149">
        <f t="shared" si="48"/>
        <v>0</v>
      </c>
      <c r="U168" s="149">
        <f>S168*$F168</f>
        <v>0</v>
      </c>
      <c r="V168" s="23"/>
    </row>
    <row r="169" spans="1:22" ht="22.5" customHeight="1" thickBot="1" x14ac:dyDescent="0.25">
      <c r="A169" s="17" t="s">
        <v>454</v>
      </c>
      <c r="B169" s="8" t="s">
        <v>95</v>
      </c>
      <c r="C169" s="60" t="s">
        <v>295</v>
      </c>
      <c r="D169" s="44" t="s">
        <v>202</v>
      </c>
      <c r="E169" s="7">
        <v>0</v>
      </c>
      <c r="F169" s="85">
        <v>3.5714285714285712E-2</v>
      </c>
      <c r="G169" s="3"/>
      <c r="H169" s="90"/>
      <c r="I169" s="137">
        <v>0</v>
      </c>
      <c r="J169" s="84">
        <v>0</v>
      </c>
      <c r="K169" s="84">
        <f t="shared" si="45"/>
        <v>0</v>
      </c>
      <c r="L169" s="4"/>
      <c r="M169" s="90"/>
      <c r="N169" s="137">
        <v>0</v>
      </c>
      <c r="O169" s="149">
        <f t="shared" si="46"/>
        <v>0</v>
      </c>
      <c r="P169" s="149">
        <f t="shared" si="47"/>
        <v>0</v>
      </c>
      <c r="Q169" s="4"/>
      <c r="R169" s="90" t="s">
        <v>365</v>
      </c>
      <c r="S169" s="146">
        <v>0</v>
      </c>
      <c r="T169" s="149">
        <f t="shared" si="48"/>
        <v>0</v>
      </c>
      <c r="U169" s="149">
        <f t="shared" si="49"/>
        <v>0</v>
      </c>
      <c r="V169" s="23"/>
    </row>
    <row r="170" spans="1:22" ht="32" x14ac:dyDescent="0.2">
      <c r="A170" s="17" t="s">
        <v>455</v>
      </c>
      <c r="B170" s="8" t="s">
        <v>95</v>
      </c>
      <c r="C170" s="46" t="s">
        <v>145</v>
      </c>
      <c r="D170" s="44" t="s">
        <v>296</v>
      </c>
      <c r="E170" s="7">
        <v>0</v>
      </c>
      <c r="F170" s="85">
        <v>3.5714285714285712E-2</v>
      </c>
      <c r="G170" s="3"/>
      <c r="H170" s="90"/>
      <c r="I170" s="137">
        <v>0</v>
      </c>
      <c r="J170" s="84">
        <v>0</v>
      </c>
      <c r="K170" s="84">
        <f t="shared" si="45"/>
        <v>0</v>
      </c>
      <c r="L170" s="4"/>
      <c r="M170" s="90"/>
      <c r="N170" s="137">
        <v>0</v>
      </c>
      <c r="O170" s="149">
        <f t="shared" si="46"/>
        <v>0</v>
      </c>
      <c r="P170" s="149">
        <f t="shared" si="47"/>
        <v>0</v>
      </c>
      <c r="Q170" s="4"/>
      <c r="R170" s="90" t="s">
        <v>365</v>
      </c>
      <c r="S170" s="146">
        <v>0</v>
      </c>
      <c r="T170" s="149">
        <f t="shared" si="48"/>
        <v>0</v>
      </c>
      <c r="U170" s="149">
        <f t="shared" si="49"/>
        <v>0</v>
      </c>
      <c r="V170" s="23"/>
    </row>
    <row r="171" spans="1:22" x14ac:dyDescent="0.2">
      <c r="A171" s="15"/>
      <c r="B171" s="15"/>
      <c r="C171" s="45"/>
      <c r="D171" s="45"/>
      <c r="E171" s="4"/>
      <c r="F171" s="4"/>
      <c r="G171" s="3"/>
      <c r="H171" s="3"/>
      <c r="I171" s="22" t="s">
        <v>97</v>
      </c>
      <c r="J171" s="89">
        <f>SUM(J145:J164)</f>
        <v>2.2000000000000006</v>
      </c>
      <c r="K171" s="83">
        <f>SUM(K145:K170)</f>
        <v>1.9999999999999993</v>
      </c>
      <c r="L171" s="4"/>
      <c r="M171" s="4"/>
      <c r="N171" s="22" t="s">
        <v>97</v>
      </c>
      <c r="O171" s="89">
        <f>SUM(O145:O164)</f>
        <v>1.8000000000000005</v>
      </c>
      <c r="P171" s="83">
        <f>SUM(P145:P170)</f>
        <v>1.4999999999999996</v>
      </c>
      <c r="Q171" s="4"/>
      <c r="R171" s="4"/>
      <c r="S171" s="22" t="s">
        <v>97</v>
      </c>
      <c r="T171" s="89">
        <f>SUM(T145:T164)</f>
        <v>1.8000000000000005</v>
      </c>
      <c r="U171" s="83">
        <f>SUM(U145:U170)</f>
        <v>1.2857142857142854</v>
      </c>
      <c r="V171" s="23"/>
    </row>
    <row r="172" spans="1:22" s="23" customFormat="1" ht="28.5" customHeight="1" x14ac:dyDescent="0.2">
      <c r="A172" s="15"/>
      <c r="B172" s="15"/>
      <c r="C172" s="45"/>
      <c r="D172" s="45"/>
      <c r="E172" s="4"/>
      <c r="F172" s="4"/>
      <c r="G172" s="3"/>
      <c r="H172" s="3"/>
      <c r="I172" s="3"/>
      <c r="J172" s="3"/>
      <c r="K172" s="3"/>
      <c r="L172" s="4"/>
      <c r="M172" s="4"/>
      <c r="N172" s="3"/>
      <c r="O172" s="3"/>
      <c r="P172" s="3"/>
      <c r="Q172" s="4"/>
      <c r="R172" s="4"/>
      <c r="S172" s="3"/>
      <c r="T172" s="3"/>
      <c r="U172" s="3"/>
    </row>
    <row r="173" spans="1:22" s="23" customFormat="1" ht="28.5" customHeight="1" x14ac:dyDescent="0.2">
      <c r="A173" s="15"/>
      <c r="B173" s="15"/>
      <c r="C173" s="45"/>
      <c r="D173" s="45"/>
      <c r="E173" s="21" t="s">
        <v>172</v>
      </c>
      <c r="F173" s="21" t="s">
        <v>171</v>
      </c>
      <c r="G173" s="3"/>
      <c r="H173" s="3"/>
      <c r="I173" s="3"/>
      <c r="J173" s="3"/>
      <c r="K173" s="3"/>
      <c r="L173" s="4"/>
      <c r="M173" s="4"/>
      <c r="N173" s="3"/>
      <c r="O173" s="3"/>
      <c r="P173" s="3"/>
      <c r="Q173" s="4"/>
      <c r="R173" s="4"/>
      <c r="S173" s="3"/>
      <c r="T173" s="3"/>
      <c r="U173" s="3"/>
    </row>
    <row r="174" spans="1:22" s="23" customFormat="1" ht="30" customHeight="1" x14ac:dyDescent="0.2">
      <c r="A174" s="15"/>
      <c r="B174" s="15"/>
      <c r="C174" s="45"/>
      <c r="D174" s="45"/>
      <c r="E174" s="169" t="s">
        <v>369</v>
      </c>
      <c r="F174" s="170"/>
      <c r="G174" s="3"/>
      <c r="H174" s="3"/>
      <c r="I174" s="3"/>
      <c r="J174" s="3"/>
      <c r="K174" s="3"/>
      <c r="L174" s="4"/>
      <c r="M174" s="4"/>
      <c r="N174" s="3"/>
      <c r="O174" s="3"/>
      <c r="P174" s="3"/>
      <c r="Q174" s="4"/>
      <c r="R174" s="4"/>
      <c r="S174" s="3"/>
      <c r="T174" s="3"/>
      <c r="U174" s="3"/>
    </row>
    <row r="175" spans="1:22" ht="32" x14ac:dyDescent="0.2">
      <c r="A175" s="19" t="s">
        <v>138</v>
      </c>
      <c r="B175" s="34" t="s">
        <v>141</v>
      </c>
      <c r="C175" s="21" t="s">
        <v>121</v>
      </c>
      <c r="D175" s="21" t="s">
        <v>174</v>
      </c>
      <c r="E175" s="36">
        <f>1/COUNTA(C176:C188)</f>
        <v>7.6923076923076927E-2</v>
      </c>
      <c r="F175" s="36">
        <f>1/COUNTA(C176:C192)</f>
        <v>6.25E-2</v>
      </c>
      <c r="G175" s="3"/>
      <c r="H175" s="34" t="s">
        <v>217</v>
      </c>
      <c r="I175" s="20" t="s">
        <v>170</v>
      </c>
      <c r="J175" s="21" t="s">
        <v>173</v>
      </c>
      <c r="K175" s="21" t="s">
        <v>97</v>
      </c>
      <c r="L175" s="4"/>
      <c r="M175" s="34" t="s">
        <v>217</v>
      </c>
      <c r="N175" s="20" t="s">
        <v>170</v>
      </c>
      <c r="O175" s="21" t="s">
        <v>173</v>
      </c>
      <c r="P175" s="20" t="s">
        <v>97</v>
      </c>
      <c r="Q175" s="4"/>
      <c r="R175" s="34" t="s">
        <v>217</v>
      </c>
      <c r="S175" s="20" t="s">
        <v>170</v>
      </c>
      <c r="T175" s="21" t="s">
        <v>173</v>
      </c>
      <c r="U175" s="20" t="s">
        <v>97</v>
      </c>
      <c r="V175" s="23"/>
    </row>
    <row r="176" spans="1:22" ht="48" x14ac:dyDescent="0.2">
      <c r="A176" s="17" t="s">
        <v>405</v>
      </c>
      <c r="B176" s="9" t="s">
        <v>94</v>
      </c>
      <c r="C176" s="46" t="s">
        <v>151</v>
      </c>
      <c r="D176" s="46" t="s">
        <v>326</v>
      </c>
      <c r="E176" s="88">
        <v>7.1428571428571425E-2</v>
      </c>
      <c r="F176" s="88">
        <v>5.8823529411764705E-2</v>
      </c>
      <c r="G176" s="3"/>
      <c r="H176" s="90" t="s">
        <v>297</v>
      </c>
      <c r="I176" s="10">
        <v>4</v>
      </c>
      <c r="J176" s="84">
        <f>I176*$E176</f>
        <v>0.2857142857142857</v>
      </c>
      <c r="K176" s="84">
        <f>I176*$F176</f>
        <v>0.23529411764705882</v>
      </c>
      <c r="L176" s="4"/>
      <c r="M176" s="90" t="s">
        <v>325</v>
      </c>
      <c r="N176" s="153">
        <v>2</v>
      </c>
      <c r="O176" s="149">
        <f>N176*$E176</f>
        <v>0.14285714285714285</v>
      </c>
      <c r="P176" s="149">
        <f>N176*$F176</f>
        <v>0.11764705882352941</v>
      </c>
      <c r="Q176" s="4"/>
      <c r="R176" s="90" t="s">
        <v>364</v>
      </c>
      <c r="S176" s="146">
        <v>0</v>
      </c>
      <c r="T176" s="149">
        <f>S176*$E176</f>
        <v>0</v>
      </c>
      <c r="U176" s="149">
        <f>S176*$F176</f>
        <v>0</v>
      </c>
      <c r="V176" s="23"/>
    </row>
    <row r="177" spans="1:22" ht="37.5" customHeight="1" x14ac:dyDescent="0.2">
      <c r="A177" s="17" t="s">
        <v>406</v>
      </c>
      <c r="B177" s="9" t="s">
        <v>94</v>
      </c>
      <c r="C177" s="50" t="s">
        <v>152</v>
      </c>
      <c r="D177" s="46" t="s">
        <v>186</v>
      </c>
      <c r="E177" s="88">
        <v>7.1428571428571425E-2</v>
      </c>
      <c r="F177" s="88">
        <v>5.8823529411764705E-2</v>
      </c>
      <c r="G177" s="3"/>
      <c r="H177" s="90"/>
      <c r="I177" s="137">
        <v>0</v>
      </c>
      <c r="J177" s="84">
        <f t="shared" ref="J177:J188" si="50">I177*E177</f>
        <v>0</v>
      </c>
      <c r="K177" s="84">
        <f t="shared" ref="K177:K192" si="51">I177*F177</f>
        <v>0</v>
      </c>
      <c r="L177" s="4"/>
      <c r="M177" s="90"/>
      <c r="N177" s="146">
        <v>0</v>
      </c>
      <c r="O177" s="149">
        <f t="shared" ref="O177:O192" si="52">N177*$E177</f>
        <v>0</v>
      </c>
      <c r="P177" s="149">
        <f t="shared" ref="P177:P192" si="53">N177*$F177</f>
        <v>0</v>
      </c>
      <c r="Q177" s="4"/>
      <c r="R177" s="90"/>
      <c r="S177" s="146">
        <v>0</v>
      </c>
      <c r="T177" s="149">
        <f t="shared" ref="T177:T192" si="54">S177*$E177</f>
        <v>0</v>
      </c>
      <c r="U177" s="149">
        <f t="shared" ref="U177:U192" si="55">S177*$F177</f>
        <v>0</v>
      </c>
      <c r="V177" s="23"/>
    </row>
    <row r="178" spans="1:22" ht="108.75" customHeight="1" x14ac:dyDescent="0.2">
      <c r="A178" s="17" t="s">
        <v>407</v>
      </c>
      <c r="B178" s="9" t="s">
        <v>94</v>
      </c>
      <c r="C178" s="52" t="s">
        <v>153</v>
      </c>
      <c r="D178" s="60" t="s">
        <v>187</v>
      </c>
      <c r="E178" s="88">
        <v>7.1428571428571425E-2</v>
      </c>
      <c r="F178" s="88">
        <v>5.8823529411764705E-2</v>
      </c>
      <c r="G178" s="3"/>
      <c r="H178" s="90" t="s">
        <v>298</v>
      </c>
      <c r="I178" s="10">
        <v>4</v>
      </c>
      <c r="J178" s="84">
        <f t="shared" si="50"/>
        <v>0.2857142857142857</v>
      </c>
      <c r="K178" s="84">
        <f t="shared" si="51"/>
        <v>0.23529411764705882</v>
      </c>
      <c r="L178" s="4"/>
      <c r="M178" s="90" t="s">
        <v>354</v>
      </c>
      <c r="N178" s="8">
        <v>4</v>
      </c>
      <c r="O178" s="149">
        <f t="shared" si="52"/>
        <v>0.2857142857142857</v>
      </c>
      <c r="P178" s="149">
        <f t="shared" si="53"/>
        <v>0.23529411764705882</v>
      </c>
      <c r="Q178" s="4"/>
      <c r="R178" s="90" t="s">
        <v>380</v>
      </c>
      <c r="S178" s="8">
        <v>4</v>
      </c>
      <c r="T178" s="149">
        <f t="shared" si="54"/>
        <v>0.2857142857142857</v>
      </c>
      <c r="U178" s="149">
        <f t="shared" si="55"/>
        <v>0.23529411764705882</v>
      </c>
      <c r="V178" s="23"/>
    </row>
    <row r="179" spans="1:22" ht="56.25" customHeight="1" x14ac:dyDescent="0.2">
      <c r="A179" s="17" t="s">
        <v>408</v>
      </c>
      <c r="B179" s="9" t="s">
        <v>94</v>
      </c>
      <c r="C179" s="52" t="s">
        <v>154</v>
      </c>
      <c r="D179" s="60" t="s">
        <v>188</v>
      </c>
      <c r="E179" s="88">
        <v>7.1428571428571425E-2</v>
      </c>
      <c r="F179" s="88">
        <v>5.8823529411764705E-2</v>
      </c>
      <c r="G179" s="3"/>
      <c r="H179" s="90" t="s">
        <v>244</v>
      </c>
      <c r="I179" s="137">
        <v>0</v>
      </c>
      <c r="J179" s="84">
        <f t="shared" si="50"/>
        <v>0</v>
      </c>
      <c r="K179" s="84">
        <f t="shared" si="51"/>
        <v>0</v>
      </c>
      <c r="L179" s="4"/>
      <c r="M179" s="90" t="s">
        <v>355</v>
      </c>
      <c r="N179" s="8">
        <v>4</v>
      </c>
      <c r="O179" s="149">
        <f t="shared" si="52"/>
        <v>0.2857142857142857</v>
      </c>
      <c r="P179" s="149">
        <f t="shared" si="53"/>
        <v>0.23529411764705882</v>
      </c>
      <c r="Q179" s="4"/>
      <c r="R179" s="90" t="s">
        <v>386</v>
      </c>
      <c r="S179" s="8">
        <v>4</v>
      </c>
      <c r="T179" s="149">
        <f t="shared" si="54"/>
        <v>0.2857142857142857</v>
      </c>
      <c r="U179" s="149">
        <f t="shared" si="55"/>
        <v>0.23529411764705882</v>
      </c>
      <c r="V179" s="23"/>
    </row>
    <row r="180" spans="1:22" ht="48" x14ac:dyDescent="0.2">
      <c r="A180" s="17" t="s">
        <v>409</v>
      </c>
      <c r="B180" s="9" t="s">
        <v>95</v>
      </c>
      <c r="C180" s="52" t="s">
        <v>155</v>
      </c>
      <c r="D180" s="46" t="s">
        <v>190</v>
      </c>
      <c r="E180" s="88">
        <v>7.1428571428571425E-2</v>
      </c>
      <c r="F180" s="88">
        <v>5.8823529411764705E-2</v>
      </c>
      <c r="G180" s="3"/>
      <c r="H180" s="90" t="s">
        <v>299</v>
      </c>
      <c r="I180" s="10">
        <v>4</v>
      </c>
      <c r="J180" s="84">
        <f t="shared" si="50"/>
        <v>0.2857142857142857</v>
      </c>
      <c r="K180" s="84">
        <f t="shared" si="51"/>
        <v>0.23529411764705882</v>
      </c>
      <c r="L180" s="4"/>
      <c r="M180" s="90"/>
      <c r="N180" s="146">
        <v>0</v>
      </c>
      <c r="O180" s="149">
        <f t="shared" si="52"/>
        <v>0</v>
      </c>
      <c r="P180" s="149">
        <f t="shared" si="53"/>
        <v>0</v>
      </c>
      <c r="Q180" s="4"/>
      <c r="R180" s="90"/>
      <c r="S180" s="146">
        <v>0</v>
      </c>
      <c r="T180" s="149">
        <f t="shared" si="54"/>
        <v>0</v>
      </c>
      <c r="U180" s="149">
        <f t="shared" si="55"/>
        <v>0</v>
      </c>
      <c r="V180" s="23"/>
    </row>
    <row r="181" spans="1:22" ht="16" x14ac:dyDescent="0.2">
      <c r="A181" s="17" t="s">
        <v>410</v>
      </c>
      <c r="B181" s="9" t="s">
        <v>94</v>
      </c>
      <c r="C181" s="138" t="s">
        <v>156</v>
      </c>
      <c r="D181" s="61"/>
      <c r="E181" s="88">
        <v>7.1428571428571425E-2</v>
      </c>
      <c r="F181" s="88">
        <v>5.8823529411764705E-2</v>
      </c>
      <c r="G181" s="3"/>
      <c r="H181" s="90"/>
      <c r="I181" s="10"/>
      <c r="J181" s="84">
        <f t="shared" si="50"/>
        <v>0</v>
      </c>
      <c r="K181" s="84">
        <f t="shared" si="51"/>
        <v>0</v>
      </c>
      <c r="L181" s="4"/>
      <c r="M181" s="90"/>
      <c r="N181" s="8"/>
      <c r="O181" s="149">
        <f t="shared" si="52"/>
        <v>0</v>
      </c>
      <c r="P181" s="149">
        <f t="shared" si="53"/>
        <v>0</v>
      </c>
      <c r="Q181" s="4"/>
      <c r="R181" s="90"/>
      <c r="S181" s="8"/>
      <c r="T181" s="149">
        <f t="shared" si="54"/>
        <v>0</v>
      </c>
      <c r="U181" s="149">
        <f t="shared" si="55"/>
        <v>0</v>
      </c>
      <c r="V181" s="23"/>
    </row>
    <row r="182" spans="1:22" ht="48" x14ac:dyDescent="0.2">
      <c r="A182" s="17" t="s">
        <v>411</v>
      </c>
      <c r="B182" s="9" t="s">
        <v>94</v>
      </c>
      <c r="C182" s="53" t="s">
        <v>157</v>
      </c>
      <c r="D182" s="60" t="s">
        <v>301</v>
      </c>
      <c r="E182" s="88">
        <v>7.1428571428571425E-2</v>
      </c>
      <c r="F182" s="88">
        <v>5.8823529411764705E-2</v>
      </c>
      <c r="G182" s="3"/>
      <c r="H182" s="90" t="s">
        <v>300</v>
      </c>
      <c r="I182" s="10">
        <v>2</v>
      </c>
      <c r="J182" s="84">
        <f t="shared" si="50"/>
        <v>0.14285714285714285</v>
      </c>
      <c r="K182" s="84">
        <f t="shared" si="51"/>
        <v>0.11764705882352941</v>
      </c>
      <c r="L182" s="4"/>
      <c r="M182" s="90" t="s">
        <v>356</v>
      </c>
      <c r="N182" s="8">
        <v>2</v>
      </c>
      <c r="O182" s="149">
        <f t="shared" si="52"/>
        <v>0.14285714285714285</v>
      </c>
      <c r="P182" s="149">
        <f t="shared" si="53"/>
        <v>0.11764705882352941</v>
      </c>
      <c r="Q182" s="4"/>
      <c r="R182" s="90" t="s">
        <v>387</v>
      </c>
      <c r="S182" s="8">
        <v>2</v>
      </c>
      <c r="T182" s="149">
        <f t="shared" si="54"/>
        <v>0.14285714285714285</v>
      </c>
      <c r="U182" s="149">
        <f t="shared" si="55"/>
        <v>0.11764705882352941</v>
      </c>
      <c r="V182" s="23"/>
    </row>
    <row r="183" spans="1:22" ht="102" customHeight="1" x14ac:dyDescent="0.2">
      <c r="A183" s="17" t="s">
        <v>412</v>
      </c>
      <c r="B183" s="9" t="s">
        <v>94</v>
      </c>
      <c r="C183" s="53" t="s">
        <v>158</v>
      </c>
      <c r="D183" s="62" t="s">
        <v>189</v>
      </c>
      <c r="E183" s="88">
        <v>7.1428571428571425E-2</v>
      </c>
      <c r="F183" s="88">
        <v>5.8823529411764705E-2</v>
      </c>
      <c r="G183" s="3"/>
      <c r="H183" s="90" t="s">
        <v>302</v>
      </c>
      <c r="I183" s="10">
        <v>4</v>
      </c>
      <c r="J183" s="84">
        <f t="shared" si="50"/>
        <v>0.2857142857142857</v>
      </c>
      <c r="K183" s="84">
        <f t="shared" si="51"/>
        <v>0.23529411764705882</v>
      </c>
      <c r="L183" s="4"/>
      <c r="M183" s="90" t="s">
        <v>357</v>
      </c>
      <c r="N183" s="8">
        <v>4</v>
      </c>
      <c r="O183" s="149">
        <f t="shared" si="52"/>
        <v>0.2857142857142857</v>
      </c>
      <c r="P183" s="149">
        <f t="shared" si="53"/>
        <v>0.23529411764705882</v>
      </c>
      <c r="Q183" s="4"/>
      <c r="R183" s="90" t="s">
        <v>388</v>
      </c>
      <c r="S183" s="8">
        <v>4</v>
      </c>
      <c r="T183" s="149">
        <f t="shared" si="54"/>
        <v>0.2857142857142857</v>
      </c>
      <c r="U183" s="149">
        <f t="shared" si="55"/>
        <v>0.23529411764705882</v>
      </c>
      <c r="V183" s="23"/>
    </row>
    <row r="184" spans="1:22" ht="224" x14ac:dyDescent="0.2">
      <c r="A184" s="17" t="s">
        <v>413</v>
      </c>
      <c r="B184" s="9" t="s">
        <v>94</v>
      </c>
      <c r="C184" s="53" t="s">
        <v>304</v>
      </c>
      <c r="D184" s="33" t="s">
        <v>182</v>
      </c>
      <c r="E184" s="88">
        <v>7.1428571428571425E-2</v>
      </c>
      <c r="F184" s="88">
        <v>5.8823529411764705E-2</v>
      </c>
      <c r="G184" s="3"/>
      <c r="H184" s="90" t="s">
        <v>303</v>
      </c>
      <c r="I184" s="10">
        <v>3</v>
      </c>
      <c r="J184" s="84">
        <f t="shared" si="50"/>
        <v>0.21428571428571427</v>
      </c>
      <c r="K184" s="84">
        <f t="shared" si="51"/>
        <v>0.1764705882352941</v>
      </c>
      <c r="L184" s="4"/>
      <c r="M184" s="90" t="s">
        <v>358</v>
      </c>
      <c r="N184" s="8">
        <v>2</v>
      </c>
      <c r="O184" s="149">
        <f t="shared" si="52"/>
        <v>0.14285714285714285</v>
      </c>
      <c r="P184" s="149">
        <f t="shared" si="53"/>
        <v>0.11764705882352941</v>
      </c>
      <c r="Q184" s="4"/>
      <c r="R184" s="90" t="s">
        <v>389</v>
      </c>
      <c r="S184" s="8">
        <v>2</v>
      </c>
      <c r="T184" s="149">
        <f t="shared" si="54"/>
        <v>0.14285714285714285</v>
      </c>
      <c r="U184" s="149">
        <f t="shared" si="55"/>
        <v>0.11764705882352941</v>
      </c>
      <c r="V184" s="23"/>
    </row>
    <row r="185" spans="1:22" ht="128" x14ac:dyDescent="0.2">
      <c r="A185" s="17" t="s">
        <v>414</v>
      </c>
      <c r="B185" s="9" t="s">
        <v>94</v>
      </c>
      <c r="C185" s="53" t="s">
        <v>159</v>
      </c>
      <c r="D185" s="33" t="s">
        <v>183</v>
      </c>
      <c r="E185" s="88">
        <v>7.1428571428571425E-2</v>
      </c>
      <c r="F185" s="88">
        <v>5.8823529411764705E-2</v>
      </c>
      <c r="G185" s="3"/>
      <c r="H185" s="90" t="s">
        <v>231</v>
      </c>
      <c r="I185" s="10">
        <v>4</v>
      </c>
      <c r="J185" s="84">
        <f t="shared" si="50"/>
        <v>0.2857142857142857</v>
      </c>
      <c r="K185" s="84">
        <f t="shared" si="51"/>
        <v>0.23529411764705882</v>
      </c>
      <c r="L185" s="4"/>
      <c r="M185" s="90" t="s">
        <v>359</v>
      </c>
      <c r="N185" s="8">
        <v>2</v>
      </c>
      <c r="O185" s="149">
        <f>N185*$E185</f>
        <v>0.14285714285714285</v>
      </c>
      <c r="P185" s="149">
        <f>N185*$F185</f>
        <v>0.11764705882352941</v>
      </c>
      <c r="Q185" s="4"/>
      <c r="R185" s="90" t="s">
        <v>390</v>
      </c>
      <c r="S185" s="8">
        <v>4</v>
      </c>
      <c r="T185" s="149">
        <f>S185*$E185</f>
        <v>0.2857142857142857</v>
      </c>
      <c r="U185" s="149">
        <f>S185*$F185</f>
        <v>0.23529411764705882</v>
      </c>
      <c r="V185" s="23"/>
    </row>
    <row r="186" spans="1:22" ht="32" x14ac:dyDescent="0.2">
      <c r="A186" s="17" t="s">
        <v>415</v>
      </c>
      <c r="B186" s="9" t="s">
        <v>94</v>
      </c>
      <c r="C186" s="53" t="s">
        <v>161</v>
      </c>
      <c r="D186" s="33" t="s">
        <v>184</v>
      </c>
      <c r="E186" s="88">
        <v>7.1428571428571425E-2</v>
      </c>
      <c r="F186" s="88">
        <v>5.8823529411764705E-2</v>
      </c>
      <c r="G186" s="3"/>
      <c r="H186" s="90" t="s">
        <v>305</v>
      </c>
      <c r="I186" s="10">
        <v>4</v>
      </c>
      <c r="J186" s="84">
        <f t="shared" si="50"/>
        <v>0.2857142857142857</v>
      </c>
      <c r="K186" s="84">
        <f t="shared" si="51"/>
        <v>0.23529411764705882</v>
      </c>
      <c r="L186" s="4"/>
      <c r="M186" s="90"/>
      <c r="N186" s="146">
        <v>0</v>
      </c>
      <c r="O186" s="149">
        <f t="shared" si="52"/>
        <v>0</v>
      </c>
      <c r="P186" s="149">
        <f t="shared" si="53"/>
        <v>0</v>
      </c>
      <c r="Q186" s="4"/>
      <c r="R186" s="90"/>
      <c r="S186" s="146">
        <v>0</v>
      </c>
      <c r="T186" s="149">
        <f t="shared" si="54"/>
        <v>0</v>
      </c>
      <c r="U186" s="149">
        <f t="shared" si="55"/>
        <v>0</v>
      </c>
      <c r="V186" s="23"/>
    </row>
    <row r="187" spans="1:22" ht="48" x14ac:dyDescent="0.2">
      <c r="A187" s="17" t="s">
        <v>416</v>
      </c>
      <c r="B187" s="9" t="s">
        <v>94</v>
      </c>
      <c r="C187" s="53" t="s">
        <v>162</v>
      </c>
      <c r="D187" s="33" t="s">
        <v>185</v>
      </c>
      <c r="E187" s="88">
        <v>7.1428571428571425E-2</v>
      </c>
      <c r="F187" s="88">
        <v>5.8823529411764705E-2</v>
      </c>
      <c r="G187" s="3"/>
      <c r="H187" s="90" t="s">
        <v>306</v>
      </c>
      <c r="I187" s="137">
        <v>0</v>
      </c>
      <c r="J187" s="84">
        <f t="shared" si="50"/>
        <v>0</v>
      </c>
      <c r="K187" s="84">
        <f t="shared" si="51"/>
        <v>0</v>
      </c>
      <c r="L187" s="4"/>
      <c r="M187" s="90"/>
      <c r="N187" s="146">
        <v>0</v>
      </c>
      <c r="O187" s="149">
        <f t="shared" si="52"/>
        <v>0</v>
      </c>
      <c r="P187" s="149">
        <f t="shared" si="53"/>
        <v>0</v>
      </c>
      <c r="Q187" s="4"/>
      <c r="R187" s="90"/>
      <c r="S187" s="146">
        <v>0</v>
      </c>
      <c r="T187" s="149">
        <f t="shared" si="54"/>
        <v>0</v>
      </c>
      <c r="U187" s="149">
        <f t="shared" si="55"/>
        <v>0</v>
      </c>
      <c r="V187" s="23"/>
    </row>
    <row r="188" spans="1:22" ht="80" x14ac:dyDescent="0.2">
      <c r="A188" s="17" t="s">
        <v>417</v>
      </c>
      <c r="B188" s="9" t="s">
        <v>94</v>
      </c>
      <c r="C188" s="54" t="s">
        <v>163</v>
      </c>
      <c r="D188" s="33" t="s">
        <v>360</v>
      </c>
      <c r="E188" s="88">
        <v>7.1428571428571425E-2</v>
      </c>
      <c r="F188" s="88">
        <v>5.8823529411764705E-2</v>
      </c>
      <c r="G188" s="3"/>
      <c r="H188" s="90" t="s">
        <v>307</v>
      </c>
      <c r="I188" s="10">
        <v>4</v>
      </c>
      <c r="J188" s="84">
        <f t="shared" si="50"/>
        <v>0.2857142857142857</v>
      </c>
      <c r="K188" s="84">
        <f t="shared" si="51"/>
        <v>0.23529411764705882</v>
      </c>
      <c r="L188" s="4"/>
      <c r="M188" s="90" t="s">
        <v>325</v>
      </c>
      <c r="N188" s="8">
        <v>2</v>
      </c>
      <c r="O188" s="149">
        <f t="shared" si="52"/>
        <v>0.14285714285714285</v>
      </c>
      <c r="P188" s="149">
        <f t="shared" si="53"/>
        <v>0.11764705882352941</v>
      </c>
      <c r="Q188" s="4"/>
      <c r="R188" s="90" t="s">
        <v>364</v>
      </c>
      <c r="S188" s="146">
        <v>0</v>
      </c>
      <c r="T188" s="149">
        <f t="shared" si="54"/>
        <v>0</v>
      </c>
      <c r="U188" s="149">
        <f t="shared" si="55"/>
        <v>0</v>
      </c>
      <c r="V188" s="23"/>
    </row>
    <row r="189" spans="1:22" ht="6" customHeight="1" x14ac:dyDescent="0.2">
      <c r="A189" s="32"/>
      <c r="B189" s="32"/>
      <c r="C189" s="55"/>
      <c r="D189" s="63"/>
      <c r="E189" s="31"/>
      <c r="F189" s="31"/>
      <c r="G189" s="3"/>
      <c r="H189" s="31"/>
      <c r="I189" s="31"/>
      <c r="J189" s="93"/>
      <c r="K189" s="93"/>
      <c r="L189" s="4"/>
      <c r="M189" s="32"/>
      <c r="N189" s="157"/>
      <c r="O189" s="157"/>
      <c r="P189" s="157"/>
      <c r="Q189" s="4"/>
      <c r="R189" s="32"/>
      <c r="S189" s="32"/>
      <c r="T189" s="157"/>
      <c r="U189" s="157"/>
      <c r="V189" s="23"/>
    </row>
    <row r="190" spans="1:22" ht="39.75" customHeight="1" x14ac:dyDescent="0.2">
      <c r="A190" s="17" t="s">
        <v>418</v>
      </c>
      <c r="B190" s="9" t="s">
        <v>95</v>
      </c>
      <c r="C190" s="54" t="s">
        <v>164</v>
      </c>
      <c r="D190" s="46" t="s">
        <v>191</v>
      </c>
      <c r="E190" s="24">
        <v>0</v>
      </c>
      <c r="F190" s="88">
        <v>5.8823529411764705E-2</v>
      </c>
      <c r="G190" s="3"/>
      <c r="H190" s="90" t="s">
        <v>308</v>
      </c>
      <c r="I190" s="10">
        <v>4</v>
      </c>
      <c r="J190" s="84">
        <v>0</v>
      </c>
      <c r="K190" s="84">
        <f t="shared" si="51"/>
        <v>0.23529411764705882</v>
      </c>
      <c r="L190" s="4"/>
      <c r="M190" s="90" t="s">
        <v>361</v>
      </c>
      <c r="N190" s="8">
        <v>4</v>
      </c>
      <c r="O190" s="149">
        <f t="shared" si="52"/>
        <v>0</v>
      </c>
      <c r="P190" s="149">
        <f t="shared" si="53"/>
        <v>0.23529411764705882</v>
      </c>
      <c r="Q190" s="4"/>
      <c r="R190" s="90" t="s">
        <v>388</v>
      </c>
      <c r="S190" s="8">
        <v>4</v>
      </c>
      <c r="T190" s="149">
        <f t="shared" si="54"/>
        <v>0</v>
      </c>
      <c r="U190" s="149">
        <f t="shared" si="55"/>
        <v>0.23529411764705882</v>
      </c>
      <c r="V190" s="23"/>
    </row>
    <row r="191" spans="1:22" ht="64" x14ac:dyDescent="0.2">
      <c r="A191" s="17" t="s">
        <v>419</v>
      </c>
      <c r="B191" s="9" t="s">
        <v>95</v>
      </c>
      <c r="C191" s="53" t="s">
        <v>160</v>
      </c>
      <c r="D191" s="60" t="s">
        <v>192</v>
      </c>
      <c r="E191" s="24">
        <v>0</v>
      </c>
      <c r="F191" s="88">
        <v>5.8823529411764705E-2</v>
      </c>
      <c r="G191" s="3"/>
      <c r="H191" s="90" t="s">
        <v>309</v>
      </c>
      <c r="I191" s="10">
        <v>4</v>
      </c>
      <c r="J191" s="84">
        <v>0</v>
      </c>
      <c r="K191" s="84">
        <f t="shared" si="51"/>
        <v>0.23529411764705882</v>
      </c>
      <c r="L191" s="4"/>
      <c r="M191" s="90" t="s">
        <v>362</v>
      </c>
      <c r="N191" s="8">
        <v>4</v>
      </c>
      <c r="O191" s="149">
        <f t="shared" si="52"/>
        <v>0</v>
      </c>
      <c r="P191" s="149">
        <f t="shared" si="53"/>
        <v>0.23529411764705882</v>
      </c>
      <c r="Q191" s="4"/>
      <c r="R191" s="90"/>
      <c r="S191" s="146">
        <v>0</v>
      </c>
      <c r="T191" s="149">
        <f t="shared" si="54"/>
        <v>0</v>
      </c>
      <c r="U191" s="149">
        <f t="shared" si="55"/>
        <v>0</v>
      </c>
      <c r="V191" s="23"/>
    </row>
    <row r="192" spans="1:22" ht="80" x14ac:dyDescent="0.2">
      <c r="A192" s="17" t="s">
        <v>420</v>
      </c>
      <c r="B192" s="8" t="s">
        <v>95</v>
      </c>
      <c r="C192" s="53" t="s">
        <v>421</v>
      </c>
      <c r="D192" s="46" t="s">
        <v>193</v>
      </c>
      <c r="E192" s="24">
        <v>0</v>
      </c>
      <c r="F192" s="88">
        <v>5.8823529411764705E-2</v>
      </c>
      <c r="G192" s="3"/>
      <c r="H192" s="90" t="s">
        <v>244</v>
      </c>
      <c r="I192" s="10">
        <v>4</v>
      </c>
      <c r="J192" s="84">
        <v>0</v>
      </c>
      <c r="K192" s="84">
        <f t="shared" si="51"/>
        <v>0.23529411764705882</v>
      </c>
      <c r="L192" s="4"/>
      <c r="M192" s="90" t="s">
        <v>354</v>
      </c>
      <c r="N192" s="8">
        <v>4</v>
      </c>
      <c r="O192" s="149">
        <f t="shared" si="52"/>
        <v>0</v>
      </c>
      <c r="P192" s="149">
        <f t="shared" si="53"/>
        <v>0.23529411764705882</v>
      </c>
      <c r="Q192" s="4"/>
      <c r="R192" s="90" t="s">
        <v>391</v>
      </c>
      <c r="S192" s="8">
        <v>3</v>
      </c>
      <c r="T192" s="149">
        <f t="shared" si="54"/>
        <v>0</v>
      </c>
      <c r="U192" s="149">
        <f t="shared" si="55"/>
        <v>0.1764705882352941</v>
      </c>
      <c r="V192" s="23"/>
    </row>
    <row r="193" spans="1:22" ht="15.75" customHeight="1" x14ac:dyDescent="0.2">
      <c r="A193" s="25"/>
      <c r="B193" s="25"/>
      <c r="C193" s="56"/>
      <c r="D193" s="64"/>
      <c r="E193" s="26"/>
      <c r="F193" s="26"/>
      <c r="G193" s="3"/>
      <c r="H193" s="3"/>
      <c r="I193" s="22" t="s">
        <v>97</v>
      </c>
      <c r="J193" s="89">
        <f>SUM(J176:J188)</f>
        <v>2.3571428571428568</v>
      </c>
      <c r="K193" s="83">
        <f>SUM(K176:K192)</f>
        <v>2.6470588235294121</v>
      </c>
      <c r="L193" s="4"/>
      <c r="M193" s="4"/>
      <c r="N193" s="22" t="s">
        <v>97</v>
      </c>
      <c r="O193" s="89">
        <f>SUM(O176:O188)</f>
        <v>1.5714285714285712</v>
      </c>
      <c r="P193" s="83">
        <f>SUM(P176:P192)</f>
        <v>2</v>
      </c>
      <c r="Q193" s="4"/>
      <c r="R193" s="4"/>
      <c r="S193" s="22" t="s">
        <v>97</v>
      </c>
      <c r="T193" s="89">
        <f>SUM(T176:T188)</f>
        <v>1.4285714285714284</v>
      </c>
      <c r="U193" s="83">
        <f>SUM(U176:U192)</f>
        <v>1.5882352941176472</v>
      </c>
      <c r="V193" s="23"/>
    </row>
    <row r="194" spans="1:22" s="23" customFormat="1" ht="20.25" customHeight="1" x14ac:dyDescent="0.2">
      <c r="A194" s="25"/>
      <c r="B194" s="25"/>
      <c r="C194" s="56"/>
      <c r="D194" s="64"/>
      <c r="E194" s="26"/>
      <c r="F194" s="26"/>
      <c r="G194" s="3"/>
      <c r="H194" s="3"/>
      <c r="I194" s="3"/>
      <c r="J194" s="3"/>
      <c r="K194" s="3"/>
      <c r="L194" s="4"/>
      <c r="M194" s="4"/>
      <c r="N194" s="3"/>
      <c r="O194" s="3"/>
      <c r="P194" s="3"/>
      <c r="Q194" s="4"/>
      <c r="R194" s="4"/>
      <c r="S194" s="3"/>
      <c r="T194" s="3"/>
      <c r="U194" s="3"/>
    </row>
    <row r="195" spans="1:22" s="23" customFormat="1" ht="48" x14ac:dyDescent="0.2">
      <c r="A195" s="25"/>
      <c r="B195" s="25"/>
      <c r="C195" s="56"/>
      <c r="D195" s="64"/>
      <c r="E195" s="21" t="s">
        <v>172</v>
      </c>
      <c r="F195" s="21" t="s">
        <v>171</v>
      </c>
      <c r="G195" s="3"/>
      <c r="H195" s="3"/>
      <c r="I195" s="3"/>
      <c r="J195" s="3"/>
      <c r="K195" s="3"/>
      <c r="L195" s="4"/>
      <c r="M195" s="4"/>
      <c r="N195" s="3"/>
      <c r="O195" s="3"/>
      <c r="P195" s="3"/>
      <c r="Q195" s="4"/>
      <c r="R195" s="4"/>
      <c r="S195" s="3"/>
      <c r="T195" s="3"/>
      <c r="U195" s="3"/>
    </row>
    <row r="196" spans="1:22" s="23" customFormat="1" ht="20.25" customHeight="1" x14ac:dyDescent="0.2">
      <c r="A196" s="25"/>
      <c r="B196" s="25"/>
      <c r="C196" s="56"/>
      <c r="D196" s="64"/>
      <c r="E196" s="169" t="s">
        <v>369</v>
      </c>
      <c r="F196" s="170"/>
      <c r="G196" s="3"/>
      <c r="H196" s="3"/>
      <c r="I196" s="3"/>
      <c r="J196" s="4"/>
      <c r="K196" s="4"/>
      <c r="L196" s="4"/>
      <c r="M196" s="4"/>
      <c r="N196" s="3"/>
      <c r="O196" s="3"/>
      <c r="P196" s="3"/>
      <c r="Q196" s="4"/>
      <c r="R196" s="4"/>
      <c r="S196" s="3"/>
      <c r="T196" s="3"/>
      <c r="U196" s="3"/>
    </row>
    <row r="197" spans="1:22" ht="33" thickBot="1" x14ac:dyDescent="0.25">
      <c r="A197" s="19" t="s">
        <v>138</v>
      </c>
      <c r="B197" s="34" t="s">
        <v>141</v>
      </c>
      <c r="C197" s="21" t="s">
        <v>120</v>
      </c>
      <c r="D197" s="21" t="s">
        <v>174</v>
      </c>
      <c r="E197" s="36">
        <f>1/COUNTA(C198:C199)</f>
        <v>0.5</v>
      </c>
      <c r="F197" s="36">
        <f>1/COUNTA(C198:C206)</f>
        <v>0.125</v>
      </c>
      <c r="G197" s="3"/>
      <c r="H197" s="34" t="s">
        <v>217</v>
      </c>
      <c r="I197" s="20" t="s">
        <v>170</v>
      </c>
      <c r="J197" s="21" t="s">
        <v>173</v>
      </c>
      <c r="K197" s="21" t="s">
        <v>97</v>
      </c>
      <c r="L197" s="4"/>
      <c r="M197" s="34" t="s">
        <v>217</v>
      </c>
      <c r="N197" s="20" t="s">
        <v>170</v>
      </c>
      <c r="O197" s="21" t="s">
        <v>173</v>
      </c>
      <c r="P197" s="20" t="s">
        <v>97</v>
      </c>
      <c r="Q197" s="4"/>
      <c r="R197" s="34" t="s">
        <v>217</v>
      </c>
      <c r="S197" s="20" t="s">
        <v>170</v>
      </c>
      <c r="T197" s="21" t="s">
        <v>173</v>
      </c>
      <c r="U197" s="20" t="s">
        <v>97</v>
      </c>
      <c r="V197" s="23"/>
    </row>
    <row r="198" spans="1:22" ht="65" thickBot="1" x14ac:dyDescent="0.25">
      <c r="A198" s="17" t="s">
        <v>422</v>
      </c>
      <c r="B198" s="8" t="s">
        <v>94</v>
      </c>
      <c r="C198" s="46" t="s">
        <v>180</v>
      </c>
      <c r="D198" s="44" t="s">
        <v>202</v>
      </c>
      <c r="E198" s="2">
        <v>0.5</v>
      </c>
      <c r="F198" s="2">
        <v>0.125</v>
      </c>
      <c r="G198" s="3"/>
      <c r="H198" s="90"/>
      <c r="I198" s="137">
        <v>0</v>
      </c>
      <c r="J198" s="84">
        <f>I198*$E198</f>
        <v>0</v>
      </c>
      <c r="K198" s="84">
        <f>I198*$F198</f>
        <v>0</v>
      </c>
      <c r="L198" s="4"/>
      <c r="M198" s="24" t="s">
        <v>325</v>
      </c>
      <c r="N198" s="146">
        <v>0</v>
      </c>
      <c r="O198" s="84">
        <f>N198*$E198</f>
        <v>0</v>
      </c>
      <c r="P198" s="84">
        <f>N198*$F198</f>
        <v>0</v>
      </c>
      <c r="Q198" s="4"/>
      <c r="R198" s="90" t="s">
        <v>365</v>
      </c>
      <c r="S198" s="146">
        <v>0</v>
      </c>
      <c r="T198" s="84">
        <f>S198*$E198</f>
        <v>0</v>
      </c>
      <c r="U198" s="84">
        <f>S198*$F198</f>
        <v>0</v>
      </c>
      <c r="V198" s="23"/>
    </row>
    <row r="199" spans="1:22" ht="64" x14ac:dyDescent="0.2">
      <c r="A199" s="17" t="s">
        <v>423</v>
      </c>
      <c r="B199" s="8" t="s">
        <v>94</v>
      </c>
      <c r="C199" s="46" t="s">
        <v>404</v>
      </c>
      <c r="D199" s="44" t="s">
        <v>310</v>
      </c>
      <c r="E199" s="2">
        <v>0.5</v>
      </c>
      <c r="F199" s="2">
        <v>0.125</v>
      </c>
      <c r="G199" s="3"/>
      <c r="H199" s="90" t="s">
        <v>311</v>
      </c>
      <c r="I199" s="10">
        <v>2</v>
      </c>
      <c r="J199" s="84">
        <f t="shared" ref="J199" si="56">I199*E199</f>
        <v>1</v>
      </c>
      <c r="K199" s="84">
        <f t="shared" ref="K199:K206" si="57">I199*F199</f>
        <v>0.25</v>
      </c>
      <c r="L199" s="4"/>
      <c r="M199" s="24" t="s">
        <v>325</v>
      </c>
      <c r="N199" s="146">
        <v>0</v>
      </c>
      <c r="O199" s="84">
        <f t="shared" ref="O199:O206" si="58">N199*$E199</f>
        <v>0</v>
      </c>
      <c r="P199" s="84">
        <f t="shared" ref="P199:P206" si="59">N199*$F199</f>
        <v>0</v>
      </c>
      <c r="Q199" s="4"/>
      <c r="R199" s="90" t="s">
        <v>365</v>
      </c>
      <c r="S199" s="146">
        <v>0</v>
      </c>
      <c r="T199" s="84">
        <f t="shared" ref="T199:T206" si="60">S199*$E199</f>
        <v>0</v>
      </c>
      <c r="U199" s="84">
        <f t="shared" ref="U199:U206" si="61">S199*$F199</f>
        <v>0</v>
      </c>
      <c r="V199" s="23"/>
    </row>
    <row r="200" spans="1:22" ht="5.25" customHeight="1" thickBot="1" x14ac:dyDescent="0.25">
      <c r="A200" s="30"/>
      <c r="B200" s="30"/>
      <c r="C200" s="55"/>
      <c r="D200" s="55"/>
      <c r="E200" s="31"/>
      <c r="F200" s="31"/>
      <c r="G200" s="3"/>
      <c r="H200" s="94"/>
      <c r="I200" s="94"/>
      <c r="J200" s="95"/>
      <c r="K200" s="95"/>
      <c r="L200" s="4"/>
      <c r="M200" s="95"/>
      <c r="N200" s="95"/>
      <c r="O200" s="95"/>
      <c r="P200" s="95"/>
      <c r="Q200" s="4"/>
      <c r="R200" s="95"/>
      <c r="S200" s="95"/>
      <c r="T200" s="159"/>
      <c r="U200" s="159"/>
      <c r="V200" s="23"/>
    </row>
    <row r="201" spans="1:22" ht="65" thickBot="1" x14ac:dyDescent="0.25">
      <c r="A201" s="17" t="s">
        <v>424</v>
      </c>
      <c r="B201" s="8" t="s">
        <v>95</v>
      </c>
      <c r="C201" s="46" t="s">
        <v>194</v>
      </c>
      <c r="D201" s="44" t="s">
        <v>310</v>
      </c>
      <c r="E201" s="2">
        <v>0</v>
      </c>
      <c r="F201" s="2">
        <v>0.125</v>
      </c>
      <c r="G201" s="3"/>
      <c r="H201" s="90" t="s">
        <v>312</v>
      </c>
      <c r="I201" s="10">
        <v>2</v>
      </c>
      <c r="J201" s="84">
        <v>0</v>
      </c>
      <c r="K201" s="84">
        <f t="shared" si="57"/>
        <v>0.25</v>
      </c>
      <c r="L201" s="4"/>
      <c r="M201" s="24" t="s">
        <v>325</v>
      </c>
      <c r="N201" s="146">
        <v>0</v>
      </c>
      <c r="O201" s="84">
        <f t="shared" si="58"/>
        <v>0</v>
      </c>
      <c r="P201" s="84">
        <f t="shared" si="59"/>
        <v>0</v>
      </c>
      <c r="Q201" s="4"/>
      <c r="R201" s="90" t="s">
        <v>365</v>
      </c>
      <c r="S201" s="146">
        <v>0</v>
      </c>
      <c r="T201" s="84">
        <f t="shared" si="60"/>
        <v>0</v>
      </c>
      <c r="U201" s="84">
        <f t="shared" si="61"/>
        <v>0</v>
      </c>
      <c r="V201" s="23"/>
    </row>
    <row r="202" spans="1:22" ht="65" thickBot="1" x14ac:dyDescent="0.25">
      <c r="A202" s="17" t="s">
        <v>425</v>
      </c>
      <c r="B202" s="8" t="s">
        <v>95</v>
      </c>
      <c r="C202" s="46" t="s">
        <v>178</v>
      </c>
      <c r="D202" s="44" t="s">
        <v>310</v>
      </c>
      <c r="E202" s="2">
        <v>0</v>
      </c>
      <c r="F202" s="2">
        <v>0.125</v>
      </c>
      <c r="G202" s="3"/>
      <c r="H202" s="90" t="s">
        <v>313</v>
      </c>
      <c r="I202" s="10">
        <v>2</v>
      </c>
      <c r="J202" s="84">
        <v>0</v>
      </c>
      <c r="K202" s="84">
        <f t="shared" si="57"/>
        <v>0.25</v>
      </c>
      <c r="L202" s="4"/>
      <c r="M202" s="24" t="s">
        <v>325</v>
      </c>
      <c r="N202" s="146">
        <v>0</v>
      </c>
      <c r="O202" s="84">
        <f t="shared" si="58"/>
        <v>0</v>
      </c>
      <c r="P202" s="84">
        <f t="shared" si="59"/>
        <v>0</v>
      </c>
      <c r="Q202" s="4"/>
      <c r="R202" s="90" t="s">
        <v>365</v>
      </c>
      <c r="S202" s="146">
        <v>0</v>
      </c>
      <c r="T202" s="84">
        <f t="shared" si="60"/>
        <v>0</v>
      </c>
      <c r="U202" s="84">
        <f t="shared" si="61"/>
        <v>0</v>
      </c>
      <c r="V202" s="23"/>
    </row>
    <row r="203" spans="1:22" ht="65" thickBot="1" x14ac:dyDescent="0.25">
      <c r="A203" s="17" t="s">
        <v>426</v>
      </c>
      <c r="B203" s="8" t="s">
        <v>95</v>
      </c>
      <c r="C203" s="46" t="s">
        <v>197</v>
      </c>
      <c r="D203" s="44" t="s">
        <v>310</v>
      </c>
      <c r="E203" s="2">
        <v>0</v>
      </c>
      <c r="F203" s="2">
        <v>0.125</v>
      </c>
      <c r="G203" s="3"/>
      <c r="H203" s="90" t="s">
        <v>311</v>
      </c>
      <c r="I203" s="10">
        <v>2</v>
      </c>
      <c r="J203" s="84">
        <v>0</v>
      </c>
      <c r="K203" s="84">
        <f t="shared" si="57"/>
        <v>0.25</v>
      </c>
      <c r="L203" s="4"/>
      <c r="M203" s="24" t="s">
        <v>325</v>
      </c>
      <c r="N203" s="146">
        <v>0</v>
      </c>
      <c r="O203" s="84">
        <f t="shared" si="58"/>
        <v>0</v>
      </c>
      <c r="P203" s="84">
        <f t="shared" si="59"/>
        <v>0</v>
      </c>
      <c r="Q203" s="4"/>
      <c r="R203" s="90" t="s">
        <v>365</v>
      </c>
      <c r="S203" s="146">
        <v>0</v>
      </c>
      <c r="T203" s="84">
        <f t="shared" si="60"/>
        <v>0</v>
      </c>
      <c r="U203" s="84">
        <f t="shared" si="61"/>
        <v>0</v>
      </c>
      <c r="V203" s="23"/>
    </row>
    <row r="204" spans="1:22" ht="65" thickBot="1" x14ac:dyDescent="0.25">
      <c r="A204" s="17" t="s">
        <v>427</v>
      </c>
      <c r="B204" s="8" t="s">
        <v>95</v>
      </c>
      <c r="C204" s="46" t="s">
        <v>195</v>
      </c>
      <c r="D204" s="44" t="s">
        <v>310</v>
      </c>
      <c r="E204" s="2">
        <v>0</v>
      </c>
      <c r="F204" s="2">
        <v>0.125</v>
      </c>
      <c r="G204" s="3"/>
      <c r="H204" s="90" t="s">
        <v>311</v>
      </c>
      <c r="I204" s="10">
        <v>4</v>
      </c>
      <c r="J204" s="84">
        <v>0</v>
      </c>
      <c r="K204" s="84">
        <f t="shared" si="57"/>
        <v>0.5</v>
      </c>
      <c r="L204" s="4"/>
      <c r="M204" s="24" t="s">
        <v>325</v>
      </c>
      <c r="N204" s="146">
        <v>0</v>
      </c>
      <c r="O204" s="84">
        <f t="shared" si="58"/>
        <v>0</v>
      </c>
      <c r="P204" s="84">
        <f t="shared" si="59"/>
        <v>0</v>
      </c>
      <c r="Q204" s="4"/>
      <c r="R204" s="90" t="s">
        <v>365</v>
      </c>
      <c r="S204" s="146">
        <v>0</v>
      </c>
      <c r="T204" s="84">
        <f t="shared" si="60"/>
        <v>0</v>
      </c>
      <c r="U204" s="84">
        <f t="shared" si="61"/>
        <v>0</v>
      </c>
      <c r="V204" s="23"/>
    </row>
    <row r="205" spans="1:22" ht="65" thickBot="1" x14ac:dyDescent="0.25">
      <c r="A205" s="17" t="s">
        <v>428</v>
      </c>
      <c r="B205" s="8" t="s">
        <v>95</v>
      </c>
      <c r="C205" s="46" t="s">
        <v>196</v>
      </c>
      <c r="D205" s="44" t="s">
        <v>310</v>
      </c>
      <c r="E205" s="2">
        <v>0</v>
      </c>
      <c r="F205" s="2">
        <v>0.125</v>
      </c>
      <c r="G205" s="3"/>
      <c r="H205" s="90" t="s">
        <v>311</v>
      </c>
      <c r="I205" s="10">
        <v>2</v>
      </c>
      <c r="J205" s="84">
        <v>0</v>
      </c>
      <c r="K205" s="84">
        <f t="shared" si="57"/>
        <v>0.25</v>
      </c>
      <c r="L205" s="4"/>
      <c r="M205" s="24" t="s">
        <v>325</v>
      </c>
      <c r="N205" s="146">
        <v>0</v>
      </c>
      <c r="O205" s="84">
        <f t="shared" si="58"/>
        <v>0</v>
      </c>
      <c r="P205" s="84">
        <f t="shared" si="59"/>
        <v>0</v>
      </c>
      <c r="Q205" s="4"/>
      <c r="R205" s="90" t="s">
        <v>365</v>
      </c>
      <c r="S205" s="146">
        <v>0</v>
      </c>
      <c r="T205" s="84">
        <f t="shared" si="60"/>
        <v>0</v>
      </c>
      <c r="U205" s="84">
        <f t="shared" si="61"/>
        <v>0</v>
      </c>
      <c r="V205" s="23"/>
    </row>
    <row r="206" spans="1:22" ht="64" x14ac:dyDescent="0.2">
      <c r="A206" s="17" t="s">
        <v>429</v>
      </c>
      <c r="B206" s="8" t="s">
        <v>95</v>
      </c>
      <c r="C206" s="46" t="s">
        <v>179</v>
      </c>
      <c r="D206" s="44" t="s">
        <v>202</v>
      </c>
      <c r="E206" s="2">
        <v>0</v>
      </c>
      <c r="F206" s="2">
        <v>0.125</v>
      </c>
      <c r="G206" s="3"/>
      <c r="H206" s="90"/>
      <c r="I206" s="137">
        <v>0</v>
      </c>
      <c r="J206" s="84">
        <v>0</v>
      </c>
      <c r="K206" s="84">
        <f t="shared" si="57"/>
        <v>0</v>
      </c>
      <c r="L206" s="4"/>
      <c r="M206" s="24" t="s">
        <v>325</v>
      </c>
      <c r="N206" s="146">
        <v>0</v>
      </c>
      <c r="O206" s="84">
        <f t="shared" si="58"/>
        <v>0</v>
      </c>
      <c r="P206" s="84">
        <f t="shared" si="59"/>
        <v>0</v>
      </c>
      <c r="Q206" s="4"/>
      <c r="R206" s="90" t="s">
        <v>365</v>
      </c>
      <c r="S206" s="146">
        <v>0</v>
      </c>
      <c r="T206" s="84">
        <f t="shared" si="60"/>
        <v>0</v>
      </c>
      <c r="U206" s="84">
        <f t="shared" si="61"/>
        <v>0</v>
      </c>
      <c r="V206" s="23"/>
    </row>
    <row r="207" spans="1:22" x14ac:dyDescent="0.2">
      <c r="A207" s="3"/>
      <c r="B207" s="3"/>
      <c r="C207" s="45"/>
      <c r="D207" s="45"/>
      <c r="E207" s="4"/>
      <c r="F207" s="4"/>
      <c r="G207" s="3"/>
      <c r="H207" s="3"/>
      <c r="I207" s="22" t="s">
        <v>97</v>
      </c>
      <c r="J207" s="89">
        <f>SUM(J198:J199)</f>
        <v>1</v>
      </c>
      <c r="K207" s="83">
        <f>SUM(K198:K206)</f>
        <v>1.75</v>
      </c>
      <c r="L207" s="4"/>
      <c r="M207" s="4"/>
      <c r="N207" s="22" t="s">
        <v>97</v>
      </c>
      <c r="O207" s="89">
        <f>SUM(O198:O199)</f>
        <v>0</v>
      </c>
      <c r="P207" s="83">
        <f>SUM(P198:P206)</f>
        <v>0</v>
      </c>
      <c r="Q207" s="4"/>
      <c r="R207" s="4"/>
      <c r="S207" s="22" t="s">
        <v>97</v>
      </c>
      <c r="T207" s="89">
        <f>SUM(T198:T199)</f>
        <v>0</v>
      </c>
      <c r="U207" s="83">
        <f>SUM(U198:U206)</f>
        <v>0</v>
      </c>
      <c r="V207" s="23"/>
    </row>
    <row r="208" spans="1:22" x14ac:dyDescent="0.2">
      <c r="A208" s="3"/>
      <c r="B208" s="3"/>
      <c r="C208" s="45"/>
      <c r="D208" s="45"/>
      <c r="E208" s="4"/>
      <c r="F208" s="4"/>
      <c r="G208" s="3"/>
      <c r="H208" s="3"/>
      <c r="I208" s="3"/>
      <c r="J208" s="3"/>
      <c r="K208" s="3"/>
      <c r="L208" s="4"/>
      <c r="M208" s="4"/>
      <c r="N208" s="3"/>
      <c r="O208" s="3"/>
      <c r="P208" s="3"/>
      <c r="Q208" s="4"/>
      <c r="R208" s="4"/>
      <c r="S208" s="3"/>
      <c r="T208" s="3"/>
      <c r="U208" s="3"/>
      <c r="V208" s="23"/>
    </row>
    <row r="209" spans="3:22" ht="16" x14ac:dyDescent="0.2">
      <c r="C209" s="57"/>
      <c r="D209" s="65"/>
      <c r="E209" s="12"/>
      <c r="F209" s="12"/>
      <c r="G209" s="3"/>
      <c r="H209" s="23"/>
      <c r="I209" s="12" t="s">
        <v>7</v>
      </c>
      <c r="J209" s="139">
        <f>SUM(J207,J193,J171,J140,J122,J102,J79,J60,J36,J16)</f>
        <v>25.858211233211236</v>
      </c>
      <c r="K209" s="84">
        <f>SUM(K207,K193,K171,K140,K122,K102,K79,K60,K36,K16)</f>
        <v>24.11473004120063</v>
      </c>
      <c r="L209" s="4"/>
      <c r="M209" s="26"/>
      <c r="N209" s="29" t="s">
        <v>7</v>
      </c>
      <c r="O209" s="139">
        <f>SUM(O207,O193,O171,O140,O122,O102,O79,O60,O36,O16)</f>
        <v>20.087026862026864</v>
      </c>
      <c r="P209" s="84">
        <f>SUM(P207,P193,P171,P140,P122,P102,P79,P60,P36,P16)</f>
        <v>17.983209600856661</v>
      </c>
      <c r="Q209" s="4"/>
      <c r="R209" s="26"/>
      <c r="S209" s="29" t="s">
        <v>7</v>
      </c>
      <c r="T209" s="139">
        <f>SUM(T207,T193,T171,T140,T122,T102,T79,T60,T36,T16)</f>
        <v>11.966819291819291</v>
      </c>
      <c r="U209" s="84">
        <f>SUM(U207,U193,U171,U140,U122,U102,U79,U60,U36,U16)</f>
        <v>10.23206858500976</v>
      </c>
      <c r="V209" s="23"/>
    </row>
    <row r="210" spans="3:22" ht="16" x14ac:dyDescent="0.2">
      <c r="C210" s="57"/>
      <c r="D210" s="65"/>
      <c r="E210" s="12"/>
      <c r="F210" s="12"/>
      <c r="G210" s="3"/>
      <c r="H210" s="23"/>
      <c r="I210" s="12" t="s">
        <v>93</v>
      </c>
      <c r="J210" s="29">
        <v>40</v>
      </c>
      <c r="K210" s="10">
        <v>40</v>
      </c>
      <c r="L210" s="4"/>
      <c r="M210" s="26"/>
      <c r="N210" s="29" t="s">
        <v>93</v>
      </c>
      <c r="O210" s="29">
        <v>40</v>
      </c>
      <c r="P210" s="10">
        <v>40</v>
      </c>
      <c r="Q210" s="4"/>
      <c r="R210" s="26"/>
      <c r="S210" s="29" t="s">
        <v>93</v>
      </c>
      <c r="T210" s="29">
        <v>40</v>
      </c>
      <c r="U210" s="10">
        <v>40</v>
      </c>
      <c r="V210" s="23"/>
    </row>
    <row r="211" spans="3:22" ht="16" x14ac:dyDescent="0.2">
      <c r="C211" s="57"/>
      <c r="D211" s="65"/>
      <c r="E211" s="12"/>
      <c r="F211" s="12"/>
      <c r="G211" s="3"/>
      <c r="H211" s="23"/>
      <c r="I211" s="12" t="s">
        <v>92</v>
      </c>
      <c r="J211" s="11">
        <f>J209/J210</f>
        <v>0.64645528083028092</v>
      </c>
      <c r="K211" s="11">
        <f>K209/K210</f>
        <v>0.60286825103001573</v>
      </c>
      <c r="L211" s="4"/>
      <c r="M211" s="26"/>
      <c r="N211" s="29" t="s">
        <v>92</v>
      </c>
      <c r="O211" s="11">
        <f>O209/O210</f>
        <v>0.50217567155067155</v>
      </c>
      <c r="P211" s="11">
        <f>P209/P210</f>
        <v>0.4495802400214165</v>
      </c>
      <c r="Q211" s="4"/>
      <c r="R211" s="26"/>
      <c r="S211" s="29" t="s">
        <v>92</v>
      </c>
      <c r="T211" s="11">
        <f>T209/T210</f>
        <v>0.29917048229548227</v>
      </c>
      <c r="U211" s="11">
        <f>U209/U210</f>
        <v>0.25580171462524398</v>
      </c>
      <c r="V211" s="23"/>
    </row>
    <row r="212" spans="3:22" x14ac:dyDescent="0.2">
      <c r="G212" s="3"/>
      <c r="H212" s="3"/>
      <c r="I212" s="3"/>
      <c r="J212" s="3"/>
      <c r="K212" s="3"/>
      <c r="L212" s="4"/>
      <c r="M212" s="4"/>
      <c r="N212" s="3"/>
      <c r="O212" s="3"/>
      <c r="P212" s="3"/>
      <c r="Q212" s="4"/>
      <c r="R212" s="4"/>
      <c r="S212" s="3"/>
      <c r="T212" s="3"/>
      <c r="U212" s="3"/>
      <c r="V212" s="23"/>
    </row>
    <row r="213" spans="3:22" x14ac:dyDescent="0.2">
      <c r="C213" s="57"/>
    </row>
    <row r="214" spans="3:22" x14ac:dyDescent="0.2">
      <c r="C214" s="57"/>
    </row>
    <row r="215" spans="3:22" x14ac:dyDescent="0.2">
      <c r="C215" s="57"/>
    </row>
    <row r="216" spans="3:22" x14ac:dyDescent="0.2">
      <c r="C216" s="57"/>
    </row>
    <row r="217" spans="3:22" x14ac:dyDescent="0.2">
      <c r="C217" s="57"/>
    </row>
    <row r="218" spans="3:22" x14ac:dyDescent="0.2">
      <c r="C218" s="57"/>
    </row>
    <row r="219" spans="3:22" x14ac:dyDescent="0.2">
      <c r="C219" s="57"/>
    </row>
  </sheetData>
  <mergeCells count="13">
    <mergeCell ref="E143:F143"/>
    <mergeCell ref="E174:F174"/>
    <mergeCell ref="E196:F196"/>
    <mergeCell ref="E19:F19"/>
    <mergeCell ref="E39:F39"/>
    <mergeCell ref="E63:F63"/>
    <mergeCell ref="E82:F82"/>
    <mergeCell ref="E105:F105"/>
    <mergeCell ref="E2:F2"/>
    <mergeCell ref="E125:F125"/>
    <mergeCell ref="H1:K1"/>
    <mergeCell ref="M1:P1"/>
    <mergeCell ref="R1:U1"/>
  </mergeCells>
  <phoneticPr fontId="5" type="noConversion"/>
  <hyperlinks>
    <hyperlink ref="H44" r:id="rId1" xr:uid="{522E2EF3-D1A3-4548-98A0-072E6C9974A6}"/>
    <hyperlink ref="H121" r:id="rId2" xr:uid="{95A62CDC-4077-2644-BA13-5C1F4FA1B6A2}"/>
    <hyperlink ref="H115" r:id="rId3" xr:uid="{543CC2B6-AB3E-9143-AC6E-5DDBBB78CAAE}"/>
    <hyperlink ref="M11" r:id="rId4" xr:uid="{E0EF49A2-0893-0544-9A29-F8ACAC69CE06}"/>
    <hyperlink ref="M111" r:id="rId5" xr:uid="{DFEE0602-903B-854D-8626-705C9952F5CE}"/>
  </hyperlinks>
  <pageMargins left="0.1" right="0.1" top="0.25" bottom="0.25" header="0.3" footer="0.3"/>
  <pageSetup paperSize="125" scale="53" fitToHeight="0" orientation="landscape"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4F1F6-8817-4A6D-9649-C4FFF9895F8B}">
  <dimension ref="B1:D14"/>
  <sheetViews>
    <sheetView showGridLines="0" workbookViewId="0">
      <selection activeCell="B2" sqref="B2:B6"/>
    </sheetView>
  </sheetViews>
  <sheetFormatPr baseColWidth="10" defaultColWidth="8.83203125" defaultRowHeight="15" x14ac:dyDescent="0.2"/>
  <cols>
    <col min="2" max="2" width="8.83203125" style="96"/>
    <col min="3" max="3" width="9.83203125" customWidth="1"/>
    <col min="4" max="4" width="21" customWidth="1"/>
  </cols>
  <sheetData>
    <row r="1" spans="2:4" ht="16" thickBot="1" x14ac:dyDescent="0.25"/>
    <row r="2" spans="2:4" x14ac:dyDescent="0.2">
      <c r="B2" s="176" t="s">
        <v>213</v>
      </c>
      <c r="C2" s="104">
        <v>4</v>
      </c>
      <c r="D2" s="111" t="s">
        <v>111</v>
      </c>
    </row>
    <row r="3" spans="2:4" x14ac:dyDescent="0.2">
      <c r="B3" s="177"/>
      <c r="C3" s="103">
        <v>3</v>
      </c>
      <c r="D3" s="108" t="s">
        <v>112</v>
      </c>
    </row>
    <row r="4" spans="2:4" x14ac:dyDescent="0.2">
      <c r="B4" s="177"/>
      <c r="C4" s="103">
        <v>2</v>
      </c>
      <c r="D4" s="108" t="s">
        <v>113</v>
      </c>
    </row>
    <row r="5" spans="2:4" x14ac:dyDescent="0.2">
      <c r="B5" s="177"/>
      <c r="C5" s="103">
        <v>1</v>
      </c>
      <c r="D5" s="108" t="s">
        <v>114</v>
      </c>
    </row>
    <row r="6" spans="2:4" x14ac:dyDescent="0.2">
      <c r="B6" s="177"/>
      <c r="C6" s="103">
        <v>0</v>
      </c>
      <c r="D6" s="108" t="s">
        <v>115</v>
      </c>
    </row>
    <row r="7" spans="2:4" ht="4" customHeight="1" x14ac:dyDescent="0.2">
      <c r="B7" s="105"/>
      <c r="C7" s="15"/>
      <c r="D7" s="106"/>
    </row>
    <row r="8" spans="2:4" x14ac:dyDescent="0.2">
      <c r="B8" s="177" t="s">
        <v>141</v>
      </c>
      <c r="C8" s="107" t="s">
        <v>94</v>
      </c>
      <c r="D8" s="108" t="s">
        <v>116</v>
      </c>
    </row>
    <row r="9" spans="2:4" ht="16" thickBot="1" x14ac:dyDescent="0.25">
      <c r="B9" s="178"/>
      <c r="C9" s="109" t="s">
        <v>95</v>
      </c>
      <c r="D9" s="110" t="s">
        <v>117</v>
      </c>
    </row>
    <row r="11" spans="2:4" ht="16" thickBot="1" x14ac:dyDescent="0.25">
      <c r="B11"/>
    </row>
    <row r="12" spans="2:4" ht="16" thickBot="1" x14ac:dyDescent="0.25">
      <c r="B12" s="101"/>
      <c r="C12" t="s">
        <v>214</v>
      </c>
    </row>
    <row r="13" spans="2:4" ht="16" thickBot="1" x14ac:dyDescent="0.25">
      <c r="B13"/>
    </row>
    <row r="14" spans="2:4" ht="16" thickBot="1" x14ac:dyDescent="0.25">
      <c r="B14" s="102"/>
      <c r="C14" t="s">
        <v>215</v>
      </c>
    </row>
  </sheetData>
  <mergeCells count="2">
    <mergeCell ref="B2:B6"/>
    <mergeCell ref="B8: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EEC7-72B0-8942-A8DD-EB9E950B8135}">
  <dimension ref="B1:F14"/>
  <sheetViews>
    <sheetView workbookViewId="0">
      <selection activeCell="E18" sqref="E18"/>
    </sheetView>
  </sheetViews>
  <sheetFormatPr baseColWidth="10" defaultRowHeight="15" x14ac:dyDescent="0.2"/>
  <cols>
    <col min="2" max="2" width="3.33203125" bestFit="1" customWidth="1"/>
    <col min="3" max="3" width="36.33203125" customWidth="1"/>
    <col min="4" max="4" width="21" customWidth="1"/>
    <col min="5" max="5" width="18.33203125" customWidth="1"/>
    <col min="6" max="6" width="18.6640625" customWidth="1"/>
  </cols>
  <sheetData>
    <row r="1" spans="2:6" ht="16" thickBot="1" x14ac:dyDescent="0.25"/>
    <row r="2" spans="2:6" ht="17" thickBot="1" x14ac:dyDescent="0.25">
      <c r="C2" s="131"/>
      <c r="D2" s="99" t="s">
        <v>165</v>
      </c>
      <c r="E2" s="99" t="s">
        <v>166</v>
      </c>
      <c r="F2" s="99" t="s">
        <v>167</v>
      </c>
    </row>
    <row r="3" spans="2:6" ht="17" thickBot="1" x14ac:dyDescent="0.25">
      <c r="B3" s="98" t="s">
        <v>430</v>
      </c>
      <c r="C3" s="98" t="s">
        <v>10</v>
      </c>
      <c r="D3" s="100" t="s">
        <v>177</v>
      </c>
      <c r="E3" s="100" t="s">
        <v>176</v>
      </c>
      <c r="F3" s="100" t="s">
        <v>175</v>
      </c>
    </row>
    <row r="4" spans="2:6" ht="16" x14ac:dyDescent="0.2">
      <c r="B4" s="162" t="s">
        <v>394</v>
      </c>
      <c r="C4" s="162" t="s">
        <v>0</v>
      </c>
      <c r="D4" s="164">
        <v>7.0000000000000007E-2</v>
      </c>
      <c r="E4" s="164">
        <v>7.0000000000000007E-2</v>
      </c>
      <c r="F4" s="164">
        <v>7.0000000000000007E-2</v>
      </c>
    </row>
    <row r="5" spans="2:6" ht="16" x14ac:dyDescent="0.2">
      <c r="B5" s="163" t="s">
        <v>395</v>
      </c>
      <c r="C5" s="163" t="s">
        <v>18</v>
      </c>
      <c r="D5" s="165">
        <v>7.0000000000000007E-2</v>
      </c>
      <c r="E5" s="165">
        <v>7.0000000000000007E-2</v>
      </c>
      <c r="F5" s="166">
        <v>0.22</v>
      </c>
    </row>
    <row r="6" spans="2:6" ht="16" x14ac:dyDescent="0.2">
      <c r="B6" s="163" t="s">
        <v>396</v>
      </c>
      <c r="C6" s="163" t="s">
        <v>19</v>
      </c>
      <c r="D6" s="165">
        <v>7.0000000000000007E-2</v>
      </c>
      <c r="E6" s="165">
        <v>7.0000000000000007E-2</v>
      </c>
      <c r="F6" s="165">
        <v>7.0000000000000007E-2</v>
      </c>
    </row>
    <row r="7" spans="2:6" ht="16" x14ac:dyDescent="0.2">
      <c r="B7" s="163" t="s">
        <v>397</v>
      </c>
      <c r="C7" s="163" t="s">
        <v>33</v>
      </c>
      <c r="D7" s="165">
        <v>7.0000000000000007E-2</v>
      </c>
      <c r="E7" s="166">
        <v>0.22</v>
      </c>
      <c r="F7" s="165">
        <v>7.0000000000000007E-2</v>
      </c>
    </row>
    <row r="8" spans="2:6" ht="16" x14ac:dyDescent="0.2">
      <c r="B8" s="163" t="s">
        <v>398</v>
      </c>
      <c r="C8" s="163" t="s">
        <v>46</v>
      </c>
      <c r="D8" s="165">
        <v>7.0000000000000007E-2</v>
      </c>
      <c r="E8" s="165">
        <v>7.0000000000000007E-2</v>
      </c>
      <c r="F8" s="165">
        <v>7.0000000000000007E-2</v>
      </c>
    </row>
    <row r="9" spans="2:6" ht="16" x14ac:dyDescent="0.2">
      <c r="B9" s="163" t="s">
        <v>399</v>
      </c>
      <c r="C9" s="163" t="s">
        <v>60</v>
      </c>
      <c r="D9" s="165">
        <v>7.0000000000000007E-2</v>
      </c>
      <c r="E9" s="166">
        <v>0.22</v>
      </c>
      <c r="F9" s="165">
        <v>7.0000000000000007E-2</v>
      </c>
    </row>
    <row r="10" spans="2:6" ht="16" x14ac:dyDescent="0.2">
      <c r="B10" s="163" t="s">
        <v>400</v>
      </c>
      <c r="C10" s="163" t="s">
        <v>73</v>
      </c>
      <c r="D10" s="165">
        <v>7.0000000000000007E-2</v>
      </c>
      <c r="E10" s="165">
        <v>7.0000000000000007E-2</v>
      </c>
      <c r="F10" s="166">
        <v>0.22</v>
      </c>
    </row>
    <row r="11" spans="2:6" ht="48" x14ac:dyDescent="0.2">
      <c r="B11" s="163" t="s">
        <v>401</v>
      </c>
      <c r="C11" s="163" t="s">
        <v>83</v>
      </c>
      <c r="D11" s="165">
        <v>7.0000000000000007E-2</v>
      </c>
      <c r="E11" s="165">
        <v>7.0000000000000007E-2</v>
      </c>
      <c r="F11" s="165">
        <v>7.0000000000000007E-2</v>
      </c>
    </row>
    <row r="12" spans="2:6" ht="16" x14ac:dyDescent="0.2">
      <c r="B12" s="163" t="s">
        <v>402</v>
      </c>
      <c r="C12" s="167" t="s">
        <v>169</v>
      </c>
      <c r="D12" s="166">
        <v>0.22</v>
      </c>
      <c r="E12" s="165">
        <v>7.0000000000000007E-2</v>
      </c>
      <c r="F12" s="165">
        <v>7.0000000000000007E-2</v>
      </c>
    </row>
    <row r="13" spans="2:6" ht="32" x14ac:dyDescent="0.2">
      <c r="B13" s="163" t="s">
        <v>403</v>
      </c>
      <c r="C13" s="167" t="s">
        <v>168</v>
      </c>
      <c r="D13" s="166">
        <v>0.22</v>
      </c>
      <c r="E13" s="165">
        <v>7.0000000000000007E-2</v>
      </c>
      <c r="F13" s="165">
        <v>7.0000000000000007E-2</v>
      </c>
    </row>
    <row r="14" spans="2:6" ht="16" thickBot="1" x14ac:dyDescent="0.25">
      <c r="B14" s="174" t="s">
        <v>97</v>
      </c>
      <c r="C14" s="175"/>
      <c r="D14" s="168">
        <f>SUM(D4:D13)</f>
        <v>1</v>
      </c>
      <c r="E14" s="168">
        <f t="shared" ref="E14:F14" si="0">SUM(E4:E13)</f>
        <v>1.0000000000000002</v>
      </c>
      <c r="F14" s="168">
        <f t="shared" si="0"/>
        <v>1.0000000000000002</v>
      </c>
    </row>
  </sheetData>
  <mergeCells count="1">
    <mergeCell ref="B14:C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Scoring</vt:lpstr>
      <vt:lpstr>Likert-Scale-Key</vt:lpstr>
      <vt:lpstr>Profiles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edmundson</dc:creator>
  <cp:lastModifiedBy>Sérgio Ramos</cp:lastModifiedBy>
  <cp:lastPrinted>2022-12-15T16:55:38Z</cp:lastPrinted>
  <dcterms:created xsi:type="dcterms:W3CDTF">2022-11-10T13:36:55Z</dcterms:created>
  <dcterms:modified xsi:type="dcterms:W3CDTF">2025-07-07T15:02:32Z</dcterms:modified>
</cp:coreProperties>
</file>