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ayalalandsalesinc-my.sharepoint.com/personal/camposano_louie_ayalalandpremier_com/Documents/"/>
    </mc:Choice>
  </mc:AlternateContent>
  <xr:revisionPtr revIDLastSave="90" documentId="13_ncr:1_{76C0B13E-34D2-4AD0-91F6-DC07C76ED372}" xr6:coauthVersionLast="47" xr6:coauthVersionMax="47" xr10:uidLastSave="{1421F36F-6293-4C9C-B8EC-8B6572777A4F}"/>
  <bookViews>
    <workbookView xWindow="-108" yWindow="-108" windowWidth="23256" windowHeight="12720" activeTab="1" xr2:uid="{B3516315-8EE5-4379-95EC-5CCDBE21B5BB}"/>
  </bookViews>
  <sheets>
    <sheet name="LEGEND" sheetId="5" r:id="rId1"/>
    <sheet name="MDV" sheetId="2" r:id="rId2"/>
    <sheet name="OneTime" sheetId="3" r:id="rId3"/>
    <sheet name="Recurring" sheetId="4" r:id="rId4"/>
    <sheet name="Reference" sheetId="6" state="hidden" r:id="rId5"/>
  </sheets>
  <definedNames>
    <definedName name="_xlnm._FilterDatabase" localSheetId="3" hidden="1">Recurring!$A$1:$H$1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4" l="1"/>
  <c r="D3" i="4"/>
  <c r="E2" i="4"/>
  <c r="E4" i="4"/>
  <c r="D4" i="4"/>
  <c r="M3" i="2"/>
  <c r="M4" i="2"/>
  <c r="M5" i="2"/>
  <c r="M6" i="2"/>
  <c r="M7" i="2"/>
  <c r="M8" i="2"/>
  <c r="M9" i="2"/>
  <c r="M10" i="2"/>
  <c r="M2" i="2"/>
  <c r="G24" i="3"/>
  <c r="G21" i="3"/>
  <c r="G20" i="3"/>
  <c r="G19" i="3"/>
  <c r="G18" i="3"/>
  <c r="G17" i="3"/>
  <c r="F17" i="3"/>
  <c r="G16" i="3"/>
  <c r="G15" i="3"/>
  <c r="F15" i="3"/>
  <c r="G14" i="3"/>
  <c r="F14" i="3"/>
  <c r="G13" i="3"/>
  <c r="F13" i="3"/>
  <c r="G12" i="3"/>
  <c r="G11" i="3"/>
  <c r="F11" i="3"/>
  <c r="G10" i="3"/>
  <c r="G9" i="3"/>
  <c r="G8" i="3"/>
  <c r="F8" i="3"/>
  <c r="G7" i="3"/>
  <c r="G6" i="3"/>
  <c r="G5" i="3"/>
  <c r="G4" i="3"/>
  <c r="G3" i="3"/>
  <c r="G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L1" authorId="0" shapeId="0" xr:uid="{4070F94F-B75E-4B89-B174-5793F625F02E}">
      <text>
        <r>
          <rPr>
            <b/>
            <sz val="8"/>
            <color indexed="81"/>
            <rFont val="Tahoma"/>
            <family val="2"/>
          </rPr>
          <t xml:space="preserve">Percentage of TAX computation
</t>
        </r>
      </text>
    </comment>
  </commentList>
</comments>
</file>

<file path=xl/sharedStrings.xml><?xml version="1.0" encoding="utf-8"?>
<sst xmlns="http://schemas.openxmlformats.org/spreadsheetml/2006/main" count="378" uniqueCount="255">
  <si>
    <t>EARNINGSCODE</t>
  </si>
  <si>
    <t>DEDUCTIONSCODE</t>
  </si>
  <si>
    <t>Description</t>
  </si>
  <si>
    <t>Pay Element Code</t>
  </si>
  <si>
    <t>Retro Basic Allowance</t>
  </si>
  <si>
    <t>RET BA</t>
  </si>
  <si>
    <t>Annual Vaccination</t>
  </si>
  <si>
    <t>Vaccine</t>
  </si>
  <si>
    <t>Quota Inc</t>
  </si>
  <si>
    <t>Out/In Patient Additional Dependents</t>
  </si>
  <si>
    <t>HMO</t>
  </si>
  <si>
    <t>Per Inc</t>
  </si>
  <si>
    <t>OD</t>
  </si>
  <si>
    <t>Other-Earnings</t>
  </si>
  <si>
    <t>OE</t>
  </si>
  <si>
    <t>NewHire/Update</t>
  </si>
  <si>
    <t>EmployeeCode</t>
  </si>
  <si>
    <t>LastName</t>
  </si>
  <si>
    <t>FirstName</t>
  </si>
  <si>
    <t>MiddleName</t>
  </si>
  <si>
    <t>Status</t>
  </si>
  <si>
    <t>Address</t>
  </si>
  <si>
    <t>BirthDate</t>
  </si>
  <si>
    <t>DateHired</t>
  </si>
  <si>
    <t>DateSeparated</t>
  </si>
  <si>
    <t>TaxCode</t>
  </si>
  <si>
    <t>VAT</t>
  </si>
  <si>
    <t>VAT %</t>
  </si>
  <si>
    <t>Region</t>
  </si>
  <si>
    <t>Basic Allowance</t>
  </si>
  <si>
    <t>PositionCode</t>
  </si>
  <si>
    <t>Gender</t>
  </si>
  <si>
    <t>TINNo</t>
  </si>
  <si>
    <t>EmailAddress</t>
  </si>
  <si>
    <t>BankAccount</t>
  </si>
  <si>
    <t>BankAccountNo</t>
  </si>
  <si>
    <t>BankAccountType</t>
  </si>
  <si>
    <t>CostCenterCode</t>
  </si>
  <si>
    <t>PayGroup</t>
  </si>
  <si>
    <t>Division</t>
  </si>
  <si>
    <t>Group</t>
  </si>
  <si>
    <t>ATC</t>
  </si>
  <si>
    <t>Income Payments Subject to Expanded Withholding Tax</t>
  </si>
  <si>
    <t>Update</t>
  </si>
  <si>
    <t>2018-0030</t>
  </si>
  <si>
    <t>Tan</t>
  </si>
  <si>
    <t>Kyle Zachary</t>
  </si>
  <si>
    <t>n/a</t>
  </si>
  <si>
    <t>Active</t>
  </si>
  <si>
    <t>2024-0103</t>
  </si>
  <si>
    <t>Roque</t>
  </si>
  <si>
    <t>Ma. Capella Vega</t>
  </si>
  <si>
    <t>Anacta</t>
  </si>
  <si>
    <t>2024-0061</t>
  </si>
  <si>
    <t>Reyes</t>
  </si>
  <si>
    <t>Dorothy Anne</t>
  </si>
  <si>
    <t>Alvaro</t>
  </si>
  <si>
    <t>2021-0061</t>
  </si>
  <si>
    <t>Gonzalez</t>
  </si>
  <si>
    <t xml:space="preserve">Jose Manolo </t>
  </si>
  <si>
    <t>Fuentebella</t>
  </si>
  <si>
    <t>2006-0001</t>
  </si>
  <si>
    <t>Richard</t>
  </si>
  <si>
    <t>Chan</t>
  </si>
  <si>
    <t>2024-0093</t>
  </si>
  <si>
    <t>Paw</t>
  </si>
  <si>
    <t>Mitchelle Nelissa</t>
  </si>
  <si>
    <t>Sy</t>
  </si>
  <si>
    <t>2017-0015</t>
  </si>
  <si>
    <t>Dabo</t>
  </si>
  <si>
    <t>Laarni Marie</t>
  </si>
  <si>
    <t>Bernardino</t>
  </si>
  <si>
    <t>2023-0109</t>
  </si>
  <si>
    <t>Camorahan</t>
  </si>
  <si>
    <t>Christian John</t>
  </si>
  <si>
    <t>Vingco</t>
  </si>
  <si>
    <t>2020-0077a</t>
  </si>
  <si>
    <t>Seneca</t>
  </si>
  <si>
    <t>Alexandra Ckirsty</t>
  </si>
  <si>
    <t>Yuson</t>
  </si>
  <si>
    <t>SellersCode</t>
  </si>
  <si>
    <t>SellersName</t>
  </si>
  <si>
    <t>PayElementCode</t>
  </si>
  <si>
    <t>From</t>
  </si>
  <si>
    <t>To</t>
  </si>
  <si>
    <t>Adjust From</t>
  </si>
  <si>
    <t>Adjust To</t>
  </si>
  <si>
    <t>Remarks</t>
  </si>
  <si>
    <t>Kyle Zachary Tan</t>
  </si>
  <si>
    <t>Release</t>
  </si>
  <si>
    <t>Ma. Capella Vega Roque</t>
  </si>
  <si>
    <t>Dorothy Anne Reyes</t>
  </si>
  <si>
    <t>Jose Manolo Gonzalez</t>
  </si>
  <si>
    <t>Richard Tan</t>
  </si>
  <si>
    <t>Adjust</t>
  </si>
  <si>
    <t>Mitchelle Nelissa Paw</t>
  </si>
  <si>
    <t>Laarni Marie Dabo</t>
  </si>
  <si>
    <t>Christian John Camorahan</t>
  </si>
  <si>
    <t>Alexandra Ckirsty Seneca</t>
  </si>
  <si>
    <t>2006-0003</t>
  </si>
  <si>
    <t>Dave Stanley Ylagan</t>
  </si>
  <si>
    <t>2013-0003</t>
  </si>
  <si>
    <t>Edward Benjamin Cruz</t>
  </si>
  <si>
    <t>2022-0016</t>
  </si>
  <si>
    <t>Ilmai Joy Galdo</t>
  </si>
  <si>
    <t>2012-0010</t>
  </si>
  <si>
    <t>Jennifer Ildefonso</t>
  </si>
  <si>
    <t>Deduction</t>
  </si>
  <si>
    <t>2014-0014</t>
  </si>
  <si>
    <t>Reena Melissa Numano</t>
  </si>
  <si>
    <t>2019-0217</t>
  </si>
  <si>
    <t>Miguel Magdangal Balauitan III</t>
  </si>
  <si>
    <t>EmployeeName</t>
  </si>
  <si>
    <t>Amount</t>
  </si>
  <si>
    <t>Delete</t>
  </si>
  <si>
    <t>Terms(Per Payout)</t>
  </si>
  <si>
    <t xml:space="preserve">Remarks </t>
  </si>
  <si>
    <t>NewHire</t>
  </si>
  <si>
    <t>NCR</t>
  </si>
  <si>
    <t>Regular Contract A</t>
  </si>
  <si>
    <t>M</t>
  </si>
  <si>
    <t>BPI</t>
  </si>
  <si>
    <t>SA</t>
  </si>
  <si>
    <t>4F120101</t>
  </si>
  <si>
    <t>Manager 1a</t>
  </si>
  <si>
    <t>Corp Sales</t>
  </si>
  <si>
    <t>Abueva</t>
  </si>
  <si>
    <t>WI139</t>
  </si>
  <si>
    <t>GROSS COMMISSIONS OR SERVICE FEES OF CUSTOMS, INSURANCE, STOCK, IMMIGRATION AND COMMERCIAL BROKERS, FEES OF AGENTS OF PROFESSIONAL ENTERTAINERS AND REAL ESTATE SERVICE PRACTITIONERS (RESPs), (I.E. REAL ESTATE CONSULTANTS, REAL ESTATE APPRAISERS AND REAL ESTATE BROKERS) - IF GROSS INCOME FOR THE CURRENT YEAR DID NOT EXCEED P3M</t>
  </si>
  <si>
    <t>Non-VAT</t>
  </si>
  <si>
    <t>Regular Contract B</t>
  </si>
  <si>
    <t>F</t>
  </si>
  <si>
    <t>4F220101</t>
  </si>
  <si>
    <t>Manager 1b</t>
  </si>
  <si>
    <t>Forbes</t>
  </si>
  <si>
    <t>Acacia</t>
  </si>
  <si>
    <t>WI140</t>
  </si>
  <si>
    <t>GROSS COMMISSIONS OR SERVICE FEES OF CUSTOMS, INSURANCE, STOCK, IMMIGRATION AND COMMERCIAL BROKERS, FEES OF AGENTS OF PROFESSIONAL ENTERTAINERS AND REAL ESTATE SERVICE PRACTITIONERS (RESPs), (I.E. REAL ESTATE CONSULTANTS, REAL ESTATE APPRAISERS AND REAL ESTATE BROKERS) - IF GROSS INCOME IS MORE THAN P3M OR VAT REGISTERED REGARDLESS OF AMOUNT</t>
  </si>
  <si>
    <t>Regular Contract C</t>
  </si>
  <si>
    <t>4F220102</t>
  </si>
  <si>
    <t>Manager 1c</t>
  </si>
  <si>
    <t>Salcedo</t>
  </si>
  <si>
    <t>Aguirre</t>
  </si>
  <si>
    <t>Regular Contract D</t>
  </si>
  <si>
    <t>4F220103</t>
  </si>
  <si>
    <t>Manager 1d</t>
  </si>
  <si>
    <t>Valero</t>
  </si>
  <si>
    <t>Amorsolo</t>
  </si>
  <si>
    <t>RC A GL</t>
  </si>
  <si>
    <t>4F320101</t>
  </si>
  <si>
    <t>Manager 1e</t>
  </si>
  <si>
    <t>Vismin</t>
  </si>
  <si>
    <t>Aragon</t>
  </si>
  <si>
    <t>RC B GL</t>
  </si>
  <si>
    <t>4F420101</t>
  </si>
  <si>
    <t>Manager 1f</t>
  </si>
  <si>
    <t>Arguilla</t>
  </si>
  <si>
    <t>RC C GL</t>
  </si>
  <si>
    <t>4F520101</t>
  </si>
  <si>
    <t>Seller 1a</t>
  </si>
  <si>
    <t>Arnaiz</t>
  </si>
  <si>
    <t>RC D GL</t>
  </si>
  <si>
    <t>Seller 1b</t>
  </si>
  <si>
    <t>Artiaga</t>
  </si>
  <si>
    <t>Training Contract A</t>
  </si>
  <si>
    <t>Seller 1c</t>
  </si>
  <si>
    <t>Bacolod</t>
  </si>
  <si>
    <t>Training Contract B</t>
  </si>
  <si>
    <t>Seller 1d</t>
  </si>
  <si>
    <t>Balmori</t>
  </si>
  <si>
    <t>Junior PS A</t>
  </si>
  <si>
    <t>Seller 1e</t>
  </si>
  <si>
    <t>Bamboo</t>
  </si>
  <si>
    <t>Junior PS B</t>
  </si>
  <si>
    <t>Seller 1f</t>
  </si>
  <si>
    <t>Buendia</t>
  </si>
  <si>
    <t>Junior PS C</t>
  </si>
  <si>
    <t>Seller 1g</t>
  </si>
  <si>
    <t>Dasmariñas</t>
  </si>
  <si>
    <t>Junior PS A GL</t>
  </si>
  <si>
    <t>Seller 1h</t>
  </si>
  <si>
    <t>Dela Rosa</t>
  </si>
  <si>
    <t>Junior PS B GL</t>
  </si>
  <si>
    <t>Seller 1i</t>
  </si>
  <si>
    <t>Esperanza</t>
  </si>
  <si>
    <t>Junior PS C GL</t>
  </si>
  <si>
    <t>Seller 2a</t>
  </si>
  <si>
    <t>Estrella</t>
  </si>
  <si>
    <t>Senior PS A</t>
  </si>
  <si>
    <t>Seller 2b</t>
  </si>
  <si>
    <t>Fort Bonifacio</t>
  </si>
  <si>
    <t>Senior PS B</t>
  </si>
  <si>
    <t>Seller 2c</t>
  </si>
  <si>
    <t>Gallardo</t>
  </si>
  <si>
    <t>Senior PS C</t>
  </si>
  <si>
    <t>Seller 3a</t>
  </si>
  <si>
    <t>Hidalgo</t>
  </si>
  <si>
    <t>Senior PS A GL</t>
  </si>
  <si>
    <t>Seller 3b</t>
  </si>
  <si>
    <t>Ilustre</t>
  </si>
  <si>
    <t>Senior PS B GL</t>
  </si>
  <si>
    <t>Seller 3c</t>
  </si>
  <si>
    <t>Laguna</t>
  </si>
  <si>
    <t>Senior PS C GL</t>
  </si>
  <si>
    <t>Loredo</t>
  </si>
  <si>
    <t>Account Manager</t>
  </si>
  <si>
    <t>Madrigal</t>
  </si>
  <si>
    <t>Account Manager GL</t>
  </si>
  <si>
    <t>Magallanes</t>
  </si>
  <si>
    <t>Associate Site Manager</t>
  </si>
  <si>
    <t>McKinley</t>
  </si>
  <si>
    <t>Site Manager</t>
  </si>
  <si>
    <t>New Manila</t>
  </si>
  <si>
    <t>Sr. Site Manager</t>
  </si>
  <si>
    <t>Nielsen</t>
  </si>
  <si>
    <t>Site Manager (CDO)</t>
  </si>
  <si>
    <t>Nieva</t>
  </si>
  <si>
    <t>Associate Site &amp; Broker Manager (Cebu)</t>
  </si>
  <si>
    <t>Palanca</t>
  </si>
  <si>
    <t>Site &amp; Broker Manager (Cebu)</t>
  </si>
  <si>
    <t>Palm</t>
  </si>
  <si>
    <t>Sr. Site &amp; Broker Manager (Cebu)</t>
  </si>
  <si>
    <t>Paseo</t>
  </si>
  <si>
    <t>Associate Site &amp; Broker Manager (Bacolod)</t>
  </si>
  <si>
    <t>Perea</t>
  </si>
  <si>
    <t>Site &amp; Broker Manager (Bacolod)</t>
  </si>
  <si>
    <t>Polaris</t>
  </si>
  <si>
    <t>Sr. Site &amp; Broker Manager (Bacolod)</t>
  </si>
  <si>
    <t>Quezon</t>
  </si>
  <si>
    <t>Associate Site &amp; Broker Manager (Davao)</t>
  </si>
  <si>
    <t>San Agustin</t>
  </si>
  <si>
    <t>Site &amp; Broker Manager (Davao)</t>
  </si>
  <si>
    <t>San Lorenzo</t>
  </si>
  <si>
    <t>Sr. Site &amp; Broker Manager (Davao)</t>
  </si>
  <si>
    <t>San Miguel</t>
  </si>
  <si>
    <t>Associate Area Manager</t>
  </si>
  <si>
    <t>Tordesillas</t>
  </si>
  <si>
    <t>Area Manager</t>
  </si>
  <si>
    <t>Torres</t>
  </si>
  <si>
    <t>Sr. Account Manager</t>
  </si>
  <si>
    <t>Urdaneta</t>
  </si>
  <si>
    <t>Associate Sales Manager</t>
  </si>
  <si>
    <t>Zaragoza</t>
  </si>
  <si>
    <t>Sales Manager</t>
  </si>
  <si>
    <t>Senior Sales Manager</t>
  </si>
  <si>
    <t>Deputy Sales Director</t>
  </si>
  <si>
    <t>Sales Director</t>
  </si>
  <si>
    <t>Sr. Sales Director</t>
  </si>
  <si>
    <t>Quota Incentive</t>
  </si>
  <si>
    <t>Other-Deduction</t>
  </si>
  <si>
    <t>TaxType</t>
  </si>
  <si>
    <t>Per Payout Amount</t>
  </si>
  <si>
    <t>Earnings</t>
  </si>
  <si>
    <t>IsRecurring</t>
  </si>
  <si>
    <t>For Activation of Deduction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</si>
</sst>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9" x14ac:knownFonts="1">
    <font>
      <sz val="11"/>
      <color theme="1"/>
      <name val="Calibri"/>
      <family val="2"/>
      <scheme val="minor"/>
    </font>
    <font>
      <sz val="11"/>
      <color theme="1"/>
      <name val="Calibri"/>
      <family val="2"/>
      <scheme val="minor"/>
    </font>
    <font>
      <sz val="11"/>
      <color rgb="FFFF0000"/>
      <name val="Calibri"/>
      <family val="2"/>
      <scheme val="minor"/>
    </font>
    <font>
      <b/>
      <sz val="10"/>
      <name val="Calibri"/>
      <family val="2"/>
      <scheme val="minor"/>
    </font>
    <font>
      <sz val="10"/>
      <name val="Calibri"/>
      <family val="2"/>
      <scheme val="minor"/>
    </font>
    <font>
      <sz val="10"/>
      <name val="Arial"/>
      <family val="2"/>
    </font>
    <font>
      <sz val="11"/>
      <color rgb="FF000000"/>
      <name val="Calibri"/>
      <family val="2"/>
    </font>
    <font>
      <b/>
      <sz val="8"/>
      <color indexed="81"/>
      <name val="Tahoma"/>
      <family val="2"/>
    </font>
    <font>
      <b/>
      <i/>
      <sz val="11"/>
      <color rgb="FFC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6">
    <border>
      <left/>
      <right/>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cellStyleXfs>
  <cellXfs count="24">
    <xf numFmtId="0" fontId="0" fillId="0" borderId="0" xfId="0"/>
    <xf numFmtId="0" fontId="3" fillId="0" borderId="0" xfId="0" applyFont="1"/>
    <xf numFmtId="0" fontId="4" fillId="0" borderId="0" xfId="0" applyFont="1"/>
    <xf numFmtId="10" fontId="4" fillId="0" borderId="0" xfId="2" applyNumberFormat="1" applyFont="1"/>
    <xf numFmtId="10" fontId="4" fillId="0" borderId="0" xfId="2" applyNumberFormat="1" applyFont="1" applyFill="1"/>
    <xf numFmtId="0" fontId="6" fillId="0" borderId="2" xfId="0" applyFont="1" applyBorder="1" applyAlignment="1">
      <alignment vertical="center"/>
    </xf>
    <xf numFmtId="0" fontId="4" fillId="0" borderId="2" xfId="0" applyFont="1" applyBorder="1"/>
    <xf numFmtId="49" fontId="2" fillId="0" borderId="0" xfId="0" applyNumberFormat="1" applyFont="1" applyAlignment="1">
      <alignment vertical="center"/>
    </xf>
    <xf numFmtId="49" fontId="0" fillId="0" borderId="0" xfId="0" applyNumberFormat="1" applyProtection="1">
      <protection locked="0"/>
    </xf>
    <xf numFmtId="0" fontId="0" fillId="0" borderId="0" xfId="0" applyAlignment="1">
      <alignment horizontal="left"/>
    </xf>
    <xf numFmtId="14" fontId="0" fillId="0" borderId="0" xfId="0" applyNumberFormat="1" applyAlignment="1">
      <alignment horizontal="left"/>
    </xf>
    <xf numFmtId="43" fontId="0" fillId="0" borderId="0" xfId="1" applyFont="1" applyAlignment="1">
      <alignment horizontal="left"/>
    </xf>
    <xf numFmtId="0" fontId="3" fillId="2" borderId="3" xfId="3" applyFont="1" applyFill="1" applyBorder="1" applyAlignment="1">
      <alignment horizontal="center" vertical="center"/>
    </xf>
    <xf numFmtId="0" fontId="3" fillId="2" borderId="1" xfId="3" applyFont="1" applyFill="1" applyBorder="1" applyAlignment="1">
      <alignment horizontal="center" vertical="center"/>
    </xf>
    <xf numFmtId="0" fontId="3" fillId="2" borderId="4" xfId="3" applyFont="1" applyFill="1" applyBorder="1" applyAlignment="1">
      <alignment horizontal="center" vertical="center"/>
    </xf>
    <xf numFmtId="0" fontId="3" fillId="2" borderId="5" xfId="3" applyFont="1" applyFill="1" applyBorder="1" applyAlignment="1">
      <alignment horizontal="center" vertical="center"/>
    </xf>
    <xf numFmtId="0" fontId="4" fillId="0" borderId="2" xfId="3" applyFont="1" applyBorder="1" applyAlignment="1">
      <alignment horizontal="left"/>
    </xf>
    <xf numFmtId="9" fontId="0" fillId="0" borderId="0" xfId="0" applyNumberFormat="1"/>
    <xf numFmtId="49" fontId="8" fillId="3" borderId="0" xfId="0" applyNumberFormat="1" applyFont="1" applyFill="1" applyAlignment="1">
      <alignment vertical="center"/>
    </xf>
    <xf numFmtId="14" fontId="8" fillId="3" borderId="0" xfId="0" applyNumberFormat="1" applyFont="1" applyFill="1" applyAlignment="1">
      <alignment vertical="center"/>
    </xf>
    <xf numFmtId="0" fontId="8" fillId="3" borderId="0" xfId="0" applyFont="1" applyFill="1"/>
    <xf numFmtId="0" fontId="8" fillId="3" borderId="0" xfId="0" applyFont="1" applyFill="1" applyAlignment="1">
      <alignment horizontal="left" vertical="top"/>
    </xf>
    <xf numFmtId="0" fontId="8" fillId="3" borderId="2" xfId="0" applyFont="1" applyFill="1" applyBorder="1"/>
    <xf numFmtId="14" fontId="0" fillId="0" borderId="0" xfId="0" applyNumberFormat="1"/>
  </cellXfs>
  <cellStyles count="4">
    <cellStyle name="Comma" xfId="1" builtinId="3"/>
    <cellStyle name="Normal" xfId="0" builtinId="0"/>
    <cellStyle name="Normal 2 2" xfId="3" xr:uid="{AD730B41-E7CF-40D5-ADB9-EABD0788318B}"/>
    <cellStyle name="Percent" xfId="2"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3E397-5B67-49E6-BF02-C965BAA712FB}">
  <dimension ref="A1:E14"/>
  <sheetViews>
    <sheetView workbookViewId="0">
      <selection activeCell="A12" sqref="A12"/>
    </sheetView>
  </sheetViews>
  <sheetFormatPr defaultRowHeight="14.4" x14ac:dyDescent="0.3"/>
  <cols>
    <col min="1" max="1" width="26.88671875" customWidth="1"/>
    <col min="2" max="2" width="37.109375" customWidth="1"/>
    <col min="4" max="4" width="31.88671875" bestFit="1" customWidth="1"/>
    <col min="5" max="5" width="45.33203125" customWidth="1"/>
  </cols>
  <sheetData>
    <row r="1" spans="1:5" ht="15" thickBot="1" x14ac:dyDescent="0.35">
      <c r="A1" s="1" t="s">
        <v>0</v>
      </c>
      <c r="B1" s="2"/>
      <c r="C1" s="3"/>
      <c r="D1" s="1" t="s">
        <v>1</v>
      </c>
      <c r="E1" s="2"/>
    </row>
    <row r="2" spans="1:5" x14ac:dyDescent="0.3">
      <c r="A2" s="14" t="s">
        <v>2</v>
      </c>
      <c r="B2" s="15" t="s">
        <v>3</v>
      </c>
      <c r="C2" s="3"/>
      <c r="D2" s="12" t="s">
        <v>2</v>
      </c>
      <c r="E2" s="13" t="s">
        <v>3</v>
      </c>
    </row>
    <row r="3" spans="1:5" x14ac:dyDescent="0.3">
      <c r="A3" s="5" t="s">
        <v>4</v>
      </c>
      <c r="B3" s="5" t="s">
        <v>5</v>
      </c>
      <c r="C3" s="4"/>
      <c r="D3" s="5" t="s">
        <v>6</v>
      </c>
      <c r="E3" s="5" t="s">
        <v>7</v>
      </c>
    </row>
    <row r="4" spans="1:5" x14ac:dyDescent="0.3">
      <c r="A4" s="5" t="s">
        <v>248</v>
      </c>
      <c r="B4" s="5" t="s">
        <v>8</v>
      </c>
      <c r="C4" s="4"/>
      <c r="D4" s="5" t="s">
        <v>9</v>
      </c>
      <c r="E4" s="5" t="s">
        <v>10</v>
      </c>
    </row>
    <row r="5" spans="1:5" x14ac:dyDescent="0.3">
      <c r="A5" s="5" t="s">
        <v>13</v>
      </c>
      <c r="B5" s="5" t="s">
        <v>14</v>
      </c>
      <c r="C5" s="4"/>
      <c r="D5" s="6" t="s">
        <v>249</v>
      </c>
      <c r="E5" s="6" t="s">
        <v>12</v>
      </c>
    </row>
    <row r="6" spans="1:5" x14ac:dyDescent="0.3">
      <c r="A6" s="16"/>
      <c r="B6" s="16"/>
      <c r="C6" s="4"/>
      <c r="D6" s="6"/>
      <c r="E6" s="6"/>
    </row>
    <row r="7" spans="1:5" x14ac:dyDescent="0.3">
      <c r="C7" s="4"/>
      <c r="D7" s="6"/>
      <c r="E7" s="6"/>
    </row>
    <row r="8" spans="1:5" x14ac:dyDescent="0.3">
      <c r="C8" s="4"/>
      <c r="D8" s="6"/>
      <c r="E8" s="6"/>
    </row>
    <row r="9" spans="1:5" x14ac:dyDescent="0.3">
      <c r="C9" s="4"/>
    </row>
    <row r="10" spans="1:5" x14ac:dyDescent="0.3">
      <c r="C10" s="4"/>
    </row>
    <row r="11" spans="1:5" x14ac:dyDescent="0.3">
      <c r="C11" s="4"/>
    </row>
    <row r="12" spans="1:5" x14ac:dyDescent="0.3">
      <c r="C12" s="4"/>
    </row>
    <row r="13" spans="1:5" x14ac:dyDescent="0.3">
      <c r="C13" s="4"/>
    </row>
    <row r="14" spans="1:5" x14ac:dyDescent="0.3">
      <c r="C14"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EE9EA-E483-4454-B304-A1ED47058F5B}">
  <dimension ref="A1:AB10"/>
  <sheetViews>
    <sheetView tabSelected="1" workbookViewId="0">
      <pane xSplit="6" ySplit="1" topLeftCell="G2" activePane="bottomRight" state="frozen"/>
      <selection pane="topRight" activeCell="G1" sqref="G1"/>
      <selection pane="bottomLeft" activeCell="A2" sqref="A2"/>
      <selection pane="bottomRight" activeCell="G12" sqref="G12"/>
    </sheetView>
  </sheetViews>
  <sheetFormatPr defaultRowHeight="14.4" x14ac:dyDescent="0.3"/>
  <cols>
    <col min="1" max="1" width="15" bestFit="1" customWidth="1"/>
    <col min="2" max="2" width="13.33203125" bestFit="1" customWidth="1"/>
    <col min="3" max="3" width="10.44140625" bestFit="1" customWidth="1"/>
    <col min="4" max="4" width="15.33203125" bestFit="1" customWidth="1"/>
    <col min="5" max="5" width="11.44140625" bestFit="1" customWidth="1"/>
    <col min="6" max="6" width="7.44140625" bestFit="1" customWidth="1"/>
    <col min="9" max="9" width="9.33203125" bestFit="1" customWidth="1"/>
    <col min="10" max="10" width="13.33203125" bestFit="1" customWidth="1"/>
    <col min="15" max="15" width="14.33203125" bestFit="1" customWidth="1"/>
    <col min="16" max="16" width="11.6640625" bestFit="1" customWidth="1"/>
    <col min="19" max="20" width="11.6640625" bestFit="1" customWidth="1"/>
    <col min="21" max="21" width="14.33203125" bestFit="1" customWidth="1"/>
    <col min="22" max="22" width="15.6640625" bestFit="1" customWidth="1"/>
    <col min="23" max="23" width="14.44140625" bestFit="1" customWidth="1"/>
    <col min="28" max="28" width="49.44140625" bestFit="1" customWidth="1"/>
  </cols>
  <sheetData>
    <row r="1" spans="1:28" x14ac:dyDescent="0.3">
      <c r="A1" s="18" t="s">
        <v>15</v>
      </c>
      <c r="B1" s="18" t="s">
        <v>16</v>
      </c>
      <c r="C1" s="18" t="s">
        <v>17</v>
      </c>
      <c r="D1" s="18" t="s">
        <v>18</v>
      </c>
      <c r="E1" s="18" t="s">
        <v>19</v>
      </c>
      <c r="F1" s="18" t="s">
        <v>20</v>
      </c>
      <c r="G1" s="18" t="s">
        <v>21</v>
      </c>
      <c r="H1" s="19" t="s">
        <v>22</v>
      </c>
      <c r="I1" s="19" t="s">
        <v>23</v>
      </c>
      <c r="J1" s="19" t="s">
        <v>24</v>
      </c>
      <c r="K1" s="18" t="s">
        <v>25</v>
      </c>
      <c r="L1" s="18" t="s">
        <v>250</v>
      </c>
      <c r="M1" s="18" t="s">
        <v>27</v>
      </c>
      <c r="N1" s="18" t="s">
        <v>28</v>
      </c>
      <c r="O1" s="18" t="s">
        <v>29</v>
      </c>
      <c r="P1" s="18" t="s">
        <v>30</v>
      </c>
      <c r="Q1" s="18" t="s">
        <v>31</v>
      </c>
      <c r="R1" s="18" t="s">
        <v>32</v>
      </c>
      <c r="S1" s="18" t="s">
        <v>33</v>
      </c>
      <c r="T1" s="18" t="s">
        <v>34</v>
      </c>
      <c r="U1" s="18" t="s">
        <v>35</v>
      </c>
      <c r="V1" s="18" t="s">
        <v>36</v>
      </c>
      <c r="W1" s="18" t="s">
        <v>37</v>
      </c>
      <c r="X1" s="18" t="s">
        <v>38</v>
      </c>
      <c r="Y1" s="18" t="s">
        <v>39</v>
      </c>
      <c r="Z1" s="18" t="s">
        <v>40</v>
      </c>
      <c r="AA1" s="18" t="s">
        <v>41</v>
      </c>
      <c r="AB1" s="18" t="s">
        <v>42</v>
      </c>
    </row>
    <row r="2" spans="1:28" x14ac:dyDescent="0.3">
      <c r="A2" s="8" t="s">
        <v>43</v>
      </c>
      <c r="B2" s="8" t="s">
        <v>44</v>
      </c>
      <c r="C2" s="8" t="s">
        <v>45</v>
      </c>
      <c r="D2" s="8" t="s">
        <v>46</v>
      </c>
      <c r="E2" s="8" t="s">
        <v>47</v>
      </c>
      <c r="F2" s="8" t="s">
        <v>48</v>
      </c>
      <c r="M2" t="str">
        <f>IF(L2="VAT",".12","")</f>
        <v/>
      </c>
    </row>
    <row r="3" spans="1:28" x14ac:dyDescent="0.3">
      <c r="A3" s="8" t="s">
        <v>43</v>
      </c>
      <c r="B3" s="8" t="s">
        <v>49</v>
      </c>
      <c r="C3" s="8" t="s">
        <v>50</v>
      </c>
      <c r="D3" s="8" t="s">
        <v>51</v>
      </c>
      <c r="E3" s="8" t="s">
        <v>52</v>
      </c>
      <c r="F3" s="8" t="s">
        <v>48</v>
      </c>
      <c r="M3" t="str">
        <f t="shared" ref="M3:M10" si="0">IF(L3="VAT",".12","")</f>
        <v/>
      </c>
    </row>
    <row r="4" spans="1:28" x14ac:dyDescent="0.3">
      <c r="A4" s="8" t="s">
        <v>43</v>
      </c>
      <c r="B4" s="8" t="s">
        <v>53</v>
      </c>
      <c r="C4" s="8" t="s">
        <v>54</v>
      </c>
      <c r="D4" s="8" t="s">
        <v>55</v>
      </c>
      <c r="E4" s="8" t="s">
        <v>56</v>
      </c>
      <c r="F4" s="8" t="s">
        <v>48</v>
      </c>
      <c r="M4" t="str">
        <f t="shared" si="0"/>
        <v/>
      </c>
    </row>
    <row r="5" spans="1:28" x14ac:dyDescent="0.3">
      <c r="A5" s="8" t="s">
        <v>43</v>
      </c>
      <c r="B5" s="8" t="s">
        <v>57</v>
      </c>
      <c r="C5" s="8" t="s">
        <v>58</v>
      </c>
      <c r="D5" s="8" t="s">
        <v>59</v>
      </c>
      <c r="E5" s="8" t="s">
        <v>60</v>
      </c>
      <c r="F5" s="8" t="s">
        <v>48</v>
      </c>
      <c r="M5" t="str">
        <f t="shared" si="0"/>
        <v/>
      </c>
    </row>
    <row r="6" spans="1:28" x14ac:dyDescent="0.3">
      <c r="A6" s="8" t="s">
        <v>43</v>
      </c>
      <c r="B6" s="8" t="s">
        <v>61</v>
      </c>
      <c r="C6" s="8" t="s">
        <v>45</v>
      </c>
      <c r="D6" s="8" t="s">
        <v>62</v>
      </c>
      <c r="E6" s="8" t="s">
        <v>63</v>
      </c>
      <c r="F6" s="8" t="s">
        <v>48</v>
      </c>
      <c r="M6" t="str">
        <f t="shared" si="0"/>
        <v/>
      </c>
    </row>
    <row r="7" spans="1:28" x14ac:dyDescent="0.3">
      <c r="A7" s="8" t="s">
        <v>43</v>
      </c>
      <c r="B7" s="8" t="s">
        <v>64</v>
      </c>
      <c r="C7" s="8" t="s">
        <v>65</v>
      </c>
      <c r="D7" s="8" t="s">
        <v>66</v>
      </c>
      <c r="E7" s="8" t="s">
        <v>67</v>
      </c>
      <c r="F7" s="8" t="s">
        <v>48</v>
      </c>
      <c r="M7" t="str">
        <f t="shared" si="0"/>
        <v/>
      </c>
    </row>
    <row r="8" spans="1:28" x14ac:dyDescent="0.3">
      <c r="A8" s="8" t="s">
        <v>43</v>
      </c>
      <c r="B8" s="8" t="s">
        <v>68</v>
      </c>
      <c r="C8" s="8" t="s">
        <v>69</v>
      </c>
      <c r="D8" s="8" t="s">
        <v>70</v>
      </c>
      <c r="E8" s="8" t="s">
        <v>71</v>
      </c>
      <c r="F8" s="8" t="s">
        <v>48</v>
      </c>
      <c r="M8" t="str">
        <f t="shared" si="0"/>
        <v/>
      </c>
    </row>
    <row r="9" spans="1:28" x14ac:dyDescent="0.3">
      <c r="A9" s="8" t="s">
        <v>43</v>
      </c>
      <c r="B9" s="8" t="s">
        <v>72</v>
      </c>
      <c r="C9" s="8" t="s">
        <v>73</v>
      </c>
      <c r="D9" s="8" t="s">
        <v>74</v>
      </c>
      <c r="E9" s="8" t="s">
        <v>75</v>
      </c>
      <c r="F9" s="8" t="s">
        <v>48</v>
      </c>
      <c r="M9" t="str">
        <f t="shared" si="0"/>
        <v/>
      </c>
    </row>
    <row r="10" spans="1:28" x14ac:dyDescent="0.3">
      <c r="A10" s="8" t="s">
        <v>43</v>
      </c>
      <c r="B10" s="8" t="s">
        <v>76</v>
      </c>
      <c r="C10" s="8" t="s">
        <v>77</v>
      </c>
      <c r="D10" s="8" t="s">
        <v>78</v>
      </c>
      <c r="E10" s="8" t="s">
        <v>79</v>
      </c>
      <c r="F10" s="8" t="s">
        <v>48</v>
      </c>
      <c r="J10" s="23"/>
      <c r="M10" t="str">
        <f t="shared" si="0"/>
        <v/>
      </c>
    </row>
  </sheetData>
  <conditionalFormatting sqref="A2:D10">
    <cfRule type="cellIs" dxfId="2" priority="2" operator="equal">
      <formula>""</formula>
    </cfRule>
  </conditionalFormatting>
  <conditionalFormatting sqref="F2:F10">
    <cfRule type="cellIs" dxfId="1" priority="3" operator="equal">
      <formula>""</formula>
    </cfRule>
  </conditionalFormatting>
  <dataValidations count="1">
    <dataValidation type="list" allowBlank="1" showInputMessage="1" showErrorMessage="1" sqref="F2:F10" xr:uid="{856359E5-3BD2-4CD1-87DA-E0455272B518}">
      <formula1>"Active, Inactive"</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7">
        <x14:dataValidation type="list" allowBlank="1" showInputMessage="1" showErrorMessage="1" xr:uid="{6BBD8231-E6DD-45DB-9451-90BA04E04DB5}">
          <x14:formula1>
            <xm:f>Reference!$B$2:$B$3</xm:f>
          </x14:formula1>
          <xm:sqref>K2:K10</xm:sqref>
        </x14:dataValidation>
        <x14:dataValidation type="list" allowBlank="1" showInputMessage="1" showErrorMessage="1" xr:uid="{C35E8200-2762-4D6C-8CA3-94F10430AB34}">
          <x14:formula1>
            <xm:f>Reference!$C$2:$C$3</xm:f>
          </x14:formula1>
          <xm:sqref>L2:L10</xm:sqref>
        </x14:dataValidation>
        <x14:dataValidation type="list" allowBlank="1" showInputMessage="1" showErrorMessage="1" xr:uid="{562E3E0D-6011-4FB7-9917-B258AFBD9961}">
          <x14:formula1>
            <xm:f>Reference!$E$2:$E$47</xm:f>
          </x14:formula1>
          <xm:sqref>P2:P10</xm:sqref>
        </x14:dataValidation>
        <x14:dataValidation type="list" allowBlank="1" showInputMessage="1" showErrorMessage="1" xr:uid="{A00BE40C-18EF-4946-A3E1-CAC548D5312E}">
          <x14:formula1>
            <xm:f>Reference!$F$2:$F$3</xm:f>
          </x14:formula1>
          <xm:sqref>Q2</xm:sqref>
        </x14:dataValidation>
        <x14:dataValidation type="list" allowBlank="1" showInputMessage="1" showErrorMessage="1" xr:uid="{6DC9204E-A52E-47B7-9640-13552878E999}">
          <x14:formula1>
            <xm:f>Reference!$J$2:$J$22</xm:f>
          </x14:formula1>
          <xm:sqref>X2:X10</xm:sqref>
        </x14:dataValidation>
        <x14:dataValidation type="list" allowBlank="1" showInputMessage="1" showErrorMessage="1" xr:uid="{9FEDC7A5-3D7E-4FCE-88D3-CE7A76A8E352}">
          <x14:formula1>
            <xm:f>Reference!$K$2:$K$6</xm:f>
          </x14:formula1>
          <xm:sqref>Y2:Y11</xm:sqref>
        </x14:dataValidation>
        <x14:dataValidation type="list" allowBlank="1" showInputMessage="1" showErrorMessage="1" xr:uid="{4F25096C-A8E0-41CB-B3ED-64606BCFB3AD}">
          <x14:formula1>
            <xm:f>Reference!$L$2:$L$42</xm:f>
          </x14:formula1>
          <xm:sqref>Z2:Z14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55CF1-9E5B-4411-A392-0B46E2A67383}">
  <dimension ref="A1:I26"/>
  <sheetViews>
    <sheetView workbookViewId="0">
      <selection activeCell="A16" sqref="A16"/>
    </sheetView>
  </sheetViews>
  <sheetFormatPr defaultRowHeight="14.4" x14ac:dyDescent="0.3"/>
  <cols>
    <col min="1" max="1" width="15.6640625" customWidth="1"/>
    <col min="2" max="2" width="33.5546875" customWidth="1"/>
    <col min="3" max="3" width="31.5546875" customWidth="1"/>
    <col min="4" max="5" width="10.5546875" bestFit="1" customWidth="1"/>
    <col min="6" max="6" width="16.6640625" customWidth="1"/>
    <col min="7" max="7" width="15.109375" customWidth="1"/>
    <col min="8" max="8" width="15" customWidth="1"/>
  </cols>
  <sheetData>
    <row r="1" spans="1:8" x14ac:dyDescent="0.3">
      <c r="A1" s="22" t="s">
        <v>80</v>
      </c>
      <c r="B1" s="22" t="s">
        <v>81</v>
      </c>
      <c r="C1" s="22" t="s">
        <v>82</v>
      </c>
      <c r="D1" s="22" t="s">
        <v>83</v>
      </c>
      <c r="E1" s="22" t="s">
        <v>84</v>
      </c>
      <c r="F1" s="22" t="s">
        <v>85</v>
      </c>
      <c r="G1" s="22" t="s">
        <v>86</v>
      </c>
      <c r="H1" s="22" t="s">
        <v>87</v>
      </c>
    </row>
    <row r="2" spans="1:8" x14ac:dyDescent="0.3">
      <c r="A2" s="9" t="s">
        <v>44</v>
      </c>
      <c r="B2" s="9" t="s">
        <v>88</v>
      </c>
      <c r="C2" s="9" t="s">
        <v>5</v>
      </c>
      <c r="D2" s="10">
        <v>45474</v>
      </c>
      <c r="E2" s="10">
        <v>45565</v>
      </c>
      <c r="F2" s="9"/>
      <c r="G2" s="11">
        <f>18000</f>
        <v>18000</v>
      </c>
      <c r="H2" s="9" t="s">
        <v>89</v>
      </c>
    </row>
    <row r="3" spans="1:8" x14ac:dyDescent="0.3">
      <c r="A3" s="9" t="s">
        <v>49</v>
      </c>
      <c r="B3" s="9" t="s">
        <v>90</v>
      </c>
      <c r="C3" s="9" t="s">
        <v>5</v>
      </c>
      <c r="D3" s="10">
        <v>45531</v>
      </c>
      <c r="E3" s="10">
        <v>45565</v>
      </c>
      <c r="F3" s="9"/>
      <c r="G3" s="11">
        <f>13500</f>
        <v>13500</v>
      </c>
      <c r="H3" s="9" t="s">
        <v>89</v>
      </c>
    </row>
    <row r="4" spans="1:8" x14ac:dyDescent="0.3">
      <c r="A4" s="9" t="s">
        <v>53</v>
      </c>
      <c r="B4" s="9" t="s">
        <v>91</v>
      </c>
      <c r="C4" s="9" t="s">
        <v>5</v>
      </c>
      <c r="D4" s="10">
        <v>45459</v>
      </c>
      <c r="E4" s="10">
        <v>45480</v>
      </c>
      <c r="F4" s="9"/>
      <c r="G4" s="11">
        <f>10000</f>
        <v>10000</v>
      </c>
      <c r="H4" s="9" t="s">
        <v>89</v>
      </c>
    </row>
    <row r="5" spans="1:8" x14ac:dyDescent="0.3">
      <c r="A5" s="9" t="s">
        <v>53</v>
      </c>
      <c r="B5" s="9" t="s">
        <v>91</v>
      </c>
      <c r="C5" s="9" t="s">
        <v>5</v>
      </c>
      <c r="D5" s="10">
        <v>45552</v>
      </c>
      <c r="E5" s="10">
        <v>45565</v>
      </c>
      <c r="F5" s="9"/>
      <c r="G5" s="11">
        <f>13500</f>
        <v>13500</v>
      </c>
      <c r="H5" s="9" t="s">
        <v>89</v>
      </c>
    </row>
    <row r="6" spans="1:8" x14ac:dyDescent="0.3">
      <c r="A6" s="9" t="s">
        <v>57</v>
      </c>
      <c r="B6" s="9" t="s">
        <v>92</v>
      </c>
      <c r="C6" s="9" t="s">
        <v>5</v>
      </c>
      <c r="D6" s="10">
        <v>45520</v>
      </c>
      <c r="E6" s="10">
        <v>45554</v>
      </c>
      <c r="F6" s="9"/>
      <c r="G6" s="11">
        <f>18000</f>
        <v>18000</v>
      </c>
      <c r="H6" s="9" t="s">
        <v>89</v>
      </c>
    </row>
    <row r="7" spans="1:8" x14ac:dyDescent="0.3">
      <c r="A7" s="9" t="s">
        <v>57</v>
      </c>
      <c r="B7" s="9" t="s">
        <v>92</v>
      </c>
      <c r="C7" s="9" t="s">
        <v>5</v>
      </c>
      <c r="D7" s="10">
        <v>45555</v>
      </c>
      <c r="E7" s="10">
        <v>45565</v>
      </c>
      <c r="F7" s="9"/>
      <c r="G7" s="11">
        <f>20000</f>
        <v>20000</v>
      </c>
      <c r="H7" s="9" t="s">
        <v>89</v>
      </c>
    </row>
    <row r="8" spans="1:8" x14ac:dyDescent="0.3">
      <c r="A8" s="9" t="s">
        <v>61</v>
      </c>
      <c r="B8" s="9" t="s">
        <v>93</v>
      </c>
      <c r="C8" s="9" t="s">
        <v>5</v>
      </c>
      <c r="D8" s="10">
        <v>45386</v>
      </c>
      <c r="E8" s="10">
        <v>45443</v>
      </c>
      <c r="F8" s="11">
        <f>18000</f>
        <v>18000</v>
      </c>
      <c r="G8" s="11">
        <f>25000</f>
        <v>25000</v>
      </c>
      <c r="H8" s="9" t="s">
        <v>94</v>
      </c>
    </row>
    <row r="9" spans="1:8" x14ac:dyDescent="0.3">
      <c r="A9" s="9" t="s">
        <v>61</v>
      </c>
      <c r="B9" s="9" t="s">
        <v>93</v>
      </c>
      <c r="C9" s="9" t="s">
        <v>5</v>
      </c>
      <c r="D9" s="10">
        <v>45444</v>
      </c>
      <c r="E9" s="10">
        <v>45565</v>
      </c>
      <c r="F9" s="11"/>
      <c r="G9" s="11">
        <f>25000</f>
        <v>25000</v>
      </c>
      <c r="H9" s="9" t="s">
        <v>89</v>
      </c>
    </row>
    <row r="10" spans="1:8" x14ac:dyDescent="0.3">
      <c r="A10" s="9" t="s">
        <v>64</v>
      </c>
      <c r="B10" s="9" t="s">
        <v>95</v>
      </c>
      <c r="C10" s="9" t="s">
        <v>5</v>
      </c>
      <c r="D10" s="10">
        <v>45520</v>
      </c>
      <c r="E10" s="10">
        <v>45565</v>
      </c>
      <c r="F10" s="11"/>
      <c r="G10" s="11">
        <f>16000</f>
        <v>16000</v>
      </c>
      <c r="H10" s="9" t="s">
        <v>89</v>
      </c>
    </row>
    <row r="11" spans="1:8" x14ac:dyDescent="0.3">
      <c r="A11" s="9" t="s">
        <v>64</v>
      </c>
      <c r="B11" s="9" t="s">
        <v>95</v>
      </c>
      <c r="C11" s="9" t="s">
        <v>5</v>
      </c>
      <c r="D11" s="10">
        <v>45566</v>
      </c>
      <c r="E11" s="10">
        <v>45571</v>
      </c>
      <c r="F11" s="11">
        <f>16000</f>
        <v>16000</v>
      </c>
      <c r="G11" s="11">
        <f>18000</f>
        <v>18000</v>
      </c>
      <c r="H11" s="9" t="s">
        <v>94</v>
      </c>
    </row>
    <row r="12" spans="1:8" x14ac:dyDescent="0.3">
      <c r="A12" s="9" t="s">
        <v>68</v>
      </c>
      <c r="B12" s="9" t="s">
        <v>96</v>
      </c>
      <c r="C12" s="9" t="s">
        <v>5</v>
      </c>
      <c r="D12" s="10">
        <v>45520</v>
      </c>
      <c r="E12" s="10">
        <v>45565</v>
      </c>
      <c r="F12" s="11"/>
      <c r="G12" s="11">
        <f>18000</f>
        <v>18000</v>
      </c>
      <c r="H12" s="9" t="s">
        <v>89</v>
      </c>
    </row>
    <row r="13" spans="1:8" x14ac:dyDescent="0.3">
      <c r="A13" s="9" t="s">
        <v>68</v>
      </c>
      <c r="B13" s="9" t="s">
        <v>96</v>
      </c>
      <c r="C13" s="9" t="s">
        <v>5</v>
      </c>
      <c r="D13" s="10">
        <v>45566</v>
      </c>
      <c r="E13" s="10">
        <v>45574</v>
      </c>
      <c r="F13" s="11">
        <f>18000</f>
        <v>18000</v>
      </c>
      <c r="G13" s="11">
        <f>16000</f>
        <v>16000</v>
      </c>
      <c r="H13" s="9" t="s">
        <v>94</v>
      </c>
    </row>
    <row r="14" spans="1:8" x14ac:dyDescent="0.3">
      <c r="A14" s="9" t="s">
        <v>72</v>
      </c>
      <c r="B14" s="9" t="s">
        <v>97</v>
      </c>
      <c r="C14" s="9" t="s">
        <v>5</v>
      </c>
      <c r="D14" s="10">
        <v>45505</v>
      </c>
      <c r="E14" s="10">
        <v>45514</v>
      </c>
      <c r="F14" s="11">
        <f>13500</f>
        <v>13500</v>
      </c>
      <c r="G14" s="11">
        <f>16000</f>
        <v>16000</v>
      </c>
      <c r="H14" s="9" t="s">
        <v>94</v>
      </c>
    </row>
    <row r="15" spans="1:8" x14ac:dyDescent="0.3">
      <c r="A15" s="9" t="s">
        <v>72</v>
      </c>
      <c r="B15" s="9" t="s">
        <v>97</v>
      </c>
      <c r="C15" s="9" t="s">
        <v>5</v>
      </c>
      <c r="D15" s="10">
        <v>45515</v>
      </c>
      <c r="E15" s="10">
        <v>45519</v>
      </c>
      <c r="F15" s="11">
        <f>13500</f>
        <v>13500</v>
      </c>
      <c r="G15" s="11">
        <f>18000</f>
        <v>18000</v>
      </c>
      <c r="H15" s="9" t="s">
        <v>94</v>
      </c>
    </row>
    <row r="16" spans="1:8" x14ac:dyDescent="0.3">
      <c r="A16" s="9" t="s">
        <v>72</v>
      </c>
      <c r="B16" s="9" t="s">
        <v>97</v>
      </c>
      <c r="C16" s="9" t="s">
        <v>5</v>
      </c>
      <c r="D16" s="10">
        <v>45520</v>
      </c>
      <c r="E16" s="10">
        <v>45565</v>
      </c>
      <c r="F16" s="11"/>
      <c r="G16" s="11">
        <f>18000</f>
        <v>18000</v>
      </c>
      <c r="H16" s="9" t="s">
        <v>89</v>
      </c>
    </row>
    <row r="17" spans="1:9" x14ac:dyDescent="0.3">
      <c r="A17" s="9" t="s">
        <v>72</v>
      </c>
      <c r="B17" s="9" t="s">
        <v>97</v>
      </c>
      <c r="C17" s="9" t="s">
        <v>5</v>
      </c>
      <c r="D17" s="10">
        <v>45566</v>
      </c>
      <c r="E17" s="10">
        <v>45572</v>
      </c>
      <c r="F17" s="11">
        <f>20000</f>
        <v>20000</v>
      </c>
      <c r="G17" s="11">
        <f>18000</f>
        <v>18000</v>
      </c>
      <c r="H17" s="9" t="s">
        <v>94</v>
      </c>
    </row>
    <row r="18" spans="1:9" x14ac:dyDescent="0.3">
      <c r="A18" s="9" t="s">
        <v>76</v>
      </c>
      <c r="B18" s="9" t="s">
        <v>98</v>
      </c>
      <c r="C18" s="9" t="s">
        <v>5</v>
      </c>
      <c r="D18" s="10"/>
      <c r="E18" s="10"/>
      <c r="F18" s="11"/>
      <c r="G18" s="11">
        <f>22300</f>
        <v>22300</v>
      </c>
      <c r="H18" s="9" t="s">
        <v>89</v>
      </c>
    </row>
    <row r="19" spans="1:9" x14ac:dyDescent="0.3">
      <c r="A19" s="9" t="s">
        <v>99</v>
      </c>
      <c r="B19" s="9" t="s">
        <v>100</v>
      </c>
      <c r="C19" s="9" t="s">
        <v>8</v>
      </c>
      <c r="D19" s="10"/>
      <c r="E19" s="10"/>
      <c r="F19" s="11"/>
      <c r="G19" s="11">
        <f>10000</f>
        <v>10000</v>
      </c>
      <c r="H19" s="9" t="s">
        <v>89</v>
      </c>
    </row>
    <row r="20" spans="1:9" x14ac:dyDescent="0.3">
      <c r="A20" s="9" t="s">
        <v>101</v>
      </c>
      <c r="B20" s="9" t="s">
        <v>102</v>
      </c>
      <c r="C20" s="9" t="s">
        <v>14</v>
      </c>
      <c r="D20" s="10"/>
      <c r="E20" s="10"/>
      <c r="F20" s="11"/>
      <c r="G20" s="11">
        <f>10000</f>
        <v>10000</v>
      </c>
      <c r="H20" s="9" t="s">
        <v>89</v>
      </c>
    </row>
    <row r="21" spans="1:9" x14ac:dyDescent="0.3">
      <c r="A21" s="9" t="s">
        <v>103</v>
      </c>
      <c r="B21" s="9" t="s">
        <v>104</v>
      </c>
      <c r="C21" s="9" t="s">
        <v>11</v>
      </c>
      <c r="D21" s="10"/>
      <c r="E21" s="10"/>
      <c r="F21" s="11"/>
      <c r="G21" s="11">
        <f>9000</f>
        <v>9000</v>
      </c>
      <c r="H21" s="9" t="s">
        <v>89</v>
      </c>
    </row>
    <row r="22" spans="1:9" x14ac:dyDescent="0.3">
      <c r="A22" s="9" t="s">
        <v>105</v>
      </c>
      <c r="B22" s="9" t="s">
        <v>106</v>
      </c>
      <c r="C22" s="9" t="s">
        <v>7</v>
      </c>
      <c r="D22" s="10"/>
      <c r="E22" s="10"/>
      <c r="F22" s="11"/>
      <c r="G22" s="11">
        <v>4324.5671428571432</v>
      </c>
      <c r="H22" s="9" t="s">
        <v>107</v>
      </c>
    </row>
    <row r="23" spans="1:9" x14ac:dyDescent="0.3">
      <c r="A23" s="9" t="s">
        <v>108</v>
      </c>
      <c r="B23" s="9" t="s">
        <v>109</v>
      </c>
      <c r="C23" s="9" t="s">
        <v>10</v>
      </c>
      <c r="D23" s="10"/>
      <c r="E23" s="10"/>
      <c r="F23" s="11"/>
      <c r="G23" s="11">
        <v>9427.08</v>
      </c>
      <c r="H23" s="9" t="s">
        <v>107</v>
      </c>
    </row>
    <row r="24" spans="1:9" x14ac:dyDescent="0.3">
      <c r="A24" s="9" t="s">
        <v>110</v>
      </c>
      <c r="B24" s="9" t="s">
        <v>111</v>
      </c>
      <c r="C24" s="9" t="s">
        <v>12</v>
      </c>
      <c r="D24" s="10"/>
      <c r="E24" s="10"/>
      <c r="F24" s="11"/>
      <c r="G24" s="11">
        <f>1000</f>
        <v>1000</v>
      </c>
      <c r="H24" s="9" t="s">
        <v>107</v>
      </c>
    </row>
    <row r="25" spans="1:9" x14ac:dyDescent="0.3">
      <c r="A25" t="s">
        <v>105</v>
      </c>
      <c r="B25" t="s">
        <v>106</v>
      </c>
      <c r="C25" s="9" t="s">
        <v>5</v>
      </c>
      <c r="D25" s="10">
        <v>45658</v>
      </c>
      <c r="E25" s="10">
        <v>45688</v>
      </c>
      <c r="G25" s="11">
        <v>18000</v>
      </c>
      <c r="H25" s="9" t="s">
        <v>89</v>
      </c>
    </row>
    <row r="26" spans="1:9" x14ac:dyDescent="0.3">
      <c r="A26" t="s">
        <v>105</v>
      </c>
      <c r="B26" t="s">
        <v>106</v>
      </c>
      <c r="C26" s="9" t="s">
        <v>7</v>
      </c>
      <c r="H26" s="9" t="s">
        <v>107</v>
      </c>
      <c r="I26" t="s">
        <v>254</v>
      </c>
    </row>
  </sheetData>
  <dataValidations count="1">
    <dataValidation type="list" allowBlank="1" showInputMessage="1" showErrorMessage="1" sqref="H2:H26" xr:uid="{AA767ED9-DA60-4F40-9511-87FC9BCFA85D}">
      <formula1>"Adjust,Release,Deduction"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E3463-017E-42FD-81C8-9B48D073BF5D}">
  <dimension ref="A1:I4"/>
  <sheetViews>
    <sheetView workbookViewId="0">
      <selection activeCell="B29" sqref="B29"/>
    </sheetView>
  </sheetViews>
  <sheetFormatPr defaultRowHeight="14.4" x14ac:dyDescent="0.3"/>
  <cols>
    <col min="1" max="1" width="16.109375" customWidth="1"/>
    <col min="2" max="2" width="17.109375" customWidth="1"/>
    <col min="3" max="4" width="25.109375" customWidth="1"/>
    <col min="5" max="5" width="18.33203125" bestFit="1" customWidth="1"/>
    <col min="7" max="7" width="19.6640625" bestFit="1" customWidth="1"/>
    <col min="8" max="8" width="35.44140625" customWidth="1"/>
    <col min="9" max="9" width="11" bestFit="1" customWidth="1"/>
  </cols>
  <sheetData>
    <row r="1" spans="1:9" x14ac:dyDescent="0.3">
      <c r="A1" s="21" t="s">
        <v>16</v>
      </c>
      <c r="B1" s="21" t="s">
        <v>112</v>
      </c>
      <c r="C1" s="21" t="s">
        <v>82</v>
      </c>
      <c r="D1" s="21" t="s">
        <v>113</v>
      </c>
      <c r="E1" s="21" t="s">
        <v>251</v>
      </c>
      <c r="F1" s="21" t="s">
        <v>114</v>
      </c>
      <c r="G1" s="21" t="s">
        <v>115</v>
      </c>
      <c r="H1" s="20" t="s">
        <v>116</v>
      </c>
      <c r="I1" s="21" t="s">
        <v>253</v>
      </c>
    </row>
    <row r="2" spans="1:9" x14ac:dyDescent="0.3">
      <c r="A2" t="s">
        <v>105</v>
      </c>
      <c r="B2" t="s">
        <v>106</v>
      </c>
      <c r="C2" t="s">
        <v>7</v>
      </c>
      <c r="D2">
        <v>3000</v>
      </c>
      <c r="E2">
        <f>D2/G2</f>
        <v>1000</v>
      </c>
      <c r="G2">
        <v>3</v>
      </c>
      <c r="H2" t="s">
        <v>107</v>
      </c>
      <c r="I2" t="b">
        <v>0</v>
      </c>
    </row>
    <row r="3" spans="1:9" x14ac:dyDescent="0.3">
      <c r="A3" t="s">
        <v>105</v>
      </c>
      <c r="B3" t="s">
        <v>106</v>
      </c>
      <c r="C3" t="s">
        <v>7</v>
      </c>
      <c r="D3">
        <f>1000</f>
        <v>1000</v>
      </c>
      <c r="E3">
        <f>D3/G3</f>
        <v>1000</v>
      </c>
      <c r="G3">
        <v>1</v>
      </c>
      <c r="H3" t="s">
        <v>107</v>
      </c>
      <c r="I3" t="b">
        <v>0</v>
      </c>
    </row>
    <row r="4" spans="1:9" x14ac:dyDescent="0.3">
      <c r="A4" t="s">
        <v>105</v>
      </c>
      <c r="B4" t="s">
        <v>106</v>
      </c>
      <c r="C4" t="s">
        <v>248</v>
      </c>
      <c r="D4">
        <f>1000</f>
        <v>1000</v>
      </c>
      <c r="E4">
        <f>1000</f>
        <v>1000</v>
      </c>
      <c r="G4">
        <v>0</v>
      </c>
      <c r="H4" t="s">
        <v>252</v>
      </c>
      <c r="I4" t="b">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0F540-72AD-495C-86DE-25BAE5DED37D}">
  <dimension ref="A1:O61"/>
  <sheetViews>
    <sheetView workbookViewId="0">
      <selection activeCell="H37" sqref="H37"/>
    </sheetView>
  </sheetViews>
  <sheetFormatPr defaultRowHeight="14.4" x14ac:dyDescent="0.3"/>
  <cols>
    <col min="1" max="1" width="15.109375" bestFit="1" customWidth="1"/>
    <col min="5" max="5" width="28.6640625" bestFit="1" customWidth="1"/>
    <col min="6" max="7" width="28.6640625" customWidth="1"/>
    <col min="8" max="9" width="18.109375" customWidth="1"/>
    <col min="10" max="10" width="10.88671875" bestFit="1" customWidth="1"/>
    <col min="11" max="11" width="10.44140625" bestFit="1" customWidth="1"/>
    <col min="12" max="12" width="18.44140625" bestFit="1" customWidth="1"/>
    <col min="15" max="15" width="33.44140625" customWidth="1"/>
  </cols>
  <sheetData>
    <row r="1" spans="1:15" x14ac:dyDescent="0.3">
      <c r="A1" s="7" t="s">
        <v>15</v>
      </c>
      <c r="B1" s="7" t="s">
        <v>25</v>
      </c>
      <c r="C1" s="7" t="s">
        <v>26</v>
      </c>
      <c r="D1" s="7" t="s">
        <v>28</v>
      </c>
      <c r="E1" s="7" t="s">
        <v>30</v>
      </c>
      <c r="F1" s="7" t="s">
        <v>31</v>
      </c>
      <c r="G1" s="7" t="s">
        <v>34</v>
      </c>
      <c r="H1" s="7" t="s">
        <v>36</v>
      </c>
      <c r="I1" s="7" t="s">
        <v>37</v>
      </c>
      <c r="J1" s="7" t="s">
        <v>38</v>
      </c>
      <c r="K1" s="7" t="s">
        <v>39</v>
      </c>
      <c r="L1" s="7" t="s">
        <v>40</v>
      </c>
      <c r="M1" s="7" t="s">
        <v>48</v>
      </c>
      <c r="N1" s="7" t="s">
        <v>41</v>
      </c>
      <c r="O1" s="7" t="s">
        <v>42</v>
      </c>
    </row>
    <row r="2" spans="1:15" x14ac:dyDescent="0.3">
      <c r="A2" t="s">
        <v>117</v>
      </c>
      <c r="B2" s="17">
        <v>0.05</v>
      </c>
      <c r="C2" t="s">
        <v>26</v>
      </c>
      <c r="D2" t="s">
        <v>118</v>
      </c>
      <c r="E2" t="s">
        <v>119</v>
      </c>
      <c r="F2" t="s">
        <v>120</v>
      </c>
      <c r="G2" t="s">
        <v>121</v>
      </c>
      <c r="H2" t="s">
        <v>122</v>
      </c>
      <c r="I2" t="s">
        <v>123</v>
      </c>
      <c r="J2" t="s">
        <v>124</v>
      </c>
      <c r="K2" t="s">
        <v>125</v>
      </c>
      <c r="L2" s="9" t="s">
        <v>126</v>
      </c>
      <c r="M2" t="b">
        <v>1</v>
      </c>
      <c r="N2" t="s">
        <v>127</v>
      </c>
      <c r="O2" t="s">
        <v>128</v>
      </c>
    </row>
    <row r="3" spans="1:15" x14ac:dyDescent="0.3">
      <c r="A3" t="s">
        <v>43</v>
      </c>
      <c r="B3" s="17">
        <v>0.1</v>
      </c>
      <c r="C3" t="s">
        <v>129</v>
      </c>
      <c r="E3" t="s">
        <v>130</v>
      </c>
      <c r="F3" t="s">
        <v>131</v>
      </c>
      <c r="I3" t="s">
        <v>132</v>
      </c>
      <c r="J3" t="s">
        <v>133</v>
      </c>
      <c r="K3" t="s">
        <v>134</v>
      </c>
      <c r="L3" s="9" t="s">
        <v>135</v>
      </c>
      <c r="M3" t="b">
        <v>0</v>
      </c>
      <c r="N3" t="s">
        <v>136</v>
      </c>
      <c r="O3" t="s">
        <v>137</v>
      </c>
    </row>
    <row r="4" spans="1:15" x14ac:dyDescent="0.3">
      <c r="E4" t="s">
        <v>138</v>
      </c>
      <c r="I4" t="s">
        <v>139</v>
      </c>
      <c r="J4" t="s">
        <v>140</v>
      </c>
      <c r="K4" t="s">
        <v>141</v>
      </c>
      <c r="L4" s="9" t="s">
        <v>142</v>
      </c>
    </row>
    <row r="5" spans="1:15" x14ac:dyDescent="0.3">
      <c r="E5" t="s">
        <v>143</v>
      </c>
      <c r="I5" t="s">
        <v>144</v>
      </c>
      <c r="J5" t="s">
        <v>145</v>
      </c>
      <c r="K5" t="s">
        <v>146</v>
      </c>
      <c r="L5" s="9" t="s">
        <v>147</v>
      </c>
    </row>
    <row r="6" spans="1:15" x14ac:dyDescent="0.3">
      <c r="E6" t="s">
        <v>148</v>
      </c>
      <c r="I6" t="s">
        <v>149</v>
      </c>
      <c r="J6" t="s">
        <v>150</v>
      </c>
      <c r="K6" t="s">
        <v>151</v>
      </c>
      <c r="L6" s="9" t="s">
        <v>152</v>
      </c>
    </row>
    <row r="7" spans="1:15" x14ac:dyDescent="0.3">
      <c r="E7" t="s">
        <v>153</v>
      </c>
      <c r="I7" t="s">
        <v>154</v>
      </c>
      <c r="J7" t="s">
        <v>155</v>
      </c>
      <c r="L7" s="9" t="s">
        <v>156</v>
      </c>
    </row>
    <row r="8" spans="1:15" x14ac:dyDescent="0.3">
      <c r="E8" t="s">
        <v>157</v>
      </c>
      <c r="I8" t="s">
        <v>158</v>
      </c>
      <c r="J8" t="s">
        <v>159</v>
      </c>
      <c r="L8" s="9" t="s">
        <v>160</v>
      </c>
    </row>
    <row r="9" spans="1:15" x14ac:dyDescent="0.3">
      <c r="E9" t="s">
        <v>161</v>
      </c>
      <c r="J9" t="s">
        <v>162</v>
      </c>
      <c r="L9" s="9" t="s">
        <v>163</v>
      </c>
    </row>
    <row r="10" spans="1:15" x14ac:dyDescent="0.3">
      <c r="E10" t="s">
        <v>164</v>
      </c>
      <c r="J10" t="s">
        <v>165</v>
      </c>
      <c r="L10" s="9" t="s">
        <v>166</v>
      </c>
    </row>
    <row r="11" spans="1:15" x14ac:dyDescent="0.3">
      <c r="E11" t="s">
        <v>167</v>
      </c>
      <c r="J11" t="s">
        <v>168</v>
      </c>
      <c r="L11" s="9" t="s">
        <v>169</v>
      </c>
    </row>
    <row r="12" spans="1:15" x14ac:dyDescent="0.3">
      <c r="E12" t="s">
        <v>170</v>
      </c>
      <c r="J12" t="s">
        <v>171</v>
      </c>
      <c r="L12" s="9" t="s">
        <v>172</v>
      </c>
    </row>
    <row r="13" spans="1:15" x14ac:dyDescent="0.3">
      <c r="E13" t="s">
        <v>173</v>
      </c>
      <c r="J13" t="s">
        <v>174</v>
      </c>
      <c r="L13" s="9" t="s">
        <v>175</v>
      </c>
    </row>
    <row r="14" spans="1:15" x14ac:dyDescent="0.3">
      <c r="E14" t="s">
        <v>176</v>
      </c>
      <c r="J14" t="s">
        <v>177</v>
      </c>
      <c r="L14" s="9" t="s">
        <v>178</v>
      </c>
    </row>
    <row r="15" spans="1:15" x14ac:dyDescent="0.3">
      <c r="E15" t="s">
        <v>179</v>
      </c>
      <c r="J15" t="s">
        <v>180</v>
      </c>
      <c r="L15" s="9" t="s">
        <v>181</v>
      </c>
    </row>
    <row r="16" spans="1:15" x14ac:dyDescent="0.3">
      <c r="E16" t="s">
        <v>182</v>
      </c>
      <c r="J16" t="s">
        <v>183</v>
      </c>
      <c r="L16" s="9" t="s">
        <v>184</v>
      </c>
    </row>
    <row r="17" spans="5:12" x14ac:dyDescent="0.3">
      <c r="E17" t="s">
        <v>185</v>
      </c>
      <c r="J17" t="s">
        <v>186</v>
      </c>
      <c r="L17" s="9" t="s">
        <v>187</v>
      </c>
    </row>
    <row r="18" spans="5:12" x14ac:dyDescent="0.3">
      <c r="E18" t="s">
        <v>188</v>
      </c>
      <c r="J18" t="s">
        <v>189</v>
      </c>
      <c r="L18" s="9" t="s">
        <v>190</v>
      </c>
    </row>
    <row r="19" spans="5:12" x14ac:dyDescent="0.3">
      <c r="E19" t="s">
        <v>191</v>
      </c>
      <c r="J19" t="s">
        <v>192</v>
      </c>
      <c r="L19" s="9" t="s">
        <v>193</v>
      </c>
    </row>
    <row r="20" spans="5:12" x14ac:dyDescent="0.3">
      <c r="E20" t="s">
        <v>194</v>
      </c>
      <c r="J20" t="s">
        <v>195</v>
      </c>
      <c r="L20" s="9" t="s">
        <v>196</v>
      </c>
    </row>
    <row r="21" spans="5:12" x14ac:dyDescent="0.3">
      <c r="E21" t="s">
        <v>197</v>
      </c>
      <c r="J21" t="s">
        <v>198</v>
      </c>
      <c r="L21" s="9" t="s">
        <v>199</v>
      </c>
    </row>
    <row r="22" spans="5:12" x14ac:dyDescent="0.3">
      <c r="E22" t="s">
        <v>200</v>
      </c>
      <c r="J22" t="s">
        <v>201</v>
      </c>
      <c r="L22" s="9" t="s">
        <v>202</v>
      </c>
    </row>
    <row r="23" spans="5:12" x14ac:dyDescent="0.3">
      <c r="E23" t="s">
        <v>203</v>
      </c>
      <c r="L23" s="9" t="s">
        <v>204</v>
      </c>
    </row>
    <row r="24" spans="5:12" x14ac:dyDescent="0.3">
      <c r="E24" t="s">
        <v>205</v>
      </c>
      <c r="L24" s="9" t="s">
        <v>206</v>
      </c>
    </row>
    <row r="25" spans="5:12" x14ac:dyDescent="0.3">
      <c r="E25" t="s">
        <v>207</v>
      </c>
      <c r="L25" s="9" t="s">
        <v>208</v>
      </c>
    </row>
    <row r="26" spans="5:12" x14ac:dyDescent="0.3">
      <c r="E26" t="s">
        <v>209</v>
      </c>
      <c r="L26" s="9" t="s">
        <v>210</v>
      </c>
    </row>
    <row r="27" spans="5:12" x14ac:dyDescent="0.3">
      <c r="E27" t="s">
        <v>211</v>
      </c>
      <c r="L27" s="9" t="s">
        <v>212</v>
      </c>
    </row>
    <row r="28" spans="5:12" x14ac:dyDescent="0.3">
      <c r="E28" t="s">
        <v>213</v>
      </c>
      <c r="L28" s="9" t="s">
        <v>214</v>
      </c>
    </row>
    <row r="29" spans="5:12" x14ac:dyDescent="0.3">
      <c r="E29" t="s">
        <v>215</v>
      </c>
      <c r="L29" s="9" t="s">
        <v>216</v>
      </c>
    </row>
    <row r="30" spans="5:12" x14ac:dyDescent="0.3">
      <c r="E30" t="s">
        <v>217</v>
      </c>
      <c r="L30" s="9" t="s">
        <v>218</v>
      </c>
    </row>
    <row r="31" spans="5:12" x14ac:dyDescent="0.3">
      <c r="E31" t="s">
        <v>219</v>
      </c>
      <c r="L31" s="9" t="s">
        <v>220</v>
      </c>
    </row>
    <row r="32" spans="5:12" x14ac:dyDescent="0.3">
      <c r="E32" t="s">
        <v>221</v>
      </c>
      <c r="L32" s="9" t="s">
        <v>222</v>
      </c>
    </row>
    <row r="33" spans="5:12" x14ac:dyDescent="0.3">
      <c r="E33" t="s">
        <v>223</v>
      </c>
      <c r="L33" s="9" t="s">
        <v>224</v>
      </c>
    </row>
    <row r="34" spans="5:12" x14ac:dyDescent="0.3">
      <c r="E34" t="s">
        <v>225</v>
      </c>
      <c r="L34" s="9" t="s">
        <v>226</v>
      </c>
    </row>
    <row r="35" spans="5:12" x14ac:dyDescent="0.3">
      <c r="E35" t="s">
        <v>227</v>
      </c>
      <c r="L35" s="9" t="s">
        <v>228</v>
      </c>
    </row>
    <row r="36" spans="5:12" x14ac:dyDescent="0.3">
      <c r="E36" t="s">
        <v>229</v>
      </c>
      <c r="L36" s="9" t="s">
        <v>230</v>
      </c>
    </row>
    <row r="37" spans="5:12" x14ac:dyDescent="0.3">
      <c r="E37" t="s">
        <v>231</v>
      </c>
      <c r="L37" s="9" t="s">
        <v>232</v>
      </c>
    </row>
    <row r="38" spans="5:12" x14ac:dyDescent="0.3">
      <c r="E38" t="s">
        <v>233</v>
      </c>
      <c r="L38" s="9" t="s">
        <v>234</v>
      </c>
    </row>
    <row r="39" spans="5:12" x14ac:dyDescent="0.3">
      <c r="E39" t="s">
        <v>235</v>
      </c>
      <c r="L39" s="9" t="s">
        <v>236</v>
      </c>
    </row>
    <row r="40" spans="5:12" x14ac:dyDescent="0.3">
      <c r="E40" t="s">
        <v>237</v>
      </c>
      <c r="L40" s="9" t="s">
        <v>238</v>
      </c>
    </row>
    <row r="41" spans="5:12" x14ac:dyDescent="0.3">
      <c r="E41" t="s">
        <v>239</v>
      </c>
      <c r="L41" s="9" t="s">
        <v>240</v>
      </c>
    </row>
    <row r="42" spans="5:12" x14ac:dyDescent="0.3">
      <c r="E42" t="s">
        <v>241</v>
      </c>
      <c r="L42" s="9" t="s">
        <v>242</v>
      </c>
    </row>
    <row r="43" spans="5:12" x14ac:dyDescent="0.3">
      <c r="E43" t="s">
        <v>243</v>
      </c>
      <c r="L43" s="9"/>
    </row>
    <row r="44" spans="5:12" x14ac:dyDescent="0.3">
      <c r="E44" t="s">
        <v>244</v>
      </c>
      <c r="L44" s="9"/>
    </row>
    <row r="45" spans="5:12" x14ac:dyDescent="0.3">
      <c r="E45" t="s">
        <v>245</v>
      </c>
      <c r="L45" s="9"/>
    </row>
    <row r="46" spans="5:12" x14ac:dyDescent="0.3">
      <c r="E46" t="s">
        <v>246</v>
      </c>
      <c r="L46" s="9"/>
    </row>
    <row r="47" spans="5:12" x14ac:dyDescent="0.3">
      <c r="E47" t="s">
        <v>247</v>
      </c>
      <c r="L47" s="9"/>
    </row>
    <row r="48" spans="5:12" x14ac:dyDescent="0.3">
      <c r="L48" s="9"/>
    </row>
    <row r="49" spans="12:12" x14ac:dyDescent="0.3">
      <c r="L49" s="9"/>
    </row>
    <row r="50" spans="12:12" x14ac:dyDescent="0.3">
      <c r="L50" s="9"/>
    </row>
    <row r="51" spans="12:12" x14ac:dyDescent="0.3">
      <c r="L51" s="9"/>
    </row>
    <row r="52" spans="12:12" x14ac:dyDescent="0.3">
      <c r="L52" s="9"/>
    </row>
    <row r="53" spans="12:12" x14ac:dyDescent="0.3">
      <c r="L53" s="9"/>
    </row>
    <row r="54" spans="12:12" x14ac:dyDescent="0.3">
      <c r="L54" s="9"/>
    </row>
    <row r="55" spans="12:12" x14ac:dyDescent="0.3">
      <c r="L55" s="9"/>
    </row>
    <row r="56" spans="12:12" x14ac:dyDescent="0.3">
      <c r="L56" s="9"/>
    </row>
    <row r="57" spans="12:12" x14ac:dyDescent="0.3">
      <c r="L57" s="9"/>
    </row>
    <row r="58" spans="12:12" x14ac:dyDescent="0.3">
      <c r="L58" s="9"/>
    </row>
    <row r="59" spans="12:12" x14ac:dyDescent="0.3">
      <c r="L59" s="9"/>
    </row>
    <row r="60" spans="12:12" x14ac:dyDescent="0.3">
      <c r="L60" s="9"/>
    </row>
    <row r="61" spans="12:12" x14ac:dyDescent="0.3">
      <c r="L61"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LEGEND</vt:lpstr>
      <vt:lpstr>MDV</vt:lpstr>
      <vt:lpstr>OneTime</vt:lpstr>
      <vt:lpstr>Recurring</vt:lpstr>
      <vt:lpstr>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ALP Conanan-Pedeglorio, Jolly</dc:creator>
  <cp:keywords/>
  <dc:description/>
  <cp:lastModifiedBy>ALP Camposano, Louie</cp:lastModifiedBy>
  <cp:revision/>
  <dcterms:created xsi:type="dcterms:W3CDTF">2024-09-24T03:16:17Z</dcterms:created>
  <dcterms:modified xsi:type="dcterms:W3CDTF">2025-03-17T03:01:00Z</dcterms:modified>
  <cp:category/>
  <cp:contentStatus/>
</cp:coreProperties>
</file>