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\Scripts\AD\Github\PingCastle\"/>
    </mc:Choice>
  </mc:AlternateContent>
  <bookViews>
    <workbookView xWindow="0" yWindow="0" windowWidth="28800" windowHeight="11700"/>
  </bookViews>
  <sheets>
    <sheet name="Bilan" sheetId="6" r:id="rId1"/>
    <sheet name="Rapport" sheetId="1" r:id="rId2"/>
    <sheet name="Total" sheetId="4" state="hidden" r:id="rId3"/>
  </sheets>
  <calcPr calcId="162913"/>
</workbook>
</file>

<file path=xl/calcChain.xml><?xml version="1.0" encoding="utf-8"?>
<calcChain xmlns="http://schemas.openxmlformats.org/spreadsheetml/2006/main">
  <c r="B2" i="6" l="1"/>
  <c r="A2" i="6"/>
  <c r="B6" i="6" l="1"/>
  <c r="E6" i="6" s="1"/>
  <c r="B10" i="6"/>
  <c r="B13" i="6" s="1"/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1" i="4"/>
  <c r="E2" i="4" l="1"/>
  <c r="E1" i="4"/>
  <c r="A10" i="6" s="1"/>
  <c r="B2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1" i="4"/>
  <c r="A2" i="4"/>
  <c r="E10" i="6" s="1"/>
  <c r="A1" i="4"/>
  <c r="E9" i="6" l="1"/>
  <c r="C1" i="4"/>
  <c r="A6" i="6" s="1"/>
  <c r="A13" i="6" s="1"/>
  <c r="E5" i="6" s="1"/>
</calcChain>
</file>

<file path=xl/sharedStrings.xml><?xml version="1.0" encoding="utf-8"?>
<sst xmlns="http://schemas.openxmlformats.org/spreadsheetml/2006/main" count="26" uniqueCount="21">
  <si>
    <t>Points</t>
  </si>
  <si>
    <t>Category</t>
  </si>
  <si>
    <t>Model</t>
  </si>
  <si>
    <t>RiskId</t>
  </si>
  <si>
    <t>Rationale</t>
  </si>
  <si>
    <t>Vérification</t>
  </si>
  <si>
    <t>Méthode</t>
  </si>
  <si>
    <t>Résolution</t>
  </si>
  <si>
    <t>Statut</t>
  </si>
  <si>
    <t>Responsable</t>
  </si>
  <si>
    <t>Gain de score</t>
  </si>
  <si>
    <t>Niveau initial</t>
  </si>
  <si>
    <t>Problèmes</t>
  </si>
  <si>
    <t>Niveau restant</t>
  </si>
  <si>
    <t>Points gagnés</t>
  </si>
  <si>
    <t>Problèmes Corrigés</t>
  </si>
  <si>
    <t>Problèmes restants</t>
  </si>
  <si>
    <t>Objectif Réaliste</t>
  </si>
  <si>
    <t>Objectif Global</t>
  </si>
  <si>
    <t xml:space="preserve">Problèmes Résolu </t>
  </si>
  <si>
    <t xml:space="preserve">Problèmes restants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</si>
</sst>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name val="Calibri"/>
    </font>
    <font>
      <i/>
      <sz val="11"/>
      <color theme="2" tint="-0.499984740745262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</font>
    <font>
      <i/>
      <sz val="11"/>
      <name val="Calibri"/>
    </font>
    <font>
      <b/>
      <sz val="20"/>
      <color theme="0"/>
      <name val="Calibri"/>
      <family val="2"/>
    </font>
    <font>
      <sz val="20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sz val="22"/>
      <color theme="1"/>
      <name val="Calibri"/>
      <family val="2"/>
    </font>
    <font>
      <i/>
      <sz val="22"/>
      <color theme="1"/>
      <name val="Calibri"/>
      <family val="2"/>
    </font>
    <font>
      <sz val="20"/>
      <color theme="0"/>
      <name val="Calibri"/>
      <family val="2"/>
    </font>
    <font>
      <sz val="22"/>
      <color theme="3" tint="-0.499984740745262"/>
      <name val="Calibri"/>
      <family val="2"/>
    </font>
    <font>
      <i/>
      <sz val="22"/>
      <color theme="3" tint="-0.499984740745262"/>
      <name val="Calibri"/>
      <family val="2"/>
    </font>
    <font>
      <sz val="22"/>
      <color theme="9" tint="-0.499984740745262"/>
      <name val="Calibri"/>
      <family val="2"/>
    </font>
    <font>
      <i/>
      <sz val="22"/>
      <color theme="9" tint="-0.499984740745262"/>
      <name val="Calibri"/>
      <family val="2"/>
    </font>
    <font>
      <b/>
      <sz val="24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-0.499984740745262"/>
        <bgColor theme="9" tint="-0.499984740745262"/>
      </patternFill>
    </fill>
    <fill>
      <patternFill patternType="solid">
        <fgColor theme="3" tint="-0.249977111117893"/>
        <bgColor theme="9" tint="-0.499984740745262"/>
      </patternFill>
    </fill>
    <fill>
      <patternFill patternType="solid">
        <fgColor theme="5" tint="0.79998168889431442"/>
        <bgColor theme="9" tint="0.59999389629810485"/>
      </patternFill>
    </fill>
    <fill>
      <patternFill patternType="solid">
        <fgColor theme="3" tint="0.79998168889431442"/>
        <bgColor theme="9" tint="0.5999938962981048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 applyNumberFormat="1" applyFont="1" applyProtection="1"/>
    <xf numFmtId="0" fontId="1" fillId="0" borderId="0" xfId="0" applyNumberFormat="1" applyFont="1" applyProtection="1"/>
    <xf numFmtId="0" fontId="3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center"/>
    </xf>
    <xf numFmtId="0" fontId="0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</xf>
    <xf numFmtId="0" fontId="0" fillId="0" borderId="0" xfId="0" applyNumberFormat="1" applyFont="1" applyAlignment="1" applyProtection="1">
      <alignment vertical="center"/>
    </xf>
    <xf numFmtId="0" fontId="8" fillId="0" borderId="0" xfId="0" applyNumberFormat="1" applyFont="1" applyAlignment="1" applyProtection="1">
      <alignment horizontal="center" vertical="center"/>
    </xf>
    <xf numFmtId="0" fontId="7" fillId="2" borderId="3" xfId="0" applyNumberFormat="1" applyFont="1" applyFill="1" applyBorder="1" applyAlignment="1" applyProtection="1">
      <alignment horizontal="center" vertical="center"/>
    </xf>
    <xf numFmtId="9" fontId="9" fillId="3" borderId="4" xfId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center" vertical="center"/>
    </xf>
    <xf numFmtId="9" fontId="9" fillId="3" borderId="6" xfId="1" applyFont="1" applyFill="1" applyBorder="1" applyAlignment="1" applyProtection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6" fillId="4" borderId="8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12" fillId="16" borderId="5" xfId="0" applyNumberFormat="1" applyFont="1" applyFill="1" applyBorder="1" applyAlignment="1" applyProtection="1">
      <alignment horizontal="center" vertical="center"/>
    </xf>
    <xf numFmtId="9" fontId="9" fillId="14" borderId="6" xfId="1" applyFont="1" applyFill="1" applyBorder="1" applyAlignment="1" applyProtection="1">
      <alignment horizontal="center" vertical="center"/>
    </xf>
    <xf numFmtId="0" fontId="6" fillId="9" borderId="3" xfId="0" applyNumberFormat="1" applyFont="1" applyFill="1" applyBorder="1" applyAlignment="1">
      <alignment horizontal="center" vertical="center"/>
    </xf>
    <xf numFmtId="0" fontId="6" fillId="9" borderId="4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12" fillId="16" borderId="9" xfId="0" applyNumberFormat="1" applyFont="1" applyFill="1" applyBorder="1" applyAlignment="1" applyProtection="1">
      <alignment horizontal="center" vertical="center"/>
    </xf>
    <xf numFmtId="9" fontId="9" fillId="14" borderId="10" xfId="1" applyFont="1" applyFill="1" applyBorder="1" applyAlignment="1" applyProtection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6" fillId="8" borderId="4" xfId="0" applyNumberFormat="1" applyFont="1" applyFill="1" applyBorder="1" applyAlignment="1">
      <alignment horizontal="center" vertical="center"/>
    </xf>
    <xf numFmtId="0" fontId="11" fillId="10" borderId="6" xfId="0" applyNumberFormat="1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center" vertical="center"/>
    </xf>
    <xf numFmtId="0" fontId="14" fillId="11" borderId="6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6" fillId="7" borderId="6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 applyProtection="1"/>
    <xf numFmtId="0" fontId="0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6" fillId="12" borderId="1" xfId="0" applyNumberFormat="1" applyFont="1" applyFill="1" applyBorder="1" applyAlignment="1" applyProtection="1">
      <alignment horizontal="center" vertical="center"/>
    </xf>
    <xf numFmtId="0" fontId="6" fillId="12" borderId="2" xfId="0" applyNumberFormat="1" applyFont="1" applyFill="1" applyBorder="1" applyAlignment="1" applyProtection="1">
      <alignment horizontal="center" vertical="center"/>
    </xf>
    <xf numFmtId="0" fontId="6" fillId="15" borderId="1" xfId="0" applyNumberFormat="1" applyFont="1" applyFill="1" applyBorder="1" applyAlignment="1" applyProtection="1">
      <alignment horizontal="center" vertical="center"/>
    </xf>
    <xf numFmtId="0" fontId="6" fillId="15" borderId="2" xfId="0" applyNumberFormat="1" applyFont="1" applyFill="1" applyBorder="1" applyAlignment="1" applyProtection="1">
      <alignment horizontal="center" vertical="center"/>
    </xf>
    <xf numFmtId="0" fontId="6" fillId="13" borderId="1" xfId="0" applyNumberFormat="1" applyFont="1" applyFill="1" applyBorder="1" applyAlignment="1" applyProtection="1">
      <alignment horizontal="center" vertical="center"/>
    </xf>
    <xf numFmtId="0" fontId="6" fillId="13" borderId="2" xfId="0" applyNumberFormat="1" applyFont="1" applyFill="1" applyBorder="1" applyAlignment="1" applyProtection="1">
      <alignment horizontal="center" vertical="center"/>
    </xf>
    <xf numFmtId="0" fontId="6" fillId="13" borderId="7" xfId="0" applyNumberFormat="1" applyFont="1" applyFill="1" applyBorder="1" applyAlignment="1" applyProtection="1">
      <alignment horizontal="center" vertical="center"/>
    </xf>
    <xf numFmtId="0" fontId="6" fillId="13" borderId="8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11">
    <dxf>
      <font>
        <color rgb="FFFF0000"/>
      </font>
      <fill>
        <patternFill>
          <bgColor rgb="FFFDD5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Calibri"/>
        <scheme val="none"/>
      </font>
    </dxf>
    <dxf>
      <font>
        <b/>
        <i val="0"/>
        <strike val="0"/>
        <outline val="0"/>
        <shadow val="0"/>
        <u val="none"/>
        <vertAlign val="baseline"/>
        <sz val="11"/>
        <color theme="0"/>
        <name val="Calibri"/>
        <scheme val="none"/>
      </font>
    </dxf>
  </dxfs>
  <tableStyles count="0" defaultTableStyle="TableStyleMedium2" defaultPivotStyle="PivotStyleLight16"/>
  <colors>
    <mruColors>
      <color rgb="FFFD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RapportPC" displayName="RapportPC" ref="A1:J61" headerRowDxfId="10">
  <autoFilter ref="A1:J61"/>
  <sortState ref="A2:I61">
    <sortCondition descending="1" ref="A1:A61"/>
  </sortState>
  <tableColumns count="10">
    <tableColumn id="1" name="Points"/>
    <tableColumn id="2" name="Category"/>
    <tableColumn id="3" name="Model" dataDxfId="9"/>
    <tableColumn id="4" name="RiskId" dataDxfId="8"/>
    <tableColumn id="5" name="Rationale"/>
    <tableColumn id="10" name="Responsable"/>
    <tableColumn id="6" name="Vérification" dataDxfId="7"/>
    <tableColumn id="7" name="Méthode"/>
    <tableColumn id="8" name="Résolution"/>
    <tableColumn id="9" name="Statut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45" zoomScaleNormal="145" workbookViewId="0">
      <selection activeCell="B10" sqref="B10"/>
    </sheetView>
  </sheetViews>
  <sheetFormatPr baseColWidth="10" defaultRowHeight="15" x14ac:dyDescent="0.25"/>
  <cols>
    <col min="1" max="1" width="38.85546875" bestFit="1" customWidth="1"/>
    <col min="2" max="2" width="33.42578125" bestFit="1" customWidth="1"/>
    <col min="4" max="4" width="30.7109375" bestFit="1" customWidth="1"/>
    <col min="5" max="5" width="13.140625" bestFit="1" customWidth="1"/>
  </cols>
  <sheetData>
    <row r="1" spans="1:5" ht="28.5" x14ac:dyDescent="0.25">
      <c r="A1" s="15" t="s">
        <v>11</v>
      </c>
      <c r="B1" s="16" t="s">
        <v>12</v>
      </c>
      <c r="C1" s="10"/>
    </row>
    <row r="2" spans="1:5" ht="32.25" thickBot="1" x14ac:dyDescent="0.3">
      <c r="A2" s="33">
        <f>SUM(RapportPC[[#Headers],[Points]])</f>
        <v>0</v>
      </c>
      <c r="B2" s="17">
        <f>COUNT(Rapport!A:A)</f>
        <v>0</v>
      </c>
      <c r="C2" s="10"/>
    </row>
    <row r="3" spans="1:5" ht="11.25" customHeight="1" thickBot="1" x14ac:dyDescent="0.3">
      <c r="A3" s="10"/>
      <c r="B3" s="10"/>
      <c r="C3" s="10"/>
      <c r="D3" s="10"/>
      <c r="E3" s="10"/>
    </row>
    <row r="4" spans="1:5" ht="28.5" x14ac:dyDescent="0.25">
      <c r="A4" s="43" t="s">
        <v>18</v>
      </c>
      <c r="B4" s="44"/>
      <c r="C4" s="10"/>
      <c r="D4" s="45" t="s">
        <v>18</v>
      </c>
      <c r="E4" s="46"/>
    </row>
    <row r="5" spans="1:5" ht="28.5" x14ac:dyDescent="0.25">
      <c r="A5" s="20" t="s">
        <v>13</v>
      </c>
      <c r="B5" s="21" t="s">
        <v>16</v>
      </c>
      <c r="C5" s="10"/>
      <c r="D5" s="24" t="s">
        <v>10</v>
      </c>
      <c r="E5" s="25" t="e">
        <f>A13/A2</f>
        <v>#DIV/0!</v>
      </c>
    </row>
    <row r="6" spans="1:5" ht="29.25" thickBot="1" x14ac:dyDescent="0.3">
      <c r="A6" s="29">
        <f>Total!C1</f>
        <v>0</v>
      </c>
      <c r="B6" s="30">
        <f>(COUNTA(RapportPC[Statut]))-(COUNTIF(RapportPC[Statut],"Résolu"))</f>
        <v>0</v>
      </c>
      <c r="C6" s="10"/>
      <c r="D6" s="18" t="s">
        <v>19</v>
      </c>
      <c r="E6" s="19" t="e">
        <f>(B2-B6)/B2</f>
        <v>#DIV/0!</v>
      </c>
    </row>
    <row r="7" spans="1:5" ht="11.25" customHeight="1" thickBot="1" x14ac:dyDescent="0.3">
      <c r="A7" s="10"/>
      <c r="B7" s="10"/>
      <c r="C7" s="10"/>
      <c r="D7" s="10"/>
      <c r="E7" s="10"/>
    </row>
    <row r="8" spans="1:5" ht="28.5" x14ac:dyDescent="0.25">
      <c r="A8" s="39" t="s">
        <v>17</v>
      </c>
      <c r="B8" s="40"/>
      <c r="C8" s="10"/>
      <c r="D8" s="41" t="s">
        <v>17</v>
      </c>
      <c r="E8" s="42"/>
    </row>
    <row r="9" spans="1:5" ht="28.5" x14ac:dyDescent="0.25">
      <c r="A9" s="26" t="s">
        <v>13</v>
      </c>
      <c r="B9" s="27" t="s">
        <v>20</v>
      </c>
      <c r="C9" s="10"/>
      <c r="D9" s="11" t="s">
        <v>10</v>
      </c>
      <c r="E9" s="12" t="e">
        <f>(A2-A10)/A2</f>
        <v>#DIV/0!</v>
      </c>
    </row>
    <row r="10" spans="1:5" ht="32.25" thickBot="1" x14ac:dyDescent="0.3">
      <c r="A10" s="34">
        <f>Total!E1</f>
        <v>0</v>
      </c>
      <c r="B10" s="28">
        <f>(COUNTA(RapportPC[Statut]))-(COUNTIF(RapportPC[Statut],"En attente"))-(COUNTIF(RapportPC[Statut],"Résolu"))</f>
        <v>0</v>
      </c>
      <c r="C10" s="10"/>
      <c r="D10" s="13" t="s">
        <v>19</v>
      </c>
      <c r="E10" s="14" t="e">
        <f>(B2-B10)/B2</f>
        <v>#DIV/0!</v>
      </c>
    </row>
    <row r="11" spans="1:5" ht="11.25" customHeight="1" thickBot="1" x14ac:dyDescent="0.3">
      <c r="A11" s="10"/>
      <c r="B11" s="10"/>
      <c r="C11" s="10"/>
      <c r="D11" s="10"/>
      <c r="E11" s="10"/>
    </row>
    <row r="12" spans="1:5" ht="28.5" x14ac:dyDescent="0.25">
      <c r="A12" s="22" t="s">
        <v>14</v>
      </c>
      <c r="B12" s="23" t="s">
        <v>15</v>
      </c>
      <c r="C12" s="10"/>
      <c r="D12" s="10"/>
      <c r="E12" s="10"/>
    </row>
    <row r="13" spans="1:5" ht="29.25" thickBot="1" x14ac:dyDescent="0.3">
      <c r="A13" s="31">
        <f>A2-A6</f>
        <v>0</v>
      </c>
      <c r="B13" s="32">
        <f>B2-B10</f>
        <v>0</v>
      </c>
      <c r="C13" s="10"/>
      <c r="D13" s="10"/>
      <c r="E13" s="10"/>
    </row>
  </sheetData>
  <sheetProtection sheet="1" objects="1" scenarios="1" selectLockedCells="1" selectUnlockedCells="1"/>
  <mergeCells count="4">
    <mergeCell ref="A8:B8"/>
    <mergeCell ref="D8:E8"/>
    <mergeCell ref="A4:B4"/>
    <mergeCell ref="D4:E4"/>
  </mergeCells>
  <conditionalFormatting sqref="A1:XFD3 C4 F4:XFD4 C5:XFD6 A7:XFD1048576">
    <cfRule type="containsBlanks" dxfId="5" priority="6">
      <formula>LEN(TRIM(A1))=0</formula>
    </cfRule>
  </conditionalFormatting>
  <conditionalFormatting sqref="D4:E4">
    <cfRule type="containsBlanks" dxfId="4" priority="3">
      <formula>LEN(TRIM(D4))=0</formula>
    </cfRule>
  </conditionalFormatting>
  <conditionalFormatting sqref="A4:B6">
    <cfRule type="containsBlanks" dxfId="3" priority="2">
      <formula>LEN(TRIM(A4))=0</formula>
    </cfRule>
  </conditionalFormatting>
  <conditionalFormatting sqref="E5:E6 E9:E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258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/>
  </sheetViews>
  <sheetFormatPr baseColWidth="10" defaultColWidth="9.140625" defaultRowHeight="15" x14ac:dyDescent="0.25"/>
  <cols>
    <col min="1" max="1" width="9.140625" customWidth="1"/>
    <col min="2" max="2" width="18.140625" customWidth="1"/>
    <col min="3" max="3" width="25.85546875" style="1" customWidth="1"/>
    <col min="4" max="4" width="21.7109375" style="1" customWidth="1"/>
    <col min="5" max="5" width="106.5703125" customWidth="1"/>
    <col min="6" max="6" width="14.5703125" bestFit="1" customWidth="1"/>
    <col min="7" max="7" width="69.42578125" style="36" customWidth="1"/>
    <col min="10" max="10" width="10.7109375" style="6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9</v>
      </c>
      <c r="G1" s="35" t="s">
        <v>5</v>
      </c>
      <c r="H1" s="2" t="s">
        <v>6</v>
      </c>
      <c r="I1" s="2" t="s">
        <v>7</v>
      </c>
      <c r="J1" s="5" t="s">
        <v>8</v>
      </c>
    </row>
    <row r="2" spans="1:10" x14ac:dyDescent="0.25">
      <c r="E2" s="9"/>
    </row>
    <row r="3" spans="1:10" x14ac:dyDescent="0.25">
      <c r="E3" s="9"/>
    </row>
    <row r="4" spans="1:10" x14ac:dyDescent="0.25">
      <c r="E4" s="9"/>
    </row>
    <row r="5" spans="1:10" x14ac:dyDescent="0.25">
      <c r="J5" s="3"/>
    </row>
    <row r="6" spans="1:10" x14ac:dyDescent="0.25">
      <c r="J6" s="4"/>
    </row>
    <row r="7" spans="1:10" x14ac:dyDescent="0.25">
      <c r="E7" s="9"/>
    </row>
    <row r="8" spans="1:10" x14ac:dyDescent="0.25">
      <c r="E8" s="9"/>
      <c r="G8" s="37"/>
      <c r="J8" s="7"/>
    </row>
    <row r="9" spans="1:10" x14ac:dyDescent="0.25">
      <c r="E9" s="9"/>
      <c r="J9" s="7"/>
    </row>
    <row r="10" spans="1:10" x14ac:dyDescent="0.25">
      <c r="E10" s="9"/>
    </row>
    <row r="11" spans="1:10" x14ac:dyDescent="0.25">
      <c r="E11" s="9"/>
    </row>
    <row r="12" spans="1:10" x14ac:dyDescent="0.25">
      <c r="J12" s="3"/>
    </row>
    <row r="14" spans="1:10" x14ac:dyDescent="0.25">
      <c r="E14" s="9"/>
    </row>
    <row r="15" spans="1:10" x14ac:dyDescent="0.25">
      <c r="J15" s="3"/>
    </row>
    <row r="17" spans="5:10" x14ac:dyDescent="0.25">
      <c r="E17" s="9"/>
    </row>
    <row r="19" spans="5:10" x14ac:dyDescent="0.25">
      <c r="E19" s="9"/>
    </row>
    <row r="20" spans="5:10" x14ac:dyDescent="0.25">
      <c r="E20" s="9"/>
      <c r="G20" s="38"/>
    </row>
    <row r="21" spans="5:10" x14ac:dyDescent="0.25">
      <c r="E21" s="9"/>
    </row>
    <row r="22" spans="5:10" x14ac:dyDescent="0.25">
      <c r="E22" s="9"/>
    </row>
    <row r="23" spans="5:10" x14ac:dyDescent="0.25">
      <c r="E23" s="9"/>
    </row>
    <row r="24" spans="5:10" x14ac:dyDescent="0.25">
      <c r="J24" s="3"/>
    </row>
    <row r="25" spans="5:10" x14ac:dyDescent="0.25">
      <c r="E25" s="9"/>
    </row>
    <row r="26" spans="5:10" x14ac:dyDescent="0.25">
      <c r="E26" s="9"/>
    </row>
    <row r="27" spans="5:10" x14ac:dyDescent="0.25">
      <c r="E27" s="9"/>
    </row>
    <row r="28" spans="5:10" x14ac:dyDescent="0.25">
      <c r="E28" s="9"/>
      <c r="G28" s="37"/>
    </row>
    <row r="29" spans="5:10" x14ac:dyDescent="0.25">
      <c r="E29" s="9"/>
    </row>
    <row r="30" spans="5:10" x14ac:dyDescent="0.25">
      <c r="E30" s="9"/>
    </row>
    <row r="31" spans="5:10" x14ac:dyDescent="0.25">
      <c r="J31" s="3"/>
    </row>
    <row r="32" spans="5:10" x14ac:dyDescent="0.25">
      <c r="J32" s="3"/>
    </row>
    <row r="33" spans="7:10" x14ac:dyDescent="0.25">
      <c r="G33" s="37"/>
      <c r="J33" s="3"/>
    </row>
    <row r="34" spans="7:10" x14ac:dyDescent="0.25">
      <c r="J34" s="3"/>
    </row>
    <row r="35" spans="7:10" x14ac:dyDescent="0.25">
      <c r="J35" s="3"/>
    </row>
    <row r="36" spans="7:10" x14ac:dyDescent="0.25">
      <c r="J36" s="3"/>
    </row>
    <row r="37" spans="7:10" x14ac:dyDescent="0.25">
      <c r="J37" s="3"/>
    </row>
    <row r="38" spans="7:10" x14ac:dyDescent="0.25">
      <c r="J38" s="3"/>
    </row>
    <row r="39" spans="7:10" x14ac:dyDescent="0.25">
      <c r="J39" s="3"/>
    </row>
    <row r="40" spans="7:10" x14ac:dyDescent="0.25">
      <c r="J40" s="3"/>
    </row>
    <row r="41" spans="7:10" x14ac:dyDescent="0.25">
      <c r="J41" s="3"/>
    </row>
    <row r="42" spans="7:10" x14ac:dyDescent="0.25">
      <c r="J42" s="3"/>
    </row>
    <row r="43" spans="7:10" x14ac:dyDescent="0.25">
      <c r="J43" s="3"/>
    </row>
    <row r="44" spans="7:10" x14ac:dyDescent="0.25">
      <c r="J44" s="3"/>
    </row>
    <row r="45" spans="7:10" x14ac:dyDescent="0.25">
      <c r="J45" s="3"/>
    </row>
    <row r="46" spans="7:10" x14ac:dyDescent="0.25">
      <c r="J46" s="3"/>
    </row>
    <row r="47" spans="7:10" x14ac:dyDescent="0.25">
      <c r="J47" s="3"/>
    </row>
    <row r="48" spans="7:10" x14ac:dyDescent="0.25">
      <c r="J48" s="3"/>
    </row>
    <row r="49" spans="7:10" x14ac:dyDescent="0.25">
      <c r="J49" s="3"/>
    </row>
    <row r="50" spans="7:10" x14ac:dyDescent="0.25">
      <c r="J50" s="3"/>
    </row>
    <row r="51" spans="7:10" x14ac:dyDescent="0.25">
      <c r="J51" s="3"/>
    </row>
    <row r="52" spans="7:10" x14ac:dyDescent="0.25">
      <c r="J52" s="3"/>
    </row>
    <row r="53" spans="7:10" x14ac:dyDescent="0.25">
      <c r="J53" s="3"/>
    </row>
    <row r="54" spans="7:10" x14ac:dyDescent="0.25">
      <c r="J54" s="3"/>
    </row>
    <row r="55" spans="7:10" x14ac:dyDescent="0.25">
      <c r="J55" s="3"/>
    </row>
    <row r="56" spans="7:10" x14ac:dyDescent="0.25">
      <c r="G56" s="37"/>
      <c r="J56" s="3"/>
    </row>
    <row r="57" spans="7:10" x14ac:dyDescent="0.25">
      <c r="J57" s="3"/>
    </row>
    <row r="58" spans="7:10" x14ac:dyDescent="0.25">
      <c r="J58" s="3"/>
    </row>
    <row r="59" spans="7:10" x14ac:dyDescent="0.25">
      <c r="J59" s="3"/>
    </row>
    <row r="60" spans="7:10" x14ac:dyDescent="0.25">
      <c r="J60" s="3"/>
    </row>
    <row r="61" spans="7:10" x14ac:dyDescent="0.25">
      <c r="J61" s="3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ntainsText" dxfId="2" priority="1" operator="containsText" text="Résolu">
      <formula>NOT(ISERROR(SEARCH("Résolu",J1)))</formula>
    </cfRule>
    <cfRule type="containsText" dxfId="1" priority="2" operator="containsText" text="En cours">
      <formula>NOT(ISERROR(SEARCH("En cours",J1)))</formula>
    </cfRule>
    <cfRule type="containsText" dxfId="0" priority="3" operator="containsText" text="A faire">
      <formula>NOT(ISERROR(SEARCH("A faire",J1)))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2" sqref="E2"/>
    </sheetView>
  </sheetViews>
  <sheetFormatPr baseColWidth="10" defaultRowHeight="15" x14ac:dyDescent="0.25"/>
  <sheetData>
    <row r="1" spans="1:6" x14ac:dyDescent="0.25">
      <c r="A1">
        <f>SUM(RapportPC[Points])</f>
        <v>0</v>
      </c>
      <c r="B1">
        <f>IF(Rapport!J2 = "Résolu",,Rapport!A2)</f>
        <v>0</v>
      </c>
      <c r="C1">
        <f>SUM(B1:B60)</f>
        <v>0</v>
      </c>
      <c r="D1">
        <f>IF(Rapport!J2="En attente","En attente",Rapport!A2)</f>
        <v>0</v>
      </c>
      <c r="E1">
        <f>SUM(F1:F60)</f>
        <v>0</v>
      </c>
      <c r="F1">
        <f>IF(OR(Rapport!J2="En attente",Rapport!J2="Résolu"),"OK",Rapport!A2)</f>
        <v>0</v>
      </c>
    </row>
    <row r="2" spans="1:6" x14ac:dyDescent="0.25">
      <c r="A2">
        <f>COUNT(RapportPC[Points])</f>
        <v>0</v>
      </c>
      <c r="B2">
        <f>IF(Rapport!J3 = "Résolu","Résolu",Rapport!A3)</f>
        <v>0</v>
      </c>
      <c r="D2">
        <f>IF(Rapport!J3="En attente","En attente",Rapport!A3)</f>
        <v>0</v>
      </c>
      <c r="E2">
        <f>COUNT(F:F)</f>
        <v>60</v>
      </c>
      <c r="F2">
        <f>IF(OR(Rapport!J3="En attente",Rapport!J3="Résolu"),"OK",Rapport!A3)</f>
        <v>0</v>
      </c>
    </row>
    <row r="3" spans="1:6" x14ac:dyDescent="0.25">
      <c r="B3">
        <f>IF(Rapport!J4 = "Résolu","Résolu",Rapport!A4)</f>
        <v>0</v>
      </c>
      <c r="D3">
        <f>IF(Rapport!J4="En attente","En attente",Rapport!A4)</f>
        <v>0</v>
      </c>
      <c r="F3">
        <f>IF(OR(Rapport!J4="En attente",Rapport!J4="Résolu"),"OK",Rapport!A4)</f>
        <v>0</v>
      </c>
    </row>
    <row r="4" spans="1:6" x14ac:dyDescent="0.25">
      <c r="B4">
        <f>IF(Rapport!J5 = "Résolu","Résolu",Rapport!A5)</f>
        <v>0</v>
      </c>
      <c r="D4">
        <f>IF(Rapport!J5="En attente","En attente",Rapport!A5)</f>
        <v>0</v>
      </c>
      <c r="F4">
        <f>IF(OR(Rapport!J5="En attente",Rapport!J5="Résolu"),"OK",Rapport!A5)</f>
        <v>0</v>
      </c>
    </row>
    <row r="5" spans="1:6" x14ac:dyDescent="0.25">
      <c r="B5">
        <f>IF(Rapport!J6 = "Résolu","Résolu",Rapport!A6)</f>
        <v>0</v>
      </c>
      <c r="D5">
        <f>IF(Rapport!J6="En attente","En attente",Rapport!A6)</f>
        <v>0</v>
      </c>
      <c r="F5">
        <f>IF(OR(Rapport!J6="En attente",Rapport!J6="Résolu"),"OK",Rapport!A6)</f>
        <v>0</v>
      </c>
    </row>
    <row r="6" spans="1:6" x14ac:dyDescent="0.25">
      <c r="B6">
        <f>IF(Rapport!J7 = "Résolu","Résolu",Rapport!A7)</f>
        <v>0</v>
      </c>
      <c r="D6">
        <f>IF(Rapport!J7="En attente","En attente",Rapport!A7)</f>
        <v>0</v>
      </c>
      <c r="F6">
        <f>IF(OR(Rapport!J7="En attente",Rapport!J7="Résolu"),"OK",Rapport!A7)</f>
        <v>0</v>
      </c>
    </row>
    <row r="7" spans="1:6" x14ac:dyDescent="0.25">
      <c r="B7">
        <f>IF(Rapport!J8 = "Résolu","Résolu",Rapport!A8)</f>
        <v>0</v>
      </c>
      <c r="D7">
        <f>IF(Rapport!J8="En attente","En attente",Rapport!A8)</f>
        <v>0</v>
      </c>
      <c r="F7">
        <f>IF(OR(Rapport!J8="En attente",Rapport!J8="Résolu"),"OK",Rapport!A8)</f>
        <v>0</v>
      </c>
    </row>
    <row r="8" spans="1:6" x14ac:dyDescent="0.25">
      <c r="B8">
        <f>IF(Rapport!J9 = "Résolu","Résolu",Rapport!A9)</f>
        <v>0</v>
      </c>
      <c r="D8">
        <f>IF(Rapport!J9="En attente","En attente",Rapport!A9)</f>
        <v>0</v>
      </c>
      <c r="F8">
        <f>IF(OR(Rapport!J9="En attente",Rapport!J9="Résolu"),"OK",Rapport!A9)</f>
        <v>0</v>
      </c>
    </row>
    <row r="9" spans="1:6" x14ac:dyDescent="0.25">
      <c r="B9">
        <f>IF(Rapport!J10 = "Résolu","Résolu",Rapport!A10)</f>
        <v>0</v>
      </c>
      <c r="D9">
        <f>IF(Rapport!J10="En attente","En attente",Rapport!A10)</f>
        <v>0</v>
      </c>
      <c r="F9">
        <f>IF(OR(Rapport!J10="En attente",Rapport!J10="Résolu"),"OK",Rapport!A10)</f>
        <v>0</v>
      </c>
    </row>
    <row r="10" spans="1:6" x14ac:dyDescent="0.25">
      <c r="B10">
        <f>IF(Rapport!J11 = "Résolu","Résolu",Rapport!A11)</f>
        <v>0</v>
      </c>
      <c r="D10">
        <f>IF(Rapport!J11="En attente","En attente",Rapport!A11)</f>
        <v>0</v>
      </c>
      <c r="F10">
        <f>IF(OR(Rapport!J11="En attente",Rapport!J11="Résolu"),"OK",Rapport!A11)</f>
        <v>0</v>
      </c>
    </row>
    <row r="11" spans="1:6" x14ac:dyDescent="0.25">
      <c r="B11">
        <f>IF(Rapport!J12 = "Résolu","Résolu",Rapport!A12)</f>
        <v>0</v>
      </c>
      <c r="D11">
        <f>IF(Rapport!J12="En attente","En attente",Rapport!A12)</f>
        <v>0</v>
      </c>
      <c r="F11">
        <f>IF(OR(Rapport!J12="En attente",Rapport!J12="Résolu"),"OK",Rapport!A12)</f>
        <v>0</v>
      </c>
    </row>
    <row r="12" spans="1:6" x14ac:dyDescent="0.25">
      <c r="B12">
        <f>IF(Rapport!J13 = "Résolu","Résolu",Rapport!A13)</f>
        <v>0</v>
      </c>
      <c r="D12">
        <f>IF(Rapport!J13="En attente","En attente",Rapport!A13)</f>
        <v>0</v>
      </c>
      <c r="F12">
        <f>IF(OR(Rapport!J13="En attente",Rapport!J13="Résolu"),"OK",Rapport!A13)</f>
        <v>0</v>
      </c>
    </row>
    <row r="13" spans="1:6" x14ac:dyDescent="0.25">
      <c r="B13">
        <f>IF(Rapport!J14 = "Résolu","Résolu",Rapport!A14)</f>
        <v>0</v>
      </c>
      <c r="D13">
        <f>IF(Rapport!J14="En attente","En attente",Rapport!A14)</f>
        <v>0</v>
      </c>
      <c r="F13">
        <f>IF(OR(Rapport!J14="En attente",Rapport!J14="Résolu"),"OK",Rapport!A14)</f>
        <v>0</v>
      </c>
    </row>
    <row r="14" spans="1:6" x14ac:dyDescent="0.25">
      <c r="B14">
        <f>IF(Rapport!J15 = "Résolu","Résolu",Rapport!A15)</f>
        <v>0</v>
      </c>
      <c r="D14">
        <f>IF(Rapport!J15="En attente","En attente",Rapport!A15)</f>
        <v>0</v>
      </c>
      <c r="F14">
        <f>IF(OR(Rapport!J15="En attente",Rapport!J15="Résolu"),"OK",Rapport!A15)</f>
        <v>0</v>
      </c>
    </row>
    <row r="15" spans="1:6" x14ac:dyDescent="0.25">
      <c r="B15">
        <f>IF(Rapport!J16 = "Résolu","Résolu",Rapport!A16)</f>
        <v>0</v>
      </c>
      <c r="D15">
        <f>IF(Rapport!J16="En attente","En attente",Rapport!A16)</f>
        <v>0</v>
      </c>
      <c r="F15">
        <f>IF(OR(Rapport!J16="En attente",Rapport!J16="Résolu"),"OK",Rapport!A16)</f>
        <v>0</v>
      </c>
    </row>
    <row r="16" spans="1:6" x14ac:dyDescent="0.25">
      <c r="B16">
        <f>IF(Rapport!J17 = "Résolu","Résolu",Rapport!A17)</f>
        <v>0</v>
      </c>
      <c r="D16">
        <f>IF(Rapport!J17="En attente","En attente",Rapport!A17)</f>
        <v>0</v>
      </c>
      <c r="F16">
        <f>IF(OR(Rapport!J17="En attente",Rapport!J17="Résolu"),"OK",Rapport!A17)</f>
        <v>0</v>
      </c>
    </row>
    <row r="17" spans="2:6" x14ac:dyDescent="0.25">
      <c r="B17">
        <f>IF(Rapport!J18 = "Résolu","Résolu",Rapport!A18)</f>
        <v>0</v>
      </c>
      <c r="D17">
        <f>IF(Rapport!J18="En attente","En attente",Rapport!A18)</f>
        <v>0</v>
      </c>
      <c r="F17">
        <f>IF(OR(Rapport!J18="En attente",Rapport!J18="Résolu"),"OK",Rapport!A18)</f>
        <v>0</v>
      </c>
    </row>
    <row r="18" spans="2:6" x14ac:dyDescent="0.25">
      <c r="B18">
        <f>IF(Rapport!J19 = "Résolu","Résolu",Rapport!A19)</f>
        <v>0</v>
      </c>
      <c r="D18">
        <f>IF(Rapport!J19="En attente","En attente",Rapport!A19)</f>
        <v>0</v>
      </c>
      <c r="F18">
        <f>IF(OR(Rapport!J19="En attente",Rapport!J19="Résolu"),"OK",Rapport!A19)</f>
        <v>0</v>
      </c>
    </row>
    <row r="19" spans="2:6" x14ac:dyDescent="0.25">
      <c r="B19">
        <f>IF(Rapport!J20 = "Résolu","Résolu",Rapport!A20)</f>
        <v>0</v>
      </c>
      <c r="D19">
        <f>IF(Rapport!J20="En attente","En attente",Rapport!A20)</f>
        <v>0</v>
      </c>
      <c r="F19">
        <f>IF(OR(Rapport!J20="En attente",Rapport!J20="Résolu"),"OK",Rapport!A20)</f>
        <v>0</v>
      </c>
    </row>
    <row r="20" spans="2:6" x14ac:dyDescent="0.25">
      <c r="B20">
        <f>IF(Rapport!J21 = "Résolu","Résolu",Rapport!A21)</f>
        <v>0</v>
      </c>
      <c r="D20">
        <f>IF(Rapport!J21="En attente","En attente",Rapport!A21)</f>
        <v>0</v>
      </c>
      <c r="F20">
        <f>IF(OR(Rapport!J21="En attente",Rapport!J21="Résolu"),"OK",Rapport!A21)</f>
        <v>0</v>
      </c>
    </row>
    <row r="21" spans="2:6" x14ac:dyDescent="0.25">
      <c r="B21">
        <f>IF(Rapport!J22 = "Résolu","Résolu",Rapport!A22)</f>
        <v>0</v>
      </c>
      <c r="D21">
        <f>IF(Rapport!J22="En attente","En attente",Rapport!A22)</f>
        <v>0</v>
      </c>
      <c r="F21">
        <f>IF(OR(Rapport!J22="En attente",Rapport!J22="Résolu"),"OK",Rapport!A22)</f>
        <v>0</v>
      </c>
    </row>
    <row r="22" spans="2:6" x14ac:dyDescent="0.25">
      <c r="B22">
        <f>IF(Rapport!J23 = "Résolu","Résolu",Rapport!A23)</f>
        <v>0</v>
      </c>
      <c r="D22">
        <f>IF(Rapport!J23="En attente","En attente",Rapport!A23)</f>
        <v>0</v>
      </c>
      <c r="F22">
        <f>IF(OR(Rapport!J23="En attente",Rapport!J23="Résolu"),"OK",Rapport!A23)</f>
        <v>0</v>
      </c>
    </row>
    <row r="23" spans="2:6" x14ac:dyDescent="0.25">
      <c r="B23">
        <f>IF(Rapport!J24 = "Résolu","Résolu",Rapport!A24)</f>
        <v>0</v>
      </c>
      <c r="D23">
        <f>IF(Rapport!J24="En attente","En attente",Rapport!A24)</f>
        <v>0</v>
      </c>
      <c r="F23">
        <f>IF(OR(Rapport!J24="En attente",Rapport!J24="Résolu"),"OK",Rapport!A24)</f>
        <v>0</v>
      </c>
    </row>
    <row r="24" spans="2:6" x14ac:dyDescent="0.25">
      <c r="B24">
        <f>IF(Rapport!J25 = "Résolu","Résolu",Rapport!A25)</f>
        <v>0</v>
      </c>
      <c r="D24">
        <f>IF(Rapport!J25="En attente","En attente",Rapport!A25)</f>
        <v>0</v>
      </c>
      <c r="F24">
        <f>IF(OR(Rapport!J25="En attente",Rapport!J25="Résolu"),"OK",Rapport!A25)</f>
        <v>0</v>
      </c>
    </row>
    <row r="25" spans="2:6" x14ac:dyDescent="0.25">
      <c r="B25">
        <f>IF(Rapport!J26 = "Résolu","Résolu",Rapport!A26)</f>
        <v>0</v>
      </c>
      <c r="D25">
        <f>IF(Rapport!J26="En attente","En attente",Rapport!A26)</f>
        <v>0</v>
      </c>
      <c r="F25">
        <f>IF(OR(Rapport!J26="En attente",Rapport!J26="Résolu"),"OK",Rapport!A26)</f>
        <v>0</v>
      </c>
    </row>
    <row r="26" spans="2:6" x14ac:dyDescent="0.25">
      <c r="B26">
        <f>IF(Rapport!J27 = "Résolu","Résolu",Rapport!A27)</f>
        <v>0</v>
      </c>
      <c r="D26">
        <f>IF(Rapport!J27="En attente","En attente",Rapport!A27)</f>
        <v>0</v>
      </c>
      <c r="F26">
        <f>IF(OR(Rapport!J27="En attente",Rapport!J27="Résolu"),"OK",Rapport!A27)</f>
        <v>0</v>
      </c>
    </row>
    <row r="27" spans="2:6" x14ac:dyDescent="0.25">
      <c r="B27">
        <f>IF(Rapport!J28 = "Résolu","Résolu",Rapport!A28)</f>
        <v>0</v>
      </c>
      <c r="D27">
        <f>IF(Rapport!J28="En attente","En attente",Rapport!A28)</f>
        <v>0</v>
      </c>
      <c r="F27">
        <f>IF(OR(Rapport!J28="En attente",Rapport!J28="Résolu"),"OK",Rapport!A28)</f>
        <v>0</v>
      </c>
    </row>
    <row r="28" spans="2:6" x14ac:dyDescent="0.25">
      <c r="B28">
        <f>IF(Rapport!J29 = "Résolu","Résolu",Rapport!A29)</f>
        <v>0</v>
      </c>
      <c r="D28">
        <f>IF(Rapport!J29="En attente","En attente",Rapport!A29)</f>
        <v>0</v>
      </c>
      <c r="F28">
        <f>IF(OR(Rapport!J29="En attente",Rapport!J29="Résolu"),"OK",Rapport!A29)</f>
        <v>0</v>
      </c>
    </row>
    <row r="29" spans="2:6" x14ac:dyDescent="0.25">
      <c r="B29">
        <f>IF(Rapport!J30 = "Résolu","Résolu",Rapport!A30)</f>
        <v>0</v>
      </c>
      <c r="D29">
        <f>IF(Rapport!J30="En attente","En attente",Rapport!A30)</f>
        <v>0</v>
      </c>
      <c r="F29">
        <f>IF(OR(Rapport!J30="En attente",Rapport!J30="Résolu"),"OK",Rapport!A30)</f>
        <v>0</v>
      </c>
    </row>
    <row r="30" spans="2:6" x14ac:dyDescent="0.25">
      <c r="B30">
        <f>IF(Rapport!J31 = "Résolu","Résolu",Rapport!A31)</f>
        <v>0</v>
      </c>
      <c r="D30">
        <f>IF(Rapport!J31="En attente","En attente",Rapport!A31)</f>
        <v>0</v>
      </c>
      <c r="F30">
        <f>IF(OR(Rapport!J31="En attente",Rapport!J31="Résolu"),"OK",Rapport!A31)</f>
        <v>0</v>
      </c>
    </row>
    <row r="31" spans="2:6" x14ac:dyDescent="0.25">
      <c r="B31">
        <f>IF(Rapport!J32 = "Résolu","Résolu",Rapport!A32)</f>
        <v>0</v>
      </c>
      <c r="D31">
        <f>IF(Rapport!J32="En attente","En attente",Rapport!A32)</f>
        <v>0</v>
      </c>
      <c r="F31">
        <f>IF(OR(Rapport!J32="En attente",Rapport!J32="Résolu"),"OK",Rapport!A32)</f>
        <v>0</v>
      </c>
    </row>
    <row r="32" spans="2:6" x14ac:dyDescent="0.25">
      <c r="B32">
        <f>IF(Rapport!J33 = "Résolu","Résolu",Rapport!A33)</f>
        <v>0</v>
      </c>
      <c r="D32">
        <f>IF(Rapport!J33="En attente","En attente",Rapport!A33)</f>
        <v>0</v>
      </c>
      <c r="F32">
        <f>IF(OR(Rapport!J33="En attente",Rapport!J33="Résolu"),"OK",Rapport!A33)</f>
        <v>0</v>
      </c>
    </row>
    <row r="33" spans="2:6" x14ac:dyDescent="0.25">
      <c r="B33">
        <f>IF(Rapport!J34 = "Résolu","Résolu",Rapport!A34)</f>
        <v>0</v>
      </c>
      <c r="D33">
        <f>IF(Rapport!J34="En attente","En attente",Rapport!A34)</f>
        <v>0</v>
      </c>
      <c r="F33">
        <f>IF(OR(Rapport!J34="En attente",Rapport!J34="Résolu"),"OK",Rapport!A34)</f>
        <v>0</v>
      </c>
    </row>
    <row r="34" spans="2:6" x14ac:dyDescent="0.25">
      <c r="B34">
        <f>IF(Rapport!J35 = "Résolu","Résolu",Rapport!A35)</f>
        <v>0</v>
      </c>
      <c r="D34">
        <f>IF(Rapport!J35="En attente","En attente",Rapport!A35)</f>
        <v>0</v>
      </c>
      <c r="F34">
        <f>IF(OR(Rapport!J35="En attente",Rapport!J35="Résolu"),"OK",Rapport!A35)</f>
        <v>0</v>
      </c>
    </row>
    <row r="35" spans="2:6" x14ac:dyDescent="0.25">
      <c r="B35">
        <f>IF(Rapport!J36 = "Résolu","Résolu",Rapport!A36)</f>
        <v>0</v>
      </c>
      <c r="D35">
        <f>IF(Rapport!J36="En attente","En attente",Rapport!A36)</f>
        <v>0</v>
      </c>
      <c r="F35">
        <f>IF(OR(Rapport!J36="En attente",Rapport!J36="Résolu"),"OK",Rapport!A36)</f>
        <v>0</v>
      </c>
    </row>
    <row r="36" spans="2:6" x14ac:dyDescent="0.25">
      <c r="B36">
        <f>IF(Rapport!J37 = "Résolu","Résolu",Rapport!A37)</f>
        <v>0</v>
      </c>
      <c r="D36">
        <f>IF(Rapport!J37="En attente","En attente",Rapport!A37)</f>
        <v>0</v>
      </c>
      <c r="F36">
        <f>IF(OR(Rapport!J37="En attente",Rapport!J37="Résolu"),"OK",Rapport!A37)</f>
        <v>0</v>
      </c>
    </row>
    <row r="37" spans="2:6" x14ac:dyDescent="0.25">
      <c r="B37">
        <f>IF(Rapport!J38 = "Résolu","Résolu",Rapport!A38)</f>
        <v>0</v>
      </c>
      <c r="D37">
        <f>IF(Rapport!J38="En attente","En attente",Rapport!A38)</f>
        <v>0</v>
      </c>
      <c r="F37">
        <f>IF(OR(Rapport!J38="En attente",Rapport!J38="Résolu"),"OK",Rapport!A38)</f>
        <v>0</v>
      </c>
    </row>
    <row r="38" spans="2:6" x14ac:dyDescent="0.25">
      <c r="B38">
        <f>IF(Rapport!J39 = "Résolu","Résolu",Rapport!A39)</f>
        <v>0</v>
      </c>
      <c r="D38">
        <f>IF(Rapport!J39="En attente","En attente",Rapport!A39)</f>
        <v>0</v>
      </c>
      <c r="F38">
        <f>IF(OR(Rapport!J39="En attente",Rapport!J39="Résolu"),"OK",Rapport!A39)</f>
        <v>0</v>
      </c>
    </row>
    <row r="39" spans="2:6" x14ac:dyDescent="0.25">
      <c r="B39">
        <f>IF(Rapport!J40 = "Résolu","Résolu",Rapport!A40)</f>
        <v>0</v>
      </c>
      <c r="D39">
        <f>IF(Rapport!J40="En attente","En attente",Rapport!A40)</f>
        <v>0</v>
      </c>
      <c r="F39">
        <f>IF(OR(Rapport!J40="En attente",Rapport!J40="Résolu"),"OK",Rapport!A40)</f>
        <v>0</v>
      </c>
    </row>
    <row r="40" spans="2:6" x14ac:dyDescent="0.25">
      <c r="B40">
        <f>IF(Rapport!J41 = "Résolu","Résolu",Rapport!A41)</f>
        <v>0</v>
      </c>
      <c r="D40">
        <f>IF(Rapport!J41="En attente","En attente",Rapport!A41)</f>
        <v>0</v>
      </c>
      <c r="F40">
        <f>IF(OR(Rapport!J41="En attente",Rapport!J41="Résolu"),"OK",Rapport!A41)</f>
        <v>0</v>
      </c>
    </row>
    <row r="41" spans="2:6" x14ac:dyDescent="0.25">
      <c r="B41">
        <f>IF(Rapport!J42 = "Résolu","Résolu",Rapport!A42)</f>
        <v>0</v>
      </c>
      <c r="D41">
        <f>IF(Rapport!J42="En attente","En attente",Rapport!A42)</f>
        <v>0</v>
      </c>
      <c r="F41">
        <f>IF(OR(Rapport!J42="En attente",Rapport!J42="Résolu"),"OK",Rapport!A42)</f>
        <v>0</v>
      </c>
    </row>
    <row r="42" spans="2:6" x14ac:dyDescent="0.25">
      <c r="B42">
        <f>IF(Rapport!J43 = "Résolu","Résolu",Rapport!A43)</f>
        <v>0</v>
      </c>
      <c r="D42">
        <f>IF(Rapport!J43="En attente","En attente",Rapport!A43)</f>
        <v>0</v>
      </c>
      <c r="F42">
        <f>IF(OR(Rapport!J43="En attente",Rapport!J43="Résolu"),"OK",Rapport!A43)</f>
        <v>0</v>
      </c>
    </row>
    <row r="43" spans="2:6" x14ac:dyDescent="0.25">
      <c r="B43">
        <f>IF(Rapport!J44 = "Résolu","Résolu",Rapport!A44)</f>
        <v>0</v>
      </c>
      <c r="D43">
        <f>IF(Rapport!J44="En attente","En attente",Rapport!A44)</f>
        <v>0</v>
      </c>
      <c r="F43">
        <f>IF(OR(Rapport!J44="En attente",Rapport!J44="Résolu"),"OK",Rapport!A44)</f>
        <v>0</v>
      </c>
    </row>
    <row r="44" spans="2:6" x14ac:dyDescent="0.25">
      <c r="B44">
        <f>IF(Rapport!J45 = "Résolu","Résolu",Rapport!A45)</f>
        <v>0</v>
      </c>
      <c r="D44">
        <f>IF(Rapport!J45="En attente","En attente",Rapport!A45)</f>
        <v>0</v>
      </c>
      <c r="F44">
        <f>IF(OR(Rapport!J45="En attente",Rapport!J45="Résolu"),"OK",Rapport!A45)</f>
        <v>0</v>
      </c>
    </row>
    <row r="45" spans="2:6" x14ac:dyDescent="0.25">
      <c r="B45">
        <f>IF(Rapport!J46 = "Résolu","Résolu",Rapport!A46)</f>
        <v>0</v>
      </c>
      <c r="D45">
        <f>IF(Rapport!J46="En attente","En attente",Rapport!A46)</f>
        <v>0</v>
      </c>
      <c r="F45">
        <f>IF(OR(Rapport!J46="En attente",Rapport!J46="Résolu"),"OK",Rapport!A46)</f>
        <v>0</v>
      </c>
    </row>
    <row r="46" spans="2:6" x14ac:dyDescent="0.25">
      <c r="B46">
        <f>IF(Rapport!J47 = "Résolu","Résolu",Rapport!A47)</f>
        <v>0</v>
      </c>
      <c r="D46">
        <f>IF(Rapport!J47="En attente","En attente",Rapport!A47)</f>
        <v>0</v>
      </c>
      <c r="F46">
        <f>IF(OR(Rapport!J47="En attente",Rapport!J47="Résolu"),"OK",Rapport!A47)</f>
        <v>0</v>
      </c>
    </row>
    <row r="47" spans="2:6" x14ac:dyDescent="0.25">
      <c r="B47">
        <f>IF(Rapport!J48 = "Résolu","Résolu",Rapport!A48)</f>
        <v>0</v>
      </c>
      <c r="D47">
        <f>IF(Rapport!J48="En attente","En attente",Rapport!A48)</f>
        <v>0</v>
      </c>
      <c r="F47">
        <f>IF(OR(Rapport!J48="En attente",Rapport!J48="Résolu"),"OK",Rapport!A48)</f>
        <v>0</v>
      </c>
    </row>
    <row r="48" spans="2:6" x14ac:dyDescent="0.25">
      <c r="B48">
        <f>IF(Rapport!J49 = "Résolu","Résolu",Rapport!A49)</f>
        <v>0</v>
      </c>
      <c r="D48">
        <f>IF(Rapport!J49="En attente","En attente",Rapport!A49)</f>
        <v>0</v>
      </c>
      <c r="F48">
        <f>IF(OR(Rapport!J49="En attente",Rapport!J49="Résolu"),"OK",Rapport!A49)</f>
        <v>0</v>
      </c>
    </row>
    <row r="49" spans="2:6" x14ac:dyDescent="0.25">
      <c r="B49">
        <f>IF(Rapport!J50 = "Résolu","Résolu",Rapport!A50)</f>
        <v>0</v>
      </c>
      <c r="D49">
        <f>IF(Rapport!J50="En attente","En attente",Rapport!A50)</f>
        <v>0</v>
      </c>
      <c r="F49">
        <f>IF(OR(Rapport!J50="En attente",Rapport!J50="Résolu"),"OK",Rapport!A50)</f>
        <v>0</v>
      </c>
    </row>
    <row r="50" spans="2:6" x14ac:dyDescent="0.25">
      <c r="B50">
        <f>IF(Rapport!J51 = "Résolu","Résolu",Rapport!A51)</f>
        <v>0</v>
      </c>
      <c r="D50">
        <f>IF(Rapport!J51="En attente","En attente",Rapport!A51)</f>
        <v>0</v>
      </c>
      <c r="F50">
        <f>IF(OR(Rapport!J51="En attente",Rapport!J51="Résolu"),"OK",Rapport!A51)</f>
        <v>0</v>
      </c>
    </row>
    <row r="51" spans="2:6" x14ac:dyDescent="0.25">
      <c r="B51">
        <f>IF(Rapport!J52 = "Résolu","Résolu",Rapport!A52)</f>
        <v>0</v>
      </c>
      <c r="D51">
        <f>IF(Rapport!J52="En attente","En attente",Rapport!A52)</f>
        <v>0</v>
      </c>
      <c r="F51">
        <f>IF(OR(Rapport!J52="En attente",Rapport!J52="Résolu"),"OK",Rapport!A52)</f>
        <v>0</v>
      </c>
    </row>
    <row r="52" spans="2:6" x14ac:dyDescent="0.25">
      <c r="B52">
        <f>IF(Rapport!J53 = "Résolu","Résolu",Rapport!A53)</f>
        <v>0</v>
      </c>
      <c r="D52">
        <f>IF(Rapport!J53="En attente","En attente",Rapport!A53)</f>
        <v>0</v>
      </c>
      <c r="F52">
        <f>IF(OR(Rapport!J53="En attente",Rapport!J53="Résolu"),"OK",Rapport!A53)</f>
        <v>0</v>
      </c>
    </row>
    <row r="53" spans="2:6" x14ac:dyDescent="0.25">
      <c r="B53">
        <f>IF(Rapport!J54 = "Résolu","Résolu",Rapport!A54)</f>
        <v>0</v>
      </c>
      <c r="D53">
        <f>IF(Rapport!J54="En attente","En attente",Rapport!A54)</f>
        <v>0</v>
      </c>
      <c r="F53">
        <f>IF(OR(Rapport!J54="En attente",Rapport!J54="Résolu"),"OK",Rapport!A54)</f>
        <v>0</v>
      </c>
    </row>
    <row r="54" spans="2:6" x14ac:dyDescent="0.25">
      <c r="B54">
        <f>IF(Rapport!J55 = "Résolu","Résolu",Rapport!A55)</f>
        <v>0</v>
      </c>
      <c r="D54">
        <f>IF(Rapport!J55="En attente","En attente",Rapport!A55)</f>
        <v>0</v>
      </c>
      <c r="F54">
        <f>IF(OR(Rapport!J55="En attente",Rapport!J55="Résolu"),"OK",Rapport!A55)</f>
        <v>0</v>
      </c>
    </row>
    <row r="55" spans="2:6" x14ac:dyDescent="0.25">
      <c r="B55">
        <f>IF(Rapport!J56 = "Résolu","Résolu",Rapport!A56)</f>
        <v>0</v>
      </c>
      <c r="D55">
        <f>IF(Rapport!J56="En attente","En attente",Rapport!A56)</f>
        <v>0</v>
      </c>
      <c r="F55">
        <f>IF(OR(Rapport!J56="En attente",Rapport!J56="Résolu"),"OK",Rapport!A56)</f>
        <v>0</v>
      </c>
    </row>
    <row r="56" spans="2:6" x14ac:dyDescent="0.25">
      <c r="B56">
        <f>IF(Rapport!J57 = "Résolu","Résolu",Rapport!A57)</f>
        <v>0</v>
      </c>
      <c r="D56">
        <f>IF(Rapport!J57="En attente","En attente",Rapport!A57)</f>
        <v>0</v>
      </c>
      <c r="F56">
        <f>IF(OR(Rapport!J57="En attente",Rapport!J57="Résolu"),"OK",Rapport!A57)</f>
        <v>0</v>
      </c>
    </row>
    <row r="57" spans="2:6" x14ac:dyDescent="0.25">
      <c r="B57">
        <f>IF(Rapport!J58 = "Résolu","Résolu",Rapport!A58)</f>
        <v>0</v>
      </c>
      <c r="D57">
        <f>IF(Rapport!J58="En attente","En attente",Rapport!A58)</f>
        <v>0</v>
      </c>
      <c r="F57">
        <f>IF(OR(Rapport!J58="En attente",Rapport!J58="Résolu"),"OK",Rapport!A58)</f>
        <v>0</v>
      </c>
    </row>
    <row r="58" spans="2:6" x14ac:dyDescent="0.25">
      <c r="B58">
        <f>IF(Rapport!J59 = "Résolu","Résolu",Rapport!A59)</f>
        <v>0</v>
      </c>
      <c r="D58">
        <f>IF(Rapport!J59="En attente","En attente",Rapport!A59)</f>
        <v>0</v>
      </c>
      <c r="F58">
        <f>IF(OR(Rapport!J59="En attente",Rapport!J59="Résolu"),"OK",Rapport!A59)</f>
        <v>0</v>
      </c>
    </row>
    <row r="59" spans="2:6" x14ac:dyDescent="0.25">
      <c r="B59">
        <f>IF(Rapport!J60 = "Résolu","Résolu",Rapport!A60)</f>
        <v>0</v>
      </c>
      <c r="D59">
        <f>IF(Rapport!J60="En attente","En attente",Rapport!A60)</f>
        <v>0</v>
      </c>
      <c r="F59">
        <f>IF(OR(Rapport!J60="En attente",Rapport!J60="Résolu"),"OK",Rapport!A60)</f>
        <v>0</v>
      </c>
    </row>
    <row r="60" spans="2:6" x14ac:dyDescent="0.25">
      <c r="B60">
        <f>IF(Rapport!J61 = "Résolu","Résolu",Rapport!A61)</f>
        <v>0</v>
      </c>
      <c r="D60">
        <f>IF(Rapport!J61="En attente","En attente",Rapport!A61)</f>
        <v>0</v>
      </c>
      <c r="F60">
        <f>IF(OR(Rapport!J61="En attente",Rapport!J61="Résolu"),"OK",Rapport!A61)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Rapport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Lancelot-Enguerrand Marle Ouvrard</dc:creator>
  <cp:lastModifiedBy>Lancelot-Enguerrand Marle Ouvrard</cp:lastModifiedBy>
  <dcterms:created xsi:type="dcterms:W3CDTF">2023-08-02T17:09:18Z</dcterms:created>
  <dcterms:modified xsi:type="dcterms:W3CDTF">2024-04-08T15:33:05Z</dcterms:modified>
</cp:coreProperties>
</file>