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la150cw\OneDrive - HM Land Registry\Documents\Dashboard Demo Files\Updated DAD\"/>
    </mc:Choice>
  </mc:AlternateContent>
  <xr:revisionPtr revIDLastSave="94" documentId="113_{A6491E8F-3171-4C3E-8105-6F416EF0E9C4}" xr6:coauthVersionLast="41" xr6:coauthVersionMax="43" xr10:uidLastSave="{DFC904FA-9E3B-47A8-96E8-99CCC1D84FB0}"/>
  <bookViews>
    <workbookView xWindow="-108" yWindow="-108" windowWidth="23256" windowHeight="12576" tabRatio="901" xr2:uid="{00000000-000D-0000-FFFF-FFFF00000000}"/>
  </bookViews>
  <sheets>
    <sheet name="Summary" sheetId="1" r:id="rId1"/>
    <sheet name="Mandatory Items" sheetId="3" r:id="rId2"/>
    <sheet name="Data" sheetId="32" r:id="rId3"/>
    <sheet name="Sheet1" sheetId="5" r:id="rId4"/>
    <sheet name="Sheet2" sheetId="8" r:id="rId5"/>
    <sheet name="Sheet3" sheetId="9" r:id="rId6"/>
    <sheet name="Sheet4" sheetId="10" r:id="rId7"/>
    <sheet name="Sheet5" sheetId="11" r:id="rId8"/>
    <sheet name="Sheet6" sheetId="12" r:id="rId9"/>
    <sheet name="Sheet7" sheetId="13" r:id="rId10"/>
    <sheet name="Sheet8" sheetId="14" r:id="rId11"/>
    <sheet name="Sheet9" sheetId="15" r:id="rId12"/>
    <sheet name="Sheet10" sheetId="16" r:id="rId13"/>
    <sheet name="Sheet11" sheetId="17" r:id="rId14"/>
    <sheet name="Sheet12" sheetId="18" r:id="rId15"/>
    <sheet name="Sheet13" sheetId="19" r:id="rId16"/>
    <sheet name="Sheet14" sheetId="20" r:id="rId17"/>
    <sheet name="Sheet15" sheetId="21" r:id="rId18"/>
    <sheet name="Sheet16" sheetId="22" r:id="rId19"/>
    <sheet name="Sheet17" sheetId="23" r:id="rId20"/>
    <sheet name="Sheet18" sheetId="24" r:id="rId21"/>
    <sheet name="Sheet19" sheetId="25" r:id="rId22"/>
    <sheet name="Sheet20" sheetId="26" r:id="rId23"/>
    <sheet name="Sheet21" sheetId="27" r:id="rId24"/>
    <sheet name="Sheet22" sheetId="28" r:id="rId25"/>
    <sheet name="Sheet23" sheetId="29" r:id="rId26"/>
    <sheet name="Sheet24" sheetId="30" r:id="rId27"/>
    <sheet name="Sheet25" sheetId="31" r:id="rId28"/>
    <sheet name="Sheet26" sheetId="36" r:id="rId29"/>
    <sheet name="Sheet27" sheetId="34" r:id="rId30"/>
    <sheet name="Sheet28" sheetId="37" r:id="rId31"/>
  </sheets>
  <definedNames>
    <definedName name="ExternalData_1" localSheetId="2" hidden="1">Data!$A$1:$A$2</definedName>
    <definedName name="ExternalData_1" localSheetId="1" hidden="1">'Mandatory Items'!$A$2:$B$9</definedName>
    <definedName name="ExternalData_1" localSheetId="12" hidden="1">Sheet10!$A$2:$P$3</definedName>
    <definedName name="ExternalData_1" localSheetId="13" hidden="1">Sheet11!$A$2:$P$3</definedName>
    <definedName name="ExternalData_1" localSheetId="14" hidden="1">Sheet12!$A$2:$P$3</definedName>
    <definedName name="ExternalData_1" localSheetId="15" hidden="1">Sheet13!$A$2:$P$100</definedName>
    <definedName name="ExternalData_1" localSheetId="16" hidden="1">Sheet14!$A$2:$C$3</definedName>
    <definedName name="ExternalData_1" localSheetId="17" hidden="1">Sheet15!$A$2:$P$100</definedName>
    <definedName name="ExternalData_1" localSheetId="18" hidden="1">Sheet16!$A$2:$P$3</definedName>
    <definedName name="ExternalData_1" localSheetId="19" hidden="1">Sheet17!$A$2:$P$3</definedName>
    <definedName name="ExternalData_1" localSheetId="20" hidden="1">Sheet18!$A$2:$P$3</definedName>
    <definedName name="ExternalData_1" localSheetId="21" hidden="1">Sheet19!$A$2:$P$3</definedName>
    <definedName name="ExternalData_1" localSheetId="4" hidden="1">Sheet2!$A$1:$B$100</definedName>
    <definedName name="ExternalData_1" localSheetId="22" hidden="1">Sheet20!$A$2:$A$3</definedName>
    <definedName name="ExternalData_1" localSheetId="23" hidden="1">Sheet21!$A$2:$A$3</definedName>
    <definedName name="ExternalData_1" localSheetId="24" hidden="1">Sheet22!$A$2:$A$3</definedName>
    <definedName name="ExternalData_1" localSheetId="25" hidden="1">Sheet23!$A$2:$P$3</definedName>
    <definedName name="ExternalData_1" localSheetId="26" hidden="1">Sheet24!$A$2:$P$3</definedName>
    <definedName name="ExternalData_1" localSheetId="27" hidden="1">Sheet25!$A$2:$P$3</definedName>
    <definedName name="ExternalData_1" localSheetId="28" hidden="1">Sheet26!$A$2:$P$3</definedName>
    <definedName name="ExternalData_1" localSheetId="29" hidden="1">Sheet27!$A$2:$P$3</definedName>
    <definedName name="ExternalData_1" localSheetId="30" hidden="1">Sheet28!$A$2:$P$86</definedName>
    <definedName name="ExternalData_1" localSheetId="5" hidden="1">Sheet3!$A$2:$O$100</definedName>
    <definedName name="ExternalData_1" localSheetId="6" hidden="1">Sheet4!$A$2:$O$100</definedName>
    <definedName name="ExternalData_1" localSheetId="7" hidden="1">Sheet5!$A$2:$O$3</definedName>
    <definedName name="ExternalData_1" localSheetId="8" hidden="1">Sheet6!$A$2:$O$3</definedName>
    <definedName name="ExternalData_1" localSheetId="9" hidden="1">Sheet7!$A$2:$O$100</definedName>
    <definedName name="ExternalData_1" localSheetId="10" hidden="1">Sheet8!$A$2:$O$3</definedName>
    <definedName name="ExternalData_1" localSheetId="11" hidden="1">Sheet9!$A$2:$O$3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3" l="1"/>
  <c r="E9" i="3"/>
  <c r="F8" i="3"/>
  <c r="E8" i="3"/>
  <c r="F7" i="3"/>
  <c r="E7" i="3"/>
  <c r="F6" i="3"/>
  <c r="E6" i="3"/>
  <c r="F5" i="3"/>
  <c r="E5" i="3"/>
  <c r="F4" i="3"/>
  <c r="E4" i="3"/>
  <c r="F3" i="3"/>
  <c r="E3" i="3"/>
  <c r="E3" i="20"/>
  <c r="B4" i="5" l="1"/>
  <c r="B5" i="5"/>
  <c r="B3" i="5"/>
  <c r="B2" i="5"/>
  <c r="Q10" i="1" l="1"/>
  <c r="R10" i="1" s="1"/>
  <c r="Q8" i="1"/>
  <c r="R8" i="1" s="1"/>
  <c r="Q11" i="1"/>
  <c r="R11" i="1" s="1"/>
  <c r="Q12" i="1"/>
  <c r="R12" i="1" s="1"/>
  <c r="Q13" i="1"/>
  <c r="R13" i="1" s="1"/>
  <c r="Q14" i="1"/>
  <c r="R14" i="1" s="1"/>
  <c r="Q15" i="1"/>
  <c r="R15" i="1" s="1"/>
  <c r="Q16" i="1"/>
  <c r="R16" i="1" s="1"/>
  <c r="Q17" i="1"/>
  <c r="R17" i="1" s="1"/>
  <c r="Q18" i="1"/>
  <c r="R18" i="1" s="1"/>
  <c r="N26" i="1" l="1"/>
  <c r="Q9" i="1"/>
  <c r="R9" i="1" s="1"/>
  <c r="Q7" i="1" l="1"/>
  <c r="R7" i="1" s="1"/>
  <c r="Q6" i="1" l="1"/>
  <c r="R6" i="1" l="1"/>
  <c r="N24" i="1" s="1"/>
  <c r="D3" i="5" s="1"/>
  <c r="C5" i="5"/>
  <c r="N25" i="1"/>
  <c r="D4" i="5" s="1"/>
  <c r="C4" i="5"/>
  <c r="D5" i="5"/>
  <c r="I6" i="1"/>
  <c r="C3" i="5" l="1"/>
  <c r="H7" i="1"/>
  <c r="I7" i="1" s="1"/>
  <c r="H8" i="1"/>
  <c r="I8" i="1" s="1"/>
  <c r="H10" i="1"/>
  <c r="I10" i="1" s="1"/>
  <c r="H11" i="1"/>
  <c r="I11" i="1" s="1"/>
  <c r="H12" i="1"/>
  <c r="I12" i="1" s="1"/>
  <c r="H13" i="1"/>
  <c r="I13" i="1" s="1"/>
  <c r="H14" i="1"/>
  <c r="I14" i="1" s="1"/>
  <c r="H15" i="1"/>
  <c r="I15" i="1" s="1"/>
  <c r="H16" i="1"/>
  <c r="I16" i="1" s="1"/>
  <c r="H17" i="1"/>
  <c r="I17" i="1" s="1"/>
  <c r="H18" i="1"/>
  <c r="I18" i="1" s="1"/>
  <c r="H19" i="1"/>
  <c r="I19" i="1" s="1"/>
  <c r="H9" i="1"/>
  <c r="I9" i="1" s="1"/>
  <c r="C2" i="5" l="1"/>
  <c r="N23" i="1"/>
  <c r="D2" i="5" s="1"/>
  <c r="N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0274B7-5D23-4BB4-A18E-CD4F10F23A30}" name="Connection"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COUNT(originating_authority_charge_identifier) FROM local_land_charge_migration WHERE originating_authority_charge_identifier is not null;"/>
  </connection>
  <connection id="2" xr16:uid="{0A5E7AEF-4BDA-4BAC-9D95-0FE5FBC30253}" name="Connection1"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originating_authority_charge_identifier is not null and (geometry IS NULL OR NOT geometry @&gt; '{&quot;type&quot;: &quot;FeatureCollection&quot;}');"/>
  </connection>
  <connection id="3" xr16:uid="{13C6080F-DDB6-443E-B8F2-7C6395BA48E1}" name="Connection10"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address not like '%unique-property-reference-number%';"/>
  </connection>
  <connection id="4" xr16:uid="{01CAAA1A-9F64-4CB9-BD02-70ABF8E6465D}" name="Connection11"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address not like '%postcode%';"/>
  </connection>
  <connection id="5" xr16:uid="{E31F2235-9533-4333-BB29-5C750B983902}" name="Connection12"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 As Field_Name, COUNT(*) AS No_Value FROM local_land_charge_migration WHERE originating_authority_charge_identifier is NULL UNION SELECT 'originating_authority' as Field_Name, COUNT(*) AS No_Value FROM local_land_charge_migration WHERE originating_authority is NULL UNION SELECT 'further_information_location' as Field_Name, COUNT(*) AS No_Value FROM local_land_charge_migration WHERE further_information_location is NULL UNION SELECT 'registration_date' as Field_Name, COUNT(*) AS No_Value FROM local_land_charge_migration WHERE registration_date is NULL UNION SELECT 'charge_type' as Field_Name, COUNT(*) AS No_Value FROM local_land_charge_migration WHERE charge_type is NULL UNION SELECT 'old_register_part' as Field_Name, COUNT(*) AS No_Value FROM local_land_charge_migration WHERE old_register_part is NULL UNION SELECT 'geometry' as Field_Name, COUNT(*) AS No_Value FROM local_land_charge_migration WHERE geometry is NULL;"/>
  </connection>
  <connection id="6" xr16:uid="{19DD272B-FD6A-4A6E-942E-A817184C0E0F}" name="Connection13"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address is null and charge_geographic_description is null;"/>
  </connection>
  <connection id="7" xr16:uid="{0A944776-84FE-4D9B-B9CD-CDD551BAED71}" name="Connection14"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 as Field, COUNT (DISTINCT originating_authority_charge_identifier) As Unique_Values, COUNT(originating_authority_charge_identifier) As Total_Values FROM local_land_charge_migration;"/>
  </connection>
  <connection id="8" xr16:uid="{E4B80E7F-EA8B-499E-9243-2030552BFA58}" name="Connection15"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originating_authority_charge_identifier is not null AND charge_type is null or charge_type not like all(array['%Planning%','%Listed building%','%Housing%','%Land compensation%','%Financial%','%Light obstruction notice%','%Other%']);"/>
  </connection>
  <connection id="9" xr16:uid="{780F36BA-F0D9-4402-B484-FBC18DEDDB1A}" name="Connection16"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type = 'Planning' and (charge_sub_category not like all(array['%Conservation area%','%Conditional planning consent%','%Modification / rectification orders%','%No permitted development / article 4%','%Planning notice%','%Planning agreement%','%Tree preservation order%','%Enforcement notice%']) or charge_sub_category is null);"/>
  </connection>
  <connection id="10" xr16:uid="{A4DBEE1F-7783-4DC1-B46A-6524B7C34884}" name="Connection17"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type = 'Listed Building' and (charge_sub_category not like all(array['%Listed building%','%Enforcement notice%']) or charge_sub_category is null);"/>
  </connection>
  <connection id="11" xr16:uid="{40213558-26C5-42A6-B0A0-A789B7DC7E7E}" name="Connection18"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type in ('Housing', 'Housing / buildings') and (charge_sub_category not like all(array['%Approval under house in multiple occupation%','%Grant%','%Interim certificate under HMO%','%Notice of works or repairs%','%Occupancy including house in multiple occupation (HMO)%','%Right to buy / right to acquire%','%Works, repairs or authority action%']) or charge_sub_category is null);"/>
  </connection>
  <connection id="12" xr16:uid="{084E5E14-AD8D-40F1-BFB1-60D57C4BD2A9}" name="Connection19"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type = 'Other' and (charge_sub_category not like all(array['%Ancient monuments%','%Assets of community value%','%Compulsory purchase or acquisition%','%Compulsory purchase order%','%Highways and paths%','%Licence%','%Local acts%','%New towns%','%Pipeline%','%Site of special scientific interest (SSSI)%','%Smoke control order%','%Uncommon charges%','%Water / drainage%']) or charge_sub_category is null);"/>
  </connection>
  <connection id="13" xr16:uid="{CAC96D06-1EE8-4152-A658-14CF18D826A6}" name="Connection2"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 COUNT (originating_authority_charge_identifier) As Count FROM local_land_charge_migration WHERE originating_authority_charge_identifier is not null GROUP BY originating_authority_charge_identifier order by count desc;"/>
  </connection>
  <connection id="14" xr16:uid="{E9F3FF1E-41C9-462C-AB79-3062AF0FFE97}" name="Connection20" type="1" refreshedVersion="0"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WITH local_land_charge_extract AS(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LEFT(registration_date,4)) ~ '^[0-9\.]+$' AS registration_format_check FROM local_land_charge_migration) SELECT * FROM local_land_charge_migration WHERE registration_format_check = 'f';"/>
  </connection>
  <connection id="15" xr16:uid="{C26FAEAA-7C9E-4264-881B-89B57C478373}" name="Connection21" type="1" refreshedVersion="0"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WITH local_land_charge_extract AS(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LEFT(charge_creation_date,4)) ~ '^[0-9\.]+$' AS charge_creation_format_check FROM local_land_charge_migration) SELECT * FROM local_land_charge_migration WHERE charge_creation_format_check = 'f';"/>
  </connection>
  <connection id="16" xr16:uid="{B760F93C-D445-406D-8406-E1B0D3258B63}" name="Connection22" type="1" refreshedVersion="0"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WITH local_land_charge_extract AS(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LEFT(expiry_date,4)) ~ '^[0-9\.]+$' AS expiry_format_check FROM local_land_charge_migration) SELECT * FROM local_land_charge_migration WHERE expiry_format_check = 'f';"/>
  </connection>
  <connection id="17" xr16:uid="{EF8ACE37-53AD-4D5B-B0BA-60FED1703874}" name="Connection23"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instrument is not null and instrument not like all(array['%Agreement%','%Certificate%','%Deed%','%Direction%','%List%','%Notice%','%Order%','%Planning permission%','%Resolution%','%Scheme%','%Transfer%','%Undertaking%','%Licence%']);"/>
  </connection>
  <connection id="18" xr16:uid="{70FCC93A-57DE-422C-8850-74EC40563598}" name="Connection24"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length(supplementary_information) &gt; 1500;"/>
  </connection>
  <connection id="19" xr16:uid="{2300B621-2190-41B2-B350-5AFE24714521}" name="Connection25"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length(charge_geographic_description) &gt; 1000;"/>
  </connection>
  <connection id="20" xr16:uid="{39B17A2F-971A-478E-810B-EE1805CA962F}" name="Connection26"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geometry is not null AND NOT (geometry @&gt; '{&quot;features&quot;: [{&quot;geometry&quot;: {&quot;type&quot;: &quot;Polygon&quot;}}]}' or geometry @&gt; '{&quot;features&quot;: [{&quot;geometry&quot;: {&quot;type&quot;: &quot;Point&quot;}}]}' or geometry @&gt; '{&quot;features&quot;: [{&quot;geometry&quot;: {&quot;type&quot;: &quot;LineString&quot;}}]}');"/>
  </connection>
  <connection id="21" xr16:uid="{729AA781-6B2E-4DAA-B578-07CDAB879ABA}" name="Connection27"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jsonb_array_length(geometry-&gt;'features') &gt; 500;"/>
  </connection>
  <connection id="22" xr16:uid="{783C196C-98F7-4B79-9F51-FB396AB7878B}" name="Connection28"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geometry_issue_flag = 'Invalid';"/>
  </connection>
  <connection id="23" xr16:uid="{3ED64C68-D22C-4FF6-9560-6FE07D4845A8}" name="Connection3"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originating_authority_charge_identifier is not null AND further_information_location is null;"/>
  </connection>
  <connection id="24" xr16:uid="{DC775DAB-3A02-45A9-8269-47B2AB10FE3C}" name="Connection4"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charge_type = 'Financial' or charge_type = 'Land compensation' or charge_type = 'Light obstruction notice') AND charge_sub_category is not null;"/>
  </connection>
  <connection id="25" xr16:uid="{FDFB3084-0448-45D6-AFBA-FAA112BB09EF}" name="Connection5"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charge_type = 'Planning' or charge_type = 'Listed building' or charge_type = 'Housing' or charge_type = 'Other') AND charge_sub_category is null;"/>
  </connection>
  <connection id="26" xr16:uid="{0FEE1FD2-3CDC-4071-B07C-C3048301AB1D}" name="Connection6"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originating_authority_charge_identifier is not null AND registration_date is null;"/>
  </connection>
  <connection id="27" xr16:uid="{336B9B1A-3F25-4873-AC4E-974F49A46CAF}" name="Connection7"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charge_type = 'Planning' or charge_type = 'Listed building' or charge_type = 'Housing' or charge_type = 'Land compensation'or charge_type = 'Financial'or charge_type = 'Other') AND originating_authority is null;"/>
  </connection>
  <connection id="28" xr16:uid="{83F1473B-680D-4538-86AB-F165EDC47CAC}" name="Connection8"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geographic_description,supplementary_information,charge_type,charge_sub_category,old_register_part,further_information_reference,geometry FROM local_land_charge_migration WHERE charge_type = 'Light obstruction notice' AND originating_authority is not null;"/>
  </connection>
  <connection id="29" xr16:uid="{85369F4B-208A-495C-AA01-A890B3BDA73F}" name="Connection9" type="1" refreshedVersion="6" saveData="1">
    <dbPr connection="DRIVER={PostgreSQL Unicode};DATABASE=data_migration;SERVER=localhost;PORT=15432;UID=root;SSLmode=allow;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originating_authority_charge_identifier,instrument,statutory_provision,registration_date,charge_creation_date,expiry_date,originating_authority,further_information_location,charge_address,charge_geographic_description,supplementary_information,charge_type,charge_sub_category,old_register_part,further_information_reference,geometry FROM local_land_charge_migration WHERE charge_address not like '%line-1%';"/>
  </connection>
</connections>
</file>

<file path=xl/sharedStrings.xml><?xml version="1.0" encoding="utf-8"?>
<sst xmlns="http://schemas.openxmlformats.org/spreadsheetml/2006/main" count="3760" uniqueCount="814">
  <si>
    <t>Quality Theme</t>
  </si>
  <si>
    <t>Quality Criteria</t>
  </si>
  <si>
    <t>Check</t>
  </si>
  <si>
    <t>AQL</t>
  </si>
  <si>
    <t>Completeness</t>
  </si>
  <si>
    <t>Omission</t>
  </si>
  <si>
    <t>Mandatory Items Complete</t>
  </si>
  <si>
    <t>All LLC Records allocated single charge type</t>
  </si>
  <si>
    <t>Are all charge type attributes from the following range:
‘Planning’, ‘Listed building’, ‘Housing’, ‘Land Compensation’, ‘Financial’, 'Light obstruction notice', ‘Other’.</t>
  </si>
  <si>
    <t>For all submitted LLC where Charge Type is 'Financial', 'Land compensation' or 'Light obstruction notice' has been used, has sub-charge category been omitted</t>
  </si>
  <si>
    <t>For all submitted LLC where Charge Type of Planning, Listed building, Housing or Other has been used, has a single sub-charge category been captured</t>
  </si>
  <si>
    <t>Thematic</t>
  </si>
  <si>
    <t>Classification</t>
  </si>
  <si>
    <t xml:space="preserve">Have all submitted LLC been allocated a registration date </t>
  </si>
  <si>
    <t>Have all registration dates been expressed in the following format: YYYY-MM-DD</t>
  </si>
  <si>
    <t>Temporal</t>
  </si>
  <si>
    <t>Consistency</t>
  </si>
  <si>
    <t>Where charge type ‘Planning’, ‘Listed building’, ‘Housing’, ‘Land Compensation’, ‘Financial’ or ‘Other’ has been used, has an Originating Authority been entered</t>
  </si>
  <si>
    <t>Where charge type Light obstruction notice has been used, has an Originating Authority been omitted</t>
  </si>
  <si>
    <t>Comission</t>
  </si>
  <si>
    <t>Have all submitted LLCs been allocated a point where further information can be obtained about the registered charge
This may be postal or electronic address.</t>
  </si>
  <si>
    <t>Have all submitted LLC been associated with a spatial object captured as GeoJSON feature collection</t>
  </si>
  <si>
    <t>Do individual features comprise only either point, line string or polygon geometries.</t>
  </si>
  <si>
    <t>Conceptual</t>
  </si>
  <si>
    <t>Do all single geometry items contain no more than 500 features</t>
  </si>
  <si>
    <t>Where the Land Interest Geometry is captured using either line string or polygons, the  geometries free from topological defects (loops, knots, spikes and self intersects) more particularly defined in the Digitisation Practice Guide.</t>
  </si>
  <si>
    <t>Topological</t>
  </si>
  <si>
    <t>Textual</t>
  </si>
  <si>
    <t>GeoSpatial</t>
  </si>
  <si>
    <t>For all submitted LLC records where Charge Address has been entered has Address line 1 been completed</t>
  </si>
  <si>
    <t>For all submitted LLC records where Charge Address has been used has a postcode been entered</t>
  </si>
  <si>
    <t>For all submitted LLC records where Charge Address has been used has a UPRN been entered</t>
  </si>
  <si>
    <t>For all submitted LLC records where Charge Address has NOT been used has a Geographic Description been entered</t>
  </si>
  <si>
    <t>For all submitted LLC records where Geographic Description has a been entered, is the description limited to no more than 1000 characters</t>
  </si>
  <si>
    <t>Have all submitted LLC been allocated a unique charge identifier</t>
  </si>
  <si>
    <t>Where supplementary information has been entered is the entry limited to no more than 1500 characters</t>
  </si>
  <si>
    <t>Status</t>
  </si>
  <si>
    <t>Total Rows</t>
  </si>
  <si>
    <t>Fail Number</t>
  </si>
  <si>
    <t>% Pass</t>
  </si>
  <si>
    <t>Refreshed:</t>
  </si>
  <si>
    <t>registration_date</t>
  </si>
  <si>
    <t>"Pass"</t>
  </si>
  <si>
    <t>"Fail"</t>
  </si>
  <si>
    <t>Data Set</t>
  </si>
  <si>
    <t>N/A</t>
  </si>
  <si>
    <t>Return to Summary</t>
  </si>
  <si>
    <t>BATCH STATUS</t>
  </si>
  <si>
    <t>Number of Checks</t>
  </si>
  <si>
    <t>Checks Passed</t>
  </si>
  <si>
    <t>Overall Status</t>
  </si>
  <si>
    <t>further_information_location</t>
  </si>
  <si>
    <t>originating_authority</t>
  </si>
  <si>
    <t>charge_type</t>
  </si>
  <si>
    <t>originating_authority_charge_identifier</t>
  </si>
  <si>
    <t>old_register_part</t>
  </si>
  <si>
    <t>geometry</t>
  </si>
  <si>
    <t>charge_sub_category</t>
  </si>
  <si>
    <t>instrument</t>
  </si>
  <si>
    <t>statutory_provision</t>
  </si>
  <si>
    <t>charge_creation_date</t>
  </si>
  <si>
    <t>expiry_date</t>
  </si>
  <si>
    <t>charge_geographic_description</t>
  </si>
  <si>
    <t>supplementary_information</t>
  </si>
  <si>
    <t>further_information_reference</t>
  </si>
  <si>
    <t>charge_address</t>
  </si>
  <si>
    <t>expiry date Fail data</t>
  </si>
  <si>
    <t>Data Quality Checks</t>
  </si>
  <si>
    <t>ExternalData_1: Getting Data ...</t>
  </si>
  <si>
    <t>Commission &amp; Omission</t>
  </si>
  <si>
    <t>Commission</t>
  </si>
  <si>
    <t>Where date charge created and/or expiry date has been entered has format YYYY-MM-DD been used</t>
  </si>
  <si>
    <t>field_name</t>
  </si>
  <si>
    <t>no_value</t>
  </si>
  <si>
    <t>Column1</t>
  </si>
  <si>
    <t>count</t>
  </si>
  <si>
    <t>field</t>
  </si>
  <si>
    <t>unique_values</t>
  </si>
  <si>
    <t>total_values</t>
  </si>
  <si>
    <t>For all submitted LLC records where Charge Type has been entered as Planning has one of the following sub-charge categories been captured:
Conservation area, Conditional planning consent, Enforcement notice, No permitted development / article 4, Planning notice, Planning agreement,
Tree preservation order (TPO), Modification / rectification orders</t>
  </si>
  <si>
    <t>For all submitted LLC records where Charge Type has been entered as Listed Building has one of the following sub-charge categories been captured:
Listed building, Enforcement notice</t>
  </si>
  <si>
    <t>For all submitted LLC records where Charge Type has been entered as Housing has one of the following sub-charge categories been captured:
Approval under house in multiple occupation (HMO), Grant, Interim certificate under HMO, Notice of works or repairs, Right to buy / right to acquire</t>
  </si>
  <si>
    <t>Where Legal Instrument has been entered has one of the following descriptions been used:
Agreement, Certificate, Deed, Direction, Licence, List, Notice, Order, Planning, permission, Resolution, Scheme, Transfer, Undertaking, Schedule</t>
  </si>
  <si>
    <t>Validity</t>
  </si>
  <si>
    <t>For all submitted LLC records where Charge Type has been entered as Other has one of the following sub-charge categories been captured:
Ancient monuments, Assets of community value, Compulsory Purchase Order, Highways and paths, Licence, Local acts, New towns, Smoke control order, Site of special scientific interest (SSSI), Uncommon charges, Water / drainage</t>
  </si>
  <si>
    <t>29260</t>
  </si>
  <si>
    <t>47900</t>
  </si>
  <si>
    <t>37762</t>
  </si>
  <si>
    <t>16876</t>
  </si>
  <si>
    <t>15525</t>
  </si>
  <si>
    <t>48274</t>
  </si>
  <si>
    <t>9299</t>
  </si>
  <si>
    <t>51346</t>
  </si>
  <si>
    <t>25871</t>
  </si>
  <si>
    <t>46148</t>
  </si>
  <si>
    <t>837</t>
  </si>
  <si>
    <t>47390</t>
  </si>
  <si>
    <t>49503</t>
  </si>
  <si>
    <t>5201</t>
  </si>
  <si>
    <t>33268</t>
  </si>
  <si>
    <t>7010</t>
  </si>
  <si>
    <t>28206</t>
  </si>
  <si>
    <t>20809</t>
  </si>
  <si>
    <t>9312</t>
  </si>
  <si>
    <t>41255</t>
  </si>
  <si>
    <t>52837</t>
  </si>
  <si>
    <t>45338</t>
  </si>
  <si>
    <t>40129</t>
  </si>
  <si>
    <t>24626</t>
  </si>
  <si>
    <t>50484</t>
  </si>
  <si>
    <t>36513</t>
  </si>
  <si>
    <t>47110</t>
  </si>
  <si>
    <t>18186</t>
  </si>
  <si>
    <t>25340</t>
  </si>
  <si>
    <t>1587</t>
  </si>
  <si>
    <t>12805</t>
  </si>
  <si>
    <t>21504</t>
  </si>
  <si>
    <t>34675</t>
  </si>
  <si>
    <t>40604</t>
  </si>
  <si>
    <t>7460</t>
  </si>
  <si>
    <t>6285</t>
  </si>
  <si>
    <t>11584</t>
  </si>
  <si>
    <t>34275</t>
  </si>
  <si>
    <t>32248</t>
  </si>
  <si>
    <t>34215</t>
  </si>
  <si>
    <t>2378</t>
  </si>
  <si>
    <t>11862</t>
  </si>
  <si>
    <t>31859</t>
  </si>
  <si>
    <t>19591</t>
  </si>
  <si>
    <t>49152</t>
  </si>
  <si>
    <t>2644</t>
  </si>
  <si>
    <t>49323</t>
  </si>
  <si>
    <t>10581</t>
  </si>
  <si>
    <t>39899</t>
  </si>
  <si>
    <t>12620</t>
  </si>
  <si>
    <t>24360</t>
  </si>
  <si>
    <t>30990</t>
  </si>
  <si>
    <t>42279</t>
  </si>
  <si>
    <t>46200</t>
  </si>
  <si>
    <t>50203</t>
  </si>
  <si>
    <t>21276</t>
  </si>
  <si>
    <t>27759</t>
  </si>
  <si>
    <t>23323</t>
  </si>
  <si>
    <t>8156</t>
  </si>
  <si>
    <t>39415</t>
  </si>
  <si>
    <t>34916</t>
  </si>
  <si>
    <t>15485</t>
  </si>
  <si>
    <t>28035</t>
  </si>
  <si>
    <t>37143</t>
  </si>
  <si>
    <t>43657</t>
  </si>
  <si>
    <t>49789</t>
  </si>
  <si>
    <t>41824</t>
  </si>
  <si>
    <t>1271</t>
  </si>
  <si>
    <t>24355</t>
  </si>
  <si>
    <t>2822</t>
  </si>
  <si>
    <t>24860</t>
  </si>
  <si>
    <t>32401</t>
  </si>
  <si>
    <t>37845</t>
  </si>
  <si>
    <t>51311</t>
  </si>
  <si>
    <t>24099</t>
  </si>
  <si>
    <t>42924</t>
  </si>
  <si>
    <t>29244</t>
  </si>
  <si>
    <t>38890</t>
  </si>
  <si>
    <t>49007</t>
  </si>
  <si>
    <t>37880</t>
  </si>
  <si>
    <t>48713</t>
  </si>
  <si>
    <t>27618</t>
  </si>
  <si>
    <t>40307</t>
  </si>
  <si>
    <t>14080</t>
  </si>
  <si>
    <t>18919</t>
  </si>
  <si>
    <t>31553</t>
  </si>
  <si>
    <t>7934</t>
  </si>
  <si>
    <t>13253</t>
  </si>
  <si>
    <t>17181</t>
  </si>
  <si>
    <t>42671</t>
  </si>
  <si>
    <t>13664</t>
  </si>
  <si>
    <t>51584</t>
  </si>
  <si>
    <t>26922</t>
  </si>
  <si>
    <t>40845</t>
  </si>
  <si>
    <t>20380</t>
  </si>
  <si>
    <t>11100</t>
  </si>
  <si>
    <t>48125</t>
  </si>
  <si>
    <t>4465</t>
  </si>
  <si>
    <t>32178</t>
  </si>
  <si>
    <t>60</t>
  </si>
  <si>
    <t>28</t>
  </si>
  <si>
    <t>29</t>
  </si>
  <si>
    <t>16959</t>
  </si>
  <si>
    <t>51933</t>
  </si>
  <si>
    <t>5054</t>
  </si>
  <si>
    <t>103</t>
  </si>
  <si>
    <t>35</t>
  </si>
  <si>
    <t>39</t>
  </si>
  <si>
    <t>52281</t>
  </si>
  <si>
    <t>86</t>
  </si>
  <si>
    <t>9752</t>
  </si>
  <si>
    <t>43</t>
  </si>
  <si>
    <t>8928</t>
  </si>
  <si>
    <t>6</t>
  </si>
  <si>
    <t>6130</t>
  </si>
  <si>
    <t>7614</t>
  </si>
  <si>
    <t>57</t>
  </si>
  <si>
    <t>50903</t>
  </si>
  <si>
    <t>850</t>
  </si>
  <si>
    <t>68</t>
  </si>
  <si>
    <t>70</t>
  </si>
  <si>
    <t>3806</t>
  </si>
  <si>
    <t>50894</t>
  </si>
  <si>
    <t>1698</t>
  </si>
  <si>
    <t>792</t>
  </si>
  <si>
    <t>836</t>
  </si>
  <si>
    <t>52257</t>
  </si>
  <si>
    <t>1593</t>
  </si>
  <si>
    <t>51930</t>
  </si>
  <si>
    <t>587</t>
  </si>
  <si>
    <t>6846</t>
  </si>
  <si>
    <t>51892</t>
  </si>
  <si>
    <t>3854</t>
  </si>
  <si>
    <t>25</t>
  </si>
  <si>
    <t>106</t>
  </si>
  <si>
    <t>17</t>
  </si>
  <si>
    <t>405</t>
  </si>
  <si>
    <t>66</t>
  </si>
  <si>
    <t>51903</t>
  </si>
  <si>
    <t>16343</t>
  </si>
  <si>
    <t>51895</t>
  </si>
  <si>
    <t>16351</t>
  </si>
  <si>
    <t>847</t>
  </si>
  <si>
    <t>1495</t>
  </si>
  <si>
    <t>52256</t>
  </si>
  <si>
    <t>51894</t>
  </si>
  <si>
    <t>11</t>
  </si>
  <si>
    <t>49</t>
  </si>
  <si>
    <t>16966</t>
  </si>
  <si>
    <t>38</t>
  </si>
  <si>
    <t>261</t>
  </si>
  <si>
    <t>8739</t>
  </si>
  <si>
    <t>6517</t>
  </si>
  <si>
    <t>51908</t>
  </si>
  <si>
    <t>16943</t>
  </si>
  <si>
    <t>7515</t>
  </si>
  <si>
    <t>7677</t>
  </si>
  <si>
    <t>96</t>
  </si>
  <si>
    <t>49428</t>
  </si>
  <si>
    <t>32</t>
  </si>
  <si>
    <t>51879</t>
  </si>
  <si>
    <t>1383</t>
  </si>
  <si>
    <t>721</t>
  </si>
  <si>
    <t>51573</t>
  </si>
  <si>
    <t>22</t>
  </si>
  <si>
    <t>52508</t>
  </si>
  <si>
    <t>24</t>
  </si>
  <si>
    <t>728</t>
  </si>
  <si>
    <t>50906</t>
  </si>
  <si>
    <t>51564</t>
  </si>
  <si>
    <t>8650</t>
  </si>
  <si>
    <t>4</t>
  </si>
  <si>
    <t>51888</t>
  </si>
  <si>
    <t>494</t>
  </si>
  <si>
    <t>5885</t>
  </si>
  <si>
    <t>391</t>
  </si>
  <si>
    <t>731</t>
  </si>
  <si>
    <t>51853</t>
  </si>
  <si>
    <t>102</t>
  </si>
  <si>
    <t>742</t>
  </si>
  <si>
    <t>912</t>
  </si>
  <si>
    <t>16350</t>
  </si>
  <si>
    <t>7407</t>
  </si>
  <si>
    <t>51890</t>
  </si>
  <si>
    <t>10</t>
  </si>
  <si>
    <t>1515</t>
  </si>
  <si>
    <t>51914</t>
  </si>
  <si>
    <t>51</t>
  </si>
  <si>
    <t>51878</t>
  </si>
  <si>
    <t>6486</t>
  </si>
  <si>
    <t>5690</t>
  </si>
  <si>
    <t>50895</t>
  </si>
  <si>
    <t>572</t>
  </si>
  <si>
    <t>50</t>
  </si>
  <si>
    <t>8923</t>
  </si>
  <si>
    <t>7675</t>
  </si>
  <si>
    <t>83</t>
  </si>
  <si>
    <t>51923</t>
  </si>
  <si>
    <t>334</t>
  </si>
  <si>
    <t>43947</t>
  </si>
  <si>
    <t>75</t>
  </si>
  <si>
    <t>3654</t>
  </si>
  <si>
    <t>492</t>
  </si>
  <si>
    <t>63</t>
  </si>
  <si>
    <t>51852</t>
  </si>
  <si>
    <t>50893</t>
  </si>
  <si>
    <t>6079</t>
  </si>
  <si>
    <t>74</t>
  </si>
  <si>
    <t>637</t>
  </si>
  <si>
    <t>7868</t>
  </si>
  <si>
    <t>77</t>
  </si>
  <si>
    <t>6241</t>
  </si>
  <si>
    <t>3768</t>
  </si>
  <si>
    <t>5851</t>
  </si>
  <si>
    <t>483</t>
  </si>
  <si>
    <t>50908</t>
  </si>
  <si>
    <t>90</t>
  </si>
  <si>
    <t>110</t>
  </si>
  <si>
    <t>255</t>
  </si>
  <si>
    <t>274</t>
  </si>
  <si>
    <t>50873</t>
  </si>
  <si>
    <t>16968</t>
  </si>
  <si>
    <t>681</t>
  </si>
  <si>
    <t>51926</t>
  </si>
  <si>
    <t>52474</t>
  </si>
  <si>
    <t>30</t>
  </si>
  <si>
    <t>8709</t>
  </si>
  <si>
    <t>54</t>
  </si>
  <si>
    <t>5871</t>
  </si>
  <si>
    <t>774</t>
  </si>
  <si>
    <t>50911</t>
  </si>
  <si>
    <t>16967</t>
  </si>
  <si>
    <t>3</t>
  </si>
  <si>
    <t>51885</t>
  </si>
  <si>
    <t>78</t>
  </si>
  <si>
    <t>18</t>
  </si>
  <si>
    <t>189</t>
  </si>
  <si>
    <t>16962</t>
  </si>
  <si>
    <t>16961</t>
  </si>
  <si>
    <t>685</t>
  </si>
  <si>
    <t>8836</t>
  </si>
  <si>
    <t>5868</t>
  </si>
  <si>
    <t>51919</t>
  </si>
  <si>
    <t>677</t>
  </si>
  <si>
    <t>52473</t>
  </si>
  <si>
    <t>7667</t>
  </si>
  <si>
    <t>13</t>
  </si>
  <si>
    <t>108</t>
  </si>
  <si>
    <t>91</t>
  </si>
  <si>
    <t>51904</t>
  </si>
  <si>
    <t>8129</t>
  </si>
  <si>
    <t>40</t>
  </si>
  <si>
    <t>46</t>
  </si>
  <si>
    <t>16957</t>
  </si>
  <si>
    <t>5</t>
  </si>
  <si>
    <t>61</t>
  </si>
  <si>
    <t>51887</t>
  </si>
  <si>
    <t>51891</t>
  </si>
  <si>
    <t>16345</t>
  </si>
  <si>
    <t>34</t>
  </si>
  <si>
    <t>81</t>
  </si>
  <si>
    <t>69</t>
  </si>
  <si>
    <t>15</t>
  </si>
  <si>
    <t>266</t>
  </si>
  <si>
    <t>51882</t>
  </si>
  <si>
    <t>16348</t>
  </si>
  <si>
    <t>51922</t>
  </si>
  <si>
    <t>7477</t>
  </si>
  <si>
    <t>51921</t>
  </si>
  <si>
    <t>3945</t>
  </si>
  <si>
    <t>16969</t>
  </si>
  <si>
    <t>41</t>
  </si>
  <si>
    <t>51889</t>
  </si>
  <si>
    <t>50912</t>
  </si>
  <si>
    <t>82</t>
  </si>
  <si>
    <t>62</t>
  </si>
  <si>
    <t>59</t>
  </si>
  <si>
    <t>51880</t>
  </si>
  <si>
    <t>4658</t>
  </si>
  <si>
    <t>27</t>
  </si>
  <si>
    <t>51928</t>
  </si>
  <si>
    <t>50902</t>
  </si>
  <si>
    <t>51886</t>
  </si>
  <si>
    <t>9707</t>
  </si>
  <si>
    <t>8092</t>
  </si>
  <si>
    <t>1482</t>
  </si>
  <si>
    <t>565</t>
  </si>
  <si>
    <t>995</t>
  </si>
  <si>
    <t>5912</t>
  </si>
  <si>
    <t>7139</t>
  </si>
  <si>
    <t>50909</t>
  </si>
  <si>
    <t>868</t>
  </si>
  <si>
    <t>52</t>
  </si>
  <si>
    <t>72</t>
  </si>
  <si>
    <t>6708</t>
  </si>
  <si>
    <t>3699</t>
  </si>
  <si>
    <t>79</t>
  </si>
  <si>
    <t>3744</t>
  </si>
  <si>
    <t>8717</t>
  </si>
  <si>
    <t>52254</t>
  </si>
  <si>
    <t>50896</t>
  </si>
  <si>
    <t>2</t>
  </si>
  <si>
    <t>89</t>
  </si>
  <si>
    <t>16963</t>
  </si>
  <si>
    <t>80</t>
  </si>
  <si>
    <t>26</t>
  </si>
  <si>
    <t>52507</t>
  </si>
  <si>
    <t>36</t>
  </si>
  <si>
    <t>8</t>
  </si>
  <si>
    <t>6015</t>
  </si>
  <si>
    <t>50910</t>
  </si>
  <si>
    <t>16</t>
  </si>
  <si>
    <t>84</t>
  </si>
  <si>
    <t>6904</t>
  </si>
  <si>
    <t>8103</t>
  </si>
  <si>
    <t>262</t>
  </si>
  <si>
    <t>51901</t>
  </si>
  <si>
    <t>51920</t>
  </si>
  <si>
    <t>19</t>
  </si>
  <si>
    <t>51897</t>
  </si>
  <si>
    <t>55</t>
  </si>
  <si>
    <t>50897</t>
  </si>
  <si>
    <t>51899</t>
  </si>
  <si>
    <t>608</t>
  </si>
  <si>
    <t>275</t>
  </si>
  <si>
    <t>1668</t>
  </si>
  <si>
    <t>48</t>
  </si>
  <si>
    <t>254</t>
  </si>
  <si>
    <t>47</t>
  </si>
  <si>
    <t>50905</t>
  </si>
  <si>
    <t>51929</t>
  </si>
  <si>
    <t>201</t>
  </si>
  <si>
    <t>51916</t>
  </si>
  <si>
    <t>857</t>
  </si>
  <si>
    <t>51927</t>
  </si>
  <si>
    <t>51924</t>
  </si>
  <si>
    <t>67</t>
  </si>
  <si>
    <t>16346</t>
  </si>
  <si>
    <t>51912</t>
  </si>
  <si>
    <t>20</t>
  </si>
  <si>
    <t>12</t>
  </si>
  <si>
    <t>88</t>
  </si>
  <si>
    <t>470</t>
  </si>
  <si>
    <t>50907</t>
  </si>
  <si>
    <t>238</t>
  </si>
  <si>
    <t>6799</t>
  </si>
  <si>
    <t>51906</t>
  </si>
  <si>
    <t>51915</t>
  </si>
  <si>
    <t>6585</t>
  </si>
  <si>
    <t>65</t>
  </si>
  <si>
    <t>64</t>
  </si>
  <si>
    <t>8921</t>
  </si>
  <si>
    <t>51931</t>
  </si>
  <si>
    <t>8925</t>
  </si>
  <si>
    <t>5671</t>
  </si>
  <si>
    <t>76</t>
  </si>
  <si>
    <t>609</t>
  </si>
  <si>
    <t>7474</t>
  </si>
  <si>
    <t>16958</t>
  </si>
  <si>
    <t>14</t>
  </si>
  <si>
    <t>1</t>
  </si>
  <si>
    <t>50900</t>
  </si>
  <si>
    <t>8426</t>
  </si>
  <si>
    <t>21</t>
  </si>
  <si>
    <t>840</t>
  </si>
  <si>
    <t>31</t>
  </si>
  <si>
    <t>235</t>
  </si>
  <si>
    <t>51905</t>
  </si>
  <si>
    <t>51883</t>
  </si>
  <si>
    <t>237</t>
  </si>
  <si>
    <t>51898</t>
  </si>
  <si>
    <t>51932</t>
  </si>
  <si>
    <t>6153</t>
  </si>
  <si>
    <t>73</t>
  </si>
  <si>
    <t>858</t>
  </si>
  <si>
    <t>37</t>
  </si>
  <si>
    <t>51907</t>
  </si>
  <si>
    <t>51893</t>
  </si>
  <si>
    <t>6129</t>
  </si>
  <si>
    <t>51909</t>
  </si>
  <si>
    <t>16349</t>
  </si>
  <si>
    <t>16960</t>
  </si>
  <si>
    <t>23</t>
  </si>
  <si>
    <t>50898</t>
  </si>
  <si>
    <t>8347</t>
  </si>
  <si>
    <t>6064</t>
  </si>
  <si>
    <t>10074</t>
  </si>
  <si>
    <t>42</t>
  </si>
  <si>
    <t>44</t>
  </si>
  <si>
    <t>52258</t>
  </si>
  <si>
    <t>56</t>
  </si>
  <si>
    <t>53</t>
  </si>
  <si>
    <t>940</t>
  </si>
  <si>
    <t>6563</t>
  </si>
  <si>
    <t>8926</t>
  </si>
  <si>
    <t>46924</t>
  </si>
  <si>
    <t>87</t>
  </si>
  <si>
    <t>6047</t>
  </si>
  <si>
    <t>50899</t>
  </si>
  <si>
    <t>51911</t>
  </si>
  <si>
    <t>6835</t>
  </si>
  <si>
    <t>3052</t>
  </si>
  <si>
    <t>574</t>
  </si>
  <si>
    <t>269</t>
  </si>
  <si>
    <t>16965</t>
  </si>
  <si>
    <t>6590</t>
  </si>
  <si>
    <t>45</t>
  </si>
  <si>
    <t>5895</t>
  </si>
  <si>
    <t>9</t>
  </si>
  <si>
    <t>5023</t>
  </si>
  <si>
    <t>7957</t>
  </si>
  <si>
    <t>7</t>
  </si>
  <si>
    <t>6236</t>
  </si>
  <si>
    <t>6774</t>
  </si>
  <si>
    <t>8924</t>
  </si>
  <si>
    <t>327</t>
  </si>
  <si>
    <t>104</t>
  </si>
  <si>
    <t>7866</t>
  </si>
  <si>
    <t>51910</t>
  </si>
  <si>
    <t>365</t>
  </si>
  <si>
    <t>85</t>
  </si>
  <si>
    <t>58</t>
  </si>
  <si>
    <t>947</t>
  </si>
  <si>
    <t>51851</t>
  </si>
  <si>
    <t>51884</t>
  </si>
  <si>
    <t>51881</t>
  </si>
  <si>
    <t>8922</t>
  </si>
  <si>
    <t>1158</t>
  </si>
  <si>
    <t>8408</t>
  </si>
  <si>
    <t>843</t>
  </si>
  <si>
    <t>8636</t>
  </si>
  <si>
    <t>51917</t>
  </si>
  <si>
    <t>16353</t>
  </si>
  <si>
    <t>51902</t>
  </si>
  <si>
    <t>5953</t>
  </si>
  <si>
    <t>4982</t>
  </si>
  <si>
    <t>7728</t>
  </si>
  <si>
    <t>566</t>
  </si>
  <si>
    <t>265</t>
  </si>
  <si>
    <t>7072</t>
  </si>
  <si>
    <t>450</t>
  </si>
  <si>
    <t>16964</t>
  </si>
  <si>
    <t>6155</t>
  </si>
  <si>
    <t>720</t>
  </si>
  <si>
    <t>16347</t>
  </si>
  <si>
    <t>71</t>
  </si>
  <si>
    <t>7987</t>
  </si>
  <si>
    <t>51483</t>
  </si>
  <si>
    <t>51913</t>
  </si>
  <si>
    <t>567</t>
  </si>
  <si>
    <t>3678</t>
  </si>
  <si>
    <t>51925</t>
  </si>
  <si>
    <t>50901</t>
  </si>
  <si>
    <t>690</t>
  </si>
  <si>
    <t>50904</t>
  </si>
  <si>
    <t>51763</t>
  </si>
  <si>
    <t>6484</t>
  </si>
  <si>
    <t>51900</t>
  </si>
  <si>
    <t>33</t>
  </si>
  <si>
    <t>5783</t>
  </si>
  <si>
    <t>8046</t>
  </si>
  <si>
    <t>16344</t>
  </si>
  <si>
    <t>52255</t>
  </si>
  <si>
    <t>6154</t>
  </si>
  <si>
    <t>51918</t>
  </si>
  <si>
    <t>8920</t>
  </si>
  <si>
    <t>913</t>
  </si>
  <si>
    <t>8927</t>
  </si>
  <si>
    <t>51896</t>
  </si>
  <si>
    <t>51473</t>
  </si>
  <si>
    <t>Environmental Health</t>
  </si>
  <si>
    <t>2004-07-05</t>
  </si>
  <si>
    <t>Town Planning</t>
  </si>
  <si>
    <t>Local Land Charges</t>
  </si>
  <si>
    <t>3B</t>
  </si>
  <si>
    <t>1995-10-24</t>
  </si>
  <si>
    <t>Planning Services</t>
  </si>
  <si>
    <t>Environmental Protection Act 1990  Section 80 - dated 03.06.03</t>
  </si>
  <si>
    <t>2008-12-22</t>
  </si>
  <si>
    <t>1996-08-14</t>
  </si>
  <si>
    <t>1997-05-09</t>
  </si>
  <si>
    <t>2005-10-03</t>
  </si>
  <si>
    <t>2005-10-05</t>
  </si>
  <si>
    <t>Town and Country Planning Act 1990</t>
  </si>
  <si>
    <t>2003-04-01</t>
  </si>
  <si>
    <t>2003-03-04</t>
  </si>
  <si>
    <t>Decision Notice</t>
  </si>
  <si>
    <t>2010-01-26</t>
  </si>
  <si>
    <t>Replacment pattern store</t>
  </si>
  <si>
    <t>85/02254/FUL</t>
  </si>
  <si>
    <t>2003-06-09</t>
  </si>
  <si>
    <t>Legal Section</t>
  </si>
  <si>
    <t>2004-08-27</t>
  </si>
  <si>
    <t>1987-03-23</t>
  </si>
  <si>
    <t>Detached bungalow (outline)</t>
  </si>
  <si>
    <t>85/02346/FUL</t>
  </si>
  <si>
    <t>1986-12-12</t>
  </si>
  <si>
    <t>Change of use of part of bingo club to amusement centre with snack bar</t>
  </si>
  <si>
    <t>86/00299/COU</t>
  </si>
  <si>
    <t>Renovation of farm and conversion of barn to form one dwelling</t>
  </si>
  <si>
    <t>85/02039/COU</t>
  </si>
  <si>
    <t>Environmental Protection Act 1990  Section 80 - dated 18.09.03</t>
  </si>
  <si>
    <t>2008-12-23</t>
  </si>
  <si>
    <t>Environmental Protection Act 1990  Section 80 -dated 25.02.03</t>
  </si>
  <si>
    <t>Building Act 1984  Section 78</t>
  </si>
  <si>
    <t>2008-12-10</t>
  </si>
  <si>
    <t>Technical Services</t>
  </si>
  <si>
    <t>Building Act 1984 Section 59</t>
  </si>
  <si>
    <t>2008-12-15</t>
  </si>
  <si>
    <t>Environmental Protection Act 1990  Section 79</t>
  </si>
  <si>
    <t>Public Health Act 1936  Section 83</t>
  </si>
  <si>
    <t>2008-12-17</t>
  </si>
  <si>
    <t>Prevention of Damage by Pests Act 1949 Section 4</t>
  </si>
  <si>
    <t>2000-10-03</t>
  </si>
  <si>
    <t>2009-03-16</t>
  </si>
  <si>
    <t>2018-09-13</t>
  </si>
  <si>
    <t>C/o Building Control Westgate House</t>
  </si>
  <si>
    <t>2003-03-27</t>
  </si>
  <si>
    <t>2003-03-28</t>
  </si>
  <si>
    <t>2003-03-31</t>
  </si>
  <si>
    <t>1987-11-30</t>
  </si>
  <si>
    <t>Extension to water treatment works and formation of car park.</t>
  </si>
  <si>
    <t>85/02551/FUL</t>
  </si>
  <si>
    <t>Alterations to form access for the disabled (Listed Building Consent)</t>
  </si>
  <si>
    <t>85/02630/LBC</t>
  </si>
  <si>
    <t>Extension and alterations to existing water treatment works including car park/site works.</t>
  </si>
  <si>
    <t>86/01035/FUL</t>
  </si>
  <si>
    <t>2003-04-07</t>
  </si>
  <si>
    <t>1987-11-16</t>
  </si>
  <si>
    <t>Change of use from chemists shop to hot food take-away</t>
  </si>
  <si>
    <t>86/01617/COU</t>
  </si>
  <si>
    <t>2003-04-08</t>
  </si>
  <si>
    <t>Use of first floor for B &amp; B accomm &amp; single storey rear extension to form games room</t>
  </si>
  <si>
    <t>86/01646/COU</t>
  </si>
  <si>
    <t>2003-04-09</t>
  </si>
  <si>
    <t>1987-09-18</t>
  </si>
  <si>
    <t>Offices and covered car park (outline).</t>
  </si>
  <si>
    <t>86/00702/OUT</t>
  </si>
  <si>
    <t>1987-07-24</t>
  </si>
  <si>
    <t>Change of use from dwelling to private day nursery and dwelling</t>
  </si>
  <si>
    <t>86/00936/COU</t>
  </si>
  <si>
    <t>1988-11-09</t>
  </si>
  <si>
    <t>Residential development (Outline)</t>
  </si>
  <si>
    <t>87/00949/OUT</t>
  </si>
  <si>
    <t>2003-04-16</t>
  </si>
  <si>
    <t>Office development and extensions to adjoining data centre (outline)</t>
  </si>
  <si>
    <t>86/02778/OUT</t>
  </si>
  <si>
    <t>2003-04-23</t>
  </si>
  <si>
    <t>Conversion of barn to dwelling</t>
  </si>
  <si>
    <t>87/00057/CUR</t>
  </si>
  <si>
    <t>Conversion of existing garages into a family room</t>
  </si>
  <si>
    <t>87/00109/COU</t>
  </si>
  <si>
    <t>2003-04-25</t>
  </si>
  <si>
    <t>87/00548/CUR</t>
  </si>
  <si>
    <t>2003-05-01</t>
  </si>
  <si>
    <t>1987-07-01</t>
  </si>
  <si>
    <t>Change of use from dwelling to three flatlets</t>
  </si>
  <si>
    <t>87/00984/COU</t>
  </si>
  <si>
    <t>2003-04-30</t>
  </si>
  <si>
    <t>Conversion and extension of barn to form dwelling</t>
  </si>
  <si>
    <t>87/00994/CUR</t>
  </si>
  <si>
    <t>2003-05-06</t>
  </si>
  <si>
    <t>2003-05-07</t>
  </si>
  <si>
    <t>2003-05-08</t>
  </si>
  <si>
    <t>Re-roofing of building</t>
  </si>
  <si>
    <t>87/00170/FUL</t>
  </si>
  <si>
    <t>1987-12-21</t>
  </si>
  <si>
    <t>Change of use from retail with storage to building society office</t>
  </si>
  <si>
    <t>87/00637/COU</t>
  </si>
  <si>
    <t>2003-05-12</t>
  </si>
  <si>
    <t>Conversion of coach house to form dwelling</t>
  </si>
  <si>
    <t>86/02400/CUR</t>
  </si>
  <si>
    <t>2003-05-13</t>
  </si>
  <si>
    <t>1988-01-04</t>
  </si>
  <si>
    <t>Detached dwelling (outline)</t>
  </si>
  <si>
    <t>87/00678/OUT</t>
  </si>
  <si>
    <t>1987-08-04</t>
  </si>
  <si>
    <t>Two non-illuminated free standing advance signs</t>
  </si>
  <si>
    <t>86/10093/ADV</t>
  </si>
  <si>
    <t>1995-10-30</t>
  </si>
  <si>
    <t>1995-12-06</t>
  </si>
  <si>
    <t>1997-12-02</t>
  </si>
  <si>
    <t>1996-05-17</t>
  </si>
  <si>
    <t>Rehabilitation of farmhouse</t>
  </si>
  <si>
    <t>87/00728/FUL</t>
  </si>
  <si>
    <t>2003-03-25</t>
  </si>
  <si>
    <t>2003-08-19</t>
  </si>
  <si>
    <t>1996-08-09</t>
  </si>
  <si>
    <t>1995-11-29</t>
  </si>
  <si>
    <t>2003-07-16</t>
  </si>
  <si>
    <t>2003-11-18</t>
  </si>
  <si>
    <t>2004-02-19</t>
  </si>
  <si>
    <t>2003-12-08</t>
  </si>
  <si>
    <t>2003-12-09</t>
  </si>
  <si>
    <t>2003-12-15</t>
  </si>
  <si>
    <t>2003-12-17</t>
  </si>
  <si>
    <t>2004-01-08</t>
  </si>
  <si>
    <t>2004-01-12</t>
  </si>
  <si>
    <t>1995-02-22</t>
  </si>
  <si>
    <t>1999-02-04</t>
  </si>
  <si>
    <t>2005-09-27</t>
  </si>
  <si>
    <t>2005-09-29</t>
  </si>
  <si>
    <t>2005-10-04</t>
  </si>
  <si>
    <t>2005-10-06</t>
  </si>
  <si>
    <t>Town and Country Planning Act 1990  Section 172</t>
  </si>
  <si>
    <t>1995-06-13</t>
  </si>
  <si>
    <t>2005-02-25</t>
  </si>
  <si>
    <t>2005-12-20</t>
  </si>
  <si>
    <t>2008-12-18</t>
  </si>
  <si>
    <t>2004-06-30</t>
  </si>
  <si>
    <t>2005-04-20</t>
  </si>
  <si>
    <t>Local Government (Miscellaneous Provisions) Act 1982  Section 33</t>
  </si>
  <si>
    <t>2005-12-05</t>
  </si>
  <si>
    <t>2018-04-27</t>
  </si>
  <si>
    <t>1997-11-10</t>
  </si>
  <si>
    <t>Environmental Protection Act 1990  Section 80</t>
  </si>
  <si>
    <t>2008-12-19</t>
  </si>
  <si>
    <t>Housing Act 1985  Section 190</t>
  </si>
  <si>
    <t>Environmental Protection Act 1990  Section 80 - dated 24.01.03</t>
  </si>
  <si>
    <t>Prevention of Damage by Pests Act 1949 Section 4 - dated 14.08.03</t>
  </si>
  <si>
    <t>Prevention of Damage by Pests Act 1949 Section 4 - dated 18.07.03</t>
  </si>
  <si>
    <t>Environmental Protection Act 1990  Section 80 - dated 02.07.03</t>
  </si>
  <si>
    <t>Environmental Protection Act 1990  Section 80-dated 03.06.03</t>
  </si>
  <si>
    <t>Environmental Protection Act 1990  Section 80 -dated 03.06.03</t>
  </si>
  <si>
    <t>Prevention of Damage by Pests Act 1949 Section 4 - dated 10.04.03</t>
  </si>
  <si>
    <t>Housing Act 1985  Section 190 - dated 18.03.03</t>
  </si>
  <si>
    <t>Environmental Protection Act 1990  Section 80 - dated 31.01.03</t>
  </si>
  <si>
    <t>Environmental Protection Act 1990  Section 80 - dated 07.01.03</t>
  </si>
  <si>
    <t>Environmental Protection Act 1990  Section 80 - dated 12.12.02</t>
  </si>
  <si>
    <t>Prevention of Damage by Pests Act 1949 Section 4 - dated 07.08.02</t>
  </si>
  <si>
    <t>Environmental Protection Act 1990  Section 80 - dated 05.09.02</t>
  </si>
  <si>
    <t>Prevention of Damage by Pests Act 1949 Section 4 - dated 08.08.02</t>
  </si>
  <si>
    <t>Prevention of Damage by Pests Act 1949 Section 4 - dated 11.06.02</t>
  </si>
  <si>
    <t>Prevention of Damage by Pests Act 1949 Section 4 - dated 20.05.02</t>
  </si>
  <si>
    <t>Housing Act 1985  Section 352</t>
  </si>
  <si>
    <t>2003-01-20</t>
  </si>
  <si>
    <t>1998-02-09</t>
  </si>
  <si>
    <t>1998-07-28</t>
  </si>
  <si>
    <t>2009-05-19</t>
  </si>
  <si>
    <t>1996-10-11</t>
  </si>
  <si>
    <t>2003-10-09</t>
  </si>
  <si>
    <t>2004-03-15</t>
  </si>
  <si>
    <t>2004-08-09</t>
  </si>
  <si>
    <t>2004-07-02</t>
  </si>
  <si>
    <t>2004-07-19</t>
  </si>
  <si>
    <t>2004-07-20</t>
  </si>
  <si>
    <t>2004-07-21</t>
  </si>
  <si>
    <t>2004-07-23</t>
  </si>
  <si>
    <t>2004-09-07</t>
  </si>
  <si>
    <t>2004-08-11</t>
  </si>
  <si>
    <t>2004-08-10</t>
  </si>
  <si>
    <t>2005-03-14</t>
  </si>
  <si>
    <t>2005-03-23</t>
  </si>
  <si>
    <t>1995-06-12</t>
  </si>
  <si>
    <t>2005-03-31</t>
  </si>
  <si>
    <t>2005-01-24</t>
  </si>
  <si>
    <t>2005-02-03</t>
  </si>
  <si>
    <t>2005-04-29</t>
  </si>
  <si>
    <t>1997-08-12</t>
  </si>
  <si>
    <t>2009-05-13</t>
  </si>
  <si>
    <t>Town and Country Planning Act 1990 - S106</t>
  </si>
  <si>
    <t>2006-01-18</t>
  </si>
  <si>
    <t>1995-08-29</t>
  </si>
  <si>
    <t>1998-07-24</t>
  </si>
  <si>
    <t>2006-01-23</t>
  </si>
  <si>
    <t>2006-04-03</t>
  </si>
  <si>
    <t>2005-04-21</t>
  </si>
  <si>
    <t>2005-06-02</t>
  </si>
  <si>
    <t>2005-06-08</t>
  </si>
  <si>
    <t>2005-06-13</t>
  </si>
  <si>
    <t>2005-12-01</t>
  </si>
  <si>
    <t>2006-04-24</t>
  </si>
  <si>
    <t>2005-07-05</t>
  </si>
  <si>
    <t>2005-12-06</t>
  </si>
  <si>
    <t>2005-07-19</t>
  </si>
  <si>
    <t>2005-12-19</t>
  </si>
  <si>
    <t>2005-07-25</t>
  </si>
  <si>
    <t>2006-01-04</t>
  </si>
  <si>
    <t>2006-01-06</t>
  </si>
  <si>
    <t>1995-09-08</t>
  </si>
  <si>
    <t>2006-03-01</t>
  </si>
  <si>
    <t>2005-11-02</t>
  </si>
  <si>
    <t>2009-07-13</t>
  </si>
  <si>
    <t>2005-09-20</t>
  </si>
  <si>
    <t>Town and Country Planning Act 1990 (as amended) s.106 re p.p. 00/01363</t>
  </si>
  <si>
    <t>Town and Country Planning Act 1990 (as amended) S.106 re p.p 00/00460</t>
  </si>
  <si>
    <t>Clean Air Act 1956 - Section 11</t>
  </si>
  <si>
    <t>1972-01-01</t>
  </si>
  <si>
    <t>1975-01-01</t>
  </si>
  <si>
    <t>1997-08-13</t>
  </si>
  <si>
    <t>2008-11-20</t>
  </si>
  <si>
    <t>2000-01-07</t>
  </si>
  <si>
    <t>2001-08-10</t>
  </si>
  <si>
    <t>1963-07-01</t>
  </si>
  <si>
    <t>1961-10-01</t>
  </si>
  <si>
    <t>1995-07-25</t>
  </si>
  <si>
    <t>Detached double garage</t>
  </si>
  <si>
    <t>1995-09-26</t>
  </si>
  <si>
    <t>Trimming of one ash tree and two sycamore trees (Tree Preservation Order)</t>
  </si>
  <si>
    <t>Two rugby pitches</t>
  </si>
  <si>
    <t>2016-06-22</t>
  </si>
  <si>
    <t>Two storey side extension and first floor extension to rear.</t>
  </si>
  <si>
    <t>Demolition of existing hotel and residential development of 21 no. dwellings (Outline)</t>
  </si>
  <si>
    <t>2019-10-01</t>
  </si>
  <si>
    <t>Change of use from Museum  Tea Room and B&amp;B to Dwelling</t>
  </si>
  <si>
    <t>City of Weatherfield</t>
  </si>
  <si>
    <t>dd/mm/yyyy</t>
  </si>
  <si>
    <t>City of Weatherfield Council</t>
  </si>
  <si>
    <t>{"type": "FeatureCollection", "features": [{"type": "Feature", "geometry": {"crs": {"type": "name", "prope</t>
  </si>
  <si>
    <t>W R Whittle Foundry  Arthur Street Broadhurst Great Manchester MR6 1PY</t>
  </si>
  <si>
    <t>Def Jam  Newton Road Mere Vale Weatherfield Great Manchester MC7 5TS</t>
  </si>
  <si>
    <t>Rear Of Birchwood  Elmsley Drive Broadhurst Wood Lane Broadhurst Great Manchester</t>
  </si>
  <si>
    <t>Land Off Newlands Close Warbreck Weatherfield Great Manchester</t>
  </si>
  <si>
    <t>Jodies Bingo Hall  Wharf Lane Weatherfield Great Manchester MC6 2AE</t>
  </si>
  <si>
    <t>Land Adjacent Lower Woods Cottage  Lower Weatherfield Great Manchester</t>
  </si>
  <si>
    <t>Site Of 7-33 &amp; 8-32 Penfold Square Weatherfield Great Manchester</t>
  </si>
  <si>
    <t>Arnies Sewage Works High Bridge Road Great Manchester WF14 0BS</t>
  </si>
  <si>
    <t>2 Brown Farm  Puddle Road Manchester OL14 8NS</t>
  </si>
  <si>
    <t>Elmsley Village  Elmwood Square Broadhurst Wood Lane Broadhurst Great Manchester MR6 2AP</t>
  </si>
  <si>
    <t>{"type": "FeatureCollection", "features": [{"type": "Feature", "geometry": {"crs": {"type": "name", "properties": {"name": "urn</t>
  </si>
  <si>
    <t>{"type": "FeatureCollection", "features": [{"type": "Feature", "geometry": {"crs": {"type": "name", "properties": {"name": "ur</t>
  </si>
  <si>
    <t>82/02254/FUL</t>
  </si>
  <si>
    <t>96/01127/FUL</t>
  </si>
  <si>
    <t>93/20026/TPO</t>
  </si>
  <si>
    <t>{"type": "FeatureCollection", "features": [{"type": "Feature", "geometry": {"crs": {"type": "name", "properties": {"name": "urn:og</t>
  </si>
  <si>
    <t>92/02342/OUT</t>
  </si>
  <si>
    <t>17/00162/HSE</t>
  </si>
  <si>
    <t>14/01222/OUT</t>
  </si>
  <si>
    <t>18/008231/COU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</si>
</sst>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9.5"/>
      <color theme="1"/>
      <name val="Calibri"/>
      <family val="2"/>
      <scheme val="minor"/>
    </font>
    <font>
      <b/>
      <sz val="16"/>
      <color theme="1"/>
      <name val="Calibri"/>
      <family val="2"/>
      <scheme val="minor"/>
    </font>
    <font>
      <b/>
      <sz val="24"/>
      <color theme="1"/>
      <name val="Calibri"/>
      <family val="2"/>
      <scheme val="minor"/>
    </font>
    <font>
      <u/>
      <sz val="11"/>
      <color theme="10"/>
      <name val="Calibri"/>
      <family val="2"/>
      <scheme val="minor"/>
    </font>
    <font>
      <b/>
      <sz val="20"/>
      <color theme="1"/>
      <name val="Calibri"/>
      <family val="2"/>
      <scheme val="minor"/>
    </font>
    <font>
      <sz val="1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67">
    <xf numFmtId="0" fontId="0" fillId="0" borderId="0" xfId="0"/>
    <xf numFmtId="0" fontId="0" fillId="0" borderId="0" xfId="0" applyAlignment="1">
      <alignment vertical="center"/>
    </xf>
    <xf numFmtId="0" fontId="0" fillId="0" borderId="0" xfId="0" applyAlignment="1">
      <alignment horizontal="left" vertical="center"/>
    </xf>
    <xf numFmtId="9" fontId="0" fillId="0" borderId="0" xfId="1"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9" fontId="0" fillId="0" borderId="1" xfId="1"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9" fontId="0" fillId="0" borderId="1" xfId="1"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xf>
    <xf numFmtId="9" fontId="2" fillId="0" borderId="3" xfId="1" applyFont="1" applyBorder="1" applyAlignment="1">
      <alignment horizontal="center" vertical="center"/>
    </xf>
    <xf numFmtId="0" fontId="2" fillId="0" borderId="4" xfId="0" applyFont="1" applyBorder="1" applyAlignment="1">
      <alignment horizontal="center" vertical="center"/>
    </xf>
    <xf numFmtId="0" fontId="0" fillId="0" borderId="5" xfId="0" applyFill="1"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vertical="center" wrapText="1"/>
    </xf>
    <xf numFmtId="0" fontId="0" fillId="0" borderId="5" xfId="0" applyBorder="1" applyAlignment="1">
      <alignment vertical="center"/>
    </xf>
    <xf numFmtId="0" fontId="0" fillId="0" borderId="0" xfId="0" applyAlignment="1">
      <alignment horizontal="center" vertical="center" wrapText="1"/>
    </xf>
    <xf numFmtId="1" fontId="0" fillId="0" borderId="1" xfId="1" applyNumberFormat="1" applyFont="1" applyFill="1" applyBorder="1" applyAlignment="1">
      <alignment horizontal="center" vertical="center"/>
    </xf>
    <xf numFmtId="1" fontId="0" fillId="0" borderId="1" xfId="1" applyNumberFormat="1" applyFont="1" applyBorder="1" applyAlignment="1">
      <alignment horizontal="center" vertical="center"/>
    </xf>
    <xf numFmtId="1" fontId="0" fillId="0" borderId="8" xfId="1" applyNumberFormat="1" applyFont="1" applyBorder="1" applyAlignment="1">
      <alignment horizontal="center" vertical="center"/>
    </xf>
    <xf numFmtId="0" fontId="2" fillId="0" borderId="6" xfId="0" applyFont="1" applyFill="1" applyBorder="1" applyAlignment="1">
      <alignment horizontal="center" vertical="center"/>
    </xf>
    <xf numFmtId="9" fontId="0" fillId="0" borderId="1" xfId="1" applyNumberFormat="1" applyFont="1" applyFill="1" applyBorder="1" applyAlignment="1">
      <alignment horizontal="center" vertical="center"/>
    </xf>
    <xf numFmtId="0" fontId="3" fillId="0" borderId="1" xfId="0" applyFont="1" applyFill="1" applyBorder="1" applyAlignment="1">
      <alignment horizontal="left" vertical="center" wrapText="1"/>
    </xf>
    <xf numFmtId="0" fontId="0" fillId="0" borderId="7" xfId="0" applyFill="1" applyBorder="1" applyAlignment="1">
      <alignment horizontal="left" vertical="center"/>
    </xf>
    <xf numFmtId="0" fontId="0" fillId="0" borderId="8" xfId="0" applyFill="1" applyBorder="1" applyAlignment="1">
      <alignment horizontal="left" vertical="center" wrapText="1"/>
    </xf>
    <xf numFmtId="9" fontId="0" fillId="0" borderId="8" xfId="1" applyFont="1" applyFill="1" applyBorder="1" applyAlignment="1">
      <alignment horizontal="center" vertical="center"/>
    </xf>
    <xf numFmtId="1" fontId="0" fillId="0" borderId="8" xfId="1" applyNumberFormat="1" applyFont="1" applyFill="1" applyBorder="1" applyAlignment="1">
      <alignment horizontal="center" vertical="center"/>
    </xf>
    <xf numFmtId="9" fontId="0" fillId="0" borderId="8" xfId="1" applyNumberFormat="1" applyFont="1" applyFill="1" applyBorder="1" applyAlignment="1">
      <alignment horizontal="center" vertical="center"/>
    </xf>
    <xf numFmtId="9" fontId="4" fillId="0" borderId="0" xfId="1" applyFont="1" applyAlignment="1">
      <alignment vertical="center"/>
    </xf>
    <xf numFmtId="10" fontId="0" fillId="0" borderId="0" xfId="1" applyNumberFormat="1" applyFont="1"/>
    <xf numFmtId="1" fontId="6" fillId="0" borderId="1" xfId="2" quotePrefix="1" applyNumberFormat="1" applyFill="1" applyBorder="1" applyAlignment="1">
      <alignment horizontal="center" vertical="center"/>
    </xf>
    <xf numFmtId="0" fontId="2" fillId="0" borderId="0" xfId="0" applyFont="1" applyAlignment="1">
      <alignment horizontal="center"/>
    </xf>
    <xf numFmtId="0" fontId="6" fillId="0" borderId="0" xfId="2"/>
    <xf numFmtId="0" fontId="5" fillId="0" borderId="12" xfId="0" applyFont="1" applyBorder="1" applyAlignment="1">
      <alignment horizontal="center" vertical="center"/>
    </xf>
    <xf numFmtId="0" fontId="0" fillId="0" borderId="8" xfId="0" applyBorder="1" applyAlignment="1">
      <alignment vertical="center" wrapText="1"/>
    </xf>
    <xf numFmtId="0" fontId="0" fillId="0" borderId="8" xfId="0" applyBorder="1" applyAlignment="1">
      <alignment horizontal="left" vertical="center" wrapText="1"/>
    </xf>
    <xf numFmtId="0" fontId="8" fillId="0" borderId="1" xfId="0" applyFont="1" applyBorder="1" applyAlignment="1">
      <alignment horizontal="left" vertical="center" wrapText="1"/>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9" xfId="0" applyFont="1" applyBorder="1" applyAlignment="1">
      <alignment horizontal="center" vertical="center"/>
    </xf>
    <xf numFmtId="0" fontId="6" fillId="0" borderId="6" xfId="2" applyFill="1" applyBorder="1" applyAlignment="1">
      <alignment horizontal="center" vertical="center"/>
    </xf>
    <xf numFmtId="0" fontId="6" fillId="0" borderId="6" xfId="2" applyBorder="1" applyAlignment="1">
      <alignment horizontal="center" vertical="center"/>
    </xf>
    <xf numFmtId="0" fontId="6" fillId="0" borderId="0" xfId="2" applyAlignment="1">
      <alignment horizontal="center" vertical="center" wrapText="1"/>
    </xf>
    <xf numFmtId="0" fontId="6" fillId="0" borderId="9" xfId="2" applyFill="1" applyBorder="1" applyAlignment="1">
      <alignment horizontal="center" vertical="center"/>
    </xf>
    <xf numFmtId="0" fontId="6" fillId="0" borderId="9" xfId="2" applyBorder="1" applyAlignment="1">
      <alignment horizontal="center" vertical="center"/>
    </xf>
    <xf numFmtId="0" fontId="0" fillId="2" borderId="13" xfId="0" applyFont="1" applyFill="1" applyBorder="1"/>
    <xf numFmtId="0" fontId="0" fillId="0" borderId="13" xfId="0" applyFont="1" applyBorder="1"/>
    <xf numFmtId="0" fontId="9" fillId="0" borderId="2" xfId="0" applyFont="1" applyBorder="1" applyAlignment="1">
      <alignment horizontal="left"/>
    </xf>
    <xf numFmtId="0" fontId="9" fillId="0" borderId="3" xfId="0" applyFont="1" applyBorder="1" applyAlignment="1">
      <alignment horizontal="left"/>
    </xf>
    <xf numFmtId="0" fontId="9" fillId="0" borderId="5" xfId="0" applyFont="1" applyBorder="1" applyAlignment="1">
      <alignment horizontal="left"/>
    </xf>
    <xf numFmtId="0" fontId="9" fillId="0" borderId="1" xfId="0" applyFont="1" applyBorder="1" applyAlignment="1">
      <alignment horizontal="left"/>
    </xf>
    <xf numFmtId="0" fontId="9" fillId="0" borderId="7" xfId="0" applyFont="1" applyBorder="1" applyAlignment="1">
      <alignment horizontal="left"/>
    </xf>
    <xf numFmtId="0" fontId="9" fillId="0" borderId="8" xfId="0" applyFont="1" applyBorder="1" applyAlignment="1">
      <alignment horizontal="left"/>
    </xf>
    <xf numFmtId="0" fontId="5" fillId="0" borderId="0" xfId="0" applyFont="1" applyAlignment="1">
      <alignment horizontal="left" vertical="center"/>
    </xf>
    <xf numFmtId="0" fontId="2" fillId="0" borderId="0" xfId="0" applyFont="1" applyAlignment="1">
      <alignment horizontal="right"/>
    </xf>
    <xf numFmtId="14" fontId="2" fillId="0" borderId="0" xfId="0" applyNumberFormat="1" applyFont="1" applyAlignment="1">
      <alignment horizontal="center"/>
    </xf>
    <xf numFmtId="0" fontId="2" fillId="0" borderId="0" xfId="0" applyFont="1" applyAlignment="1">
      <alignment horizontal="center"/>
    </xf>
    <xf numFmtId="9" fontId="4" fillId="0" borderId="0" xfId="1" applyFont="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cellXfs>
  <cellStyles count="3">
    <cellStyle name="Hyperlink" xfId="2" builtinId="8"/>
    <cellStyle name="Normal" xfId="0" builtinId="0"/>
    <cellStyle name="Percent" xfId="1" builtinId="5"/>
  </cellStyles>
  <dxfs count="11">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7"/>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3459480</xdr:colOff>
          <xdr:row>1</xdr:row>
          <xdr:rowOff>0</xdr:rowOff>
        </xdr:from>
        <xdr:to>
          <xdr:col>13</xdr:col>
          <xdr:colOff>4411980</xdr:colOff>
          <xdr:row>3</xdr:row>
          <xdr:rowOff>15240</xdr:rowOff>
        </xdr:to>
        <xdr:sp macro="" textlink="">
          <xdr:nvSpPr>
            <xdr:cNvPr id="1028" name="CommandButton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1</xdr:row>
          <xdr:rowOff>0</xdr:rowOff>
        </xdr:from>
        <xdr:to>
          <xdr:col>13</xdr:col>
          <xdr:colOff>708660</xdr:colOff>
          <xdr:row>3</xdr:row>
          <xdr:rowOff>22860</xdr:rowOff>
        </xdr:to>
        <xdr:sp macro="" textlink="">
          <xdr:nvSpPr>
            <xdr:cNvPr id="1029" name="Up"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4F2C6369-2019-45C5-B0E5-06CF0DC36100}" autoFormatId="0" applyNumberFormats="0" applyBorderFormats="0" applyFontFormats="1" applyPatternFormats="1" applyAlignmentFormats="0" applyWidthHeightFormats="0">
  <queryTableRefresh nextId="4" unboundColumnsRight="1">
    <queryTableFields count="3">
      <queryTableField id="1" name="field_name" tableColumnId="3"/>
      <queryTableField id="2" name="no_value" tableColumnId="4"/>
      <queryTableField id="3" dataBound="0"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8" xr16:uid="{2E187D6C-0A70-4BA7-BCD2-17C86EE681E5}"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9" xr16:uid="{6921F412-BEC0-4EAA-A41F-423E478DE886}"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2333465-60F4-4EDE-AEF1-D09790D79A11}"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20EF1C4-6D14-4A2C-A3DA-96B6FCCD1D1B}"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DB96D7C1-2F71-45AC-9505-A25F712D5A6A}"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736558BE-C7B8-4ED7-A288-EEC1A50165D1}" autoFormatId="0" applyNumberFormats="0" applyBorderFormats="0" applyFontFormats="1" applyPatternFormats="1" applyAlignmentFormats="0" applyWidthHeightFormats="0">
  <queryTableRefresh nextId="4">
    <queryTableFields count="3">
      <queryTableField id="1" name="field" tableColumnId="4"/>
      <queryTableField id="2" name="unique_values" tableColumnId="5"/>
      <queryTableField id="3" name="total_values"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F59C5090-BE01-4D91-A7FC-D537DD57773F}"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9" xr16:uid="{E53794F0-0AC9-4104-BE01-5C1BB64761F6}"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0" xr16:uid="{E975FA7A-6F0C-4296-B1C4-AF0D7E99EA65}"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1" xr16:uid="{0B9AD7A6-4BA9-4019-95BF-38D2628064CF}"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87ED1F2-A893-44D3-8A5F-D7E247AA2235}" autoFormatId="0" applyNumberFormats="0" applyBorderFormats="0" applyFontFormats="1" applyPatternFormats="1" applyAlignmentFormats="0" applyWidthHeightFormats="0">
  <queryTableRefresh nextId="2">
    <queryTableFields count="1">
      <queryTableField id="1" name="count" tableColumnId="2"/>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2" xr16:uid="{88107429-F683-4C84-BB47-0B9D324B103D}"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4" xr16:uid="{BA0F5E1B-D0B1-42B9-B366-CD18BC453E0A}" autoFormatId="0" applyNumberFormats="0" applyBorderFormats="0" applyFontFormats="1" applyPatternFormats="1" applyAlignmentFormats="0" applyWidthHeightFormats="0">
  <queryTableRefresh nextId="2">
    <queryTableFields count="1">
      <queryTableField id="1" name="ExternalData_1: Getting Data ..." tableColumnId="1"/>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5" xr16:uid="{B8D8D007-835D-49E5-A9BD-97C34058466C}" autoFormatId="0" applyNumberFormats="0" applyBorderFormats="0" applyFontFormats="1" applyPatternFormats="1" applyAlignmentFormats="0" applyWidthHeightFormats="0">
  <queryTableRefresh nextId="2">
    <queryTableFields count="1">
      <queryTableField id="1" name="ExternalData_1: Getting Data ..." tableColumnId="1"/>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6" xr16:uid="{23E02DDD-8B26-4713-B904-EC20329854EA}" autoFormatId="0" applyNumberFormats="0" applyBorderFormats="0" applyFontFormats="1" applyPatternFormats="1" applyAlignmentFormats="0" applyWidthHeightFormats="0">
  <queryTableRefresh nextId="2">
    <queryTableFields count="1">
      <queryTableField id="1" name="ExternalData_1: Getting Data ..." tableColumnId="1"/>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7" xr16:uid="{05931C09-D253-48C6-B716-7CFACD371FE2}"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8" xr16:uid="{7CC9F2EF-54DF-4F1A-9802-50CF85CA1F1F}"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9" xr16:uid="{B6805F68-1963-4F40-8C19-AA7FCA44492A}"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1" xr16:uid="{0FF71BA3-BE78-4C15-AF5A-0B72F79FE031}"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0" xr16:uid="{95591A4A-AD3C-41FC-B67E-164FC124C6A9}"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2" xr16:uid="{92F2C4F8-387C-4034-BF35-5D53725F6D25}" autoFormatId="0" applyNumberFormats="0" applyBorderFormats="0" applyFontFormats="1" applyPatternFormats="1" applyAlignmentFormats="0" applyWidthHeightFormats="0">
  <queryTableRefresh nextId="17">
    <queryTableFields count="16">
      <queryTableField id="1" name="originating_authority_charge_identifier" tableColumnId="17"/>
      <queryTableField id="2" name="instrument" tableColumnId="18"/>
      <queryTableField id="3" name="statutory_provision" tableColumnId="19"/>
      <queryTableField id="4" name="registration_date" tableColumnId="20"/>
      <queryTableField id="5" name="charge_creation_date" tableColumnId="21"/>
      <queryTableField id="6" name="expiry_date" tableColumnId="22"/>
      <queryTableField id="7" name="originating_authority" tableColumnId="23"/>
      <queryTableField id="8" name="further_information_location" tableColumnId="24"/>
      <queryTableField id="9" name="charge_address" tableColumnId="25"/>
      <queryTableField id="10" name="charge_geographic_description" tableColumnId="26"/>
      <queryTableField id="11" name="supplementary_information" tableColumnId="27"/>
      <queryTableField id="12" name="charge_type" tableColumnId="28"/>
      <queryTableField id="13" name="charge_sub_category" tableColumnId="29"/>
      <queryTableField id="14" name="old_register_part" tableColumnId="30"/>
      <queryTableField id="15" name="further_information_reference" tableColumnId="31"/>
      <queryTableField id="16" name="geometry" tableColumnId="3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3" xr16:uid="{6742C938-B96B-4674-8923-7C4B19A3A53F}" autoFormatId="0" applyNumberFormats="0" applyBorderFormats="0" applyFontFormats="1" applyPatternFormats="1" applyAlignmentFormats="0" applyWidthHeightFormats="0">
  <queryTableRefresh nextId="3">
    <queryTableFields count="2">
      <queryTableField id="1" name="originating_authority_charge_identifier" tableColumnId="3"/>
      <queryTableField id="2" name="cou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3" xr16:uid="{F9571677-72C3-4797-8E68-8C7F01DEF2FF}"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9E922ED-B506-4ACC-9984-F41AEEB86EE8}"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4" xr16:uid="{7F8C2655-E1E7-4962-8854-77BA44A413F6}"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5" xr16:uid="{511B05D2-BDD8-4F61-BA91-AA01739906AE}"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6" xr16:uid="{03F02A03-F8AD-4175-B08B-3052AD4D390D}"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7" xr16:uid="{A80349AF-C7F4-4D96-B747-9C66C186C9BD}" autoFormatId="0" applyNumberFormats="0" applyBorderFormats="0" applyFontFormats="1" applyPatternFormats="1" applyAlignmentFormats="0" applyWidthHeightFormats="0">
  <queryTableRefresh nextId="16">
    <queryTableFields count="15">
      <queryTableField id="1" name="originating_authority_charge_identifier" tableColumnId="16"/>
      <queryTableField id="2" name="instrument" tableColumnId="17"/>
      <queryTableField id="3" name="statutory_provision" tableColumnId="18"/>
      <queryTableField id="4" name="registration_date" tableColumnId="19"/>
      <queryTableField id="5" name="charge_creation_date" tableColumnId="20"/>
      <queryTableField id="6" name="expiry_date" tableColumnId="21"/>
      <queryTableField id="7" name="originating_authority" tableColumnId="22"/>
      <queryTableField id="8" name="further_information_location" tableColumnId="23"/>
      <queryTableField id="9" name="charge_geographic_description" tableColumnId="24"/>
      <queryTableField id="10" name="supplementary_information" tableColumnId="25"/>
      <queryTableField id="11" name="charge_type" tableColumnId="26"/>
      <queryTableField id="12" name="charge_sub_category" tableColumnId="27"/>
      <queryTableField id="13" name="old_register_part" tableColumnId="28"/>
      <queryTableField id="14" name="further_information_reference" tableColumnId="29"/>
      <queryTableField id="15" name="geometry"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CB7A73C-080C-4CA0-BCD3-8516CB62C29B}" name="Table_ExternalData_1" displayName="Table_ExternalData_1" ref="A2:C9" tableType="queryTable" totalsRowShown="0">
  <autoFilter ref="A2:C9" xr:uid="{C77E712B-6CD4-49A9-87BB-0657D58E3B45}"/>
  <tableColumns count="3">
    <tableColumn id="3" xr3:uid="{441175B8-11BA-45E6-9DBD-3CB86130E594}" uniqueName="3" name="field_name" queryTableFieldId="1"/>
    <tableColumn id="4" xr3:uid="{36153B10-585A-440C-A4A2-8975D79C49C7}" uniqueName="4" name="no_value" queryTableFieldId="2"/>
    <tableColumn id="5" xr3:uid="{244532A4-B635-4F42-BBCA-1328BF270691}" uniqueName="5" name="Column1" queryTableFieldId="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2674947-5BCF-4735-AAF4-82BE47296D81}" name="Table_ExternalData_110" displayName="Table_ExternalData_110" ref="A2:O3" tableType="queryTable" insertRow="1" totalsRowShown="0">
  <autoFilter ref="A2:O3" xr:uid="{99CA1B96-42B9-45D0-AAD3-D34BDF583BEC}"/>
  <tableColumns count="15">
    <tableColumn id="16" xr3:uid="{AE18997C-160F-4714-B7D5-33F535FD71D6}" uniqueName="16" name="originating_authority_charge_identifier" queryTableFieldId="1"/>
    <tableColumn id="17" xr3:uid="{CBF87F87-9D40-4C7A-94F6-AC38FBCBE2C0}" uniqueName="17" name="instrument" queryTableFieldId="2"/>
    <tableColumn id="18" xr3:uid="{78BACE9D-FB76-425A-BF55-14503F74FF42}" uniqueName="18" name="statutory_provision" queryTableFieldId="3"/>
    <tableColumn id="19" xr3:uid="{1D00518E-D8FA-48AB-864B-9D5CBE426045}" uniqueName="19" name="registration_date" queryTableFieldId="4"/>
    <tableColumn id="20" xr3:uid="{0188CA90-763A-4C0A-A452-984FD6CC40BF}" uniqueName="20" name="charge_creation_date" queryTableFieldId="5"/>
    <tableColumn id="21" xr3:uid="{ED05EF66-2CB4-40A6-8D81-DC2EADDD12A6}" uniqueName="21" name="expiry_date" queryTableFieldId="6"/>
    <tableColumn id="22" xr3:uid="{65729D1C-1B60-4B51-8217-570E9AC60577}" uniqueName="22" name="originating_authority" queryTableFieldId="7"/>
    <tableColumn id="23" xr3:uid="{A826E1FA-E272-4EEC-9AE3-B67175C7613A}" uniqueName="23" name="further_information_location" queryTableFieldId="8"/>
    <tableColumn id="24" xr3:uid="{85720D54-1004-4EDF-B8AB-AA1A02F95CEC}" uniqueName="24" name="charge_geographic_description" queryTableFieldId="9"/>
    <tableColumn id="25" xr3:uid="{E3ED8819-05AC-4763-91E2-637EF850EC08}" uniqueName="25" name="supplementary_information" queryTableFieldId="10"/>
    <tableColumn id="26" xr3:uid="{3AEE4CA5-22B7-4129-A0C3-B9B5281B768C}" uniqueName="26" name="charge_type" queryTableFieldId="11"/>
    <tableColumn id="27" xr3:uid="{65E2916E-8A7C-4DC8-890C-58B6E714D4A1}" uniqueName="27" name="charge_sub_category" queryTableFieldId="12"/>
    <tableColumn id="28" xr3:uid="{B22AA10A-63B9-48E1-8803-58E7B917A5E2}" uniqueName="28" name="old_register_part" queryTableFieldId="13"/>
    <tableColumn id="29" xr3:uid="{F6F2ECE4-1FC4-496D-B271-B937D2BBD2E2}" uniqueName="29" name="further_information_reference" queryTableFieldId="14"/>
    <tableColumn id="30" xr3:uid="{694B032D-4ADF-4EC6-A653-B02BE0298681}" uniqueName="30" name="geometry" queryTableFieldId="1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20546F-74AA-40A6-AA46-65A86227D558}" name="Table_ExternalData_111" displayName="Table_ExternalData_111" ref="A2:P3" tableType="queryTable" insertRow="1" totalsRowShown="0">
  <autoFilter ref="A2:P3" xr:uid="{329C6C95-9717-4D67-8242-9B25EFE2C421}"/>
  <tableColumns count="16">
    <tableColumn id="17" xr3:uid="{1D465C10-78C0-4C03-955C-A89D80C5149B}" uniqueName="17" name="originating_authority_charge_identifier" queryTableFieldId="1"/>
    <tableColumn id="18" xr3:uid="{96EAC54A-70BD-4600-AB94-C5B28E463E60}" uniqueName="18" name="instrument" queryTableFieldId="2"/>
    <tableColumn id="19" xr3:uid="{A54DE92E-8AE8-4C20-AE4A-469D0A21B826}" uniqueName="19" name="statutory_provision" queryTableFieldId="3"/>
    <tableColumn id="20" xr3:uid="{DDC2E754-7B3B-4DCC-B1A5-E31DDABBB2AF}" uniqueName="20" name="registration_date" queryTableFieldId="4"/>
    <tableColumn id="21" xr3:uid="{418632ED-5C02-4E47-B41F-5DA776B1A98C}" uniqueName="21" name="charge_creation_date" queryTableFieldId="5"/>
    <tableColumn id="22" xr3:uid="{6E041AD7-67EB-48E8-92CD-3F6A6434923E}" uniqueName="22" name="expiry_date" queryTableFieldId="6"/>
    <tableColumn id="23" xr3:uid="{8E8F7703-8478-4B1F-A94F-432FA350181B}" uniqueName="23" name="originating_authority" queryTableFieldId="7"/>
    <tableColumn id="24" xr3:uid="{90BB00AB-6AD8-4ACC-83A7-E570A3A5E2E5}" uniqueName="24" name="further_information_location" queryTableFieldId="8"/>
    <tableColumn id="25" xr3:uid="{D9918B65-CAF9-4C71-B849-253836F9C84A}" uniqueName="25" name="charge_address" queryTableFieldId="9"/>
    <tableColumn id="26" xr3:uid="{9D6050BB-0CE7-4943-953C-98CC104B6E24}" uniqueName="26" name="charge_geographic_description" queryTableFieldId="10"/>
    <tableColumn id="27" xr3:uid="{25F45F18-0F4B-4D11-8282-D3EB8FFA0484}" uniqueName="27" name="supplementary_information" queryTableFieldId="11"/>
    <tableColumn id="28" xr3:uid="{886901E3-A81E-4889-9345-50D1BDFB709A}" uniqueName="28" name="charge_type" queryTableFieldId="12"/>
    <tableColumn id="29" xr3:uid="{220F12EE-35F8-4A92-9DEF-1F3856C0BE67}" uniqueName="29" name="charge_sub_category" queryTableFieldId="13"/>
    <tableColumn id="30" xr3:uid="{BA8FA630-5B5B-4A23-9CEB-84107D57CA8E}" uniqueName="30" name="old_register_part" queryTableFieldId="14"/>
    <tableColumn id="31" xr3:uid="{C12F4486-FB0B-44D8-BABA-3B99993F1761}" uniqueName="31" name="further_information_reference" queryTableFieldId="15"/>
    <tableColumn id="32" xr3:uid="{0A47BEE8-B280-4821-9A0B-FA377206C71D}" uniqueName="32" name="geometry" queryTableFieldId="1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975978-F205-49CB-BDD4-BCD91F8360E4}" name="Table_ExternalData_112" displayName="Table_ExternalData_112" ref="A2:P3" tableType="queryTable" insertRow="1" totalsRowShown="0">
  <autoFilter ref="A2:P3" xr:uid="{8BB833E0-B3E5-478D-90B6-00FDA827E9C7}"/>
  <tableColumns count="16">
    <tableColumn id="17" xr3:uid="{FE9B3C5F-2B33-42FC-BED7-3F386E683BE2}" uniqueName="17" name="originating_authority_charge_identifier" queryTableFieldId="1"/>
    <tableColumn id="18" xr3:uid="{B95D140B-54FB-437D-A763-EBA83C20B40D}" uniqueName="18" name="instrument" queryTableFieldId="2"/>
    <tableColumn id="19" xr3:uid="{006DAC8B-294C-45D9-9031-1E4F13C355BB}" uniqueName="19" name="statutory_provision" queryTableFieldId="3"/>
    <tableColumn id="20" xr3:uid="{13926D52-53D6-4DDD-979A-C52141251C38}" uniqueName="20" name="registration_date" queryTableFieldId="4"/>
    <tableColumn id="21" xr3:uid="{176BFF97-7B78-4195-B8ED-486B07AA8C73}" uniqueName="21" name="charge_creation_date" queryTableFieldId="5"/>
    <tableColumn id="22" xr3:uid="{4A8996EC-B75F-4E9E-9025-1381260692C4}" uniqueName="22" name="expiry_date" queryTableFieldId="6"/>
    <tableColumn id="23" xr3:uid="{2F65C6DF-8F61-4013-92E8-05729CBCA2F3}" uniqueName="23" name="originating_authority" queryTableFieldId="7"/>
    <tableColumn id="24" xr3:uid="{0087E7BD-BF79-4B73-8C03-1D9ED3B41911}" uniqueName="24" name="further_information_location" queryTableFieldId="8"/>
    <tableColumn id="25" xr3:uid="{5F10BED5-A1B7-44E0-AA77-F658B26EED19}" uniqueName="25" name="charge_address" queryTableFieldId="9"/>
    <tableColumn id="26" xr3:uid="{70F57528-918A-4A1C-BD26-0CEF1CC3A19B}" uniqueName="26" name="charge_geographic_description" queryTableFieldId="10"/>
    <tableColumn id="27" xr3:uid="{FB90B711-A9C3-4F1F-8C96-1E9C395F61E6}" uniqueName="27" name="supplementary_information" queryTableFieldId="11"/>
    <tableColumn id="28" xr3:uid="{8E6A43B0-AC0B-4F15-8C19-5BDA39D74D16}" uniqueName="28" name="charge_type" queryTableFieldId="12"/>
    <tableColumn id="29" xr3:uid="{EBEA772F-52C4-4D75-AA98-DE001899BFB7}" uniqueName="29" name="charge_sub_category" queryTableFieldId="13"/>
    <tableColumn id="30" xr3:uid="{DC40674F-D26D-4F36-9D14-72228ED0E67D}" uniqueName="30" name="old_register_part" queryTableFieldId="14"/>
    <tableColumn id="31" xr3:uid="{92715246-CB47-44E8-9397-C1B58C436DCF}" uniqueName="31" name="further_information_reference" queryTableFieldId="15"/>
    <tableColumn id="32" xr3:uid="{8059D581-BF43-40DD-B075-470765D7F56B}" uniqueName="32" name="geometry" queryTableFieldId="1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FC72990-2224-42E7-B858-D43F5B8DC0A3}" name="Table_ExternalData_113" displayName="Table_ExternalData_113" ref="A2:P3" tableType="queryTable" insertRow="1" totalsRowShown="0">
  <autoFilter ref="A2:P3" xr:uid="{4CCF6225-3E7F-479C-9A6E-8F931B8B673E}"/>
  <tableColumns count="16">
    <tableColumn id="17" xr3:uid="{4B026332-452E-4595-8558-A45EA6FADF0B}" uniqueName="17" name="originating_authority_charge_identifier" queryTableFieldId="1"/>
    <tableColumn id="18" xr3:uid="{810695DA-BE9A-47B9-B876-FA94A28FECDA}" uniqueName="18" name="instrument" queryTableFieldId="2"/>
    <tableColumn id="19" xr3:uid="{FD049765-CECC-4962-B127-DD96C477B7C6}" uniqueName="19" name="statutory_provision" queryTableFieldId="3"/>
    <tableColumn id="20" xr3:uid="{231411D7-8BDC-499C-9565-1E0D4D2E1DF9}" uniqueName="20" name="registration_date" queryTableFieldId="4"/>
    <tableColumn id="21" xr3:uid="{14BD8F32-9B7B-4D4E-AE0D-107988F9D79A}" uniqueName="21" name="charge_creation_date" queryTableFieldId="5"/>
    <tableColumn id="22" xr3:uid="{E1C2A004-846D-49EC-AEC1-6B18E510D5BB}" uniqueName="22" name="expiry_date" queryTableFieldId="6"/>
    <tableColumn id="23" xr3:uid="{B18D9939-D939-465B-9EE5-59F298E530D3}" uniqueName="23" name="originating_authority" queryTableFieldId="7"/>
    <tableColumn id="24" xr3:uid="{3A3C2870-22E5-487F-A14C-CBC545DB9F00}" uniqueName="24" name="further_information_location" queryTableFieldId="8"/>
    <tableColumn id="25" xr3:uid="{A420DE83-B598-453C-9B85-89E7FD5A9529}" uniqueName="25" name="charge_address" queryTableFieldId="9"/>
    <tableColumn id="26" xr3:uid="{349418E4-274B-4D10-A658-F469E14A1E76}" uniqueName="26" name="charge_geographic_description" queryTableFieldId="10"/>
    <tableColumn id="27" xr3:uid="{16E12636-B047-41F8-A559-A92E878A3387}" uniqueName="27" name="supplementary_information" queryTableFieldId="11"/>
    <tableColumn id="28" xr3:uid="{BAF7373D-C6AD-43F3-B365-7E06BBA7CD68}" uniqueName="28" name="charge_type" queryTableFieldId="12"/>
    <tableColumn id="29" xr3:uid="{09A72D9D-4AFE-459D-9AFF-BD7320B4C968}" uniqueName="29" name="charge_sub_category" queryTableFieldId="13"/>
    <tableColumn id="30" xr3:uid="{AB1FC4CC-F767-4830-BB93-EA6C993A7F6D}" uniqueName="30" name="old_register_part" queryTableFieldId="14"/>
    <tableColumn id="31" xr3:uid="{DCA3381A-6548-4E27-9FD2-6EF1F6635A49}" uniqueName="31" name="further_information_reference" queryTableFieldId="15"/>
    <tableColumn id="32" xr3:uid="{2E2F969F-C7C1-451B-84D9-0081319B2C28}" uniqueName="32" name="geometry" queryTableFieldId="1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A32EF16-9895-4A6A-A511-F0AE01BCBB9D}" name="Table_ExternalData_114" displayName="Table_ExternalData_114" ref="A2:P100" tableType="queryTable" totalsRowShown="0">
  <autoFilter ref="A2:P100" xr:uid="{4DA34195-C5EC-4FF9-91A2-9DDD9FC45088}"/>
  <tableColumns count="16">
    <tableColumn id="17" xr3:uid="{11A2A978-48DE-4480-844E-F5AA462FA624}" uniqueName="17" name="originating_authority_charge_identifier" queryTableFieldId="1"/>
    <tableColumn id="18" xr3:uid="{9E8427CA-ECBA-4202-B8FB-0C469A087E48}" uniqueName="18" name="instrument" queryTableFieldId="2"/>
    <tableColumn id="19" xr3:uid="{E8369A9B-BE76-411A-BCB9-E658EAB3C0FF}" uniqueName="19" name="statutory_provision" queryTableFieldId="3"/>
    <tableColumn id="20" xr3:uid="{AF7E8BC1-52F0-4402-B32F-33343373E387}" uniqueName="20" name="registration_date" queryTableFieldId="4"/>
    <tableColumn id="21" xr3:uid="{ED7A2460-DE1B-41DF-8FE7-A3287344ECA9}" uniqueName="21" name="charge_creation_date" queryTableFieldId="5"/>
    <tableColumn id="22" xr3:uid="{4AD17131-BC85-471A-BE23-D1C53A25AD4F}" uniqueName="22" name="expiry_date" queryTableFieldId="6"/>
    <tableColumn id="23" xr3:uid="{90C8B868-00D5-4727-808A-A17BD6F252C2}" uniqueName="23" name="originating_authority" queryTableFieldId="7"/>
    <tableColumn id="24" xr3:uid="{05262E07-CC49-4F9C-82FD-BD13A7F238FD}" uniqueName="24" name="further_information_location" queryTableFieldId="8"/>
    <tableColumn id="25" xr3:uid="{C8B55F3F-F5B7-4779-B6C7-F88B0C0A7326}" uniqueName="25" name="charge_address" queryTableFieldId="9"/>
    <tableColumn id="26" xr3:uid="{F3023191-A79A-4DB4-95C9-62A61D16FF21}" uniqueName="26" name="charge_geographic_description" queryTableFieldId="10"/>
    <tableColumn id="27" xr3:uid="{E8B6FF65-C6A2-4699-BDCE-F94165AA76C5}" uniqueName="27" name="supplementary_information" queryTableFieldId="11"/>
    <tableColumn id="28" xr3:uid="{641F55DF-EF25-4D2B-A5AC-6BDAEB2C2712}" uniqueName="28" name="charge_type" queryTableFieldId="12"/>
    <tableColumn id="29" xr3:uid="{F9937571-FABB-4625-954A-79BA05ED6AC7}" uniqueName="29" name="charge_sub_category" queryTableFieldId="13"/>
    <tableColumn id="30" xr3:uid="{73676AFE-C34D-4C76-B768-BEB7AAF0695F}" uniqueName="30" name="old_register_part" queryTableFieldId="14"/>
    <tableColumn id="31" xr3:uid="{8DE1DDB5-B416-4E45-AD32-C04D307E2A97}" uniqueName="31" name="further_information_reference" queryTableFieldId="15"/>
    <tableColumn id="32" xr3:uid="{963F79BD-62C8-4DEA-AAB3-2869ED2AECAF}" uniqueName="32" name="geometry" queryTableFieldId="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5E96621-04A8-4031-9775-CCB15FFE02D1}" name="Table_ExternalData_115" displayName="Table_ExternalData_115" ref="A2:C3" tableType="queryTable" totalsRowShown="0">
  <autoFilter ref="A2:C3" xr:uid="{A35138E8-2FBE-4B28-9B5B-0C4C9AE94C33}"/>
  <tableColumns count="3">
    <tableColumn id="4" xr3:uid="{0A5ECF7D-6506-4890-80A2-0B6B0A8F2704}" uniqueName="4" name="field" queryTableFieldId="1"/>
    <tableColumn id="5" xr3:uid="{AAA4A7EF-425C-4957-9C4C-A686DB1D8C74}" uniqueName="5" name="unique_values" queryTableFieldId="2"/>
    <tableColumn id="6" xr3:uid="{AD90D8F4-2634-471B-880E-963F148EC6A8}" uniqueName="6" name="total_values" queryTableFieldId="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AD2CB7-5F91-4C78-B1D0-06EA0CFC4778}" name="Table_ExternalData_117" displayName="Table_ExternalData_117" ref="A2:P100" tableType="queryTable" totalsRowShown="0">
  <autoFilter ref="A2:P100" xr:uid="{149147BC-3398-45BD-A0EB-2699560EC5CA}"/>
  <tableColumns count="16">
    <tableColumn id="17" xr3:uid="{75931CC5-6D89-4C32-A75B-7423DA3B0138}" uniqueName="17" name="originating_authority_charge_identifier" queryTableFieldId="1"/>
    <tableColumn id="18" xr3:uid="{5C61B156-8BAF-440D-962F-8CC7B0C1FFCA}" uniqueName="18" name="instrument" queryTableFieldId="2"/>
    <tableColumn id="19" xr3:uid="{55EEF55D-03F6-49F2-97C9-8920B99AAB8D}" uniqueName="19" name="statutory_provision" queryTableFieldId="3"/>
    <tableColumn id="20" xr3:uid="{C702A863-9B07-418A-B9F8-1E8F231BA1B4}" uniqueName="20" name="registration_date" queryTableFieldId="4"/>
    <tableColumn id="21" xr3:uid="{4EBBEE68-D55F-419A-ADFB-C5C29DA6F4A9}" uniqueName="21" name="charge_creation_date" queryTableFieldId="5"/>
    <tableColumn id="22" xr3:uid="{E03F025A-3B71-4017-8700-294BEE0401B2}" uniqueName="22" name="expiry_date" queryTableFieldId="6"/>
    <tableColumn id="23" xr3:uid="{68EFAD2E-AF75-4743-AA64-F96338BC0C16}" uniqueName="23" name="originating_authority" queryTableFieldId="7"/>
    <tableColumn id="24" xr3:uid="{D189EF65-13E7-4BD1-B23B-2752BB6C51B8}" uniqueName="24" name="further_information_location" queryTableFieldId="8"/>
    <tableColumn id="25" xr3:uid="{BF98550B-A539-4C17-A65E-0E92D9FCB7D0}" uniqueName="25" name="charge_address" queryTableFieldId="9"/>
    <tableColumn id="26" xr3:uid="{850E74CF-313C-47B7-A387-C5DA55884BE5}" uniqueName="26" name="charge_geographic_description" queryTableFieldId="10"/>
    <tableColumn id="27" xr3:uid="{CC875651-98BB-4EFC-8332-DB3E5C1D559E}" uniqueName="27" name="supplementary_information" queryTableFieldId="11"/>
    <tableColumn id="28" xr3:uid="{FD93FFD3-73C5-4873-97DA-3668F14FD3C5}" uniqueName="28" name="charge_type" queryTableFieldId="12"/>
    <tableColumn id="29" xr3:uid="{AB48F7AD-C0DE-48DD-A0ED-799614604B37}" uniqueName="29" name="charge_sub_category" queryTableFieldId="13"/>
    <tableColumn id="30" xr3:uid="{2F1538F6-740D-4CB1-BE34-EE4264D1B434}" uniqueName="30" name="old_register_part" queryTableFieldId="14"/>
    <tableColumn id="31" xr3:uid="{D79D3E91-7EAF-4782-85CC-30784106301E}" uniqueName="31" name="further_information_reference" queryTableFieldId="15"/>
    <tableColumn id="32" xr3:uid="{DB1A1DDA-4D97-48A4-B391-9DD2A70B70BC}" uniqueName="32" name="geometry" queryTableFieldId="1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011D196-D1D4-40A4-8B09-55B0E8784B75}" name="Table_ExternalData_118" displayName="Table_ExternalData_118" ref="A2:P3" tableType="queryTable" insertRow="1" totalsRowShown="0">
  <autoFilter ref="A2:P3" xr:uid="{2B39EA6C-EF7B-4EE7-92D0-693887E2D2D3}"/>
  <tableColumns count="16">
    <tableColumn id="17" xr3:uid="{9C126EEB-724E-4B1F-9652-E0F8FBD2CBA8}" uniqueName="17" name="originating_authority_charge_identifier" queryTableFieldId="1"/>
    <tableColumn id="18" xr3:uid="{9882D261-C333-4D34-99B2-AE9E8654F3A2}" uniqueName="18" name="instrument" queryTableFieldId="2"/>
    <tableColumn id="19" xr3:uid="{742C4397-4828-4F80-B9E0-14FC8E7E4FF3}" uniqueName="19" name="statutory_provision" queryTableFieldId="3"/>
    <tableColumn id="20" xr3:uid="{BF16CADA-DFE0-4B7F-BE51-591DFFAEFBAA}" uniqueName="20" name="registration_date" queryTableFieldId="4"/>
    <tableColumn id="21" xr3:uid="{48F17EE4-6CAE-4CB8-B603-63109498B52B}" uniqueName="21" name="charge_creation_date" queryTableFieldId="5"/>
    <tableColumn id="22" xr3:uid="{A765A15D-6573-4204-BD08-B2D448F47165}" uniqueName="22" name="expiry_date" queryTableFieldId="6"/>
    <tableColumn id="23" xr3:uid="{2B631A63-6E96-49F3-840B-4672C54BCFCE}" uniqueName="23" name="originating_authority" queryTableFieldId="7"/>
    <tableColumn id="24" xr3:uid="{53058FCC-64D0-4F59-9430-742B7B7D6405}" uniqueName="24" name="further_information_location" queryTableFieldId="8"/>
    <tableColumn id="25" xr3:uid="{9C9893BB-2F66-4971-81D0-3186218ED48D}" uniqueName="25" name="charge_address" queryTableFieldId="9"/>
    <tableColumn id="26" xr3:uid="{BEFCB038-378F-422E-8A03-4FBDCC074D98}" uniqueName="26" name="charge_geographic_description" queryTableFieldId="10"/>
    <tableColumn id="27" xr3:uid="{79C2D688-B2A6-4A38-A321-8272D5CC4C36}" uniqueName="27" name="supplementary_information" queryTableFieldId="11"/>
    <tableColumn id="28" xr3:uid="{8681DC8F-A096-4AD1-8112-10D03DE7867B}" uniqueName="28" name="charge_type" queryTableFieldId="12"/>
    <tableColumn id="29" xr3:uid="{A60994EA-665D-4225-B7CF-F5891D99184C}" uniqueName="29" name="charge_sub_category" queryTableFieldId="13"/>
    <tableColumn id="30" xr3:uid="{72EB2435-49D5-4555-957C-69F751C16456}" uniqueName="30" name="old_register_part" queryTableFieldId="14"/>
    <tableColumn id="31" xr3:uid="{3146F704-A5D3-47BA-BBDF-F7EFD6DF045E}" uniqueName="31" name="further_information_reference" queryTableFieldId="15"/>
    <tableColumn id="32" xr3:uid="{5ECF4BF3-18C4-4E55-8766-68D45167F966}" uniqueName="32" name="geometry" queryTableFieldId="1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5C50399-E50F-40F0-919F-BDB0C0A0D24E}" name="Table_ExternalData_119" displayName="Table_ExternalData_119" ref="A2:P3" tableType="queryTable" insertRow="1" totalsRowShown="0">
  <autoFilter ref="A2:P3" xr:uid="{C7FD0939-47AB-464E-A4EA-358025893E48}"/>
  <tableColumns count="16">
    <tableColumn id="17" xr3:uid="{270E1382-5B72-4191-8C31-3199DB12D83A}" uniqueName="17" name="originating_authority_charge_identifier" queryTableFieldId="1"/>
    <tableColumn id="18" xr3:uid="{9B970206-232E-4959-9ECE-1556E148486C}" uniqueName="18" name="instrument" queryTableFieldId="2"/>
    <tableColumn id="19" xr3:uid="{4B8CEC04-5C7F-402E-B2AC-B35830401FCF}" uniqueName="19" name="statutory_provision" queryTableFieldId="3"/>
    <tableColumn id="20" xr3:uid="{C9E4C441-698B-4645-A4F0-95E197632244}" uniqueName="20" name="registration_date" queryTableFieldId="4"/>
    <tableColumn id="21" xr3:uid="{097C6AB3-CBF9-4B97-A20D-E6415BBDB1EE}" uniqueName="21" name="charge_creation_date" queryTableFieldId="5"/>
    <tableColumn id="22" xr3:uid="{18969950-43DB-465A-8474-8A1DDCD338F5}" uniqueName="22" name="expiry_date" queryTableFieldId="6"/>
    <tableColumn id="23" xr3:uid="{6DF15B59-7510-4BA3-952D-231F691B82CC}" uniqueName="23" name="originating_authority" queryTableFieldId="7"/>
    <tableColumn id="24" xr3:uid="{99A45DC2-E23A-46C2-9D61-2597347809E1}" uniqueName="24" name="further_information_location" queryTableFieldId="8"/>
    <tableColumn id="25" xr3:uid="{0308C492-C612-4A08-BBF8-81749F3E3BF8}" uniqueName="25" name="charge_address" queryTableFieldId="9"/>
    <tableColumn id="26" xr3:uid="{1F665367-B521-4F1E-BC05-E10124745B66}" uniqueName="26" name="charge_geographic_description" queryTableFieldId="10"/>
    <tableColumn id="27" xr3:uid="{20A89164-86A6-4FEC-969A-668D0C4ED5EA}" uniqueName="27" name="supplementary_information" queryTableFieldId="11"/>
    <tableColumn id="28" xr3:uid="{B81AEFE0-A7D6-469A-B1C8-7E95E1B937AF}" uniqueName="28" name="charge_type" queryTableFieldId="12"/>
    <tableColumn id="29" xr3:uid="{EEC3BF27-45E6-4A37-A93C-4E6A8E4E87D2}" uniqueName="29" name="charge_sub_category" queryTableFieldId="13"/>
    <tableColumn id="30" xr3:uid="{7D1FD6E3-5783-4337-B5EE-B7292A60501E}" uniqueName="30" name="old_register_part" queryTableFieldId="14"/>
    <tableColumn id="31" xr3:uid="{2282B930-D2D2-4F8A-AAD3-57E64D8F49A6}" uniqueName="31" name="further_information_reference" queryTableFieldId="15"/>
    <tableColumn id="32" xr3:uid="{975A9133-F10F-4021-B8A2-8F5ACC4FEF5E}" uniqueName="32" name="geometry" queryTableFieldId="1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0B35DF3-F4F8-4544-B3AB-6BDCAEC563DF}" name="Table_ExternalData_120" displayName="Table_ExternalData_120" ref="A2:P3" tableType="queryTable" insertRow="1" totalsRowShown="0">
  <autoFilter ref="A2:P3" xr:uid="{A7A0FC45-F1AC-4F67-87D4-29941DF516EB}"/>
  <tableColumns count="16">
    <tableColumn id="17" xr3:uid="{45831432-568A-4719-A4B6-ED616A6B6571}" uniqueName="17" name="originating_authority_charge_identifier" queryTableFieldId="1"/>
    <tableColumn id="18" xr3:uid="{29435D1D-4700-46F7-949F-9528F7515B35}" uniqueName="18" name="instrument" queryTableFieldId="2"/>
    <tableColumn id="19" xr3:uid="{F256721F-D691-47CF-94B1-E236F3AC95C2}" uniqueName="19" name="statutory_provision" queryTableFieldId="3"/>
    <tableColumn id="20" xr3:uid="{AC8DF1A8-2D50-4209-8607-F72A4D04A7D1}" uniqueName="20" name="registration_date" queryTableFieldId="4"/>
    <tableColumn id="21" xr3:uid="{9130E052-AD1B-4A77-B776-91ED291A9348}" uniqueName="21" name="charge_creation_date" queryTableFieldId="5"/>
    <tableColumn id="22" xr3:uid="{ACE0429A-5AA8-49A1-B4CA-3E7AF213ED98}" uniqueName="22" name="expiry_date" queryTableFieldId="6"/>
    <tableColumn id="23" xr3:uid="{BAE2D2E6-17BC-4654-99E5-151D596A553F}" uniqueName="23" name="originating_authority" queryTableFieldId="7"/>
    <tableColumn id="24" xr3:uid="{D2CE5EE9-ED68-4346-A2D0-B8FC18EF294D}" uniqueName="24" name="further_information_location" queryTableFieldId="8"/>
    <tableColumn id="25" xr3:uid="{2C8E118D-148B-4B63-AB4C-9AE8CD9D570A}" uniqueName="25" name="charge_address" queryTableFieldId="9"/>
    <tableColumn id="26" xr3:uid="{6426A964-97C0-44E7-9AF1-0C9763D96B9D}" uniqueName="26" name="charge_geographic_description" queryTableFieldId="10"/>
    <tableColumn id="27" xr3:uid="{B5780F63-E863-4EDF-AF01-924F3D305391}" uniqueName="27" name="supplementary_information" queryTableFieldId="11"/>
    <tableColumn id="28" xr3:uid="{52DD5D52-3E7B-4CAC-8616-7925FA8682A1}" uniqueName="28" name="charge_type" queryTableFieldId="12"/>
    <tableColumn id="29" xr3:uid="{36A49681-905A-4A77-8908-C712CDDA7AD6}" uniqueName="29" name="charge_sub_category" queryTableFieldId="13"/>
    <tableColumn id="30" xr3:uid="{2B23E77D-9A7E-406F-8781-E0C09E86DAB0}" uniqueName="30" name="old_register_part" queryTableFieldId="14"/>
    <tableColumn id="31" xr3:uid="{F60306C3-E81D-45B2-8D17-621531BB272B}" uniqueName="31" name="further_information_reference" queryTableFieldId="15"/>
    <tableColumn id="32" xr3:uid="{BD99B268-456E-4A24-9CA2-7F1A2B064293}" uniqueName="32" name="geometry" queryTableField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4382E-2051-4C2A-A7C5-4EE6C2FA71C9}" name="Table_ExternalData_12" displayName="Table_ExternalData_12" ref="A1:A2" tableType="queryTable" totalsRowShown="0">
  <autoFilter ref="A1:A2" xr:uid="{BEB9C578-6EC4-4E3F-B8A2-9DBA10E677DB}"/>
  <tableColumns count="1">
    <tableColumn id="2" xr3:uid="{D4A47AA6-66B3-41A2-A055-2B859810125F}" uniqueName="2" name="count" queryTableFieldId="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A1C06F4-3D63-48A9-B066-A18F5D8AD37F}" name="Table_ExternalData_121" displayName="Table_ExternalData_121" ref="A2:P3" tableType="queryTable" insertRow="1" totalsRowShown="0">
  <autoFilter ref="A2:P3" xr:uid="{70B6AA72-7CDA-4D37-88FB-2579E815D325}"/>
  <tableColumns count="16">
    <tableColumn id="17" xr3:uid="{07495C1E-C96B-48C6-927D-819667621990}" uniqueName="17" name="originating_authority_charge_identifier" queryTableFieldId="1"/>
    <tableColumn id="18" xr3:uid="{2164331D-4689-4F0E-B98F-1F5EEEC4D415}" uniqueName="18" name="instrument" queryTableFieldId="2"/>
    <tableColumn id="19" xr3:uid="{886042CD-180A-4CCB-8F86-32D14AB97C3A}" uniqueName="19" name="statutory_provision" queryTableFieldId="3"/>
    <tableColumn id="20" xr3:uid="{4D69FA38-CE1A-4F60-BF6B-3C29585B749B}" uniqueName="20" name="registration_date" queryTableFieldId="4"/>
    <tableColumn id="21" xr3:uid="{87449099-F029-482A-8E98-1BD4C6809B2D}" uniqueName="21" name="charge_creation_date" queryTableFieldId="5"/>
    <tableColumn id="22" xr3:uid="{EFA9FC2D-B519-4CC7-98A7-FF28CAE594E0}" uniqueName="22" name="expiry_date" queryTableFieldId="6"/>
    <tableColumn id="23" xr3:uid="{4FA1B999-85DB-4FA4-BADF-9BD03208D5D7}" uniqueName="23" name="originating_authority" queryTableFieldId="7"/>
    <tableColumn id="24" xr3:uid="{5F23429E-89C1-4523-B2C0-FB4250C98C9A}" uniqueName="24" name="further_information_location" queryTableFieldId="8"/>
    <tableColumn id="25" xr3:uid="{222DBBF0-4546-4DDB-A9F0-03A8F56C2590}" uniqueName="25" name="charge_address" queryTableFieldId="9"/>
    <tableColumn id="26" xr3:uid="{DABAF231-A064-473C-AB36-88461B4AEE39}" uniqueName="26" name="charge_geographic_description" queryTableFieldId="10"/>
    <tableColumn id="27" xr3:uid="{64E8F996-3B1D-4E91-93A6-3BFDE7D38F00}" uniqueName="27" name="supplementary_information" queryTableFieldId="11"/>
    <tableColumn id="28" xr3:uid="{09911EE5-E7A0-4A2D-AB71-6E2A9E1F375F}" uniqueName="28" name="charge_type" queryTableFieldId="12"/>
    <tableColumn id="29" xr3:uid="{6CF70A7F-DB6D-431A-A8D8-836E1265BCCF}" uniqueName="29" name="charge_sub_category" queryTableFieldId="13"/>
    <tableColumn id="30" xr3:uid="{EC58F6B1-80EF-4DC4-BC28-851D76D7934B}" uniqueName="30" name="old_register_part" queryTableFieldId="14"/>
    <tableColumn id="31" xr3:uid="{147D9F45-9723-4D9D-B024-7E84283EA569}" uniqueName="31" name="further_information_reference" queryTableFieldId="15"/>
    <tableColumn id="32" xr3:uid="{430A99A4-CD85-456E-8F14-6B225B65F29E}" uniqueName="32" name="geometry" queryTableField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2B96B0B-541D-4000-A210-BC0BCDE6332C}" name="Table_ExternalData_122" displayName="Table_ExternalData_122" ref="A2:A3" tableType="queryTable" insertRow="1" totalsRowShown="0">
  <autoFilter ref="A2:A3" xr:uid="{59D05736-E27B-4CB4-A948-217E3CF9ED1D}"/>
  <tableColumns count="1">
    <tableColumn id="1" xr3:uid="{69A38F0A-3F65-400B-AB2E-840DBA9815D8}" uniqueName="1" name="ExternalData_1: Getting Data ..." queryTableFieldId="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5A698F-0808-415A-9DDB-2C2F10649AC5}" name="Table_ExternalData_123" displayName="Table_ExternalData_123" ref="A2:A3" tableType="queryTable" insertRow="1" totalsRowShown="0">
  <autoFilter ref="A2:A3" xr:uid="{41D263FC-9187-41AC-9BCF-334C099C4414}"/>
  <tableColumns count="1">
    <tableColumn id="1" xr3:uid="{A553A33F-D22A-42A6-902C-95C252C0F288}" uniqueName="1" name="ExternalData_1: Getting Data ..." queryTableFieldId="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DFC2CDC-0351-45C8-99C1-13A53FC9D564}" name="Table_ExternalData_124" displayName="Table_ExternalData_124" ref="A2:A3" tableType="queryTable" insertRow="1" totalsRowShown="0">
  <autoFilter ref="A2:A3" xr:uid="{6FDAEC2E-1170-4CAC-87B2-5616D59C0095}"/>
  <tableColumns count="1">
    <tableColumn id="1" xr3:uid="{248073C5-2AF1-4A07-8CA4-7E55E4D9F018}" uniqueName="1" name="ExternalData_1: Getting Data ..." queryTableFieldId="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2CB8593-FC56-4F97-965A-53AB293BE76E}" name="Table_ExternalData_125" displayName="Table_ExternalData_125" ref="A2:P3" tableType="queryTable" insertRow="1" totalsRowShown="0">
  <autoFilter ref="A2:P3" xr:uid="{69266A03-63D6-4F4A-8FA8-85BC8BE4312E}"/>
  <tableColumns count="16">
    <tableColumn id="17" xr3:uid="{24D86E2F-133C-4966-BC1D-9F631D6A4144}" uniqueName="17" name="originating_authority_charge_identifier" queryTableFieldId="1"/>
    <tableColumn id="18" xr3:uid="{39CA2E5C-7207-45C4-9102-952D6E316314}" uniqueName="18" name="instrument" queryTableFieldId="2"/>
    <tableColumn id="19" xr3:uid="{67672423-2831-42C9-9030-3E8D6E2C2DC6}" uniqueName="19" name="statutory_provision" queryTableFieldId="3"/>
    <tableColumn id="20" xr3:uid="{3D206F29-0D8B-4B96-8620-4F5B05FC9F02}" uniqueName="20" name="registration_date" queryTableFieldId="4"/>
    <tableColumn id="21" xr3:uid="{AC85B7C4-590A-4A13-B46A-C810A0016CEE}" uniqueName="21" name="charge_creation_date" queryTableFieldId="5"/>
    <tableColumn id="22" xr3:uid="{71645A7A-3477-4041-AEDD-2494267EF5AA}" uniqueName="22" name="expiry_date" queryTableFieldId="6"/>
    <tableColumn id="23" xr3:uid="{273BDA96-4423-4797-8E76-D1F4DFBC1998}" uniqueName="23" name="originating_authority" queryTableFieldId="7"/>
    <tableColumn id="24" xr3:uid="{FE5C3FE7-411F-4A5B-B418-A22818688DAA}" uniqueName="24" name="further_information_location" queryTableFieldId="8"/>
    <tableColumn id="25" xr3:uid="{D12B89BC-0C20-429B-984D-BE20051CE0D2}" uniqueName="25" name="charge_address" queryTableFieldId="9"/>
    <tableColumn id="26" xr3:uid="{F61A817D-A198-4305-A93B-AB2EA7BA4DA9}" uniqueName="26" name="charge_geographic_description" queryTableFieldId="10"/>
    <tableColumn id="27" xr3:uid="{804DE4C0-BB5B-44CE-88AA-FAB024B8E50E}" uniqueName="27" name="supplementary_information" queryTableFieldId="11"/>
    <tableColumn id="28" xr3:uid="{0C0D0B5C-7502-43A5-A2EF-28BC157B41C4}" uniqueName="28" name="charge_type" queryTableFieldId="12"/>
    <tableColumn id="29" xr3:uid="{791A647B-FC98-4E50-B444-E69BA4FF8331}" uniqueName="29" name="charge_sub_category" queryTableFieldId="13"/>
    <tableColumn id="30" xr3:uid="{E9D62C2D-8A09-4BDF-B771-8CD972DB7120}" uniqueName="30" name="old_register_part" queryTableFieldId="14"/>
    <tableColumn id="31" xr3:uid="{5601ACA5-12E9-4754-81D4-96CE4B28831D}" uniqueName="31" name="further_information_reference" queryTableFieldId="15"/>
    <tableColumn id="32" xr3:uid="{58CC0E7C-776D-40E9-AF44-1B82F247A17D}" uniqueName="32" name="geometry" queryTableFieldId="1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0933E85-806C-44B0-A440-753D41033165}" name="Table_ExternalData_126" displayName="Table_ExternalData_126" ref="A2:P3" tableType="queryTable" insertRow="1" totalsRowShown="0">
  <autoFilter ref="A2:P3" xr:uid="{D0FBD32C-6712-46A0-AB1E-7CE7C0710841}"/>
  <tableColumns count="16">
    <tableColumn id="17" xr3:uid="{267EE946-6087-4C02-A1B2-C148BDC5F400}" uniqueName="17" name="originating_authority_charge_identifier" queryTableFieldId="1"/>
    <tableColumn id="18" xr3:uid="{DB55F79C-9A81-4FCB-9B82-387566809E99}" uniqueName="18" name="instrument" queryTableFieldId="2"/>
    <tableColumn id="19" xr3:uid="{B20B1890-E1EB-412D-8D3C-9E4C0510B148}" uniqueName="19" name="statutory_provision" queryTableFieldId="3"/>
    <tableColumn id="20" xr3:uid="{D270BD7B-C8F0-4973-9D32-B062291F8030}" uniqueName="20" name="registration_date" queryTableFieldId="4"/>
    <tableColumn id="21" xr3:uid="{7CE43442-91E2-4F74-B272-C4B80822F5BF}" uniqueName="21" name="charge_creation_date" queryTableFieldId="5"/>
    <tableColumn id="22" xr3:uid="{0C32EB11-9F0D-4131-A59F-B8CE77ED246D}" uniqueName="22" name="expiry_date" queryTableFieldId="6"/>
    <tableColumn id="23" xr3:uid="{E4238A92-090D-46EC-983E-72DC7F36387E}" uniqueName="23" name="originating_authority" queryTableFieldId="7"/>
    <tableColumn id="24" xr3:uid="{6898B187-678D-4FB8-A2DA-D0F6141C717F}" uniqueName="24" name="further_information_location" queryTableFieldId="8"/>
    <tableColumn id="25" xr3:uid="{B5AFD902-77AD-4334-8582-9CA09B2A95E7}" uniqueName="25" name="charge_address" queryTableFieldId="9"/>
    <tableColumn id="26" xr3:uid="{17B405D5-E455-4E84-A57B-2717B3BFF41D}" uniqueName="26" name="charge_geographic_description" queryTableFieldId="10"/>
    <tableColumn id="27" xr3:uid="{8A4B6269-14A5-43F9-BC6F-9CAD16C07FE0}" uniqueName="27" name="supplementary_information" queryTableFieldId="11"/>
    <tableColumn id="28" xr3:uid="{B407E3B2-2342-4547-89C4-97C9B4CC1FEE}" uniqueName="28" name="charge_type" queryTableFieldId="12"/>
    <tableColumn id="29" xr3:uid="{7A9DF9F6-0B66-4502-BD1B-2CECBF7D530C}" uniqueName="29" name="charge_sub_category" queryTableFieldId="13"/>
    <tableColumn id="30" xr3:uid="{2AF56689-E682-40F9-966D-E6B707628B53}" uniqueName="30" name="old_register_part" queryTableFieldId="14"/>
    <tableColumn id="31" xr3:uid="{F299A17B-6FBD-46E5-A55A-5A5D7B40D114}" uniqueName="31" name="further_information_reference" queryTableFieldId="15"/>
    <tableColumn id="32" xr3:uid="{7B75FC00-2FBC-4C99-8AB4-04D7EF910880}" uniqueName="32" name="geometry" queryTableFieldId="1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92B2BD-1B6D-4F71-B373-71142ACC2052}" name="Table_ExternalData_127" displayName="Table_ExternalData_127" ref="A2:P3" tableType="queryTable" insertRow="1" totalsRowShown="0">
  <autoFilter ref="A2:P3" xr:uid="{227FAC78-DCA7-438B-A71E-1B7D976142C8}"/>
  <tableColumns count="16">
    <tableColumn id="17" xr3:uid="{2A42964E-788A-43AD-85C5-E306D3BB3E57}" uniqueName="17" name="originating_authority_charge_identifier" queryTableFieldId="1"/>
    <tableColumn id="18" xr3:uid="{701D6A4E-AFC6-48C9-9E45-44AC85A28DF7}" uniqueName="18" name="instrument" queryTableFieldId="2"/>
    <tableColumn id="19" xr3:uid="{18325D9A-4160-4CA6-87C0-B912DA1A1EB9}" uniqueName="19" name="statutory_provision" queryTableFieldId="3"/>
    <tableColumn id="20" xr3:uid="{A8E14588-DC61-419A-97A0-041846A901C4}" uniqueName="20" name="registration_date" queryTableFieldId="4"/>
    <tableColumn id="21" xr3:uid="{6A776D9A-ECA8-4187-9D7F-DE5ED753B452}" uniqueName="21" name="charge_creation_date" queryTableFieldId="5"/>
    <tableColumn id="22" xr3:uid="{E7D31039-F3D1-4C69-B68D-D84B7CEC3B51}" uniqueName="22" name="expiry_date" queryTableFieldId="6"/>
    <tableColumn id="23" xr3:uid="{E312EB4B-05DD-418F-B8FE-27CB9D5A9C21}" uniqueName="23" name="originating_authority" queryTableFieldId="7"/>
    <tableColumn id="24" xr3:uid="{31651704-BBBF-4506-9C08-24FBFA43ADEF}" uniqueName="24" name="further_information_location" queryTableFieldId="8"/>
    <tableColumn id="25" xr3:uid="{55C2CA21-CA87-40F9-8225-AA19A267FC57}" uniqueName="25" name="charge_address" queryTableFieldId="9"/>
    <tableColumn id="26" xr3:uid="{08602981-D41F-49E9-84FF-6FA48194FACB}" uniqueName="26" name="charge_geographic_description" queryTableFieldId="10"/>
    <tableColumn id="27" xr3:uid="{02212DE7-2511-4F1C-AD99-4C43E72E7DA5}" uniqueName="27" name="supplementary_information" queryTableFieldId="11"/>
    <tableColumn id="28" xr3:uid="{4EF88ECF-5331-497B-9D16-AED61A882619}" uniqueName="28" name="charge_type" queryTableFieldId="12"/>
    <tableColumn id="29" xr3:uid="{6FE36F0A-F481-4F95-83BB-A42B3EE79050}" uniqueName="29" name="charge_sub_category" queryTableFieldId="13"/>
    <tableColumn id="30" xr3:uid="{67FBD749-2543-4867-B4B4-B1B8405A3FC4}" uniqueName="30" name="old_register_part" queryTableFieldId="14"/>
    <tableColumn id="31" xr3:uid="{8A29E1C6-8D13-4A2B-AECE-AD34EB038179}" uniqueName="31" name="further_information_reference" queryTableFieldId="15"/>
    <tableColumn id="32" xr3:uid="{4C78973B-37C8-4F0E-BD5F-D5859698A142}" uniqueName="32" name="geometry" queryTableFieldId="16"/>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2A5CC30-365D-4B82-A5F3-BCCC0D06347E}" name="Table_ExternalData_128" displayName="Table_ExternalData_128" ref="A2:P3" tableType="queryTable" insertRow="1" totalsRowShown="0">
  <autoFilter ref="A2:P3" xr:uid="{EC627D60-5B37-4600-999F-65D4A9E22D60}"/>
  <tableColumns count="16">
    <tableColumn id="17" xr3:uid="{342CB8AF-4978-4F45-9222-28631E1711AD}" uniqueName="17" name="originating_authority_charge_identifier" queryTableFieldId="1"/>
    <tableColumn id="18" xr3:uid="{965B1135-3B7A-4781-BB97-AB578DE9459C}" uniqueName="18" name="instrument" queryTableFieldId="2"/>
    <tableColumn id="19" xr3:uid="{D6C90B66-E1BB-4CBC-BD88-C42FA56AC45A}" uniqueName="19" name="statutory_provision" queryTableFieldId="3"/>
    <tableColumn id="20" xr3:uid="{3C594FD1-4C6D-40E0-A217-FDC974459B5A}" uniqueName="20" name="registration_date" queryTableFieldId="4"/>
    <tableColumn id="21" xr3:uid="{9101D4F5-EB22-4C79-8A34-F960D635054B}" uniqueName="21" name="charge_creation_date" queryTableFieldId="5"/>
    <tableColumn id="22" xr3:uid="{2AB055AB-5DD4-41BE-89A2-4A9AEA31CF52}" uniqueName="22" name="expiry_date" queryTableFieldId="6"/>
    <tableColumn id="23" xr3:uid="{053B4DC9-4C76-464C-BE75-1864C8BC34E0}" uniqueName="23" name="originating_authority" queryTableFieldId="7"/>
    <tableColumn id="24" xr3:uid="{037B8230-1DA4-46D3-BAF6-B28A2D54EEDF}" uniqueName="24" name="further_information_location" queryTableFieldId="8"/>
    <tableColumn id="25" xr3:uid="{456ABAAD-963E-456A-96B8-47F9EAF86A4F}" uniqueName="25" name="charge_address" queryTableFieldId="9"/>
    <tableColumn id="26" xr3:uid="{436AD3DA-883E-47D6-9E88-874A2E92CF27}" uniqueName="26" name="charge_geographic_description" queryTableFieldId="10"/>
    <tableColumn id="27" xr3:uid="{56F756DB-9C6F-4087-B77A-53A8258C2B4B}" uniqueName="27" name="supplementary_information" queryTableFieldId="11"/>
    <tableColumn id="28" xr3:uid="{73226B2E-E30F-4905-A1E1-4F50B0A44D5C}" uniqueName="28" name="charge_type" queryTableFieldId="12"/>
    <tableColumn id="29" xr3:uid="{5137BB28-DB27-4385-9EC4-5058F972763D}" uniqueName="29" name="charge_sub_category" queryTableFieldId="13"/>
    <tableColumn id="30" xr3:uid="{F9478A4A-BF50-4227-98C0-C4F419A88726}" uniqueName="30" name="old_register_part" queryTableFieldId="14"/>
    <tableColumn id="31" xr3:uid="{D4540A41-CDE1-4395-924E-404014BF5AF5}" uniqueName="31" name="further_information_reference" queryTableFieldId="15"/>
    <tableColumn id="32" xr3:uid="{FE422932-7191-4AA9-B020-4C44C98D90C6}" uniqueName="32" name="geometry" queryTableFieldId="16"/>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18E5457-4464-4419-AD97-1321C3916383}" name="Table_ExternalData_129" displayName="Table_ExternalData_129" ref="A2:P3" tableType="queryTable" insertRow="1" totalsRowShown="0">
  <autoFilter ref="A2:P3" xr:uid="{053BA842-7950-4976-ADE0-4D02415D0832}"/>
  <tableColumns count="16">
    <tableColumn id="17" xr3:uid="{F518C2C6-2F9C-4DC4-8F0E-E07FB76AD3A9}" uniqueName="17" name="originating_authority_charge_identifier" queryTableFieldId="1"/>
    <tableColumn id="18" xr3:uid="{9492E3E9-1119-4A56-8871-CE9EFB9778BB}" uniqueName="18" name="instrument" queryTableFieldId="2"/>
    <tableColumn id="19" xr3:uid="{13C8D534-9020-48CC-816A-25E7A4165E0B}" uniqueName="19" name="statutory_provision" queryTableFieldId="3"/>
    <tableColumn id="20" xr3:uid="{3D8E99FF-D47C-4093-887A-E0B87D573D81}" uniqueName="20" name="registration_date" queryTableFieldId="4"/>
    <tableColumn id="21" xr3:uid="{DC9BC309-C82A-4894-9A59-8AE421E57322}" uniqueName="21" name="charge_creation_date" queryTableFieldId="5"/>
    <tableColumn id="22" xr3:uid="{51E47599-A90C-49BF-AD37-FFDFE0487310}" uniqueName="22" name="expiry_date" queryTableFieldId="6"/>
    <tableColumn id="23" xr3:uid="{01BADDAE-6541-43E0-8FEC-9EB92659C1C7}" uniqueName="23" name="originating_authority" queryTableFieldId="7"/>
    <tableColumn id="24" xr3:uid="{67D77D49-F507-46DE-9C9F-24A413A2E362}" uniqueName="24" name="further_information_location" queryTableFieldId="8"/>
    <tableColumn id="25" xr3:uid="{E7DBAF48-D737-4161-918A-5D67CADD0426}" uniqueName="25" name="charge_address" queryTableFieldId="9"/>
    <tableColumn id="26" xr3:uid="{EB29B584-D081-449F-A4D3-2815AFDA5CA8}" uniqueName="26" name="charge_geographic_description" queryTableFieldId="10"/>
    <tableColumn id="27" xr3:uid="{0B5CA916-C1DA-4743-9E5B-0AED7499887F}" uniqueName="27" name="supplementary_information" queryTableFieldId="11"/>
    <tableColumn id="28" xr3:uid="{33F433CA-53CF-4459-980C-DABA8159DE12}" uniqueName="28" name="charge_type" queryTableFieldId="12"/>
    <tableColumn id="29" xr3:uid="{D2C674B1-BFF6-48DC-B7E5-D1312458AE64}" uniqueName="29" name="charge_sub_category" queryTableFieldId="13"/>
    <tableColumn id="30" xr3:uid="{6A1EB9BE-81E2-42E2-97EF-8AAD544250A0}" uniqueName="30" name="old_register_part" queryTableFieldId="14"/>
    <tableColumn id="31" xr3:uid="{11119641-211A-4489-BB20-7EEEFD386730}" uniqueName="31" name="further_information_reference" queryTableFieldId="15"/>
    <tableColumn id="32" xr3:uid="{9AFB3B47-637D-4B02-9C0B-AD18F3CCECFA}" uniqueName="32" name="geometry" queryTableFieldId="1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775BC20-F6A7-466A-B4CB-2C2D37E52BB4}" name="Table_ExternalData_130" displayName="Table_ExternalData_130" ref="A2:P86" tableType="queryTable" totalsRowShown="0">
  <autoFilter ref="A2:P86" xr:uid="{A1B498CF-43AC-4272-87B4-D4156E20CD58}"/>
  <tableColumns count="16">
    <tableColumn id="17" xr3:uid="{595653C7-AC31-49DF-90BE-79432F567498}" uniqueName="17" name="originating_authority_charge_identifier" queryTableFieldId="1"/>
    <tableColumn id="18" xr3:uid="{D9A16A03-7C4D-4A68-AEDA-F6D992F7C46A}" uniqueName="18" name="instrument" queryTableFieldId="2"/>
    <tableColumn id="19" xr3:uid="{0C1CB704-419A-4BD3-9100-409EC2084C86}" uniqueName="19" name="statutory_provision" queryTableFieldId="3"/>
    <tableColumn id="20" xr3:uid="{C399B3B6-0C3E-42C9-87EF-C8BA0D341A08}" uniqueName="20" name="registration_date" queryTableFieldId="4"/>
    <tableColumn id="21" xr3:uid="{23C8FD13-BA34-4017-ACD9-811EA4A27EF0}" uniqueName="21" name="charge_creation_date" queryTableFieldId="5"/>
    <tableColumn id="22" xr3:uid="{1EC948BC-9FC1-4F7F-B496-B74D3276C7B0}" uniqueName="22" name="expiry_date" queryTableFieldId="6"/>
    <tableColumn id="23" xr3:uid="{8394E745-D131-459A-84E6-8D87C9123F4B}" uniqueName="23" name="originating_authority" queryTableFieldId="7"/>
    <tableColumn id="24" xr3:uid="{EE71974A-4CC7-4FB1-A48E-0C083EF94027}" uniqueName="24" name="further_information_location" queryTableFieldId="8"/>
    <tableColumn id="25" xr3:uid="{0C046652-3DE6-40E9-9E25-FA651E3C500F}" uniqueName="25" name="charge_address" queryTableFieldId="9"/>
    <tableColumn id="26" xr3:uid="{6EBEE582-DC4A-459D-98E5-87624A4923DB}" uniqueName="26" name="charge_geographic_description" queryTableFieldId="10"/>
    <tableColumn id="27" xr3:uid="{92FEE17E-97FC-4DDA-9DF4-61766FE347AF}" uniqueName="27" name="supplementary_information" queryTableFieldId="11"/>
    <tableColumn id="28" xr3:uid="{4FAF2D8C-3E35-499F-8286-A8C3910A0FD8}" uniqueName="28" name="charge_type" queryTableFieldId="12"/>
    <tableColumn id="29" xr3:uid="{1DF4DBB9-DF10-4804-98CD-98F556A2C370}" uniqueName="29" name="charge_sub_category" queryTableFieldId="13"/>
    <tableColumn id="30" xr3:uid="{E4E53F08-696D-498A-A8F7-CC7A1ACC9C84}" uniqueName="30" name="old_register_part" queryTableFieldId="14"/>
    <tableColumn id="31" xr3:uid="{79FE6529-7BC4-4ACA-9C77-685ACBEF3C66}" uniqueName="31" name="further_information_reference" queryTableFieldId="15"/>
    <tableColumn id="32" xr3:uid="{DADCDCA7-851C-49A3-964B-C9C21C09E8E0}" uniqueName="32" name="geometry" queryTableField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E7BF9A-3D0A-46F0-87A3-D856392C61DA}" name="Table_ExternalData_14" displayName="Table_ExternalData_14" ref="A1:B100" tableType="queryTable" totalsRowShown="0">
  <autoFilter ref="A1:B100" xr:uid="{51C79F30-C547-4E32-BA0D-06BF99617474}"/>
  <tableColumns count="2">
    <tableColumn id="3" xr3:uid="{A7283A52-361D-49AA-BBB1-1C5BD5C7BF40}" uniqueName="3" name="originating_authority_charge_identifier" queryTableFieldId="1"/>
    <tableColumn id="4" xr3:uid="{DBC8FA3D-27C7-4808-A2CF-0A3F007E84ED}" uniqueName="4" name="count" queryTableField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DD8BA9-678D-4255-8EAB-18CEB896E1BB}" name="Table_ExternalData_15" displayName="Table_ExternalData_15" ref="A2:O100" tableType="queryTable" totalsRowShown="0">
  <autoFilter ref="A2:O100" xr:uid="{D8EB4622-6514-4A21-86AA-B04E033780CA}"/>
  <tableColumns count="15">
    <tableColumn id="16" xr3:uid="{E0822394-2B8B-4A08-9F8F-3370FC87A56D}" uniqueName="16" name="originating_authority_charge_identifier" queryTableFieldId="1"/>
    <tableColumn id="17" xr3:uid="{61016884-629E-4E0C-AF68-9D934EA55FF5}" uniqueName="17" name="instrument" queryTableFieldId="2"/>
    <tableColumn id="18" xr3:uid="{3FF059F2-AAB7-4382-85B3-D02999E8785D}" uniqueName="18" name="statutory_provision" queryTableFieldId="3"/>
    <tableColumn id="19" xr3:uid="{DF0373B0-F190-44D2-B6AD-1AB0653F102F}" uniqueName="19" name="registration_date" queryTableFieldId="4"/>
    <tableColumn id="20" xr3:uid="{CFCE67BA-6FBA-4E40-A8C9-B854FE361907}" uniqueName="20" name="charge_creation_date" queryTableFieldId="5"/>
    <tableColumn id="21" xr3:uid="{86CDDDD7-CB87-421A-9747-C35FF8C143D5}" uniqueName="21" name="expiry_date" queryTableFieldId="6"/>
    <tableColumn id="22" xr3:uid="{3662291C-900E-4049-93C3-D471609464CC}" uniqueName="22" name="originating_authority" queryTableFieldId="7"/>
    <tableColumn id="23" xr3:uid="{93C335D5-373C-4C24-B274-8E5FDE94BE72}" uniqueName="23" name="further_information_location" queryTableFieldId="8"/>
    <tableColumn id="24" xr3:uid="{16EDB270-751A-4E5D-8576-E25D6FBB4965}" uniqueName="24" name="charge_geographic_description" queryTableFieldId="9"/>
    <tableColumn id="25" xr3:uid="{726C285F-DE6A-43FD-96EB-41886DD0C775}" uniqueName="25" name="supplementary_information" queryTableFieldId="10"/>
    <tableColumn id="26" xr3:uid="{242E249F-9DE4-4AB4-A5C3-C4A80B8CD813}" uniqueName="26" name="charge_type" queryTableFieldId="11"/>
    <tableColumn id="27" xr3:uid="{471DA859-8B48-4D73-8F3B-4020D1FE2165}" uniqueName="27" name="charge_sub_category" queryTableFieldId="12"/>
    <tableColumn id="28" xr3:uid="{6DCF9C4F-2581-42A9-AA77-0D34707CFC4F}" uniqueName="28" name="old_register_part" queryTableFieldId="13"/>
    <tableColumn id="29" xr3:uid="{6B434359-4F9D-41F9-B6EE-5339279CBEE7}" uniqueName="29" name="further_information_reference" queryTableFieldId="14"/>
    <tableColumn id="30" xr3:uid="{6301C2DB-DFC6-4499-B675-1CC0FDAF1B6F}" uniqueName="30" name="geometry" queryTableFieldId="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013980-4BCF-45A1-83A5-51408A435C2F}" name="Table_ExternalData_13" displayName="Table_ExternalData_13" ref="A2:O100" tableType="queryTable" totalsRowShown="0">
  <autoFilter ref="A2:O100" xr:uid="{40822B4B-2265-414B-8139-A89D6D718FC5}"/>
  <tableColumns count="15">
    <tableColumn id="16" xr3:uid="{4196845F-D2DE-4C9D-9CDC-181BD688DA0B}" uniqueName="16" name="originating_authority_charge_identifier" queryTableFieldId="1"/>
    <tableColumn id="17" xr3:uid="{93B7CB85-83A1-4448-8028-6FCDA7438C28}" uniqueName="17" name="instrument" queryTableFieldId="2"/>
    <tableColumn id="18" xr3:uid="{F6B2F309-0DDC-4013-9E98-D19D16B06A79}" uniqueName="18" name="statutory_provision" queryTableFieldId="3"/>
    <tableColumn id="19" xr3:uid="{826491AA-B017-413E-887F-6E3C8131C5F8}" uniqueName="19" name="registration_date" queryTableFieldId="4"/>
    <tableColumn id="20" xr3:uid="{A8D24530-DD6B-4E41-915A-5A2B074812BA}" uniqueName="20" name="charge_creation_date" queryTableFieldId="5"/>
    <tableColumn id="21" xr3:uid="{6435C401-3568-475C-962B-03E6ACA061D5}" uniqueName="21" name="expiry_date" queryTableFieldId="6"/>
    <tableColumn id="22" xr3:uid="{852A058E-5FEB-4D13-9511-4D9F27268330}" uniqueName="22" name="originating_authority" queryTableFieldId="7"/>
    <tableColumn id="23" xr3:uid="{7C58547F-8F2E-46D6-8978-447EE37D7721}" uniqueName="23" name="further_information_location" queryTableFieldId="8"/>
    <tableColumn id="24" xr3:uid="{87EE4D64-9B29-4F0C-BAB5-2AA012407AF9}" uniqueName="24" name="charge_geographic_description" queryTableFieldId="9"/>
    <tableColumn id="25" xr3:uid="{706AFA2F-FE76-410D-95A3-90D2803892C5}" uniqueName="25" name="supplementary_information" queryTableFieldId="10"/>
    <tableColumn id="26" xr3:uid="{167A657A-4386-4A64-B105-CD33CDAF5D89}" uniqueName="26" name="charge_type" queryTableFieldId="11"/>
    <tableColumn id="27" xr3:uid="{9CFD75A2-7C26-48BE-A5C7-2BBA03B8B57A}" uniqueName="27" name="charge_sub_category" queryTableFieldId="12"/>
    <tableColumn id="28" xr3:uid="{7BE940DB-B91C-4F40-82F0-2B524050C893}" uniqueName="28" name="old_register_part" queryTableFieldId="13"/>
    <tableColumn id="29" xr3:uid="{416EC7B5-DD92-4FC7-8A57-876301332496}" uniqueName="29" name="further_information_reference" queryTableFieldId="14"/>
    <tableColumn id="30" xr3:uid="{B3618E28-FCAC-4838-8310-D4432258EB47}" uniqueName="30" name="geometry" queryTableField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53CB61-36AC-4CA4-9A04-F0ACA6190216}" name="Table_ExternalData_16" displayName="Table_ExternalData_16" ref="A2:O3" tableType="queryTable" insertRow="1" totalsRowShown="0">
  <autoFilter ref="A2:O3" xr:uid="{5396B481-8BF9-446B-BF71-659C57A63F5D}"/>
  <tableColumns count="15">
    <tableColumn id="16" xr3:uid="{9BC172A6-13C8-4BC6-ACC2-6BDE84767D91}" uniqueName="16" name="originating_authority_charge_identifier" queryTableFieldId="1"/>
    <tableColumn id="17" xr3:uid="{D9CD09FC-BFA6-4EA5-B7F7-0C957B9B96E1}" uniqueName="17" name="instrument" queryTableFieldId="2"/>
    <tableColumn id="18" xr3:uid="{40E1F254-B004-4CE5-AA62-7D6A7B5DB276}" uniqueName="18" name="statutory_provision" queryTableFieldId="3"/>
    <tableColumn id="19" xr3:uid="{80E934DD-476C-46D0-8E59-D852C54C7DE3}" uniqueName="19" name="registration_date" queryTableFieldId="4"/>
    <tableColumn id="20" xr3:uid="{08D344CA-006C-4E6A-B808-5E041B637485}" uniqueName="20" name="charge_creation_date" queryTableFieldId="5"/>
    <tableColumn id="21" xr3:uid="{735519D7-4356-4487-9A50-D3462D718B96}" uniqueName="21" name="expiry_date" queryTableFieldId="6"/>
    <tableColumn id="22" xr3:uid="{3B6AE46A-4801-4DEC-87DB-653895B4A897}" uniqueName="22" name="originating_authority" queryTableFieldId="7"/>
    <tableColumn id="23" xr3:uid="{06DB246A-DEAE-44EC-9DDC-D034E495C0DC}" uniqueName="23" name="further_information_location" queryTableFieldId="8"/>
    <tableColumn id="24" xr3:uid="{6FE29728-BF80-4EF3-9CF3-A6E4DEF2A03E}" uniqueName="24" name="charge_geographic_description" queryTableFieldId="9"/>
    <tableColumn id="25" xr3:uid="{C8044DEC-FFBC-4019-9A73-16B4087CFA38}" uniqueName="25" name="supplementary_information" queryTableFieldId="10"/>
    <tableColumn id="26" xr3:uid="{EC31AFEB-A9F5-487C-884F-AF4AC73A0871}" uniqueName="26" name="charge_type" queryTableFieldId="11"/>
    <tableColumn id="27" xr3:uid="{6C193A68-34DB-437E-9AF1-673027758696}" uniqueName="27" name="charge_sub_category" queryTableFieldId="12"/>
    <tableColumn id="28" xr3:uid="{64832368-E314-4026-8932-809F44D65A2A}" uniqueName="28" name="old_register_part" queryTableFieldId="13"/>
    <tableColumn id="29" xr3:uid="{51C2B9F6-47B7-4551-917F-D951A3A1CC5B}" uniqueName="29" name="further_information_reference" queryTableFieldId="14"/>
    <tableColumn id="30" xr3:uid="{E1F21610-6548-401D-A6B1-C937B84E9F79}" uniqueName="30" name="geometry" queryTableField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6540F9-F662-4741-9B1B-DEE2ABBC9B34}" name="Table_ExternalData_17" displayName="Table_ExternalData_17" ref="A2:O3" tableType="queryTable" insertRow="1" totalsRowShown="0">
  <autoFilter ref="A2:O3" xr:uid="{A10009AA-82A9-47F7-ABEE-275DE1B09EDA}"/>
  <tableColumns count="15">
    <tableColumn id="16" xr3:uid="{E5B9E551-4888-4567-ABAB-B7856857EC00}" uniqueName="16" name="originating_authority_charge_identifier" queryTableFieldId="1"/>
    <tableColumn id="17" xr3:uid="{7B67F036-D8D4-4C0B-A72C-0BE74F24D423}" uniqueName="17" name="instrument" queryTableFieldId="2"/>
    <tableColumn id="18" xr3:uid="{F857FDE2-85F1-41BC-8D1F-C03550A71E9C}" uniqueName="18" name="statutory_provision" queryTableFieldId="3"/>
    <tableColumn id="19" xr3:uid="{8D81ADE6-674C-49B9-9C2B-5903AF4E016D}" uniqueName="19" name="registration_date" queryTableFieldId="4"/>
    <tableColumn id="20" xr3:uid="{716BAEA4-2BB5-4322-8A61-2A0CA9CE2E9E}" uniqueName="20" name="charge_creation_date" queryTableFieldId="5"/>
    <tableColumn id="21" xr3:uid="{81DB70D0-5926-45D8-B7DA-196BC28D9930}" uniqueName="21" name="expiry_date" queryTableFieldId="6"/>
    <tableColumn id="22" xr3:uid="{8986447C-8EBF-47DF-B9CD-860A1FD4A82D}" uniqueName="22" name="originating_authority" queryTableFieldId="7"/>
    <tableColumn id="23" xr3:uid="{A738582C-E718-4A7C-95F5-E7F3BEA6ED7C}" uniqueName="23" name="further_information_location" queryTableFieldId="8"/>
    <tableColumn id="24" xr3:uid="{0D65225C-67BF-4B4C-88EB-C6236F722D4A}" uniqueName="24" name="charge_geographic_description" queryTableFieldId="9"/>
    <tableColumn id="25" xr3:uid="{5411C7E1-C5B8-45BD-9BDF-0AF1DA1C034D}" uniqueName="25" name="supplementary_information" queryTableFieldId="10"/>
    <tableColumn id="26" xr3:uid="{8515A8FA-7638-419C-B2D8-290BF4111520}" uniqueName="26" name="charge_type" queryTableFieldId="11"/>
    <tableColumn id="27" xr3:uid="{27D1823D-0DEE-4802-8F23-4BDF887A4B45}" uniqueName="27" name="charge_sub_category" queryTableFieldId="12"/>
    <tableColumn id="28" xr3:uid="{0C8B6B83-7CF1-433B-9BFC-3DA085024175}" uniqueName="28" name="old_register_part" queryTableFieldId="13"/>
    <tableColumn id="29" xr3:uid="{56BC711E-A694-4440-AF46-FF91F07DC939}" uniqueName="29" name="further_information_reference" queryTableFieldId="14"/>
    <tableColumn id="30" xr3:uid="{19D2FD9E-F695-4E63-BEBF-98E202A54323}" uniqueName="30" name="geometry" queryTableFieldId="1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776FAC1-4105-495F-AB4B-E38003F34725}" name="Table_ExternalData_18" displayName="Table_ExternalData_18" ref="A2:O100" tableType="queryTable" totalsRowShown="0">
  <autoFilter ref="A2:O100" xr:uid="{50BC5CA8-0444-40AE-AF48-99EA232A1BFF}"/>
  <tableColumns count="15">
    <tableColumn id="16" xr3:uid="{D161C6E5-9A28-4557-A40F-7579361DC605}" uniqueName="16" name="originating_authority_charge_identifier" queryTableFieldId="1"/>
    <tableColumn id="17" xr3:uid="{D14BC418-FA78-4EC4-8980-45D650F05D20}" uniqueName="17" name="instrument" queryTableFieldId="2"/>
    <tableColumn id="18" xr3:uid="{7272B89F-7456-43D6-B3EE-69381200032A}" uniqueName="18" name="statutory_provision" queryTableFieldId="3"/>
    <tableColumn id="19" xr3:uid="{88CEF87B-20FB-4C46-910B-156E595E3F59}" uniqueName="19" name="registration_date" queryTableFieldId="4"/>
    <tableColumn id="20" xr3:uid="{1A4CB636-FDBD-44FA-A814-2D84B05C3C4A}" uniqueName="20" name="charge_creation_date" queryTableFieldId="5"/>
    <tableColumn id="21" xr3:uid="{04E1FFA6-C187-4EC3-A82D-6B261D7DB6D2}" uniqueName="21" name="expiry_date" queryTableFieldId="6"/>
    <tableColumn id="22" xr3:uid="{800DF3C2-2C8F-4E95-84E0-A2656B12CB73}" uniqueName="22" name="originating_authority" queryTableFieldId="7"/>
    <tableColumn id="23" xr3:uid="{92347991-A020-4123-94CB-E53C0358A170}" uniqueName="23" name="further_information_location" queryTableFieldId="8"/>
    <tableColumn id="24" xr3:uid="{B4862CE5-DD66-4661-9E4C-1FAB6DF8407F}" uniqueName="24" name="charge_geographic_description" queryTableFieldId="9"/>
    <tableColumn id="25" xr3:uid="{473467C4-8ED4-43EE-AAFF-B47EE149118E}" uniqueName="25" name="supplementary_information" queryTableFieldId="10"/>
    <tableColumn id="26" xr3:uid="{4149E510-5004-4536-811B-181EAD053DB6}" uniqueName="26" name="charge_type" queryTableFieldId="11"/>
    <tableColumn id="27" xr3:uid="{AD43CAD7-C681-48B7-BC3E-783710E934F4}" uniqueName="27" name="charge_sub_category" queryTableFieldId="12"/>
    <tableColumn id="28" xr3:uid="{6190B597-DD5F-48D4-A935-8677FF3109A1}" uniqueName="28" name="old_register_part" queryTableFieldId="13"/>
    <tableColumn id="29" xr3:uid="{982EFCD1-6BE1-4341-B7A9-002A825FFC52}" uniqueName="29" name="further_information_reference" queryTableFieldId="14"/>
    <tableColumn id="30" xr3:uid="{5DD8C5A2-2F99-4ADC-B701-E526715665CE}" uniqueName="30" name="geometry" queryTableField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AE79A1-9D63-4749-83C7-1D1D1D33C58E}" name="Table_ExternalData_19" displayName="Table_ExternalData_19" ref="A2:O3" tableType="queryTable" insertRow="1" totalsRowShown="0">
  <autoFilter ref="A2:O3" xr:uid="{B46FBB19-481E-407D-A301-EEEE25703914}"/>
  <tableColumns count="15">
    <tableColumn id="16" xr3:uid="{70CA1D0B-6C4B-4CAD-9786-F103F911B6A6}" uniqueName="16" name="originating_authority_charge_identifier" queryTableFieldId="1"/>
    <tableColumn id="17" xr3:uid="{001C980D-829B-4A53-B7C5-A90C80C2BF7D}" uniqueName="17" name="instrument" queryTableFieldId="2"/>
    <tableColumn id="18" xr3:uid="{89C69706-875A-4C26-BCB7-44B7EF07BD1F}" uniqueName="18" name="statutory_provision" queryTableFieldId="3"/>
    <tableColumn id="19" xr3:uid="{6036088F-3AFF-4840-9E29-B9222317B059}" uniqueName="19" name="registration_date" queryTableFieldId="4"/>
    <tableColumn id="20" xr3:uid="{543500A0-435A-4750-BF74-BE1BD05692F1}" uniqueName="20" name="charge_creation_date" queryTableFieldId="5"/>
    <tableColumn id="21" xr3:uid="{97A5E19F-C8A8-4B11-9787-42185A7F3CAA}" uniqueName="21" name="expiry_date" queryTableFieldId="6"/>
    <tableColumn id="22" xr3:uid="{D1388257-6A50-4D45-A9C9-7D2EF71B85D8}" uniqueName="22" name="originating_authority" queryTableFieldId="7"/>
    <tableColumn id="23" xr3:uid="{BBF213B7-BDDC-4F3D-9F88-E6F2CEE9E44C}" uniqueName="23" name="further_information_location" queryTableFieldId="8"/>
    <tableColumn id="24" xr3:uid="{979AF4DE-06ED-4290-ADC0-299C585FA2E9}" uniqueName="24" name="charge_geographic_description" queryTableFieldId="9"/>
    <tableColumn id="25" xr3:uid="{B55BABA6-432F-4719-8E5B-0444FA411C3B}" uniqueName="25" name="supplementary_information" queryTableFieldId="10"/>
    <tableColumn id="26" xr3:uid="{4DE742AB-227B-4B29-A917-F937A7794CA3}" uniqueName="26" name="charge_type" queryTableFieldId="11"/>
    <tableColumn id="27" xr3:uid="{A6D2A1EC-F039-435D-A324-D3C292A9008B}" uniqueName="27" name="charge_sub_category" queryTableFieldId="12"/>
    <tableColumn id="28" xr3:uid="{2D89EFA8-FC52-4FC4-83E3-045C0EF82FC5}" uniqueName="28" name="old_register_part" queryTableFieldId="13"/>
    <tableColumn id="29" xr3:uid="{0D5323DC-4C4F-4167-A31E-9154427FB058}" uniqueName="29" name="further_information_reference" queryTableFieldId="14"/>
    <tableColumn id="30" xr3:uid="{CED7DF11-A59A-45D4-BC9C-1DD1DBF73A4C}" uniqueName="30" name="geometry"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S27"/>
  <sheetViews>
    <sheetView showGridLines="0" tabSelected="1" zoomScale="55" zoomScaleNormal="55" workbookViewId="0"/>
  </sheetViews>
  <sheetFormatPr defaultRowHeight="14.4" x14ac:dyDescent="0.3"/>
  <cols>
    <col min="1" max="1" width="3.44140625" customWidth="1"/>
    <col min="2" max="2" width="14.6640625" style="1" bestFit="1" customWidth="1"/>
    <col min="3" max="3" width="14.109375" style="5" customWidth="1"/>
    <col min="4" max="4" width="11.5546875" style="5" bestFit="1" customWidth="1"/>
    <col min="5" max="5" width="50.88671875" style="2" customWidth="1"/>
    <col min="6" max="6" width="8.88671875" style="3"/>
    <col min="7" max="7" width="11.5546875" style="3" customWidth="1"/>
    <col min="8" max="8" width="8.88671875" style="3"/>
    <col min="9" max="9" width="8.88671875" style="4"/>
    <col min="11" max="11" width="14.6640625" customWidth="1"/>
    <col min="12" max="12" width="14.109375" customWidth="1"/>
    <col min="13" max="13" width="11.5546875" customWidth="1"/>
    <col min="14" max="14" width="82.33203125" customWidth="1"/>
    <col min="16" max="16" width="11.5546875" bestFit="1" customWidth="1"/>
    <col min="18" max="18" width="13.109375" customWidth="1"/>
    <col min="19" max="19" width="12.109375" customWidth="1"/>
  </cols>
  <sheetData>
    <row r="1" spans="2:19" ht="14.4" customHeight="1" x14ac:dyDescent="0.3">
      <c r="B1" s="60" t="s">
        <v>790</v>
      </c>
      <c r="C1" s="60"/>
      <c r="D1" s="60"/>
      <c r="E1" s="60"/>
      <c r="I1" s="35"/>
      <c r="J1" s="35"/>
      <c r="K1" s="35"/>
      <c r="L1" s="35"/>
    </row>
    <row r="2" spans="2:19" ht="14.4" customHeight="1" x14ac:dyDescent="0.3">
      <c r="B2" s="60"/>
      <c r="C2" s="60"/>
      <c r="D2" s="60"/>
      <c r="E2" s="60"/>
      <c r="H2" s="64" t="s">
        <v>67</v>
      </c>
      <c r="I2" s="64"/>
      <c r="J2" s="64"/>
      <c r="K2" s="64"/>
      <c r="L2" s="64"/>
      <c r="O2" s="61" t="s">
        <v>40</v>
      </c>
      <c r="P2" s="61"/>
      <c r="Q2" s="62" t="s">
        <v>791</v>
      </c>
      <c r="R2" s="63"/>
    </row>
    <row r="3" spans="2:19" x14ac:dyDescent="0.3">
      <c r="H3" s="64"/>
      <c r="I3" s="64"/>
      <c r="J3" s="64"/>
      <c r="K3" s="64"/>
      <c r="L3" s="64"/>
    </row>
    <row r="4" spans="2:19" ht="15" thickBot="1" x14ac:dyDescent="0.35">
      <c r="B4" s="6" t="s">
        <v>37</v>
      </c>
      <c r="C4" s="23">
        <v>53927</v>
      </c>
    </row>
    <row r="5" spans="2:19" x14ac:dyDescent="0.3">
      <c r="B5" s="13" t="s">
        <v>0</v>
      </c>
      <c r="C5" s="14" t="s">
        <v>1</v>
      </c>
      <c r="D5" s="14"/>
      <c r="E5" s="15" t="s">
        <v>2</v>
      </c>
      <c r="F5" s="16" t="s">
        <v>3</v>
      </c>
      <c r="G5" s="16" t="s">
        <v>38</v>
      </c>
      <c r="H5" s="16" t="s">
        <v>39</v>
      </c>
      <c r="I5" s="17" t="s">
        <v>36</v>
      </c>
      <c r="K5" s="13" t="s">
        <v>0</v>
      </c>
      <c r="L5" s="14" t="s">
        <v>1</v>
      </c>
      <c r="M5" s="14"/>
      <c r="N5" s="15" t="s">
        <v>2</v>
      </c>
      <c r="O5" s="16" t="s">
        <v>3</v>
      </c>
      <c r="P5" s="16" t="s">
        <v>38</v>
      </c>
      <c r="Q5" s="16" t="s">
        <v>39</v>
      </c>
      <c r="R5" s="17" t="s">
        <v>36</v>
      </c>
    </row>
    <row r="6" spans="2:19" ht="43.2" x14ac:dyDescent="0.3">
      <c r="B6" s="18" t="s">
        <v>4</v>
      </c>
      <c r="C6" s="8" t="s">
        <v>69</v>
      </c>
      <c r="D6" s="8" t="s">
        <v>27</v>
      </c>
      <c r="E6" s="7" t="s">
        <v>6</v>
      </c>
      <c r="F6" s="9">
        <v>1</v>
      </c>
      <c r="G6" s="37" t="s">
        <v>44</v>
      </c>
      <c r="H6" s="28" t="s">
        <v>45</v>
      </c>
      <c r="I6" s="27" t="str">
        <f>IF(OR('Mandatory Items'!F3="Fail",'Mandatory Items'!F4="Fail",'Mandatory Items'!F5="Fail",'Mandatory Items'!F6="Fail",'Mandatory Items'!F7="Fail",'Mandatory Items'!F8="Fail",'Mandatory Items'!F9="Fail"),"Fail","Pass")</f>
        <v>Fail</v>
      </c>
      <c r="K6" s="19" t="s">
        <v>11</v>
      </c>
      <c r="L6" s="11" t="s">
        <v>12</v>
      </c>
      <c r="M6" s="11" t="s">
        <v>27</v>
      </c>
      <c r="N6" s="11" t="s">
        <v>8</v>
      </c>
      <c r="O6" s="12">
        <v>1</v>
      </c>
      <c r="P6" s="25">
        <v>53927</v>
      </c>
      <c r="Q6" s="28">
        <f>IFERROR(($C$4-P6)/$C$4,"")</f>
        <v>0</v>
      </c>
      <c r="R6" s="48" t="str">
        <f t="shared" ref="R6:R18" si="0">IF(P6="","",IF(ROUND(Q6,6)&gt;=O6,"Pass","Fail"))</f>
        <v>Fail</v>
      </c>
    </row>
    <row r="7" spans="2:19" ht="72" x14ac:dyDescent="0.3">
      <c r="B7" s="18" t="s">
        <v>4</v>
      </c>
      <c r="C7" s="8" t="s">
        <v>5</v>
      </c>
      <c r="D7" s="8" t="s">
        <v>27</v>
      </c>
      <c r="E7" s="7" t="s">
        <v>7</v>
      </c>
      <c r="F7" s="9">
        <v>1</v>
      </c>
      <c r="G7" s="24">
        <v>0</v>
      </c>
      <c r="H7" s="28">
        <f t="shared" ref="H7:H19" si="1">($C$4-G7)/$C$4</f>
        <v>1</v>
      </c>
      <c r="I7" s="47" t="str">
        <f t="shared" ref="I7:I19" si="2">IF(G7="","",IF(ROUND(H7,6)&gt;=F7,"Pass","Fail"))</f>
        <v>Pass</v>
      </c>
      <c r="K7" s="19" t="s">
        <v>11</v>
      </c>
      <c r="L7" s="11" t="s">
        <v>12</v>
      </c>
      <c r="M7" s="11" t="s">
        <v>27</v>
      </c>
      <c r="N7" s="11" t="s">
        <v>79</v>
      </c>
      <c r="O7" s="12">
        <v>1</v>
      </c>
      <c r="P7" s="25">
        <v>0</v>
      </c>
      <c r="Q7" s="28">
        <f t="shared" ref="Q7:Q18" si="3">IFERROR(($C$4-P7)/$C$4,"")</f>
        <v>1</v>
      </c>
      <c r="R7" s="48" t="str">
        <f t="shared" si="0"/>
        <v>Pass</v>
      </c>
    </row>
    <row r="8" spans="2:19" ht="57.6" x14ac:dyDescent="0.3">
      <c r="B8" s="18" t="s">
        <v>4</v>
      </c>
      <c r="C8" s="8" t="s">
        <v>5</v>
      </c>
      <c r="D8" s="8" t="s">
        <v>27</v>
      </c>
      <c r="E8" s="8" t="s">
        <v>20</v>
      </c>
      <c r="F8" s="9">
        <v>1</v>
      </c>
      <c r="G8" s="24">
        <v>701</v>
      </c>
      <c r="H8" s="28">
        <f t="shared" si="1"/>
        <v>0.98700094572292174</v>
      </c>
      <c r="I8" s="47" t="str">
        <f t="shared" si="2"/>
        <v>Fail</v>
      </c>
      <c r="K8" s="19" t="s">
        <v>11</v>
      </c>
      <c r="L8" s="11" t="s">
        <v>12</v>
      </c>
      <c r="M8" s="11" t="s">
        <v>27</v>
      </c>
      <c r="N8" s="11" t="s">
        <v>80</v>
      </c>
      <c r="O8" s="12">
        <v>1</v>
      </c>
      <c r="P8" s="25">
        <v>0</v>
      </c>
      <c r="Q8" s="28">
        <f t="shared" si="3"/>
        <v>1</v>
      </c>
      <c r="R8" s="48" t="str">
        <f t="shared" si="0"/>
        <v>Pass</v>
      </c>
    </row>
    <row r="9" spans="2:19" ht="57.6" x14ac:dyDescent="0.3">
      <c r="B9" s="18" t="s">
        <v>4</v>
      </c>
      <c r="C9" s="8" t="s">
        <v>5</v>
      </c>
      <c r="D9" s="8" t="s">
        <v>28</v>
      </c>
      <c r="E9" s="8" t="s">
        <v>21</v>
      </c>
      <c r="F9" s="9">
        <v>1</v>
      </c>
      <c r="G9" s="24">
        <v>3825</v>
      </c>
      <c r="H9" s="28">
        <f t="shared" si="1"/>
        <v>0.92907078087043593</v>
      </c>
      <c r="I9" s="47" t="str">
        <f t="shared" si="2"/>
        <v>Fail</v>
      </c>
      <c r="K9" s="19" t="s">
        <v>11</v>
      </c>
      <c r="L9" s="11" t="s">
        <v>12</v>
      </c>
      <c r="M9" s="11" t="s">
        <v>27</v>
      </c>
      <c r="N9" s="11" t="s">
        <v>81</v>
      </c>
      <c r="O9" s="12">
        <v>1</v>
      </c>
      <c r="P9" s="25">
        <v>0</v>
      </c>
      <c r="Q9" s="28">
        <f t="shared" si="3"/>
        <v>1</v>
      </c>
      <c r="R9" s="48" t="str">
        <f t="shared" si="0"/>
        <v>Pass</v>
      </c>
    </row>
    <row r="10" spans="2:19" ht="72" x14ac:dyDescent="0.3">
      <c r="B10" s="18" t="s">
        <v>4</v>
      </c>
      <c r="C10" s="8" t="s">
        <v>70</v>
      </c>
      <c r="D10" s="8" t="s">
        <v>27</v>
      </c>
      <c r="E10" s="8" t="s">
        <v>9</v>
      </c>
      <c r="F10" s="9">
        <v>0.95</v>
      </c>
      <c r="G10" s="24">
        <v>0</v>
      </c>
      <c r="H10" s="28">
        <f t="shared" si="1"/>
        <v>1</v>
      </c>
      <c r="I10" s="47" t="str">
        <f t="shared" si="2"/>
        <v>Pass</v>
      </c>
      <c r="K10" s="19" t="s">
        <v>11</v>
      </c>
      <c r="L10" s="11" t="s">
        <v>12</v>
      </c>
      <c r="M10" s="11" t="s">
        <v>27</v>
      </c>
      <c r="N10" s="11" t="s">
        <v>84</v>
      </c>
      <c r="O10" s="12">
        <v>1</v>
      </c>
      <c r="P10" s="25">
        <v>0</v>
      </c>
      <c r="Q10" s="28">
        <f t="shared" si="3"/>
        <v>1</v>
      </c>
      <c r="R10" s="48" t="str">
        <f t="shared" si="0"/>
        <v>Pass</v>
      </c>
    </row>
    <row r="11" spans="2:19" ht="43.2" x14ac:dyDescent="0.3">
      <c r="B11" s="18" t="s">
        <v>4</v>
      </c>
      <c r="C11" s="8" t="s">
        <v>69</v>
      </c>
      <c r="D11" s="8" t="s">
        <v>27</v>
      </c>
      <c r="E11" s="8" t="s">
        <v>10</v>
      </c>
      <c r="F11" s="9">
        <v>1</v>
      </c>
      <c r="G11" s="24">
        <v>0</v>
      </c>
      <c r="H11" s="28">
        <f t="shared" si="1"/>
        <v>1</v>
      </c>
      <c r="I11" s="47" t="str">
        <f t="shared" si="2"/>
        <v>Pass</v>
      </c>
      <c r="K11" s="22" t="s">
        <v>15</v>
      </c>
      <c r="L11" s="21" t="s">
        <v>83</v>
      </c>
      <c r="M11" s="11" t="s">
        <v>27</v>
      </c>
      <c r="N11" s="10" t="s">
        <v>14</v>
      </c>
      <c r="O11" s="12">
        <v>1</v>
      </c>
      <c r="P11" s="25">
        <v>0</v>
      </c>
      <c r="Q11" s="28">
        <f t="shared" si="3"/>
        <v>1</v>
      </c>
      <c r="R11" s="48" t="str">
        <f t="shared" si="0"/>
        <v>Pass</v>
      </c>
    </row>
    <row r="12" spans="2:19" ht="28.8" x14ac:dyDescent="0.3">
      <c r="B12" s="18" t="s">
        <v>4</v>
      </c>
      <c r="C12" s="8" t="s">
        <v>5</v>
      </c>
      <c r="D12" s="8" t="s">
        <v>27</v>
      </c>
      <c r="E12" s="8" t="s">
        <v>13</v>
      </c>
      <c r="F12" s="9">
        <v>1</v>
      </c>
      <c r="G12" s="24">
        <v>699</v>
      </c>
      <c r="H12" s="28">
        <f t="shared" si="1"/>
        <v>0.98703803289632286</v>
      </c>
      <c r="I12" s="47" t="str">
        <f t="shared" si="2"/>
        <v>Fail</v>
      </c>
      <c r="K12" s="19" t="s">
        <v>15</v>
      </c>
      <c r="L12" s="21" t="s">
        <v>83</v>
      </c>
      <c r="M12" s="21" t="s">
        <v>27</v>
      </c>
      <c r="N12" s="11" t="s">
        <v>71</v>
      </c>
      <c r="O12" s="12">
        <v>1</v>
      </c>
      <c r="P12" s="25">
        <v>0</v>
      </c>
      <c r="Q12" s="28">
        <f t="shared" si="3"/>
        <v>1</v>
      </c>
      <c r="R12" s="48" t="str">
        <f t="shared" si="0"/>
        <v>Pass</v>
      </c>
      <c r="S12" s="49" t="s">
        <v>66</v>
      </c>
    </row>
    <row r="13" spans="2:19" ht="41.4" x14ac:dyDescent="0.3">
      <c r="B13" s="18" t="s">
        <v>4</v>
      </c>
      <c r="C13" s="8" t="s">
        <v>5</v>
      </c>
      <c r="D13" s="8" t="s">
        <v>27</v>
      </c>
      <c r="E13" s="29" t="s">
        <v>17</v>
      </c>
      <c r="F13" s="9">
        <v>1</v>
      </c>
      <c r="G13" s="24">
        <v>0</v>
      </c>
      <c r="H13" s="28">
        <f t="shared" si="1"/>
        <v>1</v>
      </c>
      <c r="I13" s="47" t="str">
        <f t="shared" si="2"/>
        <v>Pass</v>
      </c>
      <c r="K13" s="19" t="s">
        <v>11</v>
      </c>
      <c r="L13" s="21" t="s">
        <v>12</v>
      </c>
      <c r="M13" s="21" t="s">
        <v>27</v>
      </c>
      <c r="N13" s="43" t="s">
        <v>82</v>
      </c>
      <c r="O13" s="12">
        <v>1</v>
      </c>
      <c r="P13" s="25">
        <v>0</v>
      </c>
      <c r="Q13" s="28">
        <f t="shared" si="3"/>
        <v>1</v>
      </c>
      <c r="R13" s="48" t="str">
        <f t="shared" si="0"/>
        <v>Pass</v>
      </c>
    </row>
    <row r="14" spans="2:19" ht="28.8" x14ac:dyDescent="0.3">
      <c r="B14" s="18" t="s">
        <v>4</v>
      </c>
      <c r="C14" s="8" t="s">
        <v>19</v>
      </c>
      <c r="D14" s="8" t="s">
        <v>27</v>
      </c>
      <c r="E14" s="8" t="s">
        <v>18</v>
      </c>
      <c r="F14" s="9">
        <v>0.95</v>
      </c>
      <c r="G14" s="24">
        <v>0</v>
      </c>
      <c r="H14" s="28">
        <f t="shared" si="1"/>
        <v>1</v>
      </c>
      <c r="I14" s="47" t="str">
        <f t="shared" si="2"/>
        <v>Pass</v>
      </c>
      <c r="K14" s="19" t="s">
        <v>16</v>
      </c>
      <c r="L14" s="21" t="s">
        <v>26</v>
      </c>
      <c r="M14" s="11" t="s">
        <v>28</v>
      </c>
      <c r="N14" s="10" t="s">
        <v>22</v>
      </c>
      <c r="O14" s="12">
        <v>1</v>
      </c>
      <c r="P14" s="25">
        <v>0</v>
      </c>
      <c r="Q14" s="28">
        <f t="shared" si="3"/>
        <v>1</v>
      </c>
      <c r="R14" s="48" t="str">
        <f t="shared" si="0"/>
        <v>Pass</v>
      </c>
    </row>
    <row r="15" spans="2:19" ht="28.8" x14ac:dyDescent="0.3">
      <c r="B15" s="18" t="s">
        <v>4</v>
      </c>
      <c r="C15" s="8" t="s">
        <v>5</v>
      </c>
      <c r="D15" s="8" t="s">
        <v>27</v>
      </c>
      <c r="E15" s="8" t="s">
        <v>29</v>
      </c>
      <c r="F15" s="9">
        <v>1</v>
      </c>
      <c r="G15" s="24">
        <v>0</v>
      </c>
      <c r="H15" s="28">
        <f t="shared" si="1"/>
        <v>1</v>
      </c>
      <c r="I15" s="47" t="str">
        <f t="shared" si="2"/>
        <v>Pass</v>
      </c>
      <c r="K15" s="19" t="s">
        <v>16</v>
      </c>
      <c r="L15" s="21" t="s">
        <v>23</v>
      </c>
      <c r="M15" s="11" t="s">
        <v>28</v>
      </c>
      <c r="N15" s="10" t="s">
        <v>24</v>
      </c>
      <c r="O15" s="12">
        <v>1</v>
      </c>
      <c r="P15" s="25">
        <v>0</v>
      </c>
      <c r="Q15" s="28">
        <f t="shared" si="3"/>
        <v>1</v>
      </c>
      <c r="R15" s="48" t="str">
        <f t="shared" si="0"/>
        <v>Pass</v>
      </c>
    </row>
    <row r="16" spans="2:19" ht="28.8" x14ac:dyDescent="0.3">
      <c r="B16" s="18" t="s">
        <v>4</v>
      </c>
      <c r="C16" s="8" t="s">
        <v>5</v>
      </c>
      <c r="D16" s="8" t="s">
        <v>27</v>
      </c>
      <c r="E16" s="8" t="s">
        <v>30</v>
      </c>
      <c r="F16" s="9">
        <v>1</v>
      </c>
      <c r="G16" s="24">
        <v>0</v>
      </c>
      <c r="H16" s="28">
        <f t="shared" si="1"/>
        <v>1</v>
      </c>
      <c r="I16" s="47" t="str">
        <f t="shared" si="2"/>
        <v>Pass</v>
      </c>
      <c r="K16" s="22" t="s">
        <v>16</v>
      </c>
      <c r="L16" s="21" t="s">
        <v>23</v>
      </c>
      <c r="M16" s="21" t="s">
        <v>27</v>
      </c>
      <c r="N16" s="11" t="s">
        <v>35</v>
      </c>
      <c r="O16" s="12">
        <v>1</v>
      </c>
      <c r="P16" s="25">
        <v>0</v>
      </c>
      <c r="Q16" s="28">
        <f t="shared" si="3"/>
        <v>1</v>
      </c>
      <c r="R16" s="48" t="str">
        <f t="shared" si="0"/>
        <v>Pass</v>
      </c>
    </row>
    <row r="17" spans="2:18" ht="28.8" x14ac:dyDescent="0.3">
      <c r="B17" s="18" t="s">
        <v>4</v>
      </c>
      <c r="C17" s="8" t="s">
        <v>5</v>
      </c>
      <c r="D17" s="8" t="s">
        <v>27</v>
      </c>
      <c r="E17" s="8" t="s">
        <v>31</v>
      </c>
      <c r="F17" s="9">
        <v>1</v>
      </c>
      <c r="G17" s="24">
        <v>0</v>
      </c>
      <c r="H17" s="28">
        <f t="shared" si="1"/>
        <v>1</v>
      </c>
      <c r="I17" s="47" t="str">
        <f t="shared" si="2"/>
        <v>Pass</v>
      </c>
      <c r="K17" s="19" t="s">
        <v>16</v>
      </c>
      <c r="L17" s="21" t="s">
        <v>23</v>
      </c>
      <c r="M17" s="21" t="s">
        <v>27</v>
      </c>
      <c r="N17" s="11" t="s">
        <v>33</v>
      </c>
      <c r="O17" s="12">
        <v>1</v>
      </c>
      <c r="P17" s="25">
        <v>0</v>
      </c>
      <c r="Q17" s="28">
        <f t="shared" si="3"/>
        <v>1</v>
      </c>
      <c r="R17" s="48" t="str">
        <f t="shared" si="0"/>
        <v>Pass</v>
      </c>
    </row>
    <row r="18" spans="2:18" ht="43.8" thickBot="1" x14ac:dyDescent="0.35">
      <c r="B18" s="18" t="s">
        <v>4</v>
      </c>
      <c r="C18" s="8" t="s">
        <v>5</v>
      </c>
      <c r="D18" s="8" t="s">
        <v>27</v>
      </c>
      <c r="E18" s="8" t="s">
        <v>32</v>
      </c>
      <c r="F18" s="9">
        <v>1</v>
      </c>
      <c r="G18" s="24">
        <v>12918</v>
      </c>
      <c r="H18" s="28">
        <f t="shared" si="1"/>
        <v>0.76045394700242919</v>
      </c>
      <c r="I18" s="47" t="str">
        <f t="shared" si="2"/>
        <v>Fail</v>
      </c>
      <c r="K18" s="20" t="s">
        <v>16</v>
      </c>
      <c r="L18" s="41" t="s">
        <v>26</v>
      </c>
      <c r="M18" s="42" t="s">
        <v>28</v>
      </c>
      <c r="N18" s="42" t="s">
        <v>25</v>
      </c>
      <c r="O18" s="12">
        <v>1</v>
      </c>
      <c r="P18" s="26">
        <v>84</v>
      </c>
      <c r="Q18" s="34">
        <f t="shared" si="3"/>
        <v>0.99844233871715471</v>
      </c>
      <c r="R18" s="51" t="str">
        <f t="shared" si="0"/>
        <v>Fail</v>
      </c>
    </row>
    <row r="19" spans="2:18" ht="31.8" thickBot="1" x14ac:dyDescent="0.35">
      <c r="B19" s="30" t="s">
        <v>4</v>
      </c>
      <c r="C19" s="31" t="s">
        <v>5</v>
      </c>
      <c r="D19" s="31" t="s">
        <v>27</v>
      </c>
      <c r="E19" s="31" t="s">
        <v>34</v>
      </c>
      <c r="F19" s="32">
        <v>1</v>
      </c>
      <c r="G19" s="33">
        <v>0</v>
      </c>
      <c r="H19" s="34">
        <f t="shared" si="1"/>
        <v>1</v>
      </c>
      <c r="I19" s="50" t="str">
        <f t="shared" si="2"/>
        <v>Pass</v>
      </c>
      <c r="L19" s="65" t="s">
        <v>47</v>
      </c>
      <c r="M19" s="66"/>
      <c r="N19" s="40" t="str">
        <f>IF(OR(I6="FAIL",I7="FAIL",I8="FAIL",I9="FAIL",I10="FAIL",I11="FAIL",I12="FAIL",I13="FAIL",I14="FAIL",I15="FAIL",I16="FAIL",I17="FAIL",I18="FAIL",I19="FAIL",R6="FAIL",R7="FAIL",R8="FAIL",R9="FAIL",R10="FAIL",R11="FAIL",R12="FAIL",R13="FAIL",R14="FAIL",R15="FAIL",R16="FAIL",R17="FAIL",R18="FAIL"),"Fail","Pass")</f>
        <v>Fail</v>
      </c>
    </row>
    <row r="22" spans="2:18" ht="15" thickBot="1" x14ac:dyDescent="0.35"/>
    <row r="23" spans="2:18" ht="23.4" x14ac:dyDescent="0.45">
      <c r="L23" s="54" t="s">
        <v>4</v>
      </c>
      <c r="M23" s="55"/>
      <c r="N23" s="45" t="str">
        <f>IF(OR(I6="",I7="",I8="",I9="",I10="",I11="",I12="",I13="",I14="",I15="",I16="",I17="",I18="",I19=""),"Further checks required",IF(AND(I6="Pass",I7="Pass",I8="Pass",I9="Pass",I10="Pass",I11="Pass",I12="Pass",I13="Pass",I14="Pass",I15="Pass",I16="Pass",I17="Pass",I18="Pass",I19="Pass"),"Pass","Fail"))</f>
        <v>Fail</v>
      </c>
    </row>
    <row r="24" spans="2:18" ht="23.4" x14ac:dyDescent="0.45">
      <c r="L24" s="56" t="s">
        <v>11</v>
      </c>
      <c r="M24" s="57"/>
      <c r="N24" s="44" t="str">
        <f>IF(OR(R6="",R7="",R8="",R9="",R10="",R13=""),"Further checks required",IF(AND(R6="Pass",R7="Pass",R8="Pass",R9="Pass",R10="Pass",R13="Pass"),"Pass","Fail"))</f>
        <v>Fail</v>
      </c>
    </row>
    <row r="25" spans="2:18" ht="23.4" x14ac:dyDescent="0.45">
      <c r="L25" s="56" t="s">
        <v>15</v>
      </c>
      <c r="M25" s="57"/>
      <c r="N25" s="44" t="str">
        <f>IF(OR(R11="",R12=""),"Further checks required",IF(AND(R11="Pass",R12="Pass"),"Pass","Fail"))</f>
        <v>Pass</v>
      </c>
    </row>
    <row r="26" spans="2:18" ht="23.4" x14ac:dyDescent="0.45">
      <c r="L26" s="56" t="s">
        <v>16</v>
      </c>
      <c r="M26" s="57"/>
      <c r="N26" s="44" t="str">
        <f>IF(OR(R18="",R14="",R15="",R16="",R17=""),"Further checks required",IF(AND(R18="Pass",R14="Pass",R15="Pass",R16="Pass",R17="Pass"),"Pass","Fail"))</f>
        <v>Fail</v>
      </c>
    </row>
    <row r="27" spans="2:18" ht="24" thickBot="1" x14ac:dyDescent="0.5">
      <c r="L27" s="58"/>
      <c r="M27" s="59"/>
      <c r="N27" s="46"/>
    </row>
  </sheetData>
  <mergeCells count="10">
    <mergeCell ref="B1:E2"/>
    <mergeCell ref="O2:P2"/>
    <mergeCell ref="Q2:R2"/>
    <mergeCell ref="H2:L3"/>
    <mergeCell ref="L19:M19"/>
    <mergeCell ref="L23:M23"/>
    <mergeCell ref="L24:M24"/>
    <mergeCell ref="L25:M25"/>
    <mergeCell ref="L26:M26"/>
    <mergeCell ref="L27:M27"/>
  </mergeCells>
  <conditionalFormatting sqref="I6:I19">
    <cfRule type="expression" dxfId="10" priority="8">
      <formula>$I6="Pass"</formula>
    </cfRule>
    <cfRule type="expression" dxfId="9" priority="9">
      <formula>$I6="Fail"</formula>
    </cfRule>
  </conditionalFormatting>
  <conditionalFormatting sqref="N19">
    <cfRule type="expression" dxfId="8" priority="6">
      <formula>$N$19="Pass"</formula>
    </cfRule>
    <cfRule type="expression" dxfId="7" priority="7">
      <formula>$N$19="Fail"</formula>
    </cfRule>
  </conditionalFormatting>
  <conditionalFormatting sqref="R6:R18">
    <cfRule type="expression" dxfId="6" priority="4">
      <formula>$R6="Pass"</formula>
    </cfRule>
    <cfRule type="expression" dxfId="5" priority="5">
      <formula>$R6="Fail"</formula>
    </cfRule>
  </conditionalFormatting>
  <conditionalFormatting sqref="N23:N27">
    <cfRule type="expression" dxfId="4" priority="1">
      <formula>$N23="Further checks required"</formula>
    </cfRule>
    <cfRule type="expression" dxfId="3" priority="2">
      <formula>$N23="Pass"</formula>
    </cfRule>
    <cfRule type="expression" dxfId="2" priority="3">
      <formula>$N23="Fail"</formula>
    </cfRule>
  </conditionalFormatting>
  <hyperlinks>
    <hyperlink ref="G6" location="'Mandatory Items'!A1" display="Data Set" xr:uid="{00000000-0004-0000-0000-000000000000}"/>
    <hyperlink ref="I8" location="Sheet3!A1" display="Sheet3!A1" xr:uid="{00000000-0004-0000-0000-000001000000}"/>
    <hyperlink ref="I9" location="Sheet4!A1" display="Sheet4!A1" xr:uid="{00000000-0004-0000-0000-000002000000}"/>
    <hyperlink ref="I10" location="Sheet5!A1" display="Sheet5!A1" xr:uid="{00000000-0004-0000-0000-000003000000}"/>
    <hyperlink ref="I11" location="Sheet6!A1" display="Sheet6!A1" xr:uid="{00000000-0004-0000-0000-000004000000}"/>
    <hyperlink ref="I12" location="Sheet7!A1" display="Sheet7!A1" xr:uid="{00000000-0004-0000-0000-000005000000}"/>
    <hyperlink ref="I13" location="Sheet8!A1" display="Sheet8!A1" xr:uid="{00000000-0004-0000-0000-000006000000}"/>
    <hyperlink ref="I14" location="Sheet9!A1" display="Sheet9!A1" xr:uid="{00000000-0004-0000-0000-000007000000}"/>
    <hyperlink ref="I15" location="Sheet10!A1" display="Sheet10!A1" xr:uid="{00000000-0004-0000-0000-000008000000}"/>
    <hyperlink ref="I16" location="Sheet12!A1" display="Sheet12!A1" xr:uid="{00000000-0004-0000-0000-000009000000}"/>
    <hyperlink ref="I17" location="Sheet11!A1" display="Sheet11!A1" xr:uid="{00000000-0004-0000-0000-00000A000000}"/>
    <hyperlink ref="I18" location="Sheet13!A1" display="Sheet13!A1" xr:uid="{00000000-0004-0000-0000-00000B000000}"/>
    <hyperlink ref="R11" location="Sheet20!A1" display="Sheet20!A1" xr:uid="{00000000-0004-0000-0000-00000C000000}"/>
    <hyperlink ref="R6" location="Sheet15!A1" display="Sheet15!A1" xr:uid="{00000000-0004-0000-0000-00000D000000}"/>
    <hyperlink ref="R7" location="Sheet16!A1" display="Sheet16!A1" xr:uid="{00000000-0004-0000-0000-00000E000000}"/>
    <hyperlink ref="R8" location="Sheet17!A1" display="Sheet17!A1" xr:uid="{00000000-0004-0000-0000-00000F000000}"/>
    <hyperlink ref="R9" location="Sheet18!A1" display="Sheet18!A1" xr:uid="{00000000-0004-0000-0000-000010000000}"/>
    <hyperlink ref="R10" location="Sheet19!A1" display="Sheet19!A1" xr:uid="{00000000-0004-0000-0000-000011000000}"/>
    <hyperlink ref="R13" location="Sheet23!A1" display="Sheet23!A1" xr:uid="{00000000-0004-0000-0000-000012000000}"/>
    <hyperlink ref="R14" location="Sheet27!A1" display="Sheet27!A1" xr:uid="{00000000-0004-0000-0000-000013000000}"/>
    <hyperlink ref="R16" location="Sheet24!A1" display="Sheet24!A1" xr:uid="{00000000-0004-0000-0000-000014000000}"/>
    <hyperlink ref="R17" location="Sheet25!A1" display="Sheet25!A1" xr:uid="{00000000-0004-0000-0000-000015000000}"/>
    <hyperlink ref="R12" location="Sheet21!A1" display="Sheet21!A1" xr:uid="{00000000-0004-0000-0000-000016000000}"/>
    <hyperlink ref="S12" location="Sheet22!A1" display="expiry date Fail data" xr:uid="{00000000-0004-0000-0000-000017000000}"/>
    <hyperlink ref="I7" location="Sheet2!A1" display="Sheet2!A1" xr:uid="{00000000-0004-0000-0000-000018000000}"/>
    <hyperlink ref="I19" location="Sheet14!A1" display="Sheet14!A1" xr:uid="{00000000-0004-0000-0000-000019000000}"/>
    <hyperlink ref="R15" location="Sheet26!A1" display="Sheet26!A1" xr:uid="{00000000-0004-0000-0000-00001A000000}"/>
    <hyperlink ref="R18" location="Sheet28!A1" display="Sheet28!A1" xr:uid="{00000000-0004-0000-0000-00001B000000}"/>
  </hyperlinks>
  <pageMargins left="0.7" right="0.7" top="0.75" bottom="0.75" header="0.3" footer="0.3"/>
  <pageSetup orientation="portrait" r:id="rId1"/>
  <drawing r:id="rId2"/>
  <legacyDrawing r:id="rId3"/>
  <controls>
    <mc:AlternateContent xmlns:mc="http://schemas.openxmlformats.org/markup-compatibility/2006">
      <mc:Choice Requires="x14">
        <control shapeId="1028" r:id="rId4" name="CommandButton4">
          <controlPr defaultSize="0" autoLine="0" r:id="rId5">
            <anchor moveWithCells="1">
              <from>
                <xdr:col>13</xdr:col>
                <xdr:colOff>3459480</xdr:colOff>
                <xdr:row>1</xdr:row>
                <xdr:rowOff>0</xdr:rowOff>
              </from>
              <to>
                <xdr:col>13</xdr:col>
                <xdr:colOff>4411980</xdr:colOff>
                <xdr:row>3</xdr:row>
                <xdr:rowOff>15240</xdr:rowOff>
              </to>
            </anchor>
          </controlPr>
        </control>
      </mc:Choice>
      <mc:Fallback>
        <control shapeId="1028" r:id="rId4" name="CommandButton4"/>
      </mc:Fallback>
    </mc:AlternateContent>
    <mc:AlternateContent xmlns:mc="http://schemas.openxmlformats.org/markup-compatibility/2006">
      <mc:Choice Requires="x14">
        <control shapeId="1029" r:id="rId6" name="Up">
          <controlPr defaultSize="0" autoLine="0" autoPict="0" r:id="rId7">
            <anchor moveWithCells="1">
              <from>
                <xdr:col>12</xdr:col>
                <xdr:colOff>106680</xdr:colOff>
                <xdr:row>1</xdr:row>
                <xdr:rowOff>0</xdr:rowOff>
              </from>
              <to>
                <xdr:col>13</xdr:col>
                <xdr:colOff>708660</xdr:colOff>
                <xdr:row>3</xdr:row>
                <xdr:rowOff>22860</xdr:rowOff>
              </to>
            </anchor>
          </controlPr>
        </control>
      </mc:Choice>
      <mc:Fallback>
        <control shapeId="1029" r:id="rId6" name="Up"/>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O100"/>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32" bestFit="1" customWidth="1"/>
    <col min="10" max="10" width="29.109375" bestFit="1" customWidth="1"/>
    <col min="11" max="11" width="14.88671875" bestFit="1" customWidth="1"/>
    <col min="12" max="12" width="23" bestFit="1" customWidth="1"/>
    <col min="13" max="13" width="19.33203125" bestFit="1" customWidth="1"/>
    <col min="14" max="14" width="31.5546875" bestFit="1" customWidth="1"/>
    <col min="15" max="15" width="81.10937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row r="3" spans="1:15" x14ac:dyDescent="0.3">
      <c r="A3" t="s">
        <v>523</v>
      </c>
      <c r="M3" t="s">
        <v>386</v>
      </c>
      <c r="O3" t="s">
        <v>804</v>
      </c>
    </row>
    <row r="4" spans="1:15" x14ac:dyDescent="0.3">
      <c r="A4" t="s">
        <v>348</v>
      </c>
      <c r="M4" t="s">
        <v>386</v>
      </c>
      <c r="O4" t="s">
        <v>804</v>
      </c>
    </row>
    <row r="5" spans="1:15" x14ac:dyDescent="0.3">
      <c r="A5" t="s">
        <v>488</v>
      </c>
      <c r="M5" t="s">
        <v>386</v>
      </c>
      <c r="O5" t="s">
        <v>804</v>
      </c>
    </row>
    <row r="6" spans="1:15" x14ac:dyDescent="0.3">
      <c r="A6" t="s">
        <v>304</v>
      </c>
      <c r="M6" t="s">
        <v>386</v>
      </c>
      <c r="O6" t="s">
        <v>804</v>
      </c>
    </row>
    <row r="7" spans="1:15" x14ac:dyDescent="0.3">
      <c r="A7" t="s">
        <v>552</v>
      </c>
      <c r="O7" t="s">
        <v>804</v>
      </c>
    </row>
    <row r="8" spans="1:15" x14ac:dyDescent="0.3">
      <c r="A8" t="s">
        <v>197</v>
      </c>
      <c r="O8" t="s">
        <v>804</v>
      </c>
    </row>
    <row r="9" spans="1:15" x14ac:dyDescent="0.3">
      <c r="A9" t="s">
        <v>479</v>
      </c>
      <c r="O9" t="s">
        <v>804</v>
      </c>
    </row>
    <row r="10" spans="1:15" x14ac:dyDescent="0.3">
      <c r="A10" t="s">
        <v>550</v>
      </c>
    </row>
    <row r="11" spans="1:15" x14ac:dyDescent="0.3">
      <c r="A11" t="s">
        <v>436</v>
      </c>
      <c r="O11" t="s">
        <v>804</v>
      </c>
    </row>
    <row r="12" spans="1:15" x14ac:dyDescent="0.3">
      <c r="A12" t="s">
        <v>511</v>
      </c>
      <c r="O12" t="s">
        <v>804</v>
      </c>
    </row>
    <row r="13" spans="1:15" x14ac:dyDescent="0.3">
      <c r="A13" t="s">
        <v>279</v>
      </c>
      <c r="O13" t="s">
        <v>804</v>
      </c>
    </row>
    <row r="14" spans="1:15" x14ac:dyDescent="0.3">
      <c r="A14" t="s">
        <v>499</v>
      </c>
      <c r="O14" t="s">
        <v>804</v>
      </c>
    </row>
    <row r="15" spans="1:15" x14ac:dyDescent="0.3">
      <c r="A15" t="s">
        <v>438</v>
      </c>
    </row>
    <row r="16" spans="1:15" x14ac:dyDescent="0.3">
      <c r="A16" t="s">
        <v>508</v>
      </c>
    </row>
    <row r="17" spans="1:15" x14ac:dyDescent="0.3">
      <c r="A17" t="s">
        <v>289</v>
      </c>
    </row>
    <row r="18" spans="1:15" x14ac:dyDescent="0.3">
      <c r="A18" t="s">
        <v>262</v>
      </c>
    </row>
    <row r="19" spans="1:15" x14ac:dyDescent="0.3">
      <c r="A19" t="s">
        <v>384</v>
      </c>
    </row>
    <row r="20" spans="1:15" x14ac:dyDescent="0.3">
      <c r="A20" t="s">
        <v>547</v>
      </c>
    </row>
    <row r="21" spans="1:15" x14ac:dyDescent="0.3">
      <c r="A21" t="s">
        <v>229</v>
      </c>
    </row>
    <row r="22" spans="1:15" x14ac:dyDescent="0.3">
      <c r="A22" t="s">
        <v>211</v>
      </c>
    </row>
    <row r="23" spans="1:15" x14ac:dyDescent="0.3">
      <c r="A23" t="s">
        <v>474</v>
      </c>
    </row>
    <row r="24" spans="1:15" x14ac:dyDescent="0.3">
      <c r="A24" t="s">
        <v>193</v>
      </c>
    </row>
    <row r="25" spans="1:15" x14ac:dyDescent="0.3">
      <c r="A25" t="s">
        <v>273</v>
      </c>
      <c r="O25" t="s">
        <v>804</v>
      </c>
    </row>
    <row r="26" spans="1:15" x14ac:dyDescent="0.3">
      <c r="A26" t="s">
        <v>245</v>
      </c>
    </row>
    <row r="27" spans="1:15" x14ac:dyDescent="0.3">
      <c r="A27" t="s">
        <v>362</v>
      </c>
    </row>
    <row r="28" spans="1:15" x14ac:dyDescent="0.3">
      <c r="A28" t="s">
        <v>510</v>
      </c>
    </row>
    <row r="29" spans="1:15" x14ac:dyDescent="0.3">
      <c r="A29" t="s">
        <v>349</v>
      </c>
    </row>
    <row r="30" spans="1:15" x14ac:dyDescent="0.3">
      <c r="A30" t="s">
        <v>453</v>
      </c>
    </row>
    <row r="31" spans="1:15" x14ac:dyDescent="0.3">
      <c r="A31" t="s">
        <v>509</v>
      </c>
    </row>
    <row r="32" spans="1:15" x14ac:dyDescent="0.3">
      <c r="A32" t="s">
        <v>318</v>
      </c>
    </row>
    <row r="33" spans="1:15" x14ac:dyDescent="0.3">
      <c r="A33" t="s">
        <v>367</v>
      </c>
    </row>
    <row r="34" spans="1:15" x14ac:dyDescent="0.3">
      <c r="A34" t="s">
        <v>341</v>
      </c>
    </row>
    <row r="35" spans="1:15" x14ac:dyDescent="0.3">
      <c r="A35" t="s">
        <v>257</v>
      </c>
    </row>
    <row r="36" spans="1:15" x14ac:dyDescent="0.3">
      <c r="A36" t="s">
        <v>357</v>
      </c>
      <c r="O36" t="s">
        <v>804</v>
      </c>
    </row>
    <row r="37" spans="1:15" x14ac:dyDescent="0.3">
      <c r="A37" t="s">
        <v>268</v>
      </c>
    </row>
    <row r="38" spans="1:15" x14ac:dyDescent="0.3">
      <c r="A38" t="s">
        <v>342</v>
      </c>
    </row>
    <row r="39" spans="1:15" x14ac:dyDescent="0.3">
      <c r="A39" t="s">
        <v>216</v>
      </c>
    </row>
    <row r="40" spans="1:15" x14ac:dyDescent="0.3">
      <c r="A40" t="s">
        <v>462</v>
      </c>
    </row>
    <row r="41" spans="1:15" x14ac:dyDescent="0.3">
      <c r="A41" t="s">
        <v>230</v>
      </c>
    </row>
    <row r="42" spans="1:15" x14ac:dyDescent="0.3">
      <c r="A42" t="s">
        <v>225</v>
      </c>
    </row>
    <row r="43" spans="1:15" x14ac:dyDescent="0.3">
      <c r="A43" t="s">
        <v>553</v>
      </c>
    </row>
    <row r="44" spans="1:15" x14ac:dyDescent="0.3">
      <c r="A44" t="s">
        <v>404</v>
      </c>
    </row>
    <row r="45" spans="1:15" x14ac:dyDescent="0.3">
      <c r="A45" t="s">
        <v>455</v>
      </c>
    </row>
    <row r="46" spans="1:15" x14ac:dyDescent="0.3">
      <c r="A46" t="s">
        <v>407</v>
      </c>
    </row>
    <row r="47" spans="1:15" x14ac:dyDescent="0.3">
      <c r="A47" t="s">
        <v>542</v>
      </c>
    </row>
    <row r="48" spans="1:15" x14ac:dyDescent="0.3">
      <c r="A48" t="s">
        <v>290</v>
      </c>
      <c r="O48" t="s">
        <v>804</v>
      </c>
    </row>
    <row r="49" spans="1:1" x14ac:dyDescent="0.3">
      <c r="A49" t="s">
        <v>207</v>
      </c>
    </row>
    <row r="50" spans="1:1" x14ac:dyDescent="0.3">
      <c r="A50" t="s">
        <v>276</v>
      </c>
    </row>
    <row r="51" spans="1:1" x14ac:dyDescent="0.3">
      <c r="A51" t="s">
        <v>385</v>
      </c>
    </row>
    <row r="52" spans="1:1" x14ac:dyDescent="0.3">
      <c r="A52" t="s">
        <v>406</v>
      </c>
    </row>
    <row r="53" spans="1:1" x14ac:dyDescent="0.3">
      <c r="A53" t="s">
        <v>401</v>
      </c>
    </row>
    <row r="54" spans="1:1" x14ac:dyDescent="0.3">
      <c r="A54" t="s">
        <v>518</v>
      </c>
    </row>
    <row r="55" spans="1:1" x14ac:dyDescent="0.3">
      <c r="A55" t="s">
        <v>223</v>
      </c>
    </row>
    <row r="56" spans="1:1" x14ac:dyDescent="0.3">
      <c r="A56" t="s">
        <v>334</v>
      </c>
    </row>
    <row r="57" spans="1:1" x14ac:dyDescent="0.3">
      <c r="A57" t="s">
        <v>452</v>
      </c>
    </row>
    <row r="58" spans="1:1" x14ac:dyDescent="0.3">
      <c r="A58" t="s">
        <v>431</v>
      </c>
    </row>
    <row r="59" spans="1:1" x14ac:dyDescent="0.3">
      <c r="A59" t="s">
        <v>461</v>
      </c>
    </row>
    <row r="60" spans="1:1" x14ac:dyDescent="0.3">
      <c r="A60" t="s">
        <v>238</v>
      </c>
    </row>
    <row r="61" spans="1:1" x14ac:dyDescent="0.3">
      <c r="A61" t="s">
        <v>464</v>
      </c>
    </row>
    <row r="62" spans="1:1" x14ac:dyDescent="0.3">
      <c r="A62" t="s">
        <v>503</v>
      </c>
    </row>
    <row r="63" spans="1:1" x14ac:dyDescent="0.3">
      <c r="A63" t="s">
        <v>484</v>
      </c>
    </row>
    <row r="64" spans="1:1" x14ac:dyDescent="0.3">
      <c r="A64" t="s">
        <v>423</v>
      </c>
    </row>
    <row r="65" spans="1:15" x14ac:dyDescent="0.3">
      <c r="A65" t="s">
        <v>533</v>
      </c>
    </row>
    <row r="66" spans="1:15" x14ac:dyDescent="0.3">
      <c r="A66" t="s">
        <v>271</v>
      </c>
    </row>
    <row r="67" spans="1:15" x14ac:dyDescent="0.3">
      <c r="A67" t="s">
        <v>432</v>
      </c>
    </row>
    <row r="68" spans="1:15" x14ac:dyDescent="0.3">
      <c r="A68" t="s">
        <v>417</v>
      </c>
    </row>
    <row r="69" spans="1:15" x14ac:dyDescent="0.3">
      <c r="A69" t="s">
        <v>516</v>
      </c>
    </row>
    <row r="70" spans="1:15" x14ac:dyDescent="0.3">
      <c r="A70" t="s">
        <v>549</v>
      </c>
      <c r="O70" t="s">
        <v>804</v>
      </c>
    </row>
    <row r="71" spans="1:15" x14ac:dyDescent="0.3">
      <c r="A71" t="s">
        <v>327</v>
      </c>
    </row>
    <row r="72" spans="1:15" x14ac:dyDescent="0.3">
      <c r="A72" t="s">
        <v>402</v>
      </c>
    </row>
    <row r="73" spans="1:15" x14ac:dyDescent="0.3">
      <c r="A73" t="s">
        <v>353</v>
      </c>
    </row>
    <row r="74" spans="1:15" x14ac:dyDescent="0.3">
      <c r="A74" t="s">
        <v>351</v>
      </c>
    </row>
    <row r="75" spans="1:15" x14ac:dyDescent="0.3">
      <c r="A75" t="s">
        <v>282</v>
      </c>
    </row>
    <row r="76" spans="1:15" x14ac:dyDescent="0.3">
      <c r="A76" t="s">
        <v>420</v>
      </c>
    </row>
    <row r="77" spans="1:15" x14ac:dyDescent="0.3">
      <c r="A77" t="s">
        <v>536</v>
      </c>
    </row>
    <row r="78" spans="1:15" x14ac:dyDescent="0.3">
      <c r="A78" t="s">
        <v>308</v>
      </c>
    </row>
    <row r="79" spans="1:15" x14ac:dyDescent="0.3">
      <c r="A79" t="s">
        <v>419</v>
      </c>
    </row>
    <row r="80" spans="1:15" x14ac:dyDescent="0.3">
      <c r="A80" t="s">
        <v>365</v>
      </c>
    </row>
    <row r="81" spans="1:15" x14ac:dyDescent="0.3">
      <c r="A81" t="s">
        <v>415</v>
      </c>
    </row>
    <row r="82" spans="1:15" x14ac:dyDescent="0.3">
      <c r="A82" t="s">
        <v>213</v>
      </c>
    </row>
    <row r="83" spans="1:15" x14ac:dyDescent="0.3">
      <c r="A83" t="s">
        <v>437</v>
      </c>
    </row>
    <row r="84" spans="1:15" x14ac:dyDescent="0.3">
      <c r="A84" t="s">
        <v>468</v>
      </c>
      <c r="O84" t="s">
        <v>804</v>
      </c>
    </row>
    <row r="85" spans="1:15" x14ac:dyDescent="0.3">
      <c r="A85" t="s">
        <v>483</v>
      </c>
    </row>
    <row r="86" spans="1:15" x14ac:dyDescent="0.3">
      <c r="A86" t="s">
        <v>446</v>
      </c>
    </row>
    <row r="87" spans="1:15" x14ac:dyDescent="0.3">
      <c r="A87" t="s">
        <v>537</v>
      </c>
    </row>
    <row r="88" spans="1:15" x14ac:dyDescent="0.3">
      <c r="A88" t="s">
        <v>366</v>
      </c>
    </row>
    <row r="89" spans="1:15" x14ac:dyDescent="0.3">
      <c r="A89" t="s">
        <v>202</v>
      </c>
    </row>
    <row r="90" spans="1:15" x14ac:dyDescent="0.3">
      <c r="A90" t="s">
        <v>539</v>
      </c>
    </row>
    <row r="91" spans="1:15" x14ac:dyDescent="0.3">
      <c r="A91" t="s">
        <v>414</v>
      </c>
    </row>
    <row r="92" spans="1:15" x14ac:dyDescent="0.3">
      <c r="A92" t="s">
        <v>253</v>
      </c>
    </row>
    <row r="93" spans="1:15" x14ac:dyDescent="0.3">
      <c r="A93" t="s">
        <v>428</v>
      </c>
    </row>
    <row r="94" spans="1:15" x14ac:dyDescent="0.3">
      <c r="A94" t="s">
        <v>300</v>
      </c>
    </row>
    <row r="95" spans="1:15" x14ac:dyDescent="0.3">
      <c r="A95" t="s">
        <v>375</v>
      </c>
    </row>
    <row r="96" spans="1:15" x14ac:dyDescent="0.3">
      <c r="A96" t="s">
        <v>395</v>
      </c>
    </row>
    <row r="97" spans="1:1" x14ac:dyDescent="0.3">
      <c r="A97" t="s">
        <v>315</v>
      </c>
    </row>
    <row r="98" spans="1:1" x14ac:dyDescent="0.3">
      <c r="A98" t="s">
        <v>358</v>
      </c>
    </row>
    <row r="99" spans="1:1" x14ac:dyDescent="0.3">
      <c r="A99" t="s">
        <v>456</v>
      </c>
    </row>
    <row r="100" spans="1:1" x14ac:dyDescent="0.3">
      <c r="A100" t="s">
        <v>188</v>
      </c>
    </row>
  </sheetData>
  <hyperlinks>
    <hyperlink ref="A1" location="Summary!A1" display="Return to Summary" xr:uid="{07E8ADBE-174C-4CE2-B120-631A7B691D89}"/>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O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32" bestFit="1" customWidth="1"/>
    <col min="10" max="10" width="29.109375" bestFit="1" customWidth="1"/>
    <col min="11" max="11" width="14.88671875" bestFit="1" customWidth="1"/>
    <col min="12" max="12" width="23" bestFit="1" customWidth="1"/>
    <col min="13" max="13" width="19.33203125" bestFit="1" customWidth="1"/>
    <col min="14" max="14" width="31.5546875" bestFit="1" customWidth="1"/>
    <col min="15" max="15" width="12.4414062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sheetData>
  <hyperlinks>
    <hyperlink ref="A1" location="Summary!A1" display="Return to Summary" xr:uid="{B0F0AFC2-698B-48F6-B762-5A45B20CF0CF}"/>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O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32" bestFit="1" customWidth="1"/>
    <col min="10" max="10" width="29.109375" bestFit="1" customWidth="1"/>
    <col min="11" max="11" width="14.88671875" bestFit="1" customWidth="1"/>
    <col min="12" max="12" width="23" bestFit="1" customWidth="1"/>
    <col min="13" max="13" width="19.33203125" bestFit="1" customWidth="1"/>
    <col min="14" max="14" width="31.5546875" bestFit="1" customWidth="1"/>
    <col min="15" max="15" width="12.4414062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sheetData>
  <hyperlinks>
    <hyperlink ref="A1" location="Summary!A1" display="Return to Summary" xr:uid="{A660E1BC-30AB-44AA-8A8F-67E03BEBAC6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AA387CBB-1332-43CA-9826-8D72E58C47A4}"/>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0CBEE90D-112B-4752-A8A2-FD6338484559}"/>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4F735D3B-74A6-49FF-919E-99CDDC35FA57}"/>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P100"/>
  <sheetViews>
    <sheetView zoomScale="80" zoomScaleNormal="80" workbookViewId="0"/>
  </sheetViews>
  <sheetFormatPr defaultRowHeight="14.4" x14ac:dyDescent="0.3"/>
  <cols>
    <col min="1" max="1" width="39.5546875" bestFit="1" customWidth="1"/>
    <col min="2" max="2" width="24.5546875" bestFit="1" customWidth="1"/>
    <col min="3" max="3" width="81.109375" bestFit="1" customWidth="1"/>
    <col min="4" max="4" width="26.109375" customWidth="1"/>
    <col min="5" max="5" width="28" customWidth="1"/>
    <col min="6" max="6" width="14.44140625" bestFit="1" customWidth="1"/>
    <col min="7" max="7" width="42.88671875" bestFit="1" customWidth="1"/>
    <col min="8" max="8" width="54.44140625" bestFit="1" customWidth="1"/>
    <col min="9" max="9" width="17.88671875" bestFit="1" customWidth="1"/>
    <col min="10" max="10" width="32" bestFit="1" customWidth="1"/>
    <col min="11" max="11" width="81.109375" bestFit="1" customWidth="1"/>
    <col min="12" max="12" width="14.88671875" bestFit="1" customWidth="1"/>
    <col min="13" max="13" width="23" bestFit="1" customWidth="1"/>
    <col min="14" max="14" width="19.33203125" bestFit="1" customWidth="1"/>
    <col min="15" max="15" width="38.44140625" bestFit="1" customWidth="1"/>
    <col min="16" max="16" width="81.109375" bestFit="1" customWidth="1"/>
    <col min="17" max="17" width="12.10937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row r="3" spans="1:16" x14ac:dyDescent="0.3">
      <c r="A3" t="s">
        <v>445</v>
      </c>
      <c r="C3" t="s">
        <v>700</v>
      </c>
      <c r="D3" t="s">
        <v>701</v>
      </c>
      <c r="E3" t="s">
        <v>701</v>
      </c>
      <c r="G3" t="s">
        <v>792</v>
      </c>
      <c r="H3" t="s">
        <v>555</v>
      </c>
      <c r="N3" t="s">
        <v>445</v>
      </c>
      <c r="P3" t="s">
        <v>805</v>
      </c>
    </row>
    <row r="4" spans="1:16" x14ac:dyDescent="0.3">
      <c r="A4" t="s">
        <v>386</v>
      </c>
      <c r="C4" t="s">
        <v>700</v>
      </c>
      <c r="D4" t="s">
        <v>701</v>
      </c>
      <c r="E4" t="s">
        <v>701</v>
      </c>
      <c r="G4" t="s">
        <v>792</v>
      </c>
      <c r="H4" t="s">
        <v>555</v>
      </c>
      <c r="N4" t="s">
        <v>445</v>
      </c>
      <c r="P4" t="s">
        <v>805</v>
      </c>
    </row>
    <row r="5" spans="1:16" x14ac:dyDescent="0.3">
      <c r="A5" t="s">
        <v>317</v>
      </c>
      <c r="C5" t="s">
        <v>700</v>
      </c>
      <c r="D5" t="s">
        <v>701</v>
      </c>
      <c r="E5" t="s">
        <v>701</v>
      </c>
      <c r="G5" t="s">
        <v>792</v>
      </c>
      <c r="H5" t="s">
        <v>555</v>
      </c>
      <c r="N5" t="s">
        <v>445</v>
      </c>
      <c r="P5" t="s">
        <v>805</v>
      </c>
    </row>
    <row r="6" spans="1:16" x14ac:dyDescent="0.3">
      <c r="A6" t="s">
        <v>256</v>
      </c>
      <c r="C6" t="s">
        <v>702</v>
      </c>
      <c r="D6" t="s">
        <v>701</v>
      </c>
      <c r="E6" t="s">
        <v>701</v>
      </c>
      <c r="G6" t="s">
        <v>792</v>
      </c>
      <c r="H6" t="s">
        <v>555</v>
      </c>
      <c r="N6" t="s">
        <v>445</v>
      </c>
      <c r="P6" t="s">
        <v>805</v>
      </c>
    </row>
    <row r="7" spans="1:16" x14ac:dyDescent="0.3">
      <c r="A7" t="s">
        <v>339</v>
      </c>
      <c r="C7" t="s">
        <v>700</v>
      </c>
      <c r="D7" t="s">
        <v>563</v>
      </c>
      <c r="E7" t="s">
        <v>563</v>
      </c>
      <c r="G7" t="s">
        <v>792</v>
      </c>
      <c r="H7" t="s">
        <v>555</v>
      </c>
      <c r="N7" t="s">
        <v>445</v>
      </c>
      <c r="P7" t="s">
        <v>805</v>
      </c>
    </row>
    <row r="8" spans="1:16" x14ac:dyDescent="0.3">
      <c r="A8" t="s">
        <v>198</v>
      </c>
      <c r="C8" t="s">
        <v>597</v>
      </c>
      <c r="D8" t="s">
        <v>563</v>
      </c>
      <c r="E8" t="s">
        <v>563</v>
      </c>
      <c r="G8" t="s">
        <v>792</v>
      </c>
      <c r="H8" t="s">
        <v>555</v>
      </c>
      <c r="N8" t="s">
        <v>445</v>
      </c>
      <c r="P8" t="s">
        <v>805</v>
      </c>
    </row>
    <row r="9" spans="1:16" x14ac:dyDescent="0.3">
      <c r="A9" t="s">
        <v>496</v>
      </c>
      <c r="C9" t="s">
        <v>700</v>
      </c>
      <c r="D9" t="s">
        <v>563</v>
      </c>
      <c r="E9" t="s">
        <v>563</v>
      </c>
      <c r="G9" t="s">
        <v>792</v>
      </c>
      <c r="H9" t="s">
        <v>555</v>
      </c>
      <c r="N9" t="s">
        <v>445</v>
      </c>
      <c r="P9" t="s">
        <v>805</v>
      </c>
    </row>
    <row r="10" spans="1:16" x14ac:dyDescent="0.3">
      <c r="A10" t="s">
        <v>393</v>
      </c>
      <c r="C10" t="s">
        <v>597</v>
      </c>
      <c r="D10" t="s">
        <v>563</v>
      </c>
      <c r="E10" t="s">
        <v>563</v>
      </c>
      <c r="G10" t="s">
        <v>792</v>
      </c>
      <c r="H10" t="s">
        <v>555</v>
      </c>
      <c r="N10" t="s">
        <v>445</v>
      </c>
      <c r="P10" t="s">
        <v>805</v>
      </c>
    </row>
    <row r="11" spans="1:16" x14ac:dyDescent="0.3">
      <c r="A11" t="s">
        <v>493</v>
      </c>
      <c r="C11" t="s">
        <v>597</v>
      </c>
      <c r="D11" t="s">
        <v>563</v>
      </c>
      <c r="E11" t="s">
        <v>563</v>
      </c>
      <c r="G11" t="s">
        <v>792</v>
      </c>
      <c r="H11" t="s">
        <v>555</v>
      </c>
      <c r="N11" t="s">
        <v>445</v>
      </c>
      <c r="P11" t="s">
        <v>805</v>
      </c>
    </row>
    <row r="12" spans="1:16" x14ac:dyDescent="0.3">
      <c r="A12" t="s">
        <v>269</v>
      </c>
      <c r="C12" t="s">
        <v>702</v>
      </c>
      <c r="D12" t="s">
        <v>563</v>
      </c>
      <c r="E12" t="s">
        <v>563</v>
      </c>
      <c r="G12" t="s">
        <v>792</v>
      </c>
      <c r="H12" t="s">
        <v>555</v>
      </c>
      <c r="N12" t="s">
        <v>445</v>
      </c>
      <c r="P12" t="s">
        <v>805</v>
      </c>
    </row>
    <row r="13" spans="1:16" x14ac:dyDescent="0.3">
      <c r="A13" t="s">
        <v>231</v>
      </c>
      <c r="C13" t="s">
        <v>597</v>
      </c>
      <c r="D13" t="s">
        <v>563</v>
      </c>
      <c r="E13" t="s">
        <v>563</v>
      </c>
      <c r="G13" t="s">
        <v>792</v>
      </c>
      <c r="H13" t="s">
        <v>555</v>
      </c>
      <c r="N13" t="s">
        <v>445</v>
      </c>
      <c r="P13" t="s">
        <v>805</v>
      </c>
    </row>
    <row r="14" spans="1:16" x14ac:dyDescent="0.3">
      <c r="A14" t="s">
        <v>425</v>
      </c>
      <c r="C14" t="s">
        <v>703</v>
      </c>
      <c r="D14" t="s">
        <v>563</v>
      </c>
      <c r="E14" t="s">
        <v>563</v>
      </c>
      <c r="G14" t="s">
        <v>792</v>
      </c>
      <c r="H14" t="s">
        <v>555</v>
      </c>
      <c r="N14" t="s">
        <v>445</v>
      </c>
      <c r="P14" t="s">
        <v>805</v>
      </c>
    </row>
    <row r="15" spans="1:16" x14ac:dyDescent="0.3">
      <c r="A15" t="s">
        <v>331</v>
      </c>
      <c r="C15" t="s">
        <v>704</v>
      </c>
      <c r="D15" t="s">
        <v>563</v>
      </c>
      <c r="E15" t="s">
        <v>563</v>
      </c>
      <c r="G15" t="s">
        <v>792</v>
      </c>
      <c r="H15" t="s">
        <v>555</v>
      </c>
      <c r="N15" t="s">
        <v>445</v>
      </c>
      <c r="P15" t="s">
        <v>805</v>
      </c>
    </row>
    <row r="16" spans="1:16" x14ac:dyDescent="0.3">
      <c r="A16" t="s">
        <v>444</v>
      </c>
      <c r="C16" t="s">
        <v>705</v>
      </c>
      <c r="D16" t="s">
        <v>563</v>
      </c>
      <c r="E16" t="s">
        <v>563</v>
      </c>
      <c r="G16" t="s">
        <v>792</v>
      </c>
      <c r="H16" t="s">
        <v>555</v>
      </c>
      <c r="N16" t="s">
        <v>445</v>
      </c>
      <c r="P16" t="s">
        <v>805</v>
      </c>
    </row>
    <row r="17" spans="1:16" x14ac:dyDescent="0.3">
      <c r="A17" t="s">
        <v>347</v>
      </c>
      <c r="C17" t="s">
        <v>706</v>
      </c>
      <c r="D17" t="s">
        <v>563</v>
      </c>
      <c r="E17" t="s">
        <v>563</v>
      </c>
      <c r="G17" t="s">
        <v>792</v>
      </c>
      <c r="H17" t="s">
        <v>555</v>
      </c>
      <c r="N17" t="s">
        <v>445</v>
      </c>
      <c r="P17" t="s">
        <v>805</v>
      </c>
    </row>
    <row r="18" spans="1:16" x14ac:dyDescent="0.3">
      <c r="A18" t="s">
        <v>380</v>
      </c>
      <c r="D18" t="s">
        <v>556</v>
      </c>
      <c r="E18" t="s">
        <v>556</v>
      </c>
      <c r="G18" t="s">
        <v>557</v>
      </c>
      <c r="H18" t="s">
        <v>558</v>
      </c>
      <c r="N18" t="s">
        <v>559</v>
      </c>
    </row>
    <row r="19" spans="1:16" x14ac:dyDescent="0.3">
      <c r="A19" t="s">
        <v>457</v>
      </c>
      <c r="D19" t="s">
        <v>560</v>
      </c>
      <c r="E19" t="s">
        <v>560</v>
      </c>
      <c r="G19" t="s">
        <v>792</v>
      </c>
      <c r="H19" t="s">
        <v>561</v>
      </c>
      <c r="N19" t="s">
        <v>559</v>
      </c>
    </row>
    <row r="20" spans="1:16" x14ac:dyDescent="0.3">
      <c r="A20" t="s">
        <v>396</v>
      </c>
      <c r="C20" t="s">
        <v>562</v>
      </c>
      <c r="D20" t="s">
        <v>563</v>
      </c>
      <c r="E20" t="s">
        <v>563</v>
      </c>
      <c r="G20" t="s">
        <v>792</v>
      </c>
      <c r="H20" t="s">
        <v>555</v>
      </c>
      <c r="N20" t="s">
        <v>445</v>
      </c>
      <c r="P20" t="s">
        <v>805</v>
      </c>
    </row>
    <row r="21" spans="1:16" x14ac:dyDescent="0.3">
      <c r="A21" t="s">
        <v>220</v>
      </c>
      <c r="C21" t="s">
        <v>562</v>
      </c>
      <c r="D21" t="s">
        <v>563</v>
      </c>
      <c r="E21" t="s">
        <v>563</v>
      </c>
      <c r="G21" t="s">
        <v>792</v>
      </c>
      <c r="H21" t="s">
        <v>555</v>
      </c>
      <c r="N21" t="s">
        <v>445</v>
      </c>
      <c r="P21" t="s">
        <v>805</v>
      </c>
    </row>
    <row r="22" spans="1:16" x14ac:dyDescent="0.3">
      <c r="A22" t="s">
        <v>320</v>
      </c>
      <c r="C22" t="s">
        <v>562</v>
      </c>
      <c r="D22" t="s">
        <v>563</v>
      </c>
      <c r="E22" t="s">
        <v>563</v>
      </c>
      <c r="G22" t="s">
        <v>792</v>
      </c>
      <c r="H22" t="s">
        <v>555</v>
      </c>
      <c r="N22" t="s">
        <v>445</v>
      </c>
      <c r="P22" t="s">
        <v>805</v>
      </c>
    </row>
    <row r="23" spans="1:16" x14ac:dyDescent="0.3">
      <c r="A23" t="s">
        <v>403</v>
      </c>
      <c r="C23" t="s">
        <v>562</v>
      </c>
      <c r="D23" t="s">
        <v>563</v>
      </c>
      <c r="E23" t="s">
        <v>563</v>
      </c>
      <c r="G23" t="s">
        <v>792</v>
      </c>
      <c r="H23" t="s">
        <v>555</v>
      </c>
      <c r="N23" t="s">
        <v>445</v>
      </c>
      <c r="P23" t="s">
        <v>805</v>
      </c>
    </row>
    <row r="24" spans="1:16" x14ac:dyDescent="0.3">
      <c r="A24" t="s">
        <v>424</v>
      </c>
      <c r="C24" t="s">
        <v>562</v>
      </c>
      <c r="D24" t="s">
        <v>563</v>
      </c>
      <c r="E24" t="s">
        <v>563</v>
      </c>
      <c r="G24" t="s">
        <v>792</v>
      </c>
      <c r="H24" t="s">
        <v>555</v>
      </c>
      <c r="N24" t="s">
        <v>445</v>
      </c>
      <c r="P24" t="s">
        <v>805</v>
      </c>
    </row>
    <row r="25" spans="1:16" x14ac:dyDescent="0.3">
      <c r="A25" t="s">
        <v>448</v>
      </c>
      <c r="C25" t="s">
        <v>562</v>
      </c>
      <c r="D25" t="s">
        <v>563</v>
      </c>
      <c r="E25" t="s">
        <v>563</v>
      </c>
      <c r="G25" t="s">
        <v>792</v>
      </c>
      <c r="H25" t="s">
        <v>555</v>
      </c>
      <c r="N25" t="s">
        <v>445</v>
      </c>
      <c r="P25" t="s">
        <v>805</v>
      </c>
    </row>
    <row r="26" spans="1:16" x14ac:dyDescent="0.3">
      <c r="A26" t="s">
        <v>249</v>
      </c>
      <c r="C26" t="s">
        <v>707</v>
      </c>
      <c r="D26" t="s">
        <v>563</v>
      </c>
      <c r="E26" t="s">
        <v>563</v>
      </c>
      <c r="G26" t="s">
        <v>792</v>
      </c>
      <c r="H26" t="s">
        <v>555</v>
      </c>
      <c r="N26" t="s">
        <v>445</v>
      </c>
      <c r="P26" t="s">
        <v>805</v>
      </c>
    </row>
    <row r="27" spans="1:16" x14ac:dyDescent="0.3">
      <c r="A27" t="s">
        <v>467</v>
      </c>
      <c r="C27" t="s">
        <v>562</v>
      </c>
      <c r="D27" t="s">
        <v>563</v>
      </c>
      <c r="E27" t="s">
        <v>563</v>
      </c>
      <c r="G27" t="s">
        <v>792</v>
      </c>
      <c r="H27" t="s">
        <v>555</v>
      </c>
      <c r="N27" t="s">
        <v>445</v>
      </c>
      <c r="P27" t="s">
        <v>805</v>
      </c>
    </row>
    <row r="28" spans="1:16" x14ac:dyDescent="0.3">
      <c r="A28" t="s">
        <v>251</v>
      </c>
      <c r="C28" t="s">
        <v>562</v>
      </c>
      <c r="D28" t="s">
        <v>563</v>
      </c>
      <c r="E28" t="s">
        <v>563</v>
      </c>
      <c r="G28" t="s">
        <v>792</v>
      </c>
      <c r="H28" t="s">
        <v>555</v>
      </c>
      <c r="N28" t="s">
        <v>445</v>
      </c>
    </row>
    <row r="29" spans="1:16" x14ac:dyDescent="0.3">
      <c r="A29" t="s">
        <v>548</v>
      </c>
      <c r="D29" t="s">
        <v>564</v>
      </c>
      <c r="E29" t="s">
        <v>564</v>
      </c>
      <c r="G29" t="s">
        <v>792</v>
      </c>
      <c r="H29" t="s">
        <v>561</v>
      </c>
      <c r="N29" t="s">
        <v>559</v>
      </c>
    </row>
    <row r="30" spans="1:16" x14ac:dyDescent="0.3">
      <c r="A30" t="s">
        <v>218</v>
      </c>
      <c r="C30" t="s">
        <v>708</v>
      </c>
      <c r="D30" t="s">
        <v>563</v>
      </c>
      <c r="E30" t="s">
        <v>563</v>
      </c>
      <c r="G30" t="s">
        <v>792</v>
      </c>
      <c r="H30" t="s">
        <v>555</v>
      </c>
      <c r="N30" t="s">
        <v>445</v>
      </c>
      <c r="P30" t="s">
        <v>805</v>
      </c>
    </row>
    <row r="31" spans="1:16" x14ac:dyDescent="0.3">
      <c r="A31" t="s">
        <v>390</v>
      </c>
      <c r="C31" t="s">
        <v>562</v>
      </c>
      <c r="D31" t="s">
        <v>563</v>
      </c>
      <c r="E31" t="s">
        <v>563</v>
      </c>
      <c r="G31" t="s">
        <v>792</v>
      </c>
      <c r="H31" t="s">
        <v>555</v>
      </c>
      <c r="N31" t="s">
        <v>445</v>
      </c>
      <c r="P31" t="s">
        <v>805</v>
      </c>
    </row>
    <row r="32" spans="1:16" x14ac:dyDescent="0.3">
      <c r="A32" t="s">
        <v>364</v>
      </c>
      <c r="C32" t="s">
        <v>709</v>
      </c>
      <c r="D32" t="s">
        <v>563</v>
      </c>
      <c r="E32" t="s">
        <v>563</v>
      </c>
      <c r="G32" t="s">
        <v>792</v>
      </c>
      <c r="H32" t="s">
        <v>555</v>
      </c>
      <c r="N32" t="s">
        <v>445</v>
      </c>
      <c r="P32" t="s">
        <v>805</v>
      </c>
    </row>
    <row r="33" spans="1:16" x14ac:dyDescent="0.3">
      <c r="A33" t="s">
        <v>185</v>
      </c>
      <c r="C33" t="s">
        <v>710</v>
      </c>
      <c r="D33" t="s">
        <v>563</v>
      </c>
      <c r="E33" t="s">
        <v>563</v>
      </c>
      <c r="G33" t="s">
        <v>792</v>
      </c>
      <c r="H33" t="s">
        <v>555</v>
      </c>
      <c r="N33" t="s">
        <v>445</v>
      </c>
      <c r="P33" t="s">
        <v>805</v>
      </c>
    </row>
    <row r="34" spans="1:16" x14ac:dyDescent="0.3">
      <c r="A34" t="s">
        <v>186</v>
      </c>
      <c r="C34" t="s">
        <v>711</v>
      </c>
      <c r="D34" t="s">
        <v>563</v>
      </c>
      <c r="E34" t="s">
        <v>563</v>
      </c>
      <c r="G34" t="s">
        <v>792</v>
      </c>
      <c r="H34" t="s">
        <v>555</v>
      </c>
      <c r="N34" t="s">
        <v>445</v>
      </c>
      <c r="P34" t="s">
        <v>805</v>
      </c>
    </row>
    <row r="35" spans="1:16" x14ac:dyDescent="0.3">
      <c r="A35" t="s">
        <v>310</v>
      </c>
      <c r="C35" t="s">
        <v>712</v>
      </c>
      <c r="D35" t="s">
        <v>563</v>
      </c>
      <c r="E35" t="s">
        <v>563</v>
      </c>
      <c r="G35" t="s">
        <v>792</v>
      </c>
      <c r="H35" t="s">
        <v>555</v>
      </c>
      <c r="N35" t="s">
        <v>445</v>
      </c>
      <c r="P35" t="s">
        <v>805</v>
      </c>
    </row>
    <row r="36" spans="1:16" x14ac:dyDescent="0.3">
      <c r="A36" t="s">
        <v>450</v>
      </c>
      <c r="C36" t="s">
        <v>713</v>
      </c>
      <c r="D36" t="s">
        <v>563</v>
      </c>
      <c r="E36" t="s">
        <v>563</v>
      </c>
      <c r="G36" t="s">
        <v>792</v>
      </c>
      <c r="H36" t="s">
        <v>555</v>
      </c>
      <c r="N36" t="s">
        <v>445</v>
      </c>
      <c r="P36" t="s">
        <v>805</v>
      </c>
    </row>
    <row r="37" spans="1:16" x14ac:dyDescent="0.3">
      <c r="A37" t="s">
        <v>192</v>
      </c>
      <c r="C37" t="s">
        <v>714</v>
      </c>
      <c r="D37" t="s">
        <v>563</v>
      </c>
      <c r="E37" t="s">
        <v>563</v>
      </c>
      <c r="G37" t="s">
        <v>792</v>
      </c>
      <c r="H37" t="s">
        <v>555</v>
      </c>
      <c r="N37" t="s">
        <v>445</v>
      </c>
      <c r="P37" t="s">
        <v>805</v>
      </c>
    </row>
    <row r="38" spans="1:16" x14ac:dyDescent="0.3">
      <c r="A38" t="s">
        <v>527</v>
      </c>
      <c r="D38" t="s">
        <v>565</v>
      </c>
      <c r="E38" t="s">
        <v>565</v>
      </c>
      <c r="G38" t="s">
        <v>792</v>
      </c>
      <c r="H38" t="s">
        <v>561</v>
      </c>
      <c r="N38" t="s">
        <v>559</v>
      </c>
    </row>
    <row r="39" spans="1:16" x14ac:dyDescent="0.3">
      <c r="A39" t="s">
        <v>244</v>
      </c>
      <c r="C39" t="s">
        <v>713</v>
      </c>
      <c r="D39" t="s">
        <v>563</v>
      </c>
      <c r="E39" t="s">
        <v>563</v>
      </c>
      <c r="G39" t="s">
        <v>792</v>
      </c>
      <c r="H39" t="s">
        <v>555</v>
      </c>
      <c r="N39" t="s">
        <v>445</v>
      </c>
      <c r="P39" t="s">
        <v>805</v>
      </c>
    </row>
    <row r="40" spans="1:16" x14ac:dyDescent="0.3">
      <c r="A40" t="s">
        <v>543</v>
      </c>
      <c r="C40" t="s">
        <v>713</v>
      </c>
      <c r="D40" t="s">
        <v>563</v>
      </c>
      <c r="E40" t="s">
        <v>563</v>
      </c>
      <c r="G40" t="s">
        <v>792</v>
      </c>
      <c r="H40" t="s">
        <v>555</v>
      </c>
      <c r="N40" t="s">
        <v>445</v>
      </c>
      <c r="P40" t="s">
        <v>805</v>
      </c>
    </row>
    <row r="41" spans="1:16" x14ac:dyDescent="0.3">
      <c r="A41" t="s">
        <v>344</v>
      </c>
      <c r="C41" t="s">
        <v>713</v>
      </c>
      <c r="D41" t="s">
        <v>563</v>
      </c>
      <c r="E41" t="s">
        <v>563</v>
      </c>
      <c r="G41" t="s">
        <v>792</v>
      </c>
      <c r="H41" t="s">
        <v>555</v>
      </c>
      <c r="N41" t="s">
        <v>445</v>
      </c>
      <c r="P41" t="s">
        <v>805</v>
      </c>
    </row>
    <row r="42" spans="1:16" x14ac:dyDescent="0.3">
      <c r="A42" t="s">
        <v>191</v>
      </c>
      <c r="C42" t="s">
        <v>713</v>
      </c>
      <c r="D42" t="s">
        <v>563</v>
      </c>
      <c r="E42" t="s">
        <v>563</v>
      </c>
      <c r="G42" t="s">
        <v>792</v>
      </c>
      <c r="H42" t="s">
        <v>555</v>
      </c>
      <c r="N42" t="s">
        <v>445</v>
      </c>
      <c r="P42" t="s">
        <v>805</v>
      </c>
    </row>
    <row r="43" spans="1:16" x14ac:dyDescent="0.3">
      <c r="A43" t="s">
        <v>392</v>
      </c>
      <c r="C43" t="s">
        <v>713</v>
      </c>
      <c r="D43" t="s">
        <v>563</v>
      </c>
      <c r="E43" t="s">
        <v>563</v>
      </c>
      <c r="G43" t="s">
        <v>792</v>
      </c>
      <c r="H43" t="s">
        <v>555</v>
      </c>
      <c r="N43" t="s">
        <v>445</v>
      </c>
      <c r="P43" t="s">
        <v>805</v>
      </c>
    </row>
    <row r="44" spans="1:16" x14ac:dyDescent="0.3">
      <c r="A44" t="s">
        <v>460</v>
      </c>
      <c r="C44" t="s">
        <v>715</v>
      </c>
      <c r="D44" t="s">
        <v>563</v>
      </c>
      <c r="E44" t="s">
        <v>563</v>
      </c>
      <c r="G44" t="s">
        <v>792</v>
      </c>
      <c r="H44" t="s">
        <v>555</v>
      </c>
      <c r="N44" t="s">
        <v>445</v>
      </c>
      <c r="P44" t="s">
        <v>805</v>
      </c>
    </row>
    <row r="45" spans="1:16" x14ac:dyDescent="0.3">
      <c r="A45" t="s">
        <v>234</v>
      </c>
      <c r="C45" t="s">
        <v>716</v>
      </c>
      <c r="D45" t="s">
        <v>563</v>
      </c>
      <c r="E45" t="s">
        <v>563</v>
      </c>
      <c r="G45" t="s">
        <v>792</v>
      </c>
      <c r="H45" t="s">
        <v>555</v>
      </c>
      <c r="N45" t="s">
        <v>445</v>
      </c>
      <c r="P45" t="s">
        <v>805</v>
      </c>
    </row>
    <row r="46" spans="1:16" x14ac:dyDescent="0.3">
      <c r="A46" t="s">
        <v>336</v>
      </c>
      <c r="C46" t="s">
        <v>717</v>
      </c>
      <c r="D46" t="s">
        <v>563</v>
      </c>
      <c r="E46" t="s">
        <v>563</v>
      </c>
      <c r="G46" t="s">
        <v>792</v>
      </c>
      <c r="H46" t="s">
        <v>555</v>
      </c>
      <c r="N46" t="s">
        <v>445</v>
      </c>
      <c r="P46" t="s">
        <v>805</v>
      </c>
    </row>
    <row r="47" spans="1:16" x14ac:dyDescent="0.3">
      <c r="A47" t="s">
        <v>356</v>
      </c>
      <c r="C47" t="s">
        <v>717</v>
      </c>
      <c r="D47" t="s">
        <v>563</v>
      </c>
      <c r="E47" t="s">
        <v>563</v>
      </c>
      <c r="G47" t="s">
        <v>792</v>
      </c>
      <c r="H47" t="s">
        <v>555</v>
      </c>
      <c r="N47" t="s">
        <v>445</v>
      </c>
      <c r="P47" t="s">
        <v>805</v>
      </c>
    </row>
    <row r="48" spans="1:16" x14ac:dyDescent="0.3">
      <c r="A48" t="s">
        <v>472</v>
      </c>
      <c r="C48" t="s">
        <v>718</v>
      </c>
      <c r="D48" t="s">
        <v>563</v>
      </c>
      <c r="E48" t="s">
        <v>563</v>
      </c>
      <c r="G48" t="s">
        <v>792</v>
      </c>
      <c r="H48" t="s">
        <v>555</v>
      </c>
      <c r="N48" t="s">
        <v>445</v>
      </c>
      <c r="P48" t="s">
        <v>805</v>
      </c>
    </row>
    <row r="49" spans="1:16" x14ac:dyDescent="0.3">
      <c r="A49" t="s">
        <v>196</v>
      </c>
      <c r="C49" t="s">
        <v>597</v>
      </c>
      <c r="D49" t="s">
        <v>596</v>
      </c>
      <c r="E49" t="s">
        <v>596</v>
      </c>
      <c r="G49" t="s">
        <v>792</v>
      </c>
      <c r="H49" t="s">
        <v>555</v>
      </c>
      <c r="N49" t="s">
        <v>445</v>
      </c>
      <c r="P49" t="s">
        <v>805</v>
      </c>
    </row>
    <row r="50" spans="1:16" x14ac:dyDescent="0.3">
      <c r="A50" t="s">
        <v>473</v>
      </c>
      <c r="C50" t="s">
        <v>597</v>
      </c>
      <c r="D50" t="s">
        <v>596</v>
      </c>
      <c r="E50" t="s">
        <v>596</v>
      </c>
      <c r="G50" t="s">
        <v>792</v>
      </c>
      <c r="H50" t="s">
        <v>555</v>
      </c>
      <c r="N50" t="s">
        <v>445</v>
      </c>
      <c r="P50" t="s">
        <v>805</v>
      </c>
    </row>
    <row r="51" spans="1:16" x14ac:dyDescent="0.3">
      <c r="A51" t="s">
        <v>491</v>
      </c>
      <c r="C51" t="s">
        <v>597</v>
      </c>
      <c r="D51" t="s">
        <v>596</v>
      </c>
      <c r="E51" t="s">
        <v>596</v>
      </c>
      <c r="G51" t="s">
        <v>792</v>
      </c>
      <c r="H51" t="s">
        <v>555</v>
      </c>
      <c r="N51" t="s">
        <v>445</v>
      </c>
      <c r="P51" t="s">
        <v>805</v>
      </c>
    </row>
    <row r="52" spans="1:16" x14ac:dyDescent="0.3">
      <c r="A52" t="s">
        <v>337</v>
      </c>
      <c r="C52" t="s">
        <v>597</v>
      </c>
      <c r="D52" t="s">
        <v>596</v>
      </c>
      <c r="E52" t="s">
        <v>596</v>
      </c>
      <c r="G52" t="s">
        <v>792</v>
      </c>
      <c r="H52" t="s">
        <v>555</v>
      </c>
      <c r="N52" t="s">
        <v>445</v>
      </c>
      <c r="P52" t="s">
        <v>805</v>
      </c>
    </row>
    <row r="53" spans="1:16" x14ac:dyDescent="0.3">
      <c r="A53" t="s">
        <v>413</v>
      </c>
      <c r="C53" t="s">
        <v>597</v>
      </c>
      <c r="D53" t="s">
        <v>596</v>
      </c>
      <c r="E53" t="s">
        <v>596</v>
      </c>
      <c r="G53" t="s">
        <v>792</v>
      </c>
      <c r="H53" t="s">
        <v>555</v>
      </c>
      <c r="N53" t="s">
        <v>445</v>
      </c>
      <c r="P53" t="s">
        <v>805</v>
      </c>
    </row>
    <row r="54" spans="1:16" x14ac:dyDescent="0.3">
      <c r="A54" t="s">
        <v>411</v>
      </c>
      <c r="C54" t="s">
        <v>597</v>
      </c>
      <c r="D54" t="s">
        <v>596</v>
      </c>
      <c r="E54" t="s">
        <v>596</v>
      </c>
      <c r="G54" t="s">
        <v>792</v>
      </c>
      <c r="H54" t="s">
        <v>555</v>
      </c>
      <c r="N54" t="s">
        <v>445</v>
      </c>
      <c r="P54" t="s">
        <v>805</v>
      </c>
    </row>
    <row r="55" spans="1:16" x14ac:dyDescent="0.3">
      <c r="A55" t="s">
        <v>545</v>
      </c>
      <c r="D55" t="s">
        <v>566</v>
      </c>
      <c r="E55" t="s">
        <v>566</v>
      </c>
      <c r="G55" t="s">
        <v>792</v>
      </c>
      <c r="H55" t="s">
        <v>561</v>
      </c>
      <c r="N55" t="s">
        <v>559</v>
      </c>
    </row>
    <row r="56" spans="1:16" x14ac:dyDescent="0.3">
      <c r="A56" t="s">
        <v>232</v>
      </c>
      <c r="C56" t="s">
        <v>719</v>
      </c>
      <c r="D56" t="s">
        <v>596</v>
      </c>
      <c r="E56" t="s">
        <v>596</v>
      </c>
      <c r="G56" t="s">
        <v>792</v>
      </c>
      <c r="H56" t="s">
        <v>555</v>
      </c>
      <c r="N56" t="s">
        <v>445</v>
      </c>
      <c r="P56" t="s">
        <v>805</v>
      </c>
    </row>
    <row r="57" spans="1:16" x14ac:dyDescent="0.3">
      <c r="A57" t="s">
        <v>278</v>
      </c>
      <c r="C57" t="s">
        <v>702</v>
      </c>
      <c r="D57" t="s">
        <v>596</v>
      </c>
      <c r="E57" t="s">
        <v>596</v>
      </c>
      <c r="G57" t="s">
        <v>792</v>
      </c>
      <c r="H57" t="s">
        <v>555</v>
      </c>
      <c r="N57" t="s">
        <v>445</v>
      </c>
      <c r="P57" t="s">
        <v>805</v>
      </c>
    </row>
    <row r="58" spans="1:16" x14ac:dyDescent="0.3">
      <c r="A58" t="s">
        <v>272</v>
      </c>
      <c r="C58" t="s">
        <v>700</v>
      </c>
      <c r="D58" t="s">
        <v>693</v>
      </c>
      <c r="E58" t="s">
        <v>693</v>
      </c>
      <c r="G58" t="s">
        <v>792</v>
      </c>
      <c r="H58" t="s">
        <v>555</v>
      </c>
      <c r="N58" t="s">
        <v>445</v>
      </c>
      <c r="P58" t="s">
        <v>805</v>
      </c>
    </row>
    <row r="59" spans="1:16" x14ac:dyDescent="0.3">
      <c r="A59" t="s">
        <v>377</v>
      </c>
      <c r="C59" t="s">
        <v>597</v>
      </c>
      <c r="D59" t="s">
        <v>693</v>
      </c>
      <c r="E59" t="s">
        <v>693</v>
      </c>
      <c r="G59" t="s">
        <v>792</v>
      </c>
      <c r="H59" t="s">
        <v>555</v>
      </c>
      <c r="N59" t="s">
        <v>445</v>
      </c>
      <c r="P59" t="s">
        <v>805</v>
      </c>
    </row>
    <row r="60" spans="1:16" x14ac:dyDescent="0.3">
      <c r="A60" t="s">
        <v>476</v>
      </c>
      <c r="C60" t="s">
        <v>597</v>
      </c>
      <c r="D60" t="s">
        <v>693</v>
      </c>
      <c r="E60" t="s">
        <v>693</v>
      </c>
      <c r="G60" t="s">
        <v>792</v>
      </c>
      <c r="H60" t="s">
        <v>555</v>
      </c>
      <c r="N60" t="s">
        <v>445</v>
      </c>
      <c r="P60" t="s">
        <v>805</v>
      </c>
    </row>
    <row r="61" spans="1:16" x14ac:dyDescent="0.3">
      <c r="A61" t="s">
        <v>312</v>
      </c>
      <c r="C61" t="s">
        <v>597</v>
      </c>
      <c r="D61" t="s">
        <v>693</v>
      </c>
      <c r="E61" t="s">
        <v>693</v>
      </c>
      <c r="G61" t="s">
        <v>792</v>
      </c>
      <c r="H61" t="s">
        <v>555</v>
      </c>
      <c r="N61" t="s">
        <v>445</v>
      </c>
      <c r="P61" t="s">
        <v>805</v>
      </c>
    </row>
    <row r="62" spans="1:16" x14ac:dyDescent="0.3">
      <c r="A62" t="s">
        <v>405</v>
      </c>
      <c r="C62" t="s">
        <v>700</v>
      </c>
      <c r="D62" t="s">
        <v>693</v>
      </c>
      <c r="E62" t="s">
        <v>693</v>
      </c>
      <c r="G62" t="s">
        <v>792</v>
      </c>
      <c r="H62" t="s">
        <v>555</v>
      </c>
      <c r="N62" t="s">
        <v>445</v>
      </c>
      <c r="P62" t="s">
        <v>805</v>
      </c>
    </row>
    <row r="63" spans="1:16" x14ac:dyDescent="0.3">
      <c r="A63" t="s">
        <v>475</v>
      </c>
      <c r="C63" t="s">
        <v>700</v>
      </c>
      <c r="D63" t="s">
        <v>693</v>
      </c>
      <c r="E63" t="s">
        <v>693</v>
      </c>
      <c r="G63" t="s">
        <v>792</v>
      </c>
      <c r="H63" t="s">
        <v>555</v>
      </c>
      <c r="N63" t="s">
        <v>445</v>
      </c>
      <c r="P63" t="s">
        <v>805</v>
      </c>
    </row>
    <row r="64" spans="1:16" x14ac:dyDescent="0.3">
      <c r="A64" t="s">
        <v>335</v>
      </c>
      <c r="D64" t="s">
        <v>567</v>
      </c>
      <c r="E64" t="s">
        <v>567</v>
      </c>
      <c r="G64" t="s">
        <v>792</v>
      </c>
      <c r="H64" t="s">
        <v>561</v>
      </c>
      <c r="N64" t="s">
        <v>559</v>
      </c>
    </row>
    <row r="65" spans="1:16" x14ac:dyDescent="0.3">
      <c r="A65" t="s">
        <v>201</v>
      </c>
      <c r="C65" t="s">
        <v>568</v>
      </c>
      <c r="D65" t="s">
        <v>569</v>
      </c>
      <c r="E65" t="s">
        <v>569</v>
      </c>
      <c r="G65" t="s">
        <v>792</v>
      </c>
      <c r="H65" t="s">
        <v>561</v>
      </c>
      <c r="N65" t="s">
        <v>559</v>
      </c>
      <c r="P65" t="s">
        <v>805</v>
      </c>
    </row>
    <row r="66" spans="1:16" x14ac:dyDescent="0.3">
      <c r="A66" t="s">
        <v>506</v>
      </c>
      <c r="C66" t="s">
        <v>568</v>
      </c>
      <c r="D66" t="s">
        <v>569</v>
      </c>
      <c r="E66" t="s">
        <v>569</v>
      </c>
      <c r="G66" t="s">
        <v>557</v>
      </c>
      <c r="H66" t="s">
        <v>561</v>
      </c>
      <c r="N66" t="s">
        <v>559</v>
      </c>
      <c r="P66" t="s">
        <v>805</v>
      </c>
    </row>
    <row r="67" spans="1:16" x14ac:dyDescent="0.3">
      <c r="A67" t="s">
        <v>361</v>
      </c>
      <c r="C67" t="s">
        <v>568</v>
      </c>
      <c r="D67" t="s">
        <v>569</v>
      </c>
      <c r="E67" t="s">
        <v>569</v>
      </c>
      <c r="G67" t="s">
        <v>792</v>
      </c>
      <c r="H67" t="s">
        <v>561</v>
      </c>
      <c r="N67" t="s">
        <v>559</v>
      </c>
      <c r="P67" t="s">
        <v>805</v>
      </c>
    </row>
    <row r="68" spans="1:16" x14ac:dyDescent="0.3">
      <c r="A68" t="s">
        <v>184</v>
      </c>
      <c r="C68" t="s">
        <v>568</v>
      </c>
      <c r="D68" t="s">
        <v>569</v>
      </c>
      <c r="E68" t="s">
        <v>569</v>
      </c>
      <c r="G68" t="s">
        <v>792</v>
      </c>
      <c r="H68" t="s">
        <v>561</v>
      </c>
      <c r="N68" t="s">
        <v>559</v>
      </c>
      <c r="P68" t="s">
        <v>805</v>
      </c>
    </row>
    <row r="69" spans="1:16" x14ac:dyDescent="0.3">
      <c r="A69" t="s">
        <v>340</v>
      </c>
      <c r="C69" t="s">
        <v>568</v>
      </c>
      <c r="D69" t="s">
        <v>569</v>
      </c>
      <c r="E69" t="s">
        <v>569</v>
      </c>
      <c r="G69" t="s">
        <v>792</v>
      </c>
      <c r="H69" t="s">
        <v>561</v>
      </c>
      <c r="N69" t="s">
        <v>559</v>
      </c>
      <c r="P69" t="s">
        <v>805</v>
      </c>
    </row>
    <row r="70" spans="1:16" x14ac:dyDescent="0.3">
      <c r="A70" t="s">
        <v>360</v>
      </c>
      <c r="C70" t="s">
        <v>568</v>
      </c>
      <c r="D70" t="s">
        <v>569</v>
      </c>
      <c r="E70" t="s">
        <v>569</v>
      </c>
      <c r="G70" t="s">
        <v>792</v>
      </c>
      <c r="H70" t="s">
        <v>561</v>
      </c>
      <c r="N70" t="s">
        <v>559</v>
      </c>
      <c r="P70" t="s">
        <v>805</v>
      </c>
    </row>
    <row r="71" spans="1:16" x14ac:dyDescent="0.3">
      <c r="A71" t="s">
        <v>288</v>
      </c>
      <c r="C71" t="s">
        <v>568</v>
      </c>
      <c r="D71" t="s">
        <v>569</v>
      </c>
      <c r="E71" t="s">
        <v>569</v>
      </c>
      <c r="G71" t="s">
        <v>792</v>
      </c>
      <c r="H71" t="s">
        <v>561</v>
      </c>
      <c r="N71" t="s">
        <v>559</v>
      </c>
      <c r="P71" t="s">
        <v>805</v>
      </c>
    </row>
    <row r="72" spans="1:16" x14ac:dyDescent="0.3">
      <c r="A72" t="s">
        <v>435</v>
      </c>
      <c r="C72" t="s">
        <v>568</v>
      </c>
      <c r="D72" t="s">
        <v>569</v>
      </c>
      <c r="E72" t="s">
        <v>569</v>
      </c>
      <c r="G72" t="s">
        <v>792</v>
      </c>
      <c r="H72" t="s">
        <v>561</v>
      </c>
      <c r="N72" t="s">
        <v>559</v>
      </c>
      <c r="P72" t="s">
        <v>805</v>
      </c>
    </row>
    <row r="73" spans="1:16" x14ac:dyDescent="0.3">
      <c r="A73" t="s">
        <v>458</v>
      </c>
      <c r="C73" t="s">
        <v>568</v>
      </c>
      <c r="D73" t="s">
        <v>569</v>
      </c>
      <c r="E73" t="s">
        <v>569</v>
      </c>
      <c r="G73" t="s">
        <v>792</v>
      </c>
      <c r="H73" t="s">
        <v>561</v>
      </c>
      <c r="N73" t="s">
        <v>559</v>
      </c>
      <c r="P73" t="s">
        <v>805</v>
      </c>
    </row>
    <row r="74" spans="1:16" x14ac:dyDescent="0.3">
      <c r="A74" t="s">
        <v>434</v>
      </c>
      <c r="C74" t="s">
        <v>568</v>
      </c>
      <c r="D74" t="s">
        <v>569</v>
      </c>
      <c r="E74" t="s">
        <v>569</v>
      </c>
      <c r="G74" t="s">
        <v>792</v>
      </c>
      <c r="H74" t="s">
        <v>561</v>
      </c>
      <c r="N74" t="s">
        <v>559</v>
      </c>
      <c r="P74" t="s">
        <v>805</v>
      </c>
    </row>
    <row r="75" spans="1:16" x14ac:dyDescent="0.3">
      <c r="A75" t="s">
        <v>222</v>
      </c>
      <c r="C75" t="s">
        <v>568</v>
      </c>
      <c r="D75" t="s">
        <v>569</v>
      </c>
      <c r="E75" t="s">
        <v>569</v>
      </c>
      <c r="G75" t="s">
        <v>792</v>
      </c>
      <c r="H75" t="s">
        <v>561</v>
      </c>
      <c r="N75" t="s">
        <v>559</v>
      </c>
      <c r="P75" t="s">
        <v>805</v>
      </c>
    </row>
    <row r="76" spans="1:16" x14ac:dyDescent="0.3">
      <c r="A76" t="s">
        <v>421</v>
      </c>
      <c r="C76" t="s">
        <v>568</v>
      </c>
      <c r="D76" t="s">
        <v>569</v>
      </c>
      <c r="E76" t="s">
        <v>569</v>
      </c>
      <c r="G76" t="s">
        <v>792</v>
      </c>
      <c r="H76" t="s">
        <v>561</v>
      </c>
      <c r="N76" t="s">
        <v>559</v>
      </c>
      <c r="P76" t="s">
        <v>805</v>
      </c>
    </row>
    <row r="77" spans="1:16" x14ac:dyDescent="0.3">
      <c r="A77" t="s">
        <v>204</v>
      </c>
      <c r="C77" t="s">
        <v>568</v>
      </c>
      <c r="D77" t="s">
        <v>569</v>
      </c>
      <c r="E77" t="s">
        <v>569</v>
      </c>
      <c r="G77" t="s">
        <v>792</v>
      </c>
      <c r="H77" t="s">
        <v>561</v>
      </c>
      <c r="N77" t="s">
        <v>559</v>
      </c>
      <c r="P77" t="s">
        <v>805</v>
      </c>
    </row>
    <row r="78" spans="1:16" x14ac:dyDescent="0.3">
      <c r="A78" t="s">
        <v>346</v>
      </c>
      <c r="C78" t="s">
        <v>568</v>
      </c>
      <c r="D78" t="s">
        <v>569</v>
      </c>
      <c r="E78" t="s">
        <v>569</v>
      </c>
      <c r="G78" t="s">
        <v>792</v>
      </c>
      <c r="H78" t="s">
        <v>561</v>
      </c>
      <c r="N78" t="s">
        <v>559</v>
      </c>
      <c r="P78" t="s">
        <v>805</v>
      </c>
    </row>
    <row r="79" spans="1:16" x14ac:dyDescent="0.3">
      <c r="A79" t="s">
        <v>205</v>
      </c>
      <c r="C79" t="s">
        <v>568</v>
      </c>
      <c r="D79" t="s">
        <v>569</v>
      </c>
      <c r="E79" t="s">
        <v>569</v>
      </c>
      <c r="G79" t="s">
        <v>792</v>
      </c>
      <c r="H79" t="s">
        <v>561</v>
      </c>
      <c r="N79" t="s">
        <v>559</v>
      </c>
      <c r="P79" t="s">
        <v>805</v>
      </c>
    </row>
    <row r="80" spans="1:16" x14ac:dyDescent="0.3">
      <c r="A80" t="s">
        <v>530</v>
      </c>
      <c r="C80" t="s">
        <v>568</v>
      </c>
      <c r="D80" t="s">
        <v>569</v>
      </c>
      <c r="E80" t="s">
        <v>569</v>
      </c>
      <c r="G80" t="s">
        <v>792</v>
      </c>
      <c r="H80" t="s">
        <v>561</v>
      </c>
      <c r="N80" t="s">
        <v>559</v>
      </c>
    </row>
    <row r="81" spans="1:16" x14ac:dyDescent="0.3">
      <c r="A81" t="s">
        <v>378</v>
      </c>
      <c r="C81" t="s">
        <v>568</v>
      </c>
      <c r="D81" t="s">
        <v>569</v>
      </c>
      <c r="E81" t="s">
        <v>569</v>
      </c>
      <c r="G81" t="s">
        <v>792</v>
      </c>
      <c r="H81" t="s">
        <v>561</v>
      </c>
      <c r="N81" t="s">
        <v>559</v>
      </c>
      <c r="P81" t="s">
        <v>805</v>
      </c>
    </row>
    <row r="82" spans="1:16" x14ac:dyDescent="0.3">
      <c r="A82" t="s">
        <v>501</v>
      </c>
      <c r="D82" t="s">
        <v>570</v>
      </c>
      <c r="E82" t="s">
        <v>570</v>
      </c>
      <c r="G82" t="s">
        <v>792</v>
      </c>
      <c r="H82" t="s">
        <v>558</v>
      </c>
      <c r="N82" t="s">
        <v>559</v>
      </c>
    </row>
    <row r="83" spans="1:16" x14ac:dyDescent="0.3">
      <c r="A83" t="s">
        <v>292</v>
      </c>
      <c r="C83" t="s">
        <v>568</v>
      </c>
      <c r="D83" t="s">
        <v>569</v>
      </c>
      <c r="E83" t="s">
        <v>569</v>
      </c>
      <c r="G83" t="s">
        <v>792</v>
      </c>
      <c r="H83" t="s">
        <v>561</v>
      </c>
      <c r="N83" t="s">
        <v>559</v>
      </c>
      <c r="P83" t="s">
        <v>805</v>
      </c>
    </row>
    <row r="84" spans="1:16" x14ac:dyDescent="0.3">
      <c r="A84" t="s">
        <v>285</v>
      </c>
      <c r="C84" t="s">
        <v>568</v>
      </c>
      <c r="D84" t="s">
        <v>569</v>
      </c>
      <c r="E84" t="s">
        <v>569</v>
      </c>
      <c r="G84" t="s">
        <v>792</v>
      </c>
      <c r="H84" t="s">
        <v>561</v>
      </c>
      <c r="N84" t="s">
        <v>559</v>
      </c>
      <c r="P84" t="s">
        <v>805</v>
      </c>
    </row>
    <row r="85" spans="1:16" x14ac:dyDescent="0.3">
      <c r="A85" t="s">
        <v>440</v>
      </c>
      <c r="C85" t="s">
        <v>568</v>
      </c>
      <c r="D85" t="s">
        <v>569</v>
      </c>
      <c r="E85" t="s">
        <v>569</v>
      </c>
      <c r="G85" t="s">
        <v>792</v>
      </c>
      <c r="H85" t="s">
        <v>561</v>
      </c>
      <c r="N85" t="s">
        <v>559</v>
      </c>
      <c r="P85" t="s">
        <v>805</v>
      </c>
    </row>
    <row r="86" spans="1:16" x14ac:dyDescent="0.3">
      <c r="A86" t="s">
        <v>295</v>
      </c>
      <c r="C86" t="s">
        <v>568</v>
      </c>
      <c r="D86" t="s">
        <v>569</v>
      </c>
      <c r="E86" t="s">
        <v>569</v>
      </c>
      <c r="G86" t="s">
        <v>792</v>
      </c>
      <c r="H86" t="s">
        <v>561</v>
      </c>
      <c r="N86" t="s">
        <v>559</v>
      </c>
      <c r="P86" t="s">
        <v>805</v>
      </c>
    </row>
    <row r="87" spans="1:16" x14ac:dyDescent="0.3">
      <c r="A87" t="s">
        <v>319</v>
      </c>
      <c r="C87" t="s">
        <v>568</v>
      </c>
      <c r="D87" t="s">
        <v>569</v>
      </c>
      <c r="E87" t="s">
        <v>569</v>
      </c>
      <c r="G87" t="s">
        <v>792</v>
      </c>
      <c r="H87" t="s">
        <v>561</v>
      </c>
      <c r="N87" t="s">
        <v>559</v>
      </c>
      <c r="P87" t="s">
        <v>805</v>
      </c>
    </row>
    <row r="88" spans="1:16" x14ac:dyDescent="0.3">
      <c r="A88" t="s">
        <v>381</v>
      </c>
      <c r="C88" t="s">
        <v>568</v>
      </c>
      <c r="D88" t="s">
        <v>569</v>
      </c>
      <c r="E88" t="s">
        <v>569</v>
      </c>
      <c r="G88" t="s">
        <v>792</v>
      </c>
      <c r="H88" t="s">
        <v>561</v>
      </c>
      <c r="N88" t="s">
        <v>559</v>
      </c>
      <c r="P88" t="s">
        <v>805</v>
      </c>
    </row>
    <row r="89" spans="1:16" x14ac:dyDescent="0.3">
      <c r="A89" t="s">
        <v>389</v>
      </c>
      <c r="C89" t="s">
        <v>568</v>
      </c>
      <c r="D89" t="s">
        <v>569</v>
      </c>
      <c r="E89" t="s">
        <v>569</v>
      </c>
      <c r="G89" t="s">
        <v>792</v>
      </c>
      <c r="H89" t="s">
        <v>561</v>
      </c>
      <c r="N89" t="s">
        <v>559</v>
      </c>
      <c r="P89" t="s">
        <v>805</v>
      </c>
    </row>
    <row r="90" spans="1:16" x14ac:dyDescent="0.3">
      <c r="A90" t="s">
        <v>345</v>
      </c>
      <c r="C90" t="s">
        <v>568</v>
      </c>
      <c r="D90" t="s">
        <v>569</v>
      </c>
      <c r="E90" t="s">
        <v>569</v>
      </c>
      <c r="G90" t="s">
        <v>792</v>
      </c>
      <c r="H90" t="s">
        <v>561</v>
      </c>
      <c r="N90" t="s">
        <v>559</v>
      </c>
      <c r="P90" t="s">
        <v>805</v>
      </c>
    </row>
    <row r="91" spans="1:16" x14ac:dyDescent="0.3">
      <c r="A91" t="s">
        <v>359</v>
      </c>
      <c r="C91" t="s">
        <v>568</v>
      </c>
      <c r="D91" t="s">
        <v>569</v>
      </c>
      <c r="E91" t="s">
        <v>569</v>
      </c>
      <c r="G91" t="s">
        <v>792</v>
      </c>
      <c r="H91" t="s">
        <v>561</v>
      </c>
      <c r="N91" t="s">
        <v>559</v>
      </c>
      <c r="P91" t="s">
        <v>805</v>
      </c>
    </row>
    <row r="92" spans="1:16" x14ac:dyDescent="0.3">
      <c r="A92" t="s">
        <v>281</v>
      </c>
      <c r="C92" t="s">
        <v>568</v>
      </c>
      <c r="D92" t="s">
        <v>569</v>
      </c>
      <c r="E92" t="s">
        <v>569</v>
      </c>
      <c r="G92" t="s">
        <v>792</v>
      </c>
      <c r="H92" t="s">
        <v>561</v>
      </c>
      <c r="N92" t="s">
        <v>559</v>
      </c>
      <c r="P92" t="s">
        <v>805</v>
      </c>
    </row>
    <row r="93" spans="1:16" x14ac:dyDescent="0.3">
      <c r="A93" t="s">
        <v>397</v>
      </c>
      <c r="C93" t="s">
        <v>568</v>
      </c>
      <c r="D93" t="s">
        <v>569</v>
      </c>
      <c r="E93" t="s">
        <v>569</v>
      </c>
      <c r="G93" t="s">
        <v>792</v>
      </c>
      <c r="H93" t="s">
        <v>561</v>
      </c>
      <c r="N93" t="s">
        <v>559</v>
      </c>
      <c r="P93" t="s">
        <v>805</v>
      </c>
    </row>
    <row r="94" spans="1:16" x14ac:dyDescent="0.3">
      <c r="A94" t="s">
        <v>505</v>
      </c>
      <c r="C94" t="s">
        <v>568</v>
      </c>
      <c r="D94" t="s">
        <v>569</v>
      </c>
      <c r="E94" t="s">
        <v>569</v>
      </c>
      <c r="G94" t="s">
        <v>792</v>
      </c>
      <c r="H94" t="s">
        <v>561</v>
      </c>
      <c r="N94" t="s">
        <v>559</v>
      </c>
      <c r="P94" t="s">
        <v>805</v>
      </c>
    </row>
    <row r="95" spans="1:16" x14ac:dyDescent="0.3">
      <c r="A95" t="s">
        <v>194</v>
      </c>
      <c r="C95" t="s">
        <v>568</v>
      </c>
      <c r="D95" t="s">
        <v>569</v>
      </c>
      <c r="E95" t="s">
        <v>569</v>
      </c>
      <c r="G95" t="s">
        <v>792</v>
      </c>
      <c r="H95" t="s">
        <v>561</v>
      </c>
      <c r="N95" t="s">
        <v>559</v>
      </c>
      <c r="P95" t="s">
        <v>805</v>
      </c>
    </row>
    <row r="96" spans="1:16" x14ac:dyDescent="0.3">
      <c r="A96" t="s">
        <v>481</v>
      </c>
      <c r="D96" t="s">
        <v>720</v>
      </c>
      <c r="E96" t="s">
        <v>720</v>
      </c>
      <c r="G96" t="s">
        <v>792</v>
      </c>
      <c r="H96" t="s">
        <v>576</v>
      </c>
      <c r="N96" t="s">
        <v>559</v>
      </c>
      <c r="P96" t="s">
        <v>805</v>
      </c>
    </row>
    <row r="97" spans="1:16" x14ac:dyDescent="0.3">
      <c r="A97" t="s">
        <v>426</v>
      </c>
      <c r="D97" t="s">
        <v>721</v>
      </c>
      <c r="E97" t="s">
        <v>721</v>
      </c>
      <c r="G97" t="s">
        <v>557</v>
      </c>
      <c r="H97" t="s">
        <v>558</v>
      </c>
      <c r="N97" t="s">
        <v>559</v>
      </c>
      <c r="P97" t="s">
        <v>805</v>
      </c>
    </row>
    <row r="98" spans="1:16" x14ac:dyDescent="0.3">
      <c r="A98" t="s">
        <v>387</v>
      </c>
      <c r="D98" t="s">
        <v>721</v>
      </c>
      <c r="E98" t="s">
        <v>721</v>
      </c>
      <c r="G98" t="s">
        <v>557</v>
      </c>
      <c r="H98" t="s">
        <v>558</v>
      </c>
      <c r="N98" t="s">
        <v>559</v>
      </c>
      <c r="P98" t="s">
        <v>805</v>
      </c>
    </row>
    <row r="99" spans="1:16" x14ac:dyDescent="0.3">
      <c r="A99" t="s">
        <v>301</v>
      </c>
      <c r="D99" t="s">
        <v>722</v>
      </c>
      <c r="E99" t="s">
        <v>722</v>
      </c>
      <c r="G99" t="s">
        <v>557</v>
      </c>
      <c r="H99" t="s">
        <v>558</v>
      </c>
      <c r="N99" t="s">
        <v>559</v>
      </c>
      <c r="P99" t="s">
        <v>805</v>
      </c>
    </row>
    <row r="100" spans="1:16" x14ac:dyDescent="0.3">
      <c r="A100" t="s">
        <v>333</v>
      </c>
      <c r="D100" t="s">
        <v>722</v>
      </c>
      <c r="E100" t="s">
        <v>722</v>
      </c>
      <c r="G100" t="s">
        <v>557</v>
      </c>
      <c r="H100" t="s">
        <v>558</v>
      </c>
      <c r="N100" t="s">
        <v>559</v>
      </c>
      <c r="P100" t="s">
        <v>805</v>
      </c>
    </row>
  </sheetData>
  <hyperlinks>
    <hyperlink ref="A1" location="Summary!A1" display="Return to Summary" xr:uid="{5EFC1623-2EC9-4A2E-8572-197F15AB76CE}"/>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E3"/>
  <sheetViews>
    <sheetView zoomScale="80" zoomScaleNormal="80" workbookViewId="0"/>
  </sheetViews>
  <sheetFormatPr defaultRowHeight="14.4" x14ac:dyDescent="0.3"/>
  <cols>
    <col min="1" max="1" width="40.6640625" bestFit="1" customWidth="1"/>
    <col min="2" max="2" width="16.5546875" bestFit="1" customWidth="1"/>
    <col min="3" max="3" width="14.88671875" bestFit="1" customWidth="1"/>
  </cols>
  <sheetData>
    <row r="1" spans="1:5" x14ac:dyDescent="0.3">
      <c r="A1" s="39" t="s">
        <v>46</v>
      </c>
    </row>
    <row r="2" spans="1:5" x14ac:dyDescent="0.3">
      <c r="A2" t="s">
        <v>76</v>
      </c>
      <c r="B2" t="s">
        <v>77</v>
      </c>
      <c r="C2" t="s">
        <v>78</v>
      </c>
    </row>
    <row r="3" spans="1:5" x14ac:dyDescent="0.3">
      <c r="A3" t="s">
        <v>54</v>
      </c>
      <c r="B3">
        <v>53927</v>
      </c>
      <c r="C3">
        <v>53927</v>
      </c>
      <c r="E3">
        <f>C3-B3</f>
        <v>0</v>
      </c>
    </row>
  </sheetData>
  <hyperlinks>
    <hyperlink ref="A1" location="Summary!A1" display="Return to Summary" xr:uid="{7DE94892-556F-4BBA-984E-81EFE85B131F}"/>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P100"/>
  <sheetViews>
    <sheetView zoomScale="80" zoomScaleNormal="80" workbookViewId="0"/>
  </sheetViews>
  <sheetFormatPr defaultRowHeight="14.4" x14ac:dyDescent="0.3"/>
  <cols>
    <col min="1" max="1" width="39.5546875" bestFit="1" customWidth="1"/>
    <col min="2" max="2" width="24.5546875" bestFit="1" customWidth="1"/>
    <col min="3" max="3" width="81.109375" bestFit="1" customWidth="1"/>
    <col min="4" max="4" width="22.44140625" customWidth="1"/>
    <col min="5" max="5" width="25.44140625" customWidth="1"/>
    <col min="6" max="6" width="14.44140625" bestFit="1" customWidth="1"/>
    <col min="7" max="7" width="42.88671875" bestFit="1" customWidth="1"/>
    <col min="8" max="8" width="54.44140625" bestFit="1" customWidth="1"/>
    <col min="9" max="9" width="17.88671875" bestFit="1" customWidth="1"/>
    <col min="10" max="11" width="81.109375" bestFit="1" customWidth="1"/>
    <col min="12" max="12" width="14.88671875" bestFit="1" customWidth="1"/>
    <col min="13" max="13" width="23" bestFit="1" customWidth="1"/>
    <col min="14" max="14" width="19.33203125" bestFit="1" customWidth="1"/>
    <col min="15" max="15" width="38.44140625" bestFit="1" customWidth="1"/>
    <col min="16" max="16" width="81.10937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row r="3" spans="1:16" x14ac:dyDescent="0.3">
      <c r="A3" t="s">
        <v>445</v>
      </c>
      <c r="C3" t="s">
        <v>700</v>
      </c>
      <c r="D3" t="s">
        <v>701</v>
      </c>
      <c r="E3" t="s">
        <v>701</v>
      </c>
      <c r="G3" t="s">
        <v>792</v>
      </c>
      <c r="H3" t="s">
        <v>555</v>
      </c>
      <c r="N3" t="s">
        <v>445</v>
      </c>
      <c r="P3" t="s">
        <v>804</v>
      </c>
    </row>
    <row r="4" spans="1:16" x14ac:dyDescent="0.3">
      <c r="A4" t="s">
        <v>386</v>
      </c>
      <c r="C4" t="s">
        <v>700</v>
      </c>
      <c r="D4" t="s">
        <v>701</v>
      </c>
      <c r="E4" t="s">
        <v>701</v>
      </c>
      <c r="G4" t="s">
        <v>792</v>
      </c>
      <c r="H4" t="s">
        <v>555</v>
      </c>
      <c r="N4" t="s">
        <v>445</v>
      </c>
      <c r="P4" t="s">
        <v>804</v>
      </c>
    </row>
    <row r="5" spans="1:16" x14ac:dyDescent="0.3">
      <c r="A5" t="s">
        <v>317</v>
      </c>
      <c r="C5" t="s">
        <v>700</v>
      </c>
      <c r="D5" t="s">
        <v>701</v>
      </c>
      <c r="E5" t="s">
        <v>701</v>
      </c>
      <c r="G5" t="s">
        <v>792</v>
      </c>
      <c r="H5" t="s">
        <v>555</v>
      </c>
      <c r="N5" t="s">
        <v>445</v>
      </c>
      <c r="P5" t="s">
        <v>804</v>
      </c>
    </row>
    <row r="6" spans="1:16" x14ac:dyDescent="0.3">
      <c r="A6" t="s">
        <v>256</v>
      </c>
      <c r="C6" t="s">
        <v>702</v>
      </c>
      <c r="D6" t="s">
        <v>701</v>
      </c>
      <c r="E6" t="s">
        <v>701</v>
      </c>
      <c r="G6" t="s">
        <v>792</v>
      </c>
      <c r="H6" t="s">
        <v>555</v>
      </c>
      <c r="N6" t="s">
        <v>445</v>
      </c>
      <c r="P6" t="s">
        <v>804</v>
      </c>
    </row>
    <row r="7" spans="1:16" x14ac:dyDescent="0.3">
      <c r="A7" t="s">
        <v>339</v>
      </c>
      <c r="C7" t="s">
        <v>700</v>
      </c>
      <c r="D7" t="s">
        <v>563</v>
      </c>
      <c r="E7" t="s">
        <v>563</v>
      </c>
      <c r="G7" t="s">
        <v>792</v>
      </c>
      <c r="H7" t="s">
        <v>555</v>
      </c>
      <c r="N7" t="s">
        <v>445</v>
      </c>
      <c r="P7" t="s">
        <v>804</v>
      </c>
    </row>
    <row r="8" spans="1:16" x14ac:dyDescent="0.3">
      <c r="A8" t="s">
        <v>198</v>
      </c>
      <c r="C8" t="s">
        <v>597</v>
      </c>
      <c r="D8" t="s">
        <v>563</v>
      </c>
      <c r="E8" t="s">
        <v>563</v>
      </c>
      <c r="G8" t="s">
        <v>792</v>
      </c>
      <c r="H8" t="s">
        <v>555</v>
      </c>
      <c r="N8" t="s">
        <v>445</v>
      </c>
      <c r="P8" t="s">
        <v>804</v>
      </c>
    </row>
    <row r="9" spans="1:16" x14ac:dyDescent="0.3">
      <c r="A9" t="s">
        <v>496</v>
      </c>
      <c r="C9" t="s">
        <v>700</v>
      </c>
      <c r="D9" t="s">
        <v>563</v>
      </c>
      <c r="E9" t="s">
        <v>563</v>
      </c>
      <c r="G9" t="s">
        <v>792</v>
      </c>
      <c r="H9" t="s">
        <v>555</v>
      </c>
      <c r="N9" t="s">
        <v>445</v>
      </c>
      <c r="P9" t="s">
        <v>804</v>
      </c>
    </row>
    <row r="10" spans="1:16" x14ac:dyDescent="0.3">
      <c r="A10" t="s">
        <v>393</v>
      </c>
      <c r="C10" t="s">
        <v>597</v>
      </c>
      <c r="D10" t="s">
        <v>563</v>
      </c>
      <c r="E10" t="s">
        <v>563</v>
      </c>
      <c r="G10" t="s">
        <v>792</v>
      </c>
      <c r="H10" t="s">
        <v>555</v>
      </c>
      <c r="N10" t="s">
        <v>445</v>
      </c>
      <c r="P10" t="s">
        <v>804</v>
      </c>
    </row>
    <row r="11" spans="1:16" x14ac:dyDescent="0.3">
      <c r="A11" t="s">
        <v>493</v>
      </c>
      <c r="C11" t="s">
        <v>597</v>
      </c>
      <c r="D11" t="s">
        <v>563</v>
      </c>
      <c r="E11" t="s">
        <v>563</v>
      </c>
      <c r="G11" t="s">
        <v>792</v>
      </c>
      <c r="H11" t="s">
        <v>555</v>
      </c>
      <c r="N11" t="s">
        <v>445</v>
      </c>
      <c r="P11" t="s">
        <v>804</v>
      </c>
    </row>
    <row r="12" spans="1:16" x14ac:dyDescent="0.3">
      <c r="A12" t="s">
        <v>269</v>
      </c>
      <c r="C12" t="s">
        <v>702</v>
      </c>
      <c r="D12" t="s">
        <v>563</v>
      </c>
      <c r="E12" t="s">
        <v>563</v>
      </c>
      <c r="G12" t="s">
        <v>792</v>
      </c>
      <c r="H12" t="s">
        <v>555</v>
      </c>
      <c r="N12" t="s">
        <v>445</v>
      </c>
      <c r="P12" t="s">
        <v>804</v>
      </c>
    </row>
    <row r="13" spans="1:16" x14ac:dyDescent="0.3">
      <c r="A13" t="s">
        <v>231</v>
      </c>
      <c r="C13" t="s">
        <v>597</v>
      </c>
      <c r="D13" t="s">
        <v>563</v>
      </c>
      <c r="E13" t="s">
        <v>563</v>
      </c>
      <c r="G13" t="s">
        <v>792</v>
      </c>
      <c r="H13" t="s">
        <v>555</v>
      </c>
      <c r="N13" t="s">
        <v>445</v>
      </c>
      <c r="P13" t="s">
        <v>804</v>
      </c>
    </row>
    <row r="14" spans="1:16" x14ac:dyDescent="0.3">
      <c r="A14" t="s">
        <v>425</v>
      </c>
      <c r="C14" t="s">
        <v>703</v>
      </c>
      <c r="D14" t="s">
        <v>563</v>
      </c>
      <c r="E14" t="s">
        <v>563</v>
      </c>
      <c r="G14" t="s">
        <v>792</v>
      </c>
      <c r="H14" t="s">
        <v>555</v>
      </c>
      <c r="N14" t="s">
        <v>445</v>
      </c>
      <c r="P14" t="s">
        <v>804</v>
      </c>
    </row>
    <row r="15" spans="1:16" x14ac:dyDescent="0.3">
      <c r="A15" t="s">
        <v>331</v>
      </c>
      <c r="C15" t="s">
        <v>704</v>
      </c>
      <c r="D15" t="s">
        <v>563</v>
      </c>
      <c r="E15" t="s">
        <v>563</v>
      </c>
      <c r="G15" t="s">
        <v>792</v>
      </c>
      <c r="H15" t="s">
        <v>555</v>
      </c>
      <c r="N15" t="s">
        <v>445</v>
      </c>
      <c r="P15" t="s">
        <v>804</v>
      </c>
    </row>
    <row r="16" spans="1:16" x14ac:dyDescent="0.3">
      <c r="A16" t="s">
        <v>444</v>
      </c>
      <c r="C16" t="s">
        <v>705</v>
      </c>
      <c r="D16" t="s">
        <v>563</v>
      </c>
      <c r="E16" t="s">
        <v>563</v>
      </c>
      <c r="G16" t="s">
        <v>792</v>
      </c>
      <c r="H16" t="s">
        <v>555</v>
      </c>
      <c r="N16" t="s">
        <v>445</v>
      </c>
      <c r="P16" t="s">
        <v>804</v>
      </c>
    </row>
    <row r="17" spans="1:16" x14ac:dyDescent="0.3">
      <c r="A17" t="s">
        <v>347</v>
      </c>
      <c r="C17" t="s">
        <v>706</v>
      </c>
      <c r="D17" t="s">
        <v>563</v>
      </c>
      <c r="E17" t="s">
        <v>563</v>
      </c>
      <c r="G17" t="s">
        <v>792</v>
      </c>
      <c r="H17" t="s">
        <v>555</v>
      </c>
      <c r="N17" t="s">
        <v>445</v>
      </c>
      <c r="P17" t="s">
        <v>804</v>
      </c>
    </row>
    <row r="18" spans="1:16" x14ac:dyDescent="0.3">
      <c r="A18" t="s">
        <v>380</v>
      </c>
      <c r="D18" t="s">
        <v>556</v>
      </c>
      <c r="E18" t="s">
        <v>556</v>
      </c>
      <c r="G18" t="s">
        <v>557</v>
      </c>
      <c r="H18" t="s">
        <v>558</v>
      </c>
      <c r="N18" t="s">
        <v>559</v>
      </c>
    </row>
    <row r="19" spans="1:16" x14ac:dyDescent="0.3">
      <c r="A19" t="s">
        <v>457</v>
      </c>
      <c r="D19" t="s">
        <v>560</v>
      </c>
      <c r="E19" t="s">
        <v>560</v>
      </c>
      <c r="G19" t="s">
        <v>792</v>
      </c>
      <c r="H19" t="s">
        <v>561</v>
      </c>
      <c r="N19" t="s">
        <v>559</v>
      </c>
    </row>
    <row r="20" spans="1:16" x14ac:dyDescent="0.3">
      <c r="A20" t="s">
        <v>396</v>
      </c>
      <c r="C20" t="s">
        <v>562</v>
      </c>
      <c r="D20" t="s">
        <v>563</v>
      </c>
      <c r="E20" t="s">
        <v>563</v>
      </c>
      <c r="G20" t="s">
        <v>792</v>
      </c>
      <c r="H20" t="s">
        <v>555</v>
      </c>
      <c r="N20" t="s">
        <v>445</v>
      </c>
      <c r="P20" t="s">
        <v>804</v>
      </c>
    </row>
    <row r="21" spans="1:16" x14ac:dyDescent="0.3">
      <c r="A21" t="s">
        <v>220</v>
      </c>
      <c r="C21" t="s">
        <v>562</v>
      </c>
      <c r="D21" t="s">
        <v>563</v>
      </c>
      <c r="E21" t="s">
        <v>563</v>
      </c>
      <c r="G21" t="s">
        <v>792</v>
      </c>
      <c r="H21" t="s">
        <v>555</v>
      </c>
      <c r="N21" t="s">
        <v>445</v>
      </c>
      <c r="P21" t="s">
        <v>804</v>
      </c>
    </row>
    <row r="22" spans="1:16" x14ac:dyDescent="0.3">
      <c r="A22" t="s">
        <v>320</v>
      </c>
      <c r="C22" t="s">
        <v>562</v>
      </c>
      <c r="D22" t="s">
        <v>563</v>
      </c>
      <c r="E22" t="s">
        <v>563</v>
      </c>
      <c r="G22" t="s">
        <v>792</v>
      </c>
      <c r="H22" t="s">
        <v>555</v>
      </c>
      <c r="N22" t="s">
        <v>445</v>
      </c>
      <c r="P22" t="s">
        <v>804</v>
      </c>
    </row>
    <row r="23" spans="1:16" x14ac:dyDescent="0.3">
      <c r="A23" t="s">
        <v>403</v>
      </c>
      <c r="C23" t="s">
        <v>562</v>
      </c>
      <c r="D23" t="s">
        <v>563</v>
      </c>
      <c r="E23" t="s">
        <v>563</v>
      </c>
      <c r="G23" t="s">
        <v>792</v>
      </c>
      <c r="H23" t="s">
        <v>555</v>
      </c>
      <c r="N23" t="s">
        <v>445</v>
      </c>
      <c r="P23" t="s">
        <v>804</v>
      </c>
    </row>
    <row r="24" spans="1:16" x14ac:dyDescent="0.3">
      <c r="A24" t="s">
        <v>424</v>
      </c>
      <c r="C24" t="s">
        <v>562</v>
      </c>
      <c r="D24" t="s">
        <v>563</v>
      </c>
      <c r="E24" t="s">
        <v>563</v>
      </c>
      <c r="G24" t="s">
        <v>792</v>
      </c>
      <c r="H24" t="s">
        <v>555</v>
      </c>
      <c r="N24" t="s">
        <v>445</v>
      </c>
      <c r="P24" t="s">
        <v>804</v>
      </c>
    </row>
    <row r="25" spans="1:16" x14ac:dyDescent="0.3">
      <c r="A25" t="s">
        <v>448</v>
      </c>
      <c r="C25" t="s">
        <v>562</v>
      </c>
      <c r="D25" t="s">
        <v>563</v>
      </c>
      <c r="E25" t="s">
        <v>563</v>
      </c>
      <c r="G25" t="s">
        <v>792</v>
      </c>
      <c r="H25" t="s">
        <v>555</v>
      </c>
      <c r="N25" t="s">
        <v>445</v>
      </c>
      <c r="P25" t="s">
        <v>804</v>
      </c>
    </row>
    <row r="26" spans="1:16" x14ac:dyDescent="0.3">
      <c r="A26" t="s">
        <v>249</v>
      </c>
      <c r="C26" t="s">
        <v>707</v>
      </c>
      <c r="D26" t="s">
        <v>563</v>
      </c>
      <c r="E26" t="s">
        <v>563</v>
      </c>
      <c r="G26" t="s">
        <v>792</v>
      </c>
      <c r="H26" t="s">
        <v>555</v>
      </c>
      <c r="N26" t="s">
        <v>445</v>
      </c>
      <c r="P26" t="s">
        <v>804</v>
      </c>
    </row>
    <row r="27" spans="1:16" x14ac:dyDescent="0.3">
      <c r="A27" t="s">
        <v>467</v>
      </c>
      <c r="C27" t="s">
        <v>562</v>
      </c>
      <c r="D27" t="s">
        <v>563</v>
      </c>
      <c r="E27" t="s">
        <v>563</v>
      </c>
      <c r="G27" t="s">
        <v>792</v>
      </c>
      <c r="H27" t="s">
        <v>555</v>
      </c>
      <c r="N27" t="s">
        <v>445</v>
      </c>
      <c r="P27" t="s">
        <v>804</v>
      </c>
    </row>
    <row r="28" spans="1:16" x14ac:dyDescent="0.3">
      <c r="A28" t="s">
        <v>251</v>
      </c>
      <c r="C28" t="s">
        <v>562</v>
      </c>
      <c r="D28" t="s">
        <v>563</v>
      </c>
      <c r="E28" t="s">
        <v>563</v>
      </c>
      <c r="G28" t="s">
        <v>792</v>
      </c>
      <c r="H28" t="s">
        <v>555</v>
      </c>
      <c r="N28" t="s">
        <v>445</v>
      </c>
    </row>
    <row r="29" spans="1:16" x14ac:dyDescent="0.3">
      <c r="A29" t="s">
        <v>548</v>
      </c>
      <c r="D29" t="s">
        <v>564</v>
      </c>
      <c r="E29" t="s">
        <v>564</v>
      </c>
      <c r="G29" t="s">
        <v>792</v>
      </c>
      <c r="H29" t="s">
        <v>561</v>
      </c>
      <c r="N29" t="s">
        <v>559</v>
      </c>
    </row>
    <row r="30" spans="1:16" x14ac:dyDescent="0.3">
      <c r="A30" t="s">
        <v>218</v>
      </c>
      <c r="C30" t="s">
        <v>708</v>
      </c>
      <c r="D30" t="s">
        <v>563</v>
      </c>
      <c r="E30" t="s">
        <v>563</v>
      </c>
      <c r="G30" t="s">
        <v>792</v>
      </c>
      <c r="H30" t="s">
        <v>555</v>
      </c>
      <c r="N30" t="s">
        <v>445</v>
      </c>
      <c r="P30" t="s">
        <v>804</v>
      </c>
    </row>
    <row r="31" spans="1:16" x14ac:dyDescent="0.3">
      <c r="A31" t="s">
        <v>390</v>
      </c>
      <c r="C31" t="s">
        <v>562</v>
      </c>
      <c r="D31" t="s">
        <v>563</v>
      </c>
      <c r="E31" t="s">
        <v>563</v>
      </c>
      <c r="G31" t="s">
        <v>792</v>
      </c>
      <c r="H31" t="s">
        <v>555</v>
      </c>
      <c r="N31" t="s">
        <v>445</v>
      </c>
      <c r="P31" t="s">
        <v>804</v>
      </c>
    </row>
    <row r="32" spans="1:16" x14ac:dyDescent="0.3">
      <c r="A32" t="s">
        <v>364</v>
      </c>
      <c r="C32" t="s">
        <v>709</v>
      </c>
      <c r="D32" t="s">
        <v>563</v>
      </c>
      <c r="E32" t="s">
        <v>563</v>
      </c>
      <c r="G32" t="s">
        <v>792</v>
      </c>
      <c r="H32" t="s">
        <v>555</v>
      </c>
      <c r="N32" t="s">
        <v>445</v>
      </c>
      <c r="P32" t="s">
        <v>804</v>
      </c>
    </row>
    <row r="33" spans="1:16" x14ac:dyDescent="0.3">
      <c r="A33" t="s">
        <v>185</v>
      </c>
      <c r="C33" t="s">
        <v>710</v>
      </c>
      <c r="D33" t="s">
        <v>563</v>
      </c>
      <c r="E33" t="s">
        <v>563</v>
      </c>
      <c r="G33" t="s">
        <v>792</v>
      </c>
      <c r="H33" t="s">
        <v>555</v>
      </c>
      <c r="N33" t="s">
        <v>445</v>
      </c>
      <c r="P33" t="s">
        <v>804</v>
      </c>
    </row>
    <row r="34" spans="1:16" x14ac:dyDescent="0.3">
      <c r="A34" t="s">
        <v>186</v>
      </c>
      <c r="C34" t="s">
        <v>711</v>
      </c>
      <c r="D34" t="s">
        <v>563</v>
      </c>
      <c r="E34" t="s">
        <v>563</v>
      </c>
      <c r="G34" t="s">
        <v>792</v>
      </c>
      <c r="H34" t="s">
        <v>555</v>
      </c>
      <c r="N34" t="s">
        <v>445</v>
      </c>
      <c r="P34" t="s">
        <v>804</v>
      </c>
    </row>
    <row r="35" spans="1:16" x14ac:dyDescent="0.3">
      <c r="A35" t="s">
        <v>310</v>
      </c>
      <c r="C35" t="s">
        <v>712</v>
      </c>
      <c r="D35" t="s">
        <v>563</v>
      </c>
      <c r="E35" t="s">
        <v>563</v>
      </c>
      <c r="G35" t="s">
        <v>792</v>
      </c>
      <c r="H35" t="s">
        <v>555</v>
      </c>
      <c r="N35" t="s">
        <v>445</v>
      </c>
      <c r="P35" t="s">
        <v>804</v>
      </c>
    </row>
    <row r="36" spans="1:16" x14ac:dyDescent="0.3">
      <c r="A36" t="s">
        <v>450</v>
      </c>
      <c r="C36" t="s">
        <v>713</v>
      </c>
      <c r="D36" t="s">
        <v>563</v>
      </c>
      <c r="E36" t="s">
        <v>563</v>
      </c>
      <c r="G36" t="s">
        <v>792</v>
      </c>
      <c r="H36" t="s">
        <v>555</v>
      </c>
      <c r="N36" t="s">
        <v>445</v>
      </c>
      <c r="P36" t="s">
        <v>804</v>
      </c>
    </row>
    <row r="37" spans="1:16" x14ac:dyDescent="0.3">
      <c r="A37" t="s">
        <v>192</v>
      </c>
      <c r="C37" t="s">
        <v>714</v>
      </c>
      <c r="D37" t="s">
        <v>563</v>
      </c>
      <c r="E37" t="s">
        <v>563</v>
      </c>
      <c r="G37" t="s">
        <v>792</v>
      </c>
      <c r="H37" t="s">
        <v>555</v>
      </c>
      <c r="N37" t="s">
        <v>445</v>
      </c>
      <c r="P37" t="s">
        <v>804</v>
      </c>
    </row>
    <row r="38" spans="1:16" x14ac:dyDescent="0.3">
      <c r="A38" t="s">
        <v>527</v>
      </c>
      <c r="D38" t="s">
        <v>565</v>
      </c>
      <c r="E38" t="s">
        <v>565</v>
      </c>
      <c r="G38" t="s">
        <v>792</v>
      </c>
      <c r="H38" t="s">
        <v>561</v>
      </c>
      <c r="N38" t="s">
        <v>559</v>
      </c>
    </row>
    <row r="39" spans="1:16" x14ac:dyDescent="0.3">
      <c r="A39" t="s">
        <v>244</v>
      </c>
      <c r="C39" t="s">
        <v>713</v>
      </c>
      <c r="D39" t="s">
        <v>563</v>
      </c>
      <c r="E39" t="s">
        <v>563</v>
      </c>
      <c r="G39" t="s">
        <v>792</v>
      </c>
      <c r="H39" t="s">
        <v>555</v>
      </c>
      <c r="N39" t="s">
        <v>445</v>
      </c>
      <c r="P39" t="s">
        <v>804</v>
      </c>
    </row>
    <row r="40" spans="1:16" x14ac:dyDescent="0.3">
      <c r="A40" t="s">
        <v>543</v>
      </c>
      <c r="C40" t="s">
        <v>713</v>
      </c>
      <c r="D40" t="s">
        <v>563</v>
      </c>
      <c r="E40" t="s">
        <v>563</v>
      </c>
      <c r="G40" t="s">
        <v>792</v>
      </c>
      <c r="H40" t="s">
        <v>555</v>
      </c>
      <c r="N40" t="s">
        <v>445</v>
      </c>
      <c r="P40" t="s">
        <v>804</v>
      </c>
    </row>
    <row r="41" spans="1:16" x14ac:dyDescent="0.3">
      <c r="A41" t="s">
        <v>344</v>
      </c>
      <c r="C41" t="s">
        <v>713</v>
      </c>
      <c r="D41" t="s">
        <v>563</v>
      </c>
      <c r="E41" t="s">
        <v>563</v>
      </c>
      <c r="G41" t="s">
        <v>792</v>
      </c>
      <c r="H41" t="s">
        <v>555</v>
      </c>
      <c r="N41" t="s">
        <v>445</v>
      </c>
      <c r="P41" t="s">
        <v>804</v>
      </c>
    </row>
    <row r="42" spans="1:16" x14ac:dyDescent="0.3">
      <c r="A42" t="s">
        <v>191</v>
      </c>
      <c r="C42" t="s">
        <v>713</v>
      </c>
      <c r="D42" t="s">
        <v>563</v>
      </c>
      <c r="E42" t="s">
        <v>563</v>
      </c>
      <c r="G42" t="s">
        <v>792</v>
      </c>
      <c r="H42" t="s">
        <v>555</v>
      </c>
      <c r="N42" t="s">
        <v>445</v>
      </c>
      <c r="P42" t="s">
        <v>804</v>
      </c>
    </row>
    <row r="43" spans="1:16" x14ac:dyDescent="0.3">
      <c r="A43" t="s">
        <v>392</v>
      </c>
      <c r="C43" t="s">
        <v>713</v>
      </c>
      <c r="D43" t="s">
        <v>563</v>
      </c>
      <c r="E43" t="s">
        <v>563</v>
      </c>
      <c r="G43" t="s">
        <v>792</v>
      </c>
      <c r="H43" t="s">
        <v>555</v>
      </c>
      <c r="N43" t="s">
        <v>445</v>
      </c>
      <c r="P43" t="s">
        <v>804</v>
      </c>
    </row>
    <row r="44" spans="1:16" x14ac:dyDescent="0.3">
      <c r="A44" t="s">
        <v>460</v>
      </c>
      <c r="C44" t="s">
        <v>715</v>
      </c>
      <c r="D44" t="s">
        <v>563</v>
      </c>
      <c r="E44" t="s">
        <v>563</v>
      </c>
      <c r="G44" t="s">
        <v>792</v>
      </c>
      <c r="H44" t="s">
        <v>555</v>
      </c>
      <c r="N44" t="s">
        <v>445</v>
      </c>
      <c r="P44" t="s">
        <v>804</v>
      </c>
    </row>
    <row r="45" spans="1:16" x14ac:dyDescent="0.3">
      <c r="A45" t="s">
        <v>234</v>
      </c>
      <c r="C45" t="s">
        <v>716</v>
      </c>
      <c r="D45" t="s">
        <v>563</v>
      </c>
      <c r="E45" t="s">
        <v>563</v>
      </c>
      <c r="G45" t="s">
        <v>792</v>
      </c>
      <c r="H45" t="s">
        <v>555</v>
      </c>
      <c r="N45" t="s">
        <v>445</v>
      </c>
      <c r="P45" t="s">
        <v>804</v>
      </c>
    </row>
    <row r="46" spans="1:16" x14ac:dyDescent="0.3">
      <c r="A46" t="s">
        <v>336</v>
      </c>
      <c r="C46" t="s">
        <v>717</v>
      </c>
      <c r="D46" t="s">
        <v>563</v>
      </c>
      <c r="E46" t="s">
        <v>563</v>
      </c>
      <c r="G46" t="s">
        <v>792</v>
      </c>
      <c r="H46" t="s">
        <v>555</v>
      </c>
      <c r="N46" t="s">
        <v>445</v>
      </c>
      <c r="P46" t="s">
        <v>804</v>
      </c>
    </row>
    <row r="47" spans="1:16" x14ac:dyDescent="0.3">
      <c r="A47" t="s">
        <v>356</v>
      </c>
      <c r="C47" t="s">
        <v>717</v>
      </c>
      <c r="D47" t="s">
        <v>563</v>
      </c>
      <c r="E47" t="s">
        <v>563</v>
      </c>
      <c r="G47" t="s">
        <v>792</v>
      </c>
      <c r="H47" t="s">
        <v>555</v>
      </c>
      <c r="N47" t="s">
        <v>445</v>
      </c>
      <c r="P47" t="s">
        <v>804</v>
      </c>
    </row>
    <row r="48" spans="1:16" x14ac:dyDescent="0.3">
      <c r="A48" t="s">
        <v>472</v>
      </c>
      <c r="C48" t="s">
        <v>718</v>
      </c>
      <c r="D48" t="s">
        <v>563</v>
      </c>
      <c r="E48" t="s">
        <v>563</v>
      </c>
      <c r="G48" t="s">
        <v>792</v>
      </c>
      <c r="H48" t="s">
        <v>555</v>
      </c>
      <c r="N48" t="s">
        <v>445</v>
      </c>
      <c r="P48" t="s">
        <v>804</v>
      </c>
    </row>
    <row r="49" spans="1:16" x14ac:dyDescent="0.3">
      <c r="A49" t="s">
        <v>196</v>
      </c>
      <c r="C49" t="s">
        <v>597</v>
      </c>
      <c r="D49" t="s">
        <v>596</v>
      </c>
      <c r="E49" t="s">
        <v>596</v>
      </c>
      <c r="G49" t="s">
        <v>792</v>
      </c>
      <c r="H49" t="s">
        <v>555</v>
      </c>
      <c r="N49" t="s">
        <v>445</v>
      </c>
      <c r="P49" t="s">
        <v>804</v>
      </c>
    </row>
    <row r="50" spans="1:16" x14ac:dyDescent="0.3">
      <c r="A50" t="s">
        <v>473</v>
      </c>
      <c r="C50" t="s">
        <v>597</v>
      </c>
      <c r="D50" t="s">
        <v>596</v>
      </c>
      <c r="E50" t="s">
        <v>596</v>
      </c>
      <c r="G50" t="s">
        <v>792</v>
      </c>
      <c r="H50" t="s">
        <v>555</v>
      </c>
      <c r="N50" t="s">
        <v>445</v>
      </c>
      <c r="P50" t="s">
        <v>804</v>
      </c>
    </row>
    <row r="51" spans="1:16" x14ac:dyDescent="0.3">
      <c r="A51" t="s">
        <v>491</v>
      </c>
      <c r="C51" t="s">
        <v>597</v>
      </c>
      <c r="D51" t="s">
        <v>596</v>
      </c>
      <c r="E51" t="s">
        <v>596</v>
      </c>
      <c r="G51" t="s">
        <v>792</v>
      </c>
      <c r="H51" t="s">
        <v>555</v>
      </c>
      <c r="N51" t="s">
        <v>445</v>
      </c>
      <c r="P51" t="s">
        <v>804</v>
      </c>
    </row>
    <row r="52" spans="1:16" x14ac:dyDescent="0.3">
      <c r="A52" t="s">
        <v>337</v>
      </c>
      <c r="C52" t="s">
        <v>597</v>
      </c>
      <c r="D52" t="s">
        <v>596</v>
      </c>
      <c r="E52" t="s">
        <v>596</v>
      </c>
      <c r="G52" t="s">
        <v>792</v>
      </c>
      <c r="H52" t="s">
        <v>555</v>
      </c>
      <c r="N52" t="s">
        <v>445</v>
      </c>
      <c r="P52" t="s">
        <v>804</v>
      </c>
    </row>
    <row r="53" spans="1:16" x14ac:dyDescent="0.3">
      <c r="A53" t="s">
        <v>413</v>
      </c>
      <c r="C53" t="s">
        <v>597</v>
      </c>
      <c r="D53" t="s">
        <v>596</v>
      </c>
      <c r="E53" t="s">
        <v>596</v>
      </c>
      <c r="G53" t="s">
        <v>792</v>
      </c>
      <c r="H53" t="s">
        <v>555</v>
      </c>
      <c r="N53" t="s">
        <v>445</v>
      </c>
      <c r="P53" t="s">
        <v>804</v>
      </c>
    </row>
    <row r="54" spans="1:16" x14ac:dyDescent="0.3">
      <c r="A54" t="s">
        <v>411</v>
      </c>
      <c r="C54" t="s">
        <v>597</v>
      </c>
      <c r="D54" t="s">
        <v>596</v>
      </c>
      <c r="E54" t="s">
        <v>596</v>
      </c>
      <c r="G54" t="s">
        <v>792</v>
      </c>
      <c r="H54" t="s">
        <v>555</v>
      </c>
      <c r="N54" t="s">
        <v>445</v>
      </c>
      <c r="P54" t="s">
        <v>804</v>
      </c>
    </row>
    <row r="55" spans="1:16" x14ac:dyDescent="0.3">
      <c r="A55" t="s">
        <v>545</v>
      </c>
      <c r="D55" t="s">
        <v>566</v>
      </c>
      <c r="E55" t="s">
        <v>566</v>
      </c>
      <c r="G55" t="s">
        <v>792</v>
      </c>
      <c r="H55" t="s">
        <v>561</v>
      </c>
      <c r="N55" t="s">
        <v>559</v>
      </c>
    </row>
    <row r="56" spans="1:16" x14ac:dyDescent="0.3">
      <c r="A56" t="s">
        <v>232</v>
      </c>
      <c r="C56" t="s">
        <v>719</v>
      </c>
      <c r="D56" t="s">
        <v>596</v>
      </c>
      <c r="E56" t="s">
        <v>596</v>
      </c>
      <c r="G56" t="s">
        <v>792</v>
      </c>
      <c r="H56" t="s">
        <v>555</v>
      </c>
      <c r="N56" t="s">
        <v>445</v>
      </c>
      <c r="P56" t="s">
        <v>804</v>
      </c>
    </row>
    <row r="57" spans="1:16" x14ac:dyDescent="0.3">
      <c r="A57" t="s">
        <v>278</v>
      </c>
      <c r="C57" t="s">
        <v>702</v>
      </c>
      <c r="D57" t="s">
        <v>596</v>
      </c>
      <c r="E57" t="s">
        <v>596</v>
      </c>
      <c r="G57" t="s">
        <v>792</v>
      </c>
      <c r="H57" t="s">
        <v>555</v>
      </c>
      <c r="N57" t="s">
        <v>445</v>
      </c>
      <c r="P57" t="s">
        <v>804</v>
      </c>
    </row>
    <row r="58" spans="1:16" x14ac:dyDescent="0.3">
      <c r="A58" t="s">
        <v>272</v>
      </c>
      <c r="C58" t="s">
        <v>700</v>
      </c>
      <c r="D58" t="s">
        <v>693</v>
      </c>
      <c r="E58" t="s">
        <v>693</v>
      </c>
      <c r="G58" t="s">
        <v>792</v>
      </c>
      <c r="H58" t="s">
        <v>555</v>
      </c>
      <c r="N58" t="s">
        <v>445</v>
      </c>
      <c r="P58" t="s">
        <v>804</v>
      </c>
    </row>
    <row r="59" spans="1:16" x14ac:dyDescent="0.3">
      <c r="A59" t="s">
        <v>377</v>
      </c>
      <c r="C59" t="s">
        <v>597</v>
      </c>
      <c r="D59" t="s">
        <v>693</v>
      </c>
      <c r="E59" t="s">
        <v>693</v>
      </c>
      <c r="G59" t="s">
        <v>792</v>
      </c>
      <c r="H59" t="s">
        <v>555</v>
      </c>
      <c r="N59" t="s">
        <v>445</v>
      </c>
      <c r="P59" t="s">
        <v>804</v>
      </c>
    </row>
    <row r="60" spans="1:16" x14ac:dyDescent="0.3">
      <c r="A60" t="s">
        <v>476</v>
      </c>
      <c r="C60" t="s">
        <v>597</v>
      </c>
      <c r="D60" t="s">
        <v>693</v>
      </c>
      <c r="E60" t="s">
        <v>693</v>
      </c>
      <c r="G60" t="s">
        <v>792</v>
      </c>
      <c r="H60" t="s">
        <v>555</v>
      </c>
      <c r="N60" t="s">
        <v>445</v>
      </c>
      <c r="P60" t="s">
        <v>804</v>
      </c>
    </row>
    <row r="61" spans="1:16" x14ac:dyDescent="0.3">
      <c r="A61" t="s">
        <v>312</v>
      </c>
      <c r="C61" t="s">
        <v>597</v>
      </c>
      <c r="D61" t="s">
        <v>693</v>
      </c>
      <c r="E61" t="s">
        <v>693</v>
      </c>
      <c r="G61" t="s">
        <v>792</v>
      </c>
      <c r="H61" t="s">
        <v>555</v>
      </c>
      <c r="N61" t="s">
        <v>445</v>
      </c>
      <c r="P61" t="s">
        <v>804</v>
      </c>
    </row>
    <row r="62" spans="1:16" x14ac:dyDescent="0.3">
      <c r="A62" t="s">
        <v>405</v>
      </c>
      <c r="C62" t="s">
        <v>700</v>
      </c>
      <c r="D62" t="s">
        <v>693</v>
      </c>
      <c r="E62" t="s">
        <v>693</v>
      </c>
      <c r="G62" t="s">
        <v>792</v>
      </c>
      <c r="H62" t="s">
        <v>555</v>
      </c>
      <c r="N62" t="s">
        <v>445</v>
      </c>
      <c r="P62" t="s">
        <v>804</v>
      </c>
    </row>
    <row r="63" spans="1:16" x14ac:dyDescent="0.3">
      <c r="A63" t="s">
        <v>475</v>
      </c>
      <c r="C63" t="s">
        <v>700</v>
      </c>
      <c r="D63" t="s">
        <v>693</v>
      </c>
      <c r="E63" t="s">
        <v>693</v>
      </c>
      <c r="G63" t="s">
        <v>792</v>
      </c>
      <c r="H63" t="s">
        <v>555</v>
      </c>
      <c r="N63" t="s">
        <v>445</v>
      </c>
      <c r="P63" t="s">
        <v>804</v>
      </c>
    </row>
    <row r="64" spans="1:16" x14ac:dyDescent="0.3">
      <c r="A64" t="s">
        <v>335</v>
      </c>
      <c r="D64" t="s">
        <v>567</v>
      </c>
      <c r="E64" t="s">
        <v>567</v>
      </c>
      <c r="G64" t="s">
        <v>792</v>
      </c>
      <c r="H64" t="s">
        <v>561</v>
      </c>
      <c r="N64" t="s">
        <v>559</v>
      </c>
    </row>
    <row r="65" spans="1:16" x14ac:dyDescent="0.3">
      <c r="A65" t="s">
        <v>201</v>
      </c>
      <c r="C65" t="s">
        <v>568</v>
      </c>
      <c r="D65" t="s">
        <v>569</v>
      </c>
      <c r="E65" t="s">
        <v>569</v>
      </c>
      <c r="G65" t="s">
        <v>792</v>
      </c>
      <c r="H65" t="s">
        <v>561</v>
      </c>
      <c r="N65" t="s">
        <v>559</v>
      </c>
      <c r="P65" t="s">
        <v>804</v>
      </c>
    </row>
    <row r="66" spans="1:16" x14ac:dyDescent="0.3">
      <c r="A66" t="s">
        <v>506</v>
      </c>
      <c r="C66" t="s">
        <v>568</v>
      </c>
      <c r="D66" t="s">
        <v>569</v>
      </c>
      <c r="E66" t="s">
        <v>569</v>
      </c>
      <c r="G66" t="s">
        <v>557</v>
      </c>
      <c r="H66" t="s">
        <v>561</v>
      </c>
      <c r="N66" t="s">
        <v>559</v>
      </c>
      <c r="P66" t="s">
        <v>804</v>
      </c>
    </row>
    <row r="67" spans="1:16" x14ac:dyDescent="0.3">
      <c r="A67" t="s">
        <v>361</v>
      </c>
      <c r="C67" t="s">
        <v>568</v>
      </c>
      <c r="D67" t="s">
        <v>569</v>
      </c>
      <c r="E67" t="s">
        <v>569</v>
      </c>
      <c r="G67" t="s">
        <v>792</v>
      </c>
      <c r="H67" t="s">
        <v>561</v>
      </c>
      <c r="N67" t="s">
        <v>559</v>
      </c>
      <c r="P67" t="s">
        <v>804</v>
      </c>
    </row>
    <row r="68" spans="1:16" x14ac:dyDescent="0.3">
      <c r="A68" t="s">
        <v>184</v>
      </c>
      <c r="C68" t="s">
        <v>568</v>
      </c>
      <c r="D68" t="s">
        <v>569</v>
      </c>
      <c r="E68" t="s">
        <v>569</v>
      </c>
      <c r="G68" t="s">
        <v>792</v>
      </c>
      <c r="H68" t="s">
        <v>561</v>
      </c>
      <c r="N68" t="s">
        <v>559</v>
      </c>
      <c r="P68" t="s">
        <v>804</v>
      </c>
    </row>
    <row r="69" spans="1:16" x14ac:dyDescent="0.3">
      <c r="A69" t="s">
        <v>340</v>
      </c>
      <c r="C69" t="s">
        <v>568</v>
      </c>
      <c r="D69" t="s">
        <v>569</v>
      </c>
      <c r="E69" t="s">
        <v>569</v>
      </c>
      <c r="G69" t="s">
        <v>792</v>
      </c>
      <c r="H69" t="s">
        <v>561</v>
      </c>
      <c r="N69" t="s">
        <v>559</v>
      </c>
      <c r="P69" t="s">
        <v>804</v>
      </c>
    </row>
    <row r="70" spans="1:16" x14ac:dyDescent="0.3">
      <c r="A70" t="s">
        <v>360</v>
      </c>
      <c r="C70" t="s">
        <v>568</v>
      </c>
      <c r="D70" t="s">
        <v>569</v>
      </c>
      <c r="E70" t="s">
        <v>569</v>
      </c>
      <c r="G70" t="s">
        <v>792</v>
      </c>
      <c r="H70" t="s">
        <v>561</v>
      </c>
      <c r="N70" t="s">
        <v>559</v>
      </c>
      <c r="P70" t="s">
        <v>804</v>
      </c>
    </row>
    <row r="71" spans="1:16" x14ac:dyDescent="0.3">
      <c r="A71" t="s">
        <v>288</v>
      </c>
      <c r="C71" t="s">
        <v>568</v>
      </c>
      <c r="D71" t="s">
        <v>569</v>
      </c>
      <c r="E71" t="s">
        <v>569</v>
      </c>
      <c r="G71" t="s">
        <v>792</v>
      </c>
      <c r="H71" t="s">
        <v>561</v>
      </c>
      <c r="N71" t="s">
        <v>559</v>
      </c>
      <c r="P71" t="s">
        <v>804</v>
      </c>
    </row>
    <row r="72" spans="1:16" x14ac:dyDescent="0.3">
      <c r="A72" t="s">
        <v>435</v>
      </c>
      <c r="C72" t="s">
        <v>568</v>
      </c>
      <c r="D72" t="s">
        <v>569</v>
      </c>
      <c r="E72" t="s">
        <v>569</v>
      </c>
      <c r="G72" t="s">
        <v>792</v>
      </c>
      <c r="H72" t="s">
        <v>561</v>
      </c>
      <c r="N72" t="s">
        <v>559</v>
      </c>
      <c r="P72" t="s">
        <v>804</v>
      </c>
    </row>
    <row r="73" spans="1:16" x14ac:dyDescent="0.3">
      <c r="A73" t="s">
        <v>458</v>
      </c>
      <c r="C73" t="s">
        <v>568</v>
      </c>
      <c r="D73" t="s">
        <v>569</v>
      </c>
      <c r="E73" t="s">
        <v>569</v>
      </c>
      <c r="G73" t="s">
        <v>792</v>
      </c>
      <c r="H73" t="s">
        <v>561</v>
      </c>
      <c r="N73" t="s">
        <v>559</v>
      </c>
      <c r="P73" t="s">
        <v>804</v>
      </c>
    </row>
    <row r="74" spans="1:16" x14ac:dyDescent="0.3">
      <c r="A74" t="s">
        <v>434</v>
      </c>
      <c r="C74" t="s">
        <v>568</v>
      </c>
      <c r="D74" t="s">
        <v>569</v>
      </c>
      <c r="E74" t="s">
        <v>569</v>
      </c>
      <c r="G74" t="s">
        <v>792</v>
      </c>
      <c r="H74" t="s">
        <v>561</v>
      </c>
      <c r="N74" t="s">
        <v>559</v>
      </c>
      <c r="P74" t="s">
        <v>804</v>
      </c>
    </row>
    <row r="75" spans="1:16" x14ac:dyDescent="0.3">
      <c r="A75" t="s">
        <v>222</v>
      </c>
      <c r="C75" t="s">
        <v>568</v>
      </c>
      <c r="D75" t="s">
        <v>569</v>
      </c>
      <c r="E75" t="s">
        <v>569</v>
      </c>
      <c r="G75" t="s">
        <v>792</v>
      </c>
      <c r="H75" t="s">
        <v>561</v>
      </c>
      <c r="N75" t="s">
        <v>559</v>
      </c>
      <c r="P75" t="s">
        <v>804</v>
      </c>
    </row>
    <row r="76" spans="1:16" x14ac:dyDescent="0.3">
      <c r="A76" t="s">
        <v>421</v>
      </c>
      <c r="C76" t="s">
        <v>568</v>
      </c>
      <c r="D76" t="s">
        <v>569</v>
      </c>
      <c r="E76" t="s">
        <v>569</v>
      </c>
      <c r="G76" t="s">
        <v>792</v>
      </c>
      <c r="H76" t="s">
        <v>561</v>
      </c>
      <c r="N76" t="s">
        <v>559</v>
      </c>
      <c r="P76" t="s">
        <v>804</v>
      </c>
    </row>
    <row r="77" spans="1:16" x14ac:dyDescent="0.3">
      <c r="A77" t="s">
        <v>204</v>
      </c>
      <c r="C77" t="s">
        <v>568</v>
      </c>
      <c r="D77" t="s">
        <v>569</v>
      </c>
      <c r="E77" t="s">
        <v>569</v>
      </c>
      <c r="G77" t="s">
        <v>792</v>
      </c>
      <c r="H77" t="s">
        <v>561</v>
      </c>
      <c r="N77" t="s">
        <v>559</v>
      </c>
      <c r="P77" t="s">
        <v>804</v>
      </c>
    </row>
    <row r="78" spans="1:16" x14ac:dyDescent="0.3">
      <c r="A78" t="s">
        <v>346</v>
      </c>
      <c r="C78" t="s">
        <v>568</v>
      </c>
      <c r="D78" t="s">
        <v>569</v>
      </c>
      <c r="E78" t="s">
        <v>569</v>
      </c>
      <c r="G78" t="s">
        <v>792</v>
      </c>
      <c r="H78" t="s">
        <v>561</v>
      </c>
      <c r="N78" t="s">
        <v>559</v>
      </c>
      <c r="P78" t="s">
        <v>804</v>
      </c>
    </row>
    <row r="79" spans="1:16" x14ac:dyDescent="0.3">
      <c r="A79" t="s">
        <v>205</v>
      </c>
      <c r="C79" t="s">
        <v>568</v>
      </c>
      <c r="D79" t="s">
        <v>569</v>
      </c>
      <c r="E79" t="s">
        <v>569</v>
      </c>
      <c r="G79" t="s">
        <v>792</v>
      </c>
      <c r="H79" t="s">
        <v>561</v>
      </c>
      <c r="N79" t="s">
        <v>559</v>
      </c>
      <c r="P79" t="s">
        <v>804</v>
      </c>
    </row>
    <row r="80" spans="1:16" x14ac:dyDescent="0.3">
      <c r="A80" t="s">
        <v>530</v>
      </c>
      <c r="C80" t="s">
        <v>568</v>
      </c>
      <c r="D80" t="s">
        <v>569</v>
      </c>
      <c r="E80" t="s">
        <v>569</v>
      </c>
      <c r="G80" t="s">
        <v>792</v>
      </c>
      <c r="H80" t="s">
        <v>561</v>
      </c>
      <c r="N80" t="s">
        <v>559</v>
      </c>
    </row>
    <row r="81" spans="1:16" x14ac:dyDescent="0.3">
      <c r="A81" t="s">
        <v>378</v>
      </c>
      <c r="C81" t="s">
        <v>568</v>
      </c>
      <c r="D81" t="s">
        <v>569</v>
      </c>
      <c r="E81" t="s">
        <v>569</v>
      </c>
      <c r="G81" t="s">
        <v>792</v>
      </c>
      <c r="H81" t="s">
        <v>561</v>
      </c>
      <c r="N81" t="s">
        <v>559</v>
      </c>
      <c r="P81" t="s">
        <v>804</v>
      </c>
    </row>
    <row r="82" spans="1:16" x14ac:dyDescent="0.3">
      <c r="A82" t="s">
        <v>501</v>
      </c>
      <c r="D82" t="s">
        <v>570</v>
      </c>
      <c r="E82" t="s">
        <v>570</v>
      </c>
      <c r="G82" t="s">
        <v>792</v>
      </c>
      <c r="H82" t="s">
        <v>558</v>
      </c>
      <c r="N82" t="s">
        <v>559</v>
      </c>
    </row>
    <row r="83" spans="1:16" x14ac:dyDescent="0.3">
      <c r="A83" t="s">
        <v>224</v>
      </c>
      <c r="B83" t="s">
        <v>571</v>
      </c>
      <c r="D83" t="s">
        <v>572</v>
      </c>
      <c r="E83" t="s">
        <v>572</v>
      </c>
      <c r="G83" t="s">
        <v>792</v>
      </c>
      <c r="H83" t="s">
        <v>558</v>
      </c>
      <c r="J83" s="53" t="s">
        <v>794</v>
      </c>
      <c r="K83" t="s">
        <v>573</v>
      </c>
      <c r="N83" t="s">
        <v>559</v>
      </c>
      <c r="O83" t="s">
        <v>806</v>
      </c>
    </row>
    <row r="84" spans="1:16" x14ac:dyDescent="0.3">
      <c r="A84" t="s">
        <v>292</v>
      </c>
      <c r="C84" t="s">
        <v>568</v>
      </c>
      <c r="D84" t="s">
        <v>569</v>
      </c>
      <c r="E84" t="s">
        <v>569</v>
      </c>
      <c r="G84" t="s">
        <v>792</v>
      </c>
      <c r="H84" t="s">
        <v>561</v>
      </c>
      <c r="N84" t="s">
        <v>559</v>
      </c>
      <c r="P84" t="s">
        <v>804</v>
      </c>
    </row>
    <row r="85" spans="1:16" x14ac:dyDescent="0.3">
      <c r="A85" t="s">
        <v>285</v>
      </c>
      <c r="C85" t="s">
        <v>568</v>
      </c>
      <c r="D85" t="s">
        <v>569</v>
      </c>
      <c r="E85" t="s">
        <v>569</v>
      </c>
      <c r="G85" t="s">
        <v>792</v>
      </c>
      <c r="H85" t="s">
        <v>561</v>
      </c>
      <c r="N85" t="s">
        <v>559</v>
      </c>
      <c r="P85" t="s">
        <v>804</v>
      </c>
    </row>
    <row r="86" spans="1:16" x14ac:dyDescent="0.3">
      <c r="A86" t="s">
        <v>440</v>
      </c>
      <c r="C86" t="s">
        <v>568</v>
      </c>
      <c r="D86" t="s">
        <v>569</v>
      </c>
      <c r="E86" t="s">
        <v>569</v>
      </c>
      <c r="G86" t="s">
        <v>792</v>
      </c>
      <c r="H86" t="s">
        <v>561</v>
      </c>
      <c r="N86" t="s">
        <v>559</v>
      </c>
      <c r="P86" t="s">
        <v>804</v>
      </c>
    </row>
    <row r="87" spans="1:16" x14ac:dyDescent="0.3">
      <c r="A87" t="s">
        <v>295</v>
      </c>
      <c r="C87" t="s">
        <v>568</v>
      </c>
      <c r="D87" t="s">
        <v>569</v>
      </c>
      <c r="E87" t="s">
        <v>569</v>
      </c>
      <c r="G87" t="s">
        <v>792</v>
      </c>
      <c r="H87" t="s">
        <v>561</v>
      </c>
      <c r="N87" t="s">
        <v>559</v>
      </c>
      <c r="P87" t="s">
        <v>804</v>
      </c>
    </row>
    <row r="88" spans="1:16" x14ac:dyDescent="0.3">
      <c r="A88" t="s">
        <v>319</v>
      </c>
      <c r="C88" t="s">
        <v>568</v>
      </c>
      <c r="D88" t="s">
        <v>569</v>
      </c>
      <c r="E88" t="s">
        <v>569</v>
      </c>
      <c r="G88" t="s">
        <v>792</v>
      </c>
      <c r="H88" t="s">
        <v>561</v>
      </c>
      <c r="N88" t="s">
        <v>559</v>
      </c>
      <c r="P88" t="s">
        <v>804</v>
      </c>
    </row>
    <row r="89" spans="1:16" x14ac:dyDescent="0.3">
      <c r="A89" t="s">
        <v>381</v>
      </c>
      <c r="C89" t="s">
        <v>568</v>
      </c>
      <c r="D89" t="s">
        <v>569</v>
      </c>
      <c r="E89" t="s">
        <v>569</v>
      </c>
      <c r="G89" t="s">
        <v>792</v>
      </c>
      <c r="H89" t="s">
        <v>561</v>
      </c>
      <c r="N89" t="s">
        <v>559</v>
      </c>
      <c r="P89" t="s">
        <v>804</v>
      </c>
    </row>
    <row r="90" spans="1:16" x14ac:dyDescent="0.3">
      <c r="A90" t="s">
        <v>389</v>
      </c>
      <c r="C90" t="s">
        <v>568</v>
      </c>
      <c r="D90" t="s">
        <v>569</v>
      </c>
      <c r="E90" t="s">
        <v>569</v>
      </c>
      <c r="G90" t="s">
        <v>792</v>
      </c>
      <c r="H90" t="s">
        <v>561</v>
      </c>
      <c r="N90" t="s">
        <v>559</v>
      </c>
      <c r="P90" t="s">
        <v>804</v>
      </c>
    </row>
    <row r="91" spans="1:16" x14ac:dyDescent="0.3">
      <c r="A91" t="s">
        <v>345</v>
      </c>
      <c r="C91" t="s">
        <v>568</v>
      </c>
      <c r="D91" t="s">
        <v>569</v>
      </c>
      <c r="E91" t="s">
        <v>569</v>
      </c>
      <c r="G91" t="s">
        <v>792</v>
      </c>
      <c r="H91" t="s">
        <v>561</v>
      </c>
      <c r="N91" t="s">
        <v>559</v>
      </c>
      <c r="P91" t="s">
        <v>804</v>
      </c>
    </row>
    <row r="92" spans="1:16" x14ac:dyDescent="0.3">
      <c r="A92" t="s">
        <v>195</v>
      </c>
      <c r="B92" t="s">
        <v>571</v>
      </c>
      <c r="C92" t="s">
        <v>568</v>
      </c>
      <c r="D92" t="s">
        <v>780</v>
      </c>
      <c r="E92" t="s">
        <v>780</v>
      </c>
      <c r="G92" t="s">
        <v>792</v>
      </c>
      <c r="H92" t="s">
        <v>561</v>
      </c>
      <c r="J92" s="52" t="s">
        <v>795</v>
      </c>
      <c r="K92" t="s">
        <v>781</v>
      </c>
      <c r="N92" t="s">
        <v>559</v>
      </c>
      <c r="O92" t="s">
        <v>807</v>
      </c>
      <c r="P92" t="s">
        <v>804</v>
      </c>
    </row>
    <row r="93" spans="1:16" x14ac:dyDescent="0.3">
      <c r="A93" t="s">
        <v>359</v>
      </c>
      <c r="C93" t="s">
        <v>568</v>
      </c>
      <c r="D93" t="s">
        <v>569</v>
      </c>
      <c r="E93" t="s">
        <v>569</v>
      </c>
      <c r="G93" t="s">
        <v>792</v>
      </c>
      <c r="H93" t="s">
        <v>561</v>
      </c>
      <c r="N93" t="s">
        <v>559</v>
      </c>
      <c r="P93" t="s">
        <v>804</v>
      </c>
    </row>
    <row r="94" spans="1:16" x14ac:dyDescent="0.3">
      <c r="A94" t="s">
        <v>281</v>
      </c>
      <c r="C94" t="s">
        <v>568</v>
      </c>
      <c r="D94" t="s">
        <v>569</v>
      </c>
      <c r="E94" t="s">
        <v>569</v>
      </c>
      <c r="G94" t="s">
        <v>792</v>
      </c>
      <c r="H94" t="s">
        <v>561</v>
      </c>
      <c r="N94" t="s">
        <v>559</v>
      </c>
      <c r="P94" t="s">
        <v>804</v>
      </c>
    </row>
    <row r="95" spans="1:16" x14ac:dyDescent="0.3">
      <c r="A95" t="s">
        <v>397</v>
      </c>
      <c r="C95" t="s">
        <v>568</v>
      </c>
      <c r="D95" t="s">
        <v>569</v>
      </c>
      <c r="E95" t="s">
        <v>569</v>
      </c>
      <c r="G95" t="s">
        <v>792</v>
      </c>
      <c r="H95" t="s">
        <v>561</v>
      </c>
      <c r="N95" t="s">
        <v>559</v>
      </c>
      <c r="P95" t="s">
        <v>804</v>
      </c>
    </row>
    <row r="96" spans="1:16" x14ac:dyDescent="0.3">
      <c r="A96" t="s">
        <v>505</v>
      </c>
      <c r="C96" t="s">
        <v>568</v>
      </c>
      <c r="D96" t="s">
        <v>569</v>
      </c>
      <c r="E96" t="s">
        <v>569</v>
      </c>
      <c r="G96" t="s">
        <v>792</v>
      </c>
      <c r="H96" t="s">
        <v>561</v>
      </c>
      <c r="N96" t="s">
        <v>559</v>
      </c>
      <c r="P96" t="s">
        <v>804</v>
      </c>
    </row>
    <row r="97" spans="1:16" x14ac:dyDescent="0.3">
      <c r="A97" t="s">
        <v>194</v>
      </c>
      <c r="C97" t="s">
        <v>568</v>
      </c>
      <c r="D97" t="s">
        <v>569</v>
      </c>
      <c r="E97" t="s">
        <v>569</v>
      </c>
      <c r="G97" t="s">
        <v>792</v>
      </c>
      <c r="H97" t="s">
        <v>561</v>
      </c>
      <c r="N97" t="s">
        <v>559</v>
      </c>
      <c r="P97" t="s">
        <v>804</v>
      </c>
    </row>
    <row r="98" spans="1:16" x14ac:dyDescent="0.3">
      <c r="A98" t="s">
        <v>481</v>
      </c>
      <c r="D98" t="s">
        <v>720</v>
      </c>
      <c r="E98" t="s">
        <v>720</v>
      </c>
      <c r="G98" t="s">
        <v>792</v>
      </c>
      <c r="H98" t="s">
        <v>576</v>
      </c>
      <c r="N98" t="s">
        <v>559</v>
      </c>
      <c r="P98" t="s">
        <v>804</v>
      </c>
    </row>
    <row r="99" spans="1:16" x14ac:dyDescent="0.3">
      <c r="A99" t="s">
        <v>426</v>
      </c>
      <c r="D99" t="s">
        <v>721</v>
      </c>
      <c r="E99" t="s">
        <v>721</v>
      </c>
      <c r="G99" t="s">
        <v>557</v>
      </c>
      <c r="H99" t="s">
        <v>558</v>
      </c>
      <c r="N99" t="s">
        <v>559</v>
      </c>
      <c r="P99" t="s">
        <v>804</v>
      </c>
    </row>
    <row r="100" spans="1:16" x14ac:dyDescent="0.3">
      <c r="A100" t="s">
        <v>471</v>
      </c>
      <c r="B100" t="s">
        <v>571</v>
      </c>
      <c r="C100" t="s">
        <v>568</v>
      </c>
      <c r="D100" t="s">
        <v>782</v>
      </c>
      <c r="E100" t="s">
        <v>782</v>
      </c>
      <c r="G100" t="s">
        <v>792</v>
      </c>
      <c r="H100" t="s">
        <v>561</v>
      </c>
      <c r="J100" s="53" t="s">
        <v>796</v>
      </c>
      <c r="K100" t="s">
        <v>783</v>
      </c>
      <c r="N100" t="s">
        <v>559</v>
      </c>
      <c r="O100" t="s">
        <v>808</v>
      </c>
      <c r="P100" t="s">
        <v>804</v>
      </c>
    </row>
  </sheetData>
  <hyperlinks>
    <hyperlink ref="A1" location="Summary!A1" display="Return to Summary" xr:uid="{586CB8B5-27CB-48D1-A83F-766814412BF8}"/>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EBF19661-0E11-423A-A37E-E27D756AEBFA}"/>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9"/>
  <sheetViews>
    <sheetView zoomScale="85" zoomScaleNormal="85" workbookViewId="0"/>
  </sheetViews>
  <sheetFormatPr defaultRowHeight="14.4" x14ac:dyDescent="0.3"/>
  <cols>
    <col min="1" max="1" width="38.33203125" bestFit="1" customWidth="1"/>
    <col min="2" max="2" width="11.33203125" bestFit="1" customWidth="1"/>
  </cols>
  <sheetData>
    <row r="1" spans="1:25" x14ac:dyDescent="0.3">
      <c r="A1" s="39" t="s">
        <v>46</v>
      </c>
      <c r="X1" t="s">
        <v>42</v>
      </c>
      <c r="Y1" t="s">
        <v>43</v>
      </c>
    </row>
    <row r="2" spans="1:25" x14ac:dyDescent="0.3">
      <c r="A2" t="s">
        <v>72</v>
      </c>
      <c r="B2" t="s">
        <v>73</v>
      </c>
      <c r="C2" t="s">
        <v>74</v>
      </c>
    </row>
    <row r="3" spans="1:25" x14ac:dyDescent="0.3">
      <c r="A3" t="s">
        <v>51</v>
      </c>
      <c r="B3">
        <v>701</v>
      </c>
      <c r="C3">
        <v>53927</v>
      </c>
      <c r="E3" s="36">
        <f t="shared" ref="E3:E9" si="0">(C3-B3)/C3</f>
        <v>0.98700094572292174</v>
      </c>
      <c r="F3" s="38" t="str">
        <f t="shared" ref="F3:F9" si="1">IF(ROUND(E3,2)=1,"Pass","Fail")</f>
        <v>Fail</v>
      </c>
    </row>
    <row r="4" spans="1:25" x14ac:dyDescent="0.3">
      <c r="A4" t="s">
        <v>56</v>
      </c>
      <c r="B4">
        <v>3825</v>
      </c>
      <c r="C4">
        <v>53927</v>
      </c>
      <c r="E4" s="36">
        <f t="shared" si="0"/>
        <v>0.92907078087043593</v>
      </c>
      <c r="F4" s="38" t="str">
        <f t="shared" si="1"/>
        <v>Fail</v>
      </c>
    </row>
    <row r="5" spans="1:25" x14ac:dyDescent="0.3">
      <c r="A5" t="s">
        <v>53</v>
      </c>
      <c r="B5">
        <v>53927</v>
      </c>
      <c r="C5">
        <v>53927</v>
      </c>
      <c r="E5" s="36">
        <f t="shared" si="0"/>
        <v>0</v>
      </c>
      <c r="F5" s="38" t="str">
        <f t="shared" si="1"/>
        <v>Fail</v>
      </c>
    </row>
    <row r="6" spans="1:25" x14ac:dyDescent="0.3">
      <c r="A6" t="s">
        <v>54</v>
      </c>
      <c r="B6">
        <v>0</v>
      </c>
      <c r="C6">
        <v>53927</v>
      </c>
      <c r="E6" s="36">
        <f t="shared" si="0"/>
        <v>1</v>
      </c>
      <c r="F6" s="38" t="str">
        <f t="shared" si="1"/>
        <v>Pass</v>
      </c>
    </row>
    <row r="7" spans="1:25" x14ac:dyDescent="0.3">
      <c r="A7" t="s">
        <v>41</v>
      </c>
      <c r="B7">
        <v>699</v>
      </c>
      <c r="C7">
        <v>53927</v>
      </c>
      <c r="E7" s="36">
        <f t="shared" si="0"/>
        <v>0.98703803289632286</v>
      </c>
      <c r="F7" s="38" t="str">
        <f t="shared" si="1"/>
        <v>Fail</v>
      </c>
    </row>
    <row r="8" spans="1:25" x14ac:dyDescent="0.3">
      <c r="A8" t="s">
        <v>55</v>
      </c>
      <c r="B8">
        <v>695</v>
      </c>
      <c r="C8">
        <v>53927</v>
      </c>
      <c r="E8" s="36">
        <f t="shared" si="0"/>
        <v>0.98711220724312498</v>
      </c>
      <c r="F8" s="38" t="str">
        <f t="shared" si="1"/>
        <v>Fail</v>
      </c>
    </row>
    <row r="9" spans="1:25" x14ac:dyDescent="0.3">
      <c r="A9" t="s">
        <v>52</v>
      </c>
      <c r="B9">
        <v>699</v>
      </c>
      <c r="C9">
        <v>53927</v>
      </c>
      <c r="E9" s="36">
        <f t="shared" si="0"/>
        <v>0.98703803289632286</v>
      </c>
      <c r="F9" s="38" t="str">
        <f t="shared" si="1"/>
        <v>Fail</v>
      </c>
    </row>
  </sheetData>
  <conditionalFormatting sqref="F3:F9">
    <cfRule type="expression" dxfId="1" priority="1">
      <formula>$F3="Pass"</formula>
    </cfRule>
    <cfRule type="expression" dxfId="0" priority="2">
      <formula>$F3="Fail"</formula>
    </cfRule>
  </conditionalFormatting>
  <hyperlinks>
    <hyperlink ref="A1" location="Summary!A1" display="Return to Summary" xr:uid="{00000000-0004-0000-0200-000000000000}"/>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9BDAEB74-EB0E-487B-B78F-2D413AA0A711}"/>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81832C87-5AEA-4320-A076-0CECC133722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E487522C-2EC3-462F-AA6A-B33ED36B2019}"/>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A2"/>
  <sheetViews>
    <sheetView zoomScale="80" zoomScaleNormal="80" workbookViewId="0"/>
  </sheetViews>
  <sheetFormatPr defaultRowHeight="14.4" x14ac:dyDescent="0.3"/>
  <cols>
    <col min="1" max="1" width="33" bestFit="1" customWidth="1"/>
    <col min="2" max="2" width="13.33203125" bestFit="1" customWidth="1"/>
    <col min="3" max="3" width="20.6640625" bestFit="1" customWidth="1"/>
    <col min="4" max="4" width="18.6640625" bestFit="1" customWidth="1"/>
    <col min="5" max="5" width="22.6640625" bestFit="1" customWidth="1"/>
    <col min="6" max="6" width="14" bestFit="1" customWidth="1"/>
    <col min="7" max="7" width="22.33203125" bestFit="1" customWidth="1"/>
    <col min="8" max="8" width="29.5546875" bestFit="1" customWidth="1"/>
    <col min="9" max="9" width="31.109375" bestFit="1" customWidth="1"/>
    <col min="10" max="10" width="28.5546875" bestFit="1" customWidth="1"/>
    <col min="11" max="11" width="14.33203125" bestFit="1" customWidth="1"/>
    <col min="12" max="12" width="22.109375" bestFit="1" customWidth="1"/>
    <col min="13" max="13" width="18.6640625" bestFit="1" customWidth="1"/>
    <col min="14" max="14" width="31.109375" bestFit="1" customWidth="1"/>
    <col min="15" max="15" width="12.109375" bestFit="1" customWidth="1"/>
    <col min="16" max="16" width="26.6640625" bestFit="1" customWidth="1"/>
  </cols>
  <sheetData>
    <row r="1" spans="1:1" x14ac:dyDescent="0.3">
      <c r="A1" s="39" t="s">
        <v>46</v>
      </c>
    </row>
    <row r="2" spans="1:1" x14ac:dyDescent="0.3">
      <c r="A2" t="s">
        <v>68</v>
      </c>
    </row>
  </sheetData>
  <hyperlinks>
    <hyperlink ref="A1" location="Summary!A1" display="Return to Summary" xr:uid="{39EC6864-FF47-4548-95D0-84D91837A645}"/>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A2"/>
  <sheetViews>
    <sheetView zoomScale="80" zoomScaleNormal="80" workbookViewId="0"/>
  </sheetViews>
  <sheetFormatPr defaultRowHeight="14.4" x14ac:dyDescent="0.3"/>
  <cols>
    <col min="1" max="1" width="33" bestFit="1" customWidth="1"/>
    <col min="2" max="2" width="13.33203125" bestFit="1" customWidth="1"/>
    <col min="3" max="3" width="20.6640625" bestFit="1" customWidth="1"/>
    <col min="4" max="4" width="18.6640625" bestFit="1" customWidth="1"/>
    <col min="5" max="5" width="22.6640625" bestFit="1" customWidth="1"/>
    <col min="6" max="6" width="14" bestFit="1" customWidth="1"/>
    <col min="7" max="7" width="22.33203125" bestFit="1" customWidth="1"/>
    <col min="8" max="8" width="29.5546875" bestFit="1" customWidth="1"/>
    <col min="9" max="9" width="31.109375" bestFit="1" customWidth="1"/>
    <col min="10" max="10" width="28.5546875" bestFit="1" customWidth="1"/>
    <col min="11" max="11" width="14.33203125" bestFit="1" customWidth="1"/>
    <col min="12" max="12" width="22.109375" bestFit="1" customWidth="1"/>
    <col min="13" max="13" width="18.6640625" bestFit="1" customWidth="1"/>
    <col min="14" max="14" width="31.109375" bestFit="1" customWidth="1"/>
    <col min="15" max="15" width="12.109375" bestFit="1" customWidth="1"/>
    <col min="16" max="16" width="30.6640625" bestFit="1" customWidth="1"/>
  </cols>
  <sheetData>
    <row r="1" spans="1:1" x14ac:dyDescent="0.3">
      <c r="A1" s="39" t="s">
        <v>46</v>
      </c>
    </row>
    <row r="2" spans="1:1" x14ac:dyDescent="0.3">
      <c r="A2" t="s">
        <v>68</v>
      </c>
    </row>
  </sheetData>
  <hyperlinks>
    <hyperlink ref="A1" location="Summary!A1" display="Return to Summary" xr:uid="{14FF6937-FE4F-43B1-8110-363EB980F9D5}"/>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A2"/>
  <sheetViews>
    <sheetView zoomScale="80" zoomScaleNormal="80" workbookViewId="0"/>
  </sheetViews>
  <sheetFormatPr defaultRowHeight="14.4" x14ac:dyDescent="0.3"/>
  <cols>
    <col min="1" max="1" width="33" bestFit="1" customWidth="1"/>
    <col min="2" max="2" width="13.33203125" bestFit="1" customWidth="1"/>
    <col min="3" max="3" width="20.6640625" bestFit="1" customWidth="1"/>
    <col min="4" max="4" width="18.6640625" bestFit="1" customWidth="1"/>
    <col min="5" max="5" width="22.6640625" bestFit="1" customWidth="1"/>
    <col min="6" max="6" width="14" bestFit="1" customWidth="1"/>
    <col min="7" max="7" width="22.33203125" bestFit="1" customWidth="1"/>
    <col min="8" max="8" width="29.5546875" bestFit="1" customWidth="1"/>
    <col min="9" max="9" width="31.109375" bestFit="1" customWidth="1"/>
    <col min="10" max="10" width="28.5546875" bestFit="1" customWidth="1"/>
    <col min="11" max="11" width="14.33203125" bestFit="1" customWidth="1"/>
    <col min="12" max="12" width="22.109375" bestFit="1" customWidth="1"/>
    <col min="13" max="13" width="18.6640625" bestFit="1" customWidth="1"/>
    <col min="14" max="14" width="31.109375" bestFit="1" customWidth="1"/>
    <col min="15" max="15" width="12.109375" bestFit="1" customWidth="1"/>
    <col min="16" max="16" width="22.109375" bestFit="1" customWidth="1"/>
  </cols>
  <sheetData>
    <row r="1" spans="1:1" x14ac:dyDescent="0.3">
      <c r="A1" s="39" t="s">
        <v>46</v>
      </c>
    </row>
    <row r="2" spans="1:1" x14ac:dyDescent="0.3">
      <c r="A2" t="s">
        <v>68</v>
      </c>
    </row>
  </sheetData>
  <hyperlinks>
    <hyperlink ref="A1" location="Summary!A1" display="Return to Summary" xr:uid="{39E26CC3-BC7A-4AE0-9E14-BC0603855F98}"/>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2C7E8B4B-DE13-47E3-805C-8930ED5422AC}"/>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CC2AEF70-68CA-45CD-AB45-F38F7E253863}"/>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23A79462-FAC7-4E3A-B1DC-C9FE28FA22A9}"/>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P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00F1238C-2B79-4AD4-981D-9E01F088EC76}"/>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8"/>
  <dimension ref="A1:A2"/>
  <sheetViews>
    <sheetView workbookViewId="0"/>
  </sheetViews>
  <sheetFormatPr defaultRowHeight="14.4" x14ac:dyDescent="0.3"/>
  <cols>
    <col min="1" max="1" width="8.109375" bestFit="1" customWidth="1"/>
  </cols>
  <sheetData>
    <row r="1" spans="1:1" x14ac:dyDescent="0.3">
      <c r="A1" t="s">
        <v>75</v>
      </c>
    </row>
    <row r="2" spans="1:1" x14ac:dyDescent="0.3">
      <c r="A2">
        <v>53927</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P2"/>
  <sheetViews>
    <sheetView topLeftCell="K1"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17.88671875" bestFit="1" customWidth="1"/>
    <col min="10" max="10" width="32" bestFit="1" customWidth="1"/>
    <col min="11" max="11" width="29.109375" bestFit="1" customWidth="1"/>
    <col min="12" max="12" width="14.88671875" bestFit="1" customWidth="1"/>
    <col min="13" max="13" width="23" bestFit="1" customWidth="1"/>
    <col min="14" max="14" width="19.33203125" bestFit="1" customWidth="1"/>
    <col min="15" max="15" width="31.5546875" bestFit="1" customWidth="1"/>
    <col min="16" max="16" width="12.44140625" bestFit="1" customWidth="1"/>
  </cols>
  <sheetData>
    <row r="1" spans="1:16" x14ac:dyDescent="0.3">
      <c r="A1" s="39" t="s">
        <v>46</v>
      </c>
      <c r="K1" s="39"/>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sheetData>
  <hyperlinks>
    <hyperlink ref="A1" location="Summary!A1" display="Return to Summary" xr:uid="{D1B3A1D7-A5FF-44FB-A20F-952C836F5D1C}"/>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P86"/>
  <sheetViews>
    <sheetView zoomScale="80" zoomScaleNormal="80" workbookViewId="0"/>
  </sheetViews>
  <sheetFormatPr defaultRowHeight="14.4" x14ac:dyDescent="0.3"/>
  <cols>
    <col min="1" max="1" width="39.5546875" bestFit="1" customWidth="1"/>
    <col min="2" max="2" width="16.6640625" bestFit="1" customWidth="1"/>
    <col min="3" max="3" width="73.109375" bestFit="1" customWidth="1"/>
    <col min="4" max="4" width="19.33203125" bestFit="1" customWidth="1"/>
    <col min="5" max="5" width="23.44140625" bestFit="1" customWidth="1"/>
    <col min="6" max="6" width="14.44140625" bestFit="1" customWidth="1"/>
    <col min="7" max="7" width="42.88671875" bestFit="1" customWidth="1"/>
    <col min="8" max="8" width="30" bestFit="1" customWidth="1"/>
    <col min="9" max="9" width="17.88671875" bestFit="1" customWidth="1"/>
    <col min="10" max="11" width="81.109375" bestFit="1" customWidth="1"/>
    <col min="12" max="12" width="14.88671875" bestFit="1" customWidth="1"/>
    <col min="13" max="13" width="23" bestFit="1" customWidth="1"/>
    <col min="14" max="14" width="19.33203125" bestFit="1" customWidth="1"/>
    <col min="15" max="15" width="31.5546875" bestFit="1" customWidth="1"/>
    <col min="16" max="16" width="81.109375" bestFit="1" customWidth="1"/>
  </cols>
  <sheetData>
    <row r="1" spans="1:16" x14ac:dyDescent="0.3">
      <c r="A1" s="39" t="s">
        <v>46</v>
      </c>
    </row>
    <row r="2" spans="1:16" x14ac:dyDescent="0.3">
      <c r="A2" t="s">
        <v>54</v>
      </c>
      <c r="B2" t="s">
        <v>58</v>
      </c>
      <c r="C2" t="s">
        <v>59</v>
      </c>
      <c r="D2" t="s">
        <v>41</v>
      </c>
      <c r="E2" t="s">
        <v>60</v>
      </c>
      <c r="F2" t="s">
        <v>61</v>
      </c>
      <c r="G2" t="s">
        <v>52</v>
      </c>
      <c r="H2" t="s">
        <v>51</v>
      </c>
      <c r="I2" t="s">
        <v>65</v>
      </c>
      <c r="J2" t="s">
        <v>62</v>
      </c>
      <c r="K2" t="s">
        <v>63</v>
      </c>
      <c r="L2" t="s">
        <v>53</v>
      </c>
      <c r="M2" t="s">
        <v>57</v>
      </c>
      <c r="N2" t="s">
        <v>55</v>
      </c>
      <c r="O2" t="s">
        <v>64</v>
      </c>
      <c r="P2" t="s">
        <v>56</v>
      </c>
    </row>
    <row r="3" spans="1:16" x14ac:dyDescent="0.3">
      <c r="A3" t="s">
        <v>507</v>
      </c>
      <c r="D3" t="s">
        <v>724</v>
      </c>
      <c r="E3" t="s">
        <v>724</v>
      </c>
      <c r="G3" t="s">
        <v>557</v>
      </c>
      <c r="H3" t="s">
        <v>558</v>
      </c>
      <c r="N3" t="s">
        <v>559</v>
      </c>
      <c r="P3" t="s">
        <v>809</v>
      </c>
    </row>
    <row r="4" spans="1:16" x14ac:dyDescent="0.3">
      <c r="A4" t="s">
        <v>372</v>
      </c>
      <c r="D4" t="s">
        <v>725</v>
      </c>
      <c r="E4" t="s">
        <v>725</v>
      </c>
      <c r="G4" t="s">
        <v>792</v>
      </c>
      <c r="H4" t="s">
        <v>576</v>
      </c>
      <c r="N4" t="s">
        <v>559</v>
      </c>
      <c r="P4" t="s">
        <v>809</v>
      </c>
    </row>
    <row r="5" spans="1:16" x14ac:dyDescent="0.3">
      <c r="A5" t="s">
        <v>486</v>
      </c>
      <c r="C5" t="s">
        <v>689</v>
      </c>
      <c r="D5" t="s">
        <v>723</v>
      </c>
      <c r="E5" t="s">
        <v>723</v>
      </c>
      <c r="G5" t="s">
        <v>792</v>
      </c>
      <c r="H5" t="s">
        <v>576</v>
      </c>
      <c r="N5" t="s">
        <v>559</v>
      </c>
      <c r="P5" t="s">
        <v>809</v>
      </c>
    </row>
    <row r="6" spans="1:16" x14ac:dyDescent="0.3">
      <c r="A6" t="s">
        <v>286</v>
      </c>
      <c r="D6" t="s">
        <v>694</v>
      </c>
      <c r="E6" t="s">
        <v>694</v>
      </c>
      <c r="G6" t="s">
        <v>557</v>
      </c>
      <c r="H6" t="s">
        <v>558</v>
      </c>
      <c r="N6" t="s">
        <v>559</v>
      </c>
      <c r="P6" t="s">
        <v>809</v>
      </c>
    </row>
    <row r="7" spans="1:16" x14ac:dyDescent="0.3">
      <c r="A7" t="s">
        <v>535</v>
      </c>
      <c r="D7" t="s">
        <v>728</v>
      </c>
      <c r="E7" t="s">
        <v>728</v>
      </c>
      <c r="G7" t="s">
        <v>557</v>
      </c>
      <c r="H7" t="s">
        <v>558</v>
      </c>
      <c r="N7" t="s">
        <v>559</v>
      </c>
      <c r="P7" t="s">
        <v>809</v>
      </c>
    </row>
    <row r="8" spans="1:16" x14ac:dyDescent="0.3">
      <c r="A8" t="s">
        <v>382</v>
      </c>
      <c r="D8" t="s">
        <v>729</v>
      </c>
      <c r="E8" t="s">
        <v>729</v>
      </c>
      <c r="G8" t="s">
        <v>557</v>
      </c>
      <c r="H8" t="s">
        <v>558</v>
      </c>
      <c r="N8" t="s">
        <v>559</v>
      </c>
      <c r="P8" t="s">
        <v>809</v>
      </c>
    </row>
    <row r="9" spans="1:16" x14ac:dyDescent="0.3">
      <c r="A9" t="s">
        <v>297</v>
      </c>
      <c r="D9" t="s">
        <v>730</v>
      </c>
      <c r="E9" t="s">
        <v>730</v>
      </c>
      <c r="G9" t="s">
        <v>557</v>
      </c>
      <c r="H9" t="s">
        <v>558</v>
      </c>
      <c r="N9" t="s">
        <v>559</v>
      </c>
      <c r="P9" t="s">
        <v>809</v>
      </c>
    </row>
    <row r="10" spans="1:16" x14ac:dyDescent="0.3">
      <c r="A10" t="s">
        <v>206</v>
      </c>
      <c r="D10" t="s">
        <v>730</v>
      </c>
      <c r="E10" t="s">
        <v>730</v>
      </c>
      <c r="G10" t="s">
        <v>557</v>
      </c>
      <c r="H10" t="s">
        <v>558</v>
      </c>
      <c r="N10" t="s">
        <v>559</v>
      </c>
      <c r="P10" t="s">
        <v>809</v>
      </c>
    </row>
    <row r="11" spans="1:16" x14ac:dyDescent="0.3">
      <c r="A11" t="s">
        <v>217</v>
      </c>
      <c r="D11" t="s">
        <v>731</v>
      </c>
      <c r="E11" t="s">
        <v>731</v>
      </c>
      <c r="G11" t="s">
        <v>557</v>
      </c>
      <c r="H11" t="s">
        <v>558</v>
      </c>
      <c r="N11" t="s">
        <v>559</v>
      </c>
      <c r="P11" t="s">
        <v>809</v>
      </c>
    </row>
    <row r="12" spans="1:16" x14ac:dyDescent="0.3">
      <c r="A12" t="s">
        <v>354</v>
      </c>
      <c r="D12" t="s">
        <v>732</v>
      </c>
      <c r="E12" t="s">
        <v>732</v>
      </c>
      <c r="G12" t="s">
        <v>557</v>
      </c>
      <c r="H12" t="s">
        <v>558</v>
      </c>
      <c r="N12" t="s">
        <v>559</v>
      </c>
      <c r="P12" t="s">
        <v>809</v>
      </c>
    </row>
    <row r="13" spans="1:16" x14ac:dyDescent="0.3">
      <c r="A13" t="s">
        <v>363</v>
      </c>
      <c r="D13" t="s">
        <v>733</v>
      </c>
      <c r="E13" t="s">
        <v>733</v>
      </c>
      <c r="G13" t="s">
        <v>792</v>
      </c>
      <c r="H13" t="s">
        <v>561</v>
      </c>
      <c r="N13" t="s">
        <v>559</v>
      </c>
      <c r="P13" t="s">
        <v>809</v>
      </c>
    </row>
    <row r="14" spans="1:16" x14ac:dyDescent="0.3">
      <c r="A14" t="s">
        <v>520</v>
      </c>
      <c r="D14" t="s">
        <v>727</v>
      </c>
      <c r="E14" t="s">
        <v>727</v>
      </c>
      <c r="G14" t="s">
        <v>792</v>
      </c>
      <c r="H14" t="s">
        <v>561</v>
      </c>
      <c r="N14" t="s">
        <v>559</v>
      </c>
      <c r="P14" t="s">
        <v>809</v>
      </c>
    </row>
    <row r="15" spans="1:16" x14ac:dyDescent="0.3">
      <c r="A15" t="s">
        <v>494</v>
      </c>
      <c r="D15" t="s">
        <v>735</v>
      </c>
      <c r="E15" t="s">
        <v>735</v>
      </c>
      <c r="G15" t="s">
        <v>792</v>
      </c>
      <c r="H15" t="s">
        <v>561</v>
      </c>
      <c r="N15" t="s">
        <v>559</v>
      </c>
      <c r="P15" t="s">
        <v>809</v>
      </c>
    </row>
    <row r="16" spans="1:16" x14ac:dyDescent="0.3">
      <c r="A16" t="s">
        <v>189</v>
      </c>
      <c r="D16" t="s">
        <v>734</v>
      </c>
      <c r="E16" t="s">
        <v>734</v>
      </c>
      <c r="G16" t="s">
        <v>792</v>
      </c>
      <c r="H16" t="s">
        <v>561</v>
      </c>
      <c r="N16" t="s">
        <v>559</v>
      </c>
      <c r="P16" t="s">
        <v>809</v>
      </c>
    </row>
    <row r="17" spans="1:16" x14ac:dyDescent="0.3">
      <c r="A17" t="s">
        <v>439</v>
      </c>
      <c r="C17" t="s">
        <v>689</v>
      </c>
      <c r="D17" t="s">
        <v>723</v>
      </c>
      <c r="E17" t="s">
        <v>723</v>
      </c>
      <c r="G17" t="s">
        <v>792</v>
      </c>
      <c r="H17" t="s">
        <v>576</v>
      </c>
      <c r="N17" t="s">
        <v>559</v>
      </c>
      <c r="P17" t="s">
        <v>809</v>
      </c>
    </row>
    <row r="18" spans="1:16" x14ac:dyDescent="0.3">
      <c r="A18" t="s">
        <v>275</v>
      </c>
      <c r="D18" t="s">
        <v>691</v>
      </c>
      <c r="E18" t="s">
        <v>691</v>
      </c>
      <c r="G18" t="s">
        <v>792</v>
      </c>
      <c r="H18" t="s">
        <v>561</v>
      </c>
      <c r="N18" t="s">
        <v>559</v>
      </c>
      <c r="P18" t="s">
        <v>809</v>
      </c>
    </row>
    <row r="19" spans="1:16" x14ac:dyDescent="0.3">
      <c r="A19" t="s">
        <v>544</v>
      </c>
      <c r="D19" t="s">
        <v>736</v>
      </c>
      <c r="E19" t="s">
        <v>736</v>
      </c>
      <c r="G19" t="s">
        <v>792</v>
      </c>
      <c r="H19" t="s">
        <v>561</v>
      </c>
      <c r="N19" t="s">
        <v>559</v>
      </c>
      <c r="P19" t="s">
        <v>809</v>
      </c>
    </row>
    <row r="20" spans="1:16" x14ac:dyDescent="0.3">
      <c r="A20" t="s">
        <v>298</v>
      </c>
      <c r="D20" t="s">
        <v>737</v>
      </c>
      <c r="E20" t="s">
        <v>737</v>
      </c>
      <c r="G20" t="s">
        <v>792</v>
      </c>
      <c r="H20" t="s">
        <v>561</v>
      </c>
      <c r="N20" t="s">
        <v>559</v>
      </c>
      <c r="P20" t="s">
        <v>809</v>
      </c>
    </row>
    <row r="21" spans="1:16" x14ac:dyDescent="0.3">
      <c r="A21" t="s">
        <v>326</v>
      </c>
      <c r="D21" t="s">
        <v>739</v>
      </c>
      <c r="E21" t="s">
        <v>739</v>
      </c>
      <c r="G21" t="s">
        <v>792</v>
      </c>
      <c r="H21" t="s">
        <v>561</v>
      </c>
      <c r="N21" t="s">
        <v>559</v>
      </c>
      <c r="P21" t="s">
        <v>809</v>
      </c>
    </row>
    <row r="22" spans="1:16" x14ac:dyDescent="0.3">
      <c r="A22" t="s">
        <v>313</v>
      </c>
      <c r="D22" t="s">
        <v>739</v>
      </c>
      <c r="E22" t="s">
        <v>739</v>
      </c>
      <c r="G22" t="s">
        <v>792</v>
      </c>
      <c r="H22" t="s">
        <v>561</v>
      </c>
      <c r="N22" t="s">
        <v>559</v>
      </c>
      <c r="P22" t="s">
        <v>809</v>
      </c>
    </row>
    <row r="23" spans="1:16" x14ac:dyDescent="0.3">
      <c r="A23" t="s">
        <v>259</v>
      </c>
      <c r="D23" t="s">
        <v>739</v>
      </c>
      <c r="E23" t="s">
        <v>739</v>
      </c>
      <c r="G23" t="s">
        <v>792</v>
      </c>
      <c r="H23" t="s">
        <v>561</v>
      </c>
      <c r="N23" t="s">
        <v>559</v>
      </c>
      <c r="P23" t="s">
        <v>809</v>
      </c>
    </row>
    <row r="24" spans="1:16" x14ac:dyDescent="0.3">
      <c r="A24" t="s">
        <v>492</v>
      </c>
      <c r="C24" t="s">
        <v>568</v>
      </c>
      <c r="D24" t="s">
        <v>740</v>
      </c>
      <c r="E24" t="s">
        <v>740</v>
      </c>
      <c r="G24" t="s">
        <v>792</v>
      </c>
      <c r="H24" t="s">
        <v>561</v>
      </c>
      <c r="N24" t="s">
        <v>559</v>
      </c>
      <c r="P24" t="s">
        <v>809</v>
      </c>
    </row>
    <row r="25" spans="1:16" x14ac:dyDescent="0.3">
      <c r="A25" t="s">
        <v>373</v>
      </c>
      <c r="D25" t="s">
        <v>741</v>
      </c>
      <c r="E25" t="s">
        <v>741</v>
      </c>
      <c r="G25" t="s">
        <v>792</v>
      </c>
      <c r="H25" t="s">
        <v>561</v>
      </c>
      <c r="N25" t="s">
        <v>559</v>
      </c>
      <c r="P25" t="s">
        <v>809</v>
      </c>
    </row>
    <row r="26" spans="1:16" x14ac:dyDescent="0.3">
      <c r="A26" t="s">
        <v>519</v>
      </c>
      <c r="D26" t="s">
        <v>742</v>
      </c>
      <c r="E26" t="s">
        <v>742</v>
      </c>
      <c r="G26" t="s">
        <v>792</v>
      </c>
      <c r="H26" t="s">
        <v>561</v>
      </c>
      <c r="N26" t="s">
        <v>559</v>
      </c>
      <c r="P26" t="s">
        <v>809</v>
      </c>
    </row>
    <row r="27" spans="1:16" x14ac:dyDescent="0.3">
      <c r="A27" t="s">
        <v>394</v>
      </c>
      <c r="C27" t="s">
        <v>568</v>
      </c>
      <c r="D27" t="s">
        <v>683</v>
      </c>
      <c r="E27" t="s">
        <v>683</v>
      </c>
      <c r="G27" t="s">
        <v>792</v>
      </c>
      <c r="H27" t="s">
        <v>576</v>
      </c>
      <c r="N27" t="s">
        <v>559</v>
      </c>
      <c r="P27" t="s">
        <v>809</v>
      </c>
    </row>
    <row r="28" spans="1:16" x14ac:dyDescent="0.3">
      <c r="A28" t="s">
        <v>482</v>
      </c>
      <c r="C28" t="s">
        <v>689</v>
      </c>
      <c r="D28" t="s">
        <v>744</v>
      </c>
      <c r="E28" t="s">
        <v>744</v>
      </c>
      <c r="G28" t="s">
        <v>792</v>
      </c>
      <c r="H28" t="s">
        <v>558</v>
      </c>
      <c r="N28" t="s">
        <v>559</v>
      </c>
      <c r="P28" t="s">
        <v>809</v>
      </c>
    </row>
    <row r="29" spans="1:16" x14ac:dyDescent="0.3">
      <c r="A29" t="s">
        <v>470</v>
      </c>
      <c r="C29" t="s">
        <v>745</v>
      </c>
      <c r="D29" t="s">
        <v>699</v>
      </c>
      <c r="E29" t="s">
        <v>699</v>
      </c>
      <c r="G29" t="s">
        <v>792</v>
      </c>
      <c r="H29" t="s">
        <v>576</v>
      </c>
      <c r="N29" t="s">
        <v>559</v>
      </c>
      <c r="P29" t="s">
        <v>809</v>
      </c>
    </row>
    <row r="30" spans="1:16" x14ac:dyDescent="0.3">
      <c r="A30" t="s">
        <v>291</v>
      </c>
      <c r="C30" t="s">
        <v>568</v>
      </c>
      <c r="D30" t="s">
        <v>738</v>
      </c>
      <c r="E30" t="s">
        <v>738</v>
      </c>
      <c r="G30" t="s">
        <v>792</v>
      </c>
      <c r="H30" t="s">
        <v>576</v>
      </c>
      <c r="N30" t="s">
        <v>559</v>
      </c>
      <c r="P30" t="s">
        <v>809</v>
      </c>
    </row>
    <row r="31" spans="1:16" x14ac:dyDescent="0.3">
      <c r="A31" t="s">
        <v>463</v>
      </c>
      <c r="D31" t="s">
        <v>746</v>
      </c>
      <c r="E31" t="s">
        <v>746</v>
      </c>
      <c r="G31" t="s">
        <v>792</v>
      </c>
      <c r="H31" t="s">
        <v>561</v>
      </c>
      <c r="N31" t="s">
        <v>559</v>
      </c>
      <c r="P31" t="s">
        <v>809</v>
      </c>
    </row>
    <row r="32" spans="1:16" x14ac:dyDescent="0.3">
      <c r="A32" t="s">
        <v>199</v>
      </c>
      <c r="D32" t="s">
        <v>746</v>
      </c>
      <c r="E32" t="s">
        <v>746</v>
      </c>
      <c r="G32" t="s">
        <v>792</v>
      </c>
      <c r="H32" t="s">
        <v>561</v>
      </c>
      <c r="N32" t="s">
        <v>559</v>
      </c>
      <c r="P32" t="s">
        <v>809</v>
      </c>
    </row>
    <row r="33" spans="1:16" x14ac:dyDescent="0.3">
      <c r="A33" t="s">
        <v>497</v>
      </c>
      <c r="C33" t="s">
        <v>568</v>
      </c>
      <c r="D33" t="s">
        <v>748</v>
      </c>
      <c r="E33" t="s">
        <v>748</v>
      </c>
      <c r="G33" t="s">
        <v>792</v>
      </c>
      <c r="H33" t="s">
        <v>576</v>
      </c>
      <c r="N33" t="s">
        <v>559</v>
      </c>
      <c r="P33" t="s">
        <v>809</v>
      </c>
    </row>
    <row r="34" spans="1:16" x14ac:dyDescent="0.3">
      <c r="A34" t="s">
        <v>296</v>
      </c>
      <c r="C34" t="s">
        <v>568</v>
      </c>
      <c r="D34" t="s">
        <v>690</v>
      </c>
      <c r="E34" t="s">
        <v>690</v>
      </c>
      <c r="G34" t="s">
        <v>792</v>
      </c>
      <c r="H34" t="s">
        <v>576</v>
      </c>
      <c r="N34" t="s">
        <v>559</v>
      </c>
      <c r="P34" t="s">
        <v>809</v>
      </c>
    </row>
    <row r="35" spans="1:16" x14ac:dyDescent="0.3">
      <c r="A35" t="s">
        <v>541</v>
      </c>
      <c r="D35" t="s">
        <v>749</v>
      </c>
      <c r="E35" t="s">
        <v>749</v>
      </c>
      <c r="G35" t="s">
        <v>792</v>
      </c>
      <c r="H35" t="s">
        <v>561</v>
      </c>
      <c r="N35" t="s">
        <v>559</v>
      </c>
      <c r="P35" t="s">
        <v>809</v>
      </c>
    </row>
    <row r="36" spans="1:16" x14ac:dyDescent="0.3">
      <c r="A36" t="s">
        <v>274</v>
      </c>
      <c r="D36" t="s">
        <v>749</v>
      </c>
      <c r="E36" t="s">
        <v>749</v>
      </c>
      <c r="G36" t="s">
        <v>792</v>
      </c>
      <c r="H36" t="s">
        <v>561</v>
      </c>
      <c r="N36" t="s">
        <v>559</v>
      </c>
      <c r="P36" t="s">
        <v>809</v>
      </c>
    </row>
    <row r="37" spans="1:16" x14ac:dyDescent="0.3">
      <c r="A37" t="s">
        <v>237</v>
      </c>
      <c r="C37" t="s">
        <v>568</v>
      </c>
      <c r="D37" t="s">
        <v>750</v>
      </c>
      <c r="E37" t="s">
        <v>750</v>
      </c>
      <c r="G37" t="s">
        <v>792</v>
      </c>
      <c r="H37" t="s">
        <v>561</v>
      </c>
      <c r="N37" t="s">
        <v>559</v>
      </c>
      <c r="P37" t="s">
        <v>809</v>
      </c>
    </row>
    <row r="38" spans="1:16" x14ac:dyDescent="0.3">
      <c r="A38" t="s">
        <v>478</v>
      </c>
      <c r="D38" t="s">
        <v>695</v>
      </c>
      <c r="E38" t="s">
        <v>695</v>
      </c>
      <c r="G38" t="s">
        <v>792</v>
      </c>
      <c r="H38" t="s">
        <v>561</v>
      </c>
      <c r="N38" t="s">
        <v>559</v>
      </c>
      <c r="P38" t="s">
        <v>809</v>
      </c>
    </row>
    <row r="39" spans="1:16" x14ac:dyDescent="0.3">
      <c r="A39" t="s">
        <v>433</v>
      </c>
      <c r="D39" t="s">
        <v>751</v>
      </c>
      <c r="E39" t="s">
        <v>751</v>
      </c>
      <c r="G39" t="s">
        <v>792</v>
      </c>
      <c r="H39" t="s">
        <v>561</v>
      </c>
      <c r="N39" t="s">
        <v>559</v>
      </c>
      <c r="P39" t="s">
        <v>809</v>
      </c>
    </row>
    <row r="40" spans="1:16" x14ac:dyDescent="0.3">
      <c r="A40" t="s">
        <v>490</v>
      </c>
      <c r="D40" t="s">
        <v>751</v>
      </c>
      <c r="E40" t="s">
        <v>751</v>
      </c>
      <c r="G40" t="s">
        <v>792</v>
      </c>
      <c r="H40" t="s">
        <v>561</v>
      </c>
      <c r="N40" t="s">
        <v>559</v>
      </c>
      <c r="P40" t="s">
        <v>809</v>
      </c>
    </row>
    <row r="41" spans="1:16" x14ac:dyDescent="0.3">
      <c r="A41" t="s">
        <v>379</v>
      </c>
      <c r="D41" t="s">
        <v>752</v>
      </c>
      <c r="E41" t="s">
        <v>752</v>
      </c>
      <c r="G41" t="s">
        <v>792</v>
      </c>
      <c r="H41" t="s">
        <v>561</v>
      </c>
      <c r="N41" t="s">
        <v>559</v>
      </c>
      <c r="P41" t="s">
        <v>809</v>
      </c>
    </row>
    <row r="42" spans="1:16" x14ac:dyDescent="0.3">
      <c r="A42" t="s">
        <v>498</v>
      </c>
      <c r="D42" t="s">
        <v>753</v>
      </c>
      <c r="E42" t="s">
        <v>753</v>
      </c>
      <c r="G42" t="s">
        <v>792</v>
      </c>
      <c r="H42" t="s">
        <v>561</v>
      </c>
      <c r="N42" t="s">
        <v>559</v>
      </c>
      <c r="P42" t="s">
        <v>809</v>
      </c>
    </row>
    <row r="43" spans="1:16" x14ac:dyDescent="0.3">
      <c r="A43" t="s">
        <v>430</v>
      </c>
      <c r="D43" t="s">
        <v>754</v>
      </c>
      <c r="E43" t="s">
        <v>754</v>
      </c>
      <c r="G43" t="s">
        <v>792</v>
      </c>
      <c r="H43" t="s">
        <v>561</v>
      </c>
      <c r="N43" t="s">
        <v>559</v>
      </c>
      <c r="P43" t="s">
        <v>809</v>
      </c>
    </row>
    <row r="44" spans="1:16" x14ac:dyDescent="0.3">
      <c r="A44" t="s">
        <v>485</v>
      </c>
      <c r="D44" t="s">
        <v>755</v>
      </c>
      <c r="E44" t="s">
        <v>755</v>
      </c>
      <c r="G44" t="s">
        <v>792</v>
      </c>
      <c r="H44" t="s">
        <v>561</v>
      </c>
      <c r="N44" t="s">
        <v>559</v>
      </c>
      <c r="P44" t="s">
        <v>809</v>
      </c>
    </row>
    <row r="45" spans="1:16" x14ac:dyDescent="0.3">
      <c r="A45" t="s">
        <v>215</v>
      </c>
      <c r="D45" t="s">
        <v>697</v>
      </c>
      <c r="E45" t="s">
        <v>697</v>
      </c>
      <c r="G45" t="s">
        <v>792</v>
      </c>
      <c r="H45" t="s">
        <v>561</v>
      </c>
      <c r="N45" t="s">
        <v>559</v>
      </c>
      <c r="P45" t="s">
        <v>809</v>
      </c>
    </row>
    <row r="46" spans="1:16" x14ac:dyDescent="0.3">
      <c r="A46" t="s">
        <v>398</v>
      </c>
      <c r="D46" t="s">
        <v>756</v>
      </c>
      <c r="E46" t="s">
        <v>756</v>
      </c>
      <c r="G46" t="s">
        <v>792</v>
      </c>
      <c r="H46" t="s">
        <v>561</v>
      </c>
      <c r="N46" t="s">
        <v>559</v>
      </c>
      <c r="P46" t="s">
        <v>809</v>
      </c>
    </row>
    <row r="47" spans="1:16" x14ac:dyDescent="0.3">
      <c r="A47" t="s">
        <v>524</v>
      </c>
      <c r="D47" t="s">
        <v>758</v>
      </c>
      <c r="E47" t="s">
        <v>758</v>
      </c>
      <c r="G47" t="s">
        <v>792</v>
      </c>
      <c r="H47" t="s">
        <v>561</v>
      </c>
      <c r="N47" t="s">
        <v>559</v>
      </c>
      <c r="P47" t="s">
        <v>809</v>
      </c>
    </row>
    <row r="48" spans="1:16" x14ac:dyDescent="0.3">
      <c r="A48" t="s">
        <v>374</v>
      </c>
      <c r="D48" t="s">
        <v>759</v>
      </c>
      <c r="E48" t="s">
        <v>759</v>
      </c>
      <c r="G48" t="s">
        <v>792</v>
      </c>
      <c r="H48" t="s">
        <v>561</v>
      </c>
      <c r="N48" t="s">
        <v>559</v>
      </c>
      <c r="P48" t="s">
        <v>809</v>
      </c>
    </row>
    <row r="49" spans="1:16" x14ac:dyDescent="0.3">
      <c r="A49" t="s">
        <v>267</v>
      </c>
      <c r="D49" t="s">
        <v>685</v>
      </c>
      <c r="E49" t="s">
        <v>685</v>
      </c>
      <c r="G49" t="s">
        <v>792</v>
      </c>
      <c r="H49" t="s">
        <v>561</v>
      </c>
      <c r="N49" t="s">
        <v>559</v>
      </c>
      <c r="P49" t="s">
        <v>809</v>
      </c>
    </row>
    <row r="50" spans="1:16" x14ac:dyDescent="0.3">
      <c r="A50" t="s">
        <v>442</v>
      </c>
      <c r="D50" t="s">
        <v>760</v>
      </c>
      <c r="E50" t="s">
        <v>760</v>
      </c>
      <c r="G50" t="s">
        <v>792</v>
      </c>
      <c r="H50" t="s">
        <v>561</v>
      </c>
      <c r="N50" t="s">
        <v>559</v>
      </c>
      <c r="P50" t="s">
        <v>809</v>
      </c>
    </row>
    <row r="51" spans="1:16" x14ac:dyDescent="0.3">
      <c r="A51" t="s">
        <v>352</v>
      </c>
      <c r="D51" t="s">
        <v>760</v>
      </c>
      <c r="E51" t="s">
        <v>760</v>
      </c>
      <c r="G51" t="s">
        <v>792</v>
      </c>
      <c r="H51" t="s">
        <v>561</v>
      </c>
      <c r="N51" t="s">
        <v>559</v>
      </c>
      <c r="P51" t="s">
        <v>809</v>
      </c>
    </row>
    <row r="52" spans="1:16" x14ac:dyDescent="0.3">
      <c r="A52" t="s">
        <v>240</v>
      </c>
      <c r="D52" t="s">
        <v>692</v>
      </c>
      <c r="E52" t="s">
        <v>692</v>
      </c>
      <c r="G52" t="s">
        <v>792</v>
      </c>
      <c r="H52" t="s">
        <v>561</v>
      </c>
      <c r="N52" t="s">
        <v>559</v>
      </c>
      <c r="P52" t="s">
        <v>809</v>
      </c>
    </row>
    <row r="53" spans="1:16" x14ac:dyDescent="0.3">
      <c r="A53" t="s">
        <v>200</v>
      </c>
      <c r="D53" t="s">
        <v>757</v>
      </c>
      <c r="E53" t="s">
        <v>757</v>
      </c>
      <c r="G53" t="s">
        <v>792</v>
      </c>
      <c r="H53" t="s">
        <v>561</v>
      </c>
      <c r="N53" t="s">
        <v>559</v>
      </c>
      <c r="P53" t="s">
        <v>809</v>
      </c>
    </row>
    <row r="54" spans="1:16" x14ac:dyDescent="0.3">
      <c r="A54" t="s">
        <v>330</v>
      </c>
      <c r="D54" t="s">
        <v>761</v>
      </c>
      <c r="E54" t="s">
        <v>761</v>
      </c>
      <c r="G54" t="s">
        <v>792</v>
      </c>
      <c r="H54" t="s">
        <v>561</v>
      </c>
      <c r="N54" t="s">
        <v>559</v>
      </c>
      <c r="P54" t="s">
        <v>809</v>
      </c>
    </row>
    <row r="55" spans="1:16" x14ac:dyDescent="0.3">
      <c r="A55" t="s">
        <v>280</v>
      </c>
      <c r="D55" t="s">
        <v>761</v>
      </c>
      <c r="E55" t="s">
        <v>761</v>
      </c>
      <c r="G55" t="s">
        <v>792</v>
      </c>
      <c r="H55" t="s">
        <v>561</v>
      </c>
      <c r="N55" t="s">
        <v>559</v>
      </c>
      <c r="P55" t="s">
        <v>809</v>
      </c>
    </row>
    <row r="56" spans="1:16" x14ac:dyDescent="0.3">
      <c r="A56" t="s">
        <v>241</v>
      </c>
      <c r="D56" t="s">
        <v>761</v>
      </c>
      <c r="E56" t="s">
        <v>761</v>
      </c>
      <c r="G56" t="s">
        <v>792</v>
      </c>
      <c r="H56" t="s">
        <v>561</v>
      </c>
      <c r="N56" t="s">
        <v>559</v>
      </c>
      <c r="P56" t="s">
        <v>809</v>
      </c>
    </row>
    <row r="57" spans="1:16" x14ac:dyDescent="0.3">
      <c r="A57" t="s">
        <v>521</v>
      </c>
      <c r="D57" t="s">
        <v>762</v>
      </c>
      <c r="E57" t="s">
        <v>762</v>
      </c>
      <c r="G57" t="s">
        <v>792</v>
      </c>
      <c r="H57" t="s">
        <v>561</v>
      </c>
      <c r="N57" t="s">
        <v>559</v>
      </c>
      <c r="P57" t="s">
        <v>809</v>
      </c>
    </row>
    <row r="58" spans="1:16" x14ac:dyDescent="0.3">
      <c r="A58" t="s">
        <v>502</v>
      </c>
      <c r="D58" t="s">
        <v>686</v>
      </c>
      <c r="E58" t="s">
        <v>686</v>
      </c>
      <c r="G58" t="s">
        <v>792</v>
      </c>
      <c r="H58" t="s">
        <v>561</v>
      </c>
      <c r="N58" t="s">
        <v>559</v>
      </c>
      <c r="P58" t="s">
        <v>809</v>
      </c>
    </row>
    <row r="59" spans="1:16" x14ac:dyDescent="0.3">
      <c r="A59" t="s">
        <v>294</v>
      </c>
      <c r="D59" t="s">
        <v>686</v>
      </c>
      <c r="E59" t="s">
        <v>686</v>
      </c>
      <c r="G59" t="s">
        <v>792</v>
      </c>
      <c r="H59" t="s">
        <v>561</v>
      </c>
      <c r="N59" t="s">
        <v>559</v>
      </c>
      <c r="P59" t="s">
        <v>809</v>
      </c>
    </row>
    <row r="60" spans="1:16" x14ac:dyDescent="0.3">
      <c r="A60" t="s">
        <v>495</v>
      </c>
      <c r="D60" t="s">
        <v>763</v>
      </c>
      <c r="E60" t="s">
        <v>763</v>
      </c>
      <c r="G60" t="s">
        <v>792</v>
      </c>
      <c r="H60" t="s">
        <v>561</v>
      </c>
      <c r="N60" t="s">
        <v>559</v>
      </c>
      <c r="P60" t="s">
        <v>809</v>
      </c>
    </row>
    <row r="61" spans="1:16" x14ac:dyDescent="0.3">
      <c r="A61" t="s">
        <v>531</v>
      </c>
      <c r="D61" t="s">
        <v>764</v>
      </c>
      <c r="E61" t="s">
        <v>764</v>
      </c>
      <c r="G61" t="s">
        <v>792</v>
      </c>
      <c r="H61" t="s">
        <v>561</v>
      </c>
      <c r="N61" t="s">
        <v>559</v>
      </c>
      <c r="P61" t="s">
        <v>809</v>
      </c>
    </row>
    <row r="62" spans="1:16" x14ac:dyDescent="0.3">
      <c r="A62" t="s">
        <v>369</v>
      </c>
      <c r="D62" t="s">
        <v>566</v>
      </c>
      <c r="E62" t="s">
        <v>566</v>
      </c>
      <c r="G62" t="s">
        <v>792</v>
      </c>
      <c r="H62" t="s">
        <v>561</v>
      </c>
      <c r="N62" t="s">
        <v>559</v>
      </c>
      <c r="P62" t="s">
        <v>809</v>
      </c>
    </row>
    <row r="63" spans="1:16" x14ac:dyDescent="0.3">
      <c r="A63" t="s">
        <v>399</v>
      </c>
      <c r="D63" t="s">
        <v>687</v>
      </c>
      <c r="E63" t="s">
        <v>687</v>
      </c>
      <c r="G63" t="s">
        <v>792</v>
      </c>
      <c r="H63" t="s">
        <v>561</v>
      </c>
      <c r="N63" t="s">
        <v>559</v>
      </c>
      <c r="P63" t="s">
        <v>809</v>
      </c>
    </row>
    <row r="64" spans="1:16" x14ac:dyDescent="0.3">
      <c r="A64" t="s">
        <v>469</v>
      </c>
      <c r="D64" t="s">
        <v>765</v>
      </c>
      <c r="E64" t="s">
        <v>765</v>
      </c>
      <c r="G64" t="s">
        <v>792</v>
      </c>
      <c r="H64" t="s">
        <v>561</v>
      </c>
      <c r="N64" t="s">
        <v>559</v>
      </c>
      <c r="P64" t="s">
        <v>809</v>
      </c>
    </row>
    <row r="65" spans="1:16" x14ac:dyDescent="0.3">
      <c r="A65" t="s">
        <v>513</v>
      </c>
      <c r="D65" t="s">
        <v>567</v>
      </c>
      <c r="E65" t="s">
        <v>567</v>
      </c>
      <c r="G65" t="s">
        <v>792</v>
      </c>
      <c r="H65" t="s">
        <v>561</v>
      </c>
      <c r="N65" t="s">
        <v>559</v>
      </c>
      <c r="P65" t="s">
        <v>809</v>
      </c>
    </row>
    <row r="66" spans="1:16" x14ac:dyDescent="0.3">
      <c r="A66" t="s">
        <v>447</v>
      </c>
      <c r="D66" t="s">
        <v>688</v>
      </c>
      <c r="E66" t="s">
        <v>688</v>
      </c>
      <c r="G66" t="s">
        <v>792</v>
      </c>
      <c r="H66" t="s">
        <v>561</v>
      </c>
      <c r="N66" t="s">
        <v>559</v>
      </c>
      <c r="P66" t="s">
        <v>809</v>
      </c>
    </row>
    <row r="67" spans="1:16" x14ac:dyDescent="0.3">
      <c r="A67" t="s">
        <v>515</v>
      </c>
      <c r="D67" t="s">
        <v>684</v>
      </c>
      <c r="E67" t="s">
        <v>684</v>
      </c>
      <c r="G67" t="s">
        <v>792</v>
      </c>
      <c r="H67" t="s">
        <v>561</v>
      </c>
      <c r="N67" t="s">
        <v>559</v>
      </c>
      <c r="P67" t="s">
        <v>809</v>
      </c>
    </row>
    <row r="68" spans="1:16" x14ac:dyDescent="0.3">
      <c r="A68" t="s">
        <v>255</v>
      </c>
      <c r="D68" t="s">
        <v>766</v>
      </c>
      <c r="E68" t="s">
        <v>766</v>
      </c>
      <c r="G68" t="s">
        <v>792</v>
      </c>
      <c r="H68" t="s">
        <v>561</v>
      </c>
      <c r="N68" t="s">
        <v>559</v>
      </c>
      <c r="P68" t="s">
        <v>809</v>
      </c>
    </row>
    <row r="69" spans="1:16" x14ac:dyDescent="0.3">
      <c r="A69" t="s">
        <v>311</v>
      </c>
      <c r="C69" t="s">
        <v>568</v>
      </c>
      <c r="D69" t="s">
        <v>768</v>
      </c>
      <c r="E69" t="s">
        <v>768</v>
      </c>
      <c r="G69" t="s">
        <v>792</v>
      </c>
      <c r="H69" t="s">
        <v>576</v>
      </c>
      <c r="N69" t="s">
        <v>559</v>
      </c>
      <c r="P69" t="s">
        <v>809</v>
      </c>
    </row>
    <row r="70" spans="1:16" x14ac:dyDescent="0.3">
      <c r="A70" t="s">
        <v>383</v>
      </c>
      <c r="C70" t="s">
        <v>568</v>
      </c>
      <c r="D70" t="s">
        <v>726</v>
      </c>
      <c r="E70" t="s">
        <v>726</v>
      </c>
      <c r="G70" t="s">
        <v>792</v>
      </c>
      <c r="H70" t="s">
        <v>576</v>
      </c>
      <c r="N70" t="s">
        <v>559</v>
      </c>
      <c r="P70" t="s">
        <v>809</v>
      </c>
    </row>
    <row r="71" spans="1:16" x14ac:dyDescent="0.3">
      <c r="A71" t="s">
        <v>236</v>
      </c>
      <c r="C71" t="s">
        <v>769</v>
      </c>
      <c r="D71" t="s">
        <v>767</v>
      </c>
      <c r="E71" t="s">
        <v>767</v>
      </c>
      <c r="G71" t="s">
        <v>792</v>
      </c>
      <c r="H71" t="s">
        <v>576</v>
      </c>
      <c r="N71" t="s">
        <v>559</v>
      </c>
      <c r="P71" t="s">
        <v>809</v>
      </c>
    </row>
    <row r="72" spans="1:16" x14ac:dyDescent="0.3">
      <c r="A72" t="s">
        <v>325</v>
      </c>
      <c r="C72" t="s">
        <v>770</v>
      </c>
      <c r="D72" t="s">
        <v>767</v>
      </c>
      <c r="E72" t="s">
        <v>767</v>
      </c>
      <c r="G72" t="s">
        <v>792</v>
      </c>
      <c r="H72" t="s">
        <v>576</v>
      </c>
      <c r="N72" t="s">
        <v>559</v>
      </c>
      <c r="P72" t="s">
        <v>809</v>
      </c>
    </row>
    <row r="73" spans="1:16" x14ac:dyDescent="0.3">
      <c r="A73" t="s">
        <v>368</v>
      </c>
      <c r="B73" t="s">
        <v>571</v>
      </c>
      <c r="C73" t="s">
        <v>568</v>
      </c>
      <c r="D73" t="s">
        <v>747</v>
      </c>
      <c r="E73" t="s">
        <v>747</v>
      </c>
      <c r="G73" t="s">
        <v>792</v>
      </c>
      <c r="H73" t="s">
        <v>561</v>
      </c>
      <c r="K73" t="s">
        <v>784</v>
      </c>
      <c r="N73" t="s">
        <v>559</v>
      </c>
      <c r="O73" t="s">
        <v>810</v>
      </c>
      <c r="P73" t="s">
        <v>809</v>
      </c>
    </row>
    <row r="74" spans="1:16" x14ac:dyDescent="0.3">
      <c r="A74" t="s">
        <v>284</v>
      </c>
      <c r="B74" t="s">
        <v>571</v>
      </c>
      <c r="C74" t="s">
        <v>568</v>
      </c>
      <c r="D74" t="s">
        <v>785</v>
      </c>
      <c r="E74" t="s">
        <v>785</v>
      </c>
      <c r="G74" t="s">
        <v>792</v>
      </c>
      <c r="H74" t="s">
        <v>561</v>
      </c>
      <c r="K74" t="s">
        <v>786</v>
      </c>
      <c r="N74" t="s">
        <v>559</v>
      </c>
      <c r="O74" t="s">
        <v>811</v>
      </c>
      <c r="P74" t="s">
        <v>809</v>
      </c>
    </row>
    <row r="75" spans="1:16" x14ac:dyDescent="0.3">
      <c r="A75" t="s">
        <v>391</v>
      </c>
      <c r="C75" t="s">
        <v>771</v>
      </c>
      <c r="D75" t="s">
        <v>772</v>
      </c>
      <c r="E75" t="s">
        <v>772</v>
      </c>
      <c r="G75" t="s">
        <v>792</v>
      </c>
      <c r="H75" t="s">
        <v>558</v>
      </c>
      <c r="N75" t="s">
        <v>256</v>
      </c>
      <c r="P75" t="s">
        <v>809</v>
      </c>
    </row>
    <row r="76" spans="1:16" x14ac:dyDescent="0.3">
      <c r="A76" t="s">
        <v>250</v>
      </c>
      <c r="C76" t="s">
        <v>771</v>
      </c>
      <c r="D76" t="s">
        <v>773</v>
      </c>
      <c r="E76" t="s">
        <v>773</v>
      </c>
      <c r="G76" t="s">
        <v>792</v>
      </c>
      <c r="H76" t="s">
        <v>558</v>
      </c>
      <c r="N76" t="s">
        <v>256</v>
      </c>
      <c r="P76" t="s">
        <v>809</v>
      </c>
    </row>
    <row r="77" spans="1:16" x14ac:dyDescent="0.3">
      <c r="A77" t="s">
        <v>480</v>
      </c>
      <c r="B77" t="s">
        <v>571</v>
      </c>
      <c r="C77" t="s">
        <v>568</v>
      </c>
      <c r="D77" t="s">
        <v>698</v>
      </c>
      <c r="E77" t="s">
        <v>698</v>
      </c>
      <c r="G77" t="s">
        <v>792</v>
      </c>
      <c r="H77" t="s">
        <v>558</v>
      </c>
      <c r="K77" t="s">
        <v>787</v>
      </c>
      <c r="N77" t="s">
        <v>559</v>
      </c>
      <c r="O77" t="s">
        <v>812</v>
      </c>
      <c r="P77" t="s">
        <v>809</v>
      </c>
    </row>
    <row r="78" spans="1:16" x14ac:dyDescent="0.3">
      <c r="A78" t="s">
        <v>243</v>
      </c>
      <c r="B78" t="s">
        <v>571</v>
      </c>
      <c r="C78" t="s">
        <v>568</v>
      </c>
      <c r="D78" t="s">
        <v>788</v>
      </c>
      <c r="E78" t="s">
        <v>788</v>
      </c>
      <c r="G78" t="s">
        <v>792</v>
      </c>
      <c r="H78" t="s">
        <v>558</v>
      </c>
      <c r="K78" t="s">
        <v>789</v>
      </c>
      <c r="N78" t="s">
        <v>559</v>
      </c>
      <c r="O78" t="s">
        <v>813</v>
      </c>
      <c r="P78" t="s">
        <v>809</v>
      </c>
    </row>
    <row r="79" spans="1:16" x14ac:dyDescent="0.3">
      <c r="A79" t="s">
        <v>305</v>
      </c>
      <c r="C79" t="s">
        <v>696</v>
      </c>
      <c r="D79" t="s">
        <v>774</v>
      </c>
      <c r="E79" t="s">
        <v>774</v>
      </c>
      <c r="G79" t="s">
        <v>792</v>
      </c>
      <c r="H79" t="s">
        <v>576</v>
      </c>
      <c r="N79" t="s">
        <v>256</v>
      </c>
      <c r="P79" t="s">
        <v>809</v>
      </c>
    </row>
    <row r="80" spans="1:16" x14ac:dyDescent="0.3">
      <c r="A80" t="s">
        <v>554</v>
      </c>
      <c r="C80" t="s">
        <v>696</v>
      </c>
      <c r="D80" t="s">
        <v>776</v>
      </c>
      <c r="E80" t="s">
        <v>776</v>
      </c>
      <c r="G80" t="s">
        <v>792</v>
      </c>
      <c r="H80" t="s">
        <v>576</v>
      </c>
      <c r="N80" t="s">
        <v>256</v>
      </c>
      <c r="P80" t="s">
        <v>809</v>
      </c>
    </row>
    <row r="81" spans="1:16" x14ac:dyDescent="0.3">
      <c r="A81" t="s">
        <v>532</v>
      </c>
      <c r="C81" t="s">
        <v>696</v>
      </c>
      <c r="D81" t="s">
        <v>774</v>
      </c>
      <c r="E81" t="s">
        <v>774</v>
      </c>
      <c r="G81" t="s">
        <v>792</v>
      </c>
      <c r="H81" t="s">
        <v>576</v>
      </c>
      <c r="N81" t="s">
        <v>256</v>
      </c>
      <c r="P81" t="s">
        <v>809</v>
      </c>
    </row>
    <row r="82" spans="1:16" x14ac:dyDescent="0.3">
      <c r="A82" t="s">
        <v>254</v>
      </c>
      <c r="D82" t="s">
        <v>775</v>
      </c>
      <c r="E82" t="s">
        <v>775</v>
      </c>
      <c r="G82" t="s">
        <v>792</v>
      </c>
      <c r="H82" t="s">
        <v>555</v>
      </c>
      <c r="N82" t="s">
        <v>256</v>
      </c>
      <c r="P82" t="s">
        <v>809</v>
      </c>
    </row>
    <row r="83" spans="1:16" x14ac:dyDescent="0.3">
      <c r="A83" t="s">
        <v>248</v>
      </c>
      <c r="C83" t="s">
        <v>696</v>
      </c>
      <c r="D83" t="s">
        <v>743</v>
      </c>
      <c r="E83" t="s">
        <v>743</v>
      </c>
      <c r="G83" t="s">
        <v>792</v>
      </c>
      <c r="H83" t="s">
        <v>576</v>
      </c>
      <c r="N83" t="s">
        <v>256</v>
      </c>
      <c r="P83" t="s">
        <v>809</v>
      </c>
    </row>
    <row r="84" spans="1:16" x14ac:dyDescent="0.3">
      <c r="A84" t="s">
        <v>540</v>
      </c>
      <c r="C84" t="s">
        <v>696</v>
      </c>
      <c r="D84" t="s">
        <v>777</v>
      </c>
      <c r="E84" t="s">
        <v>777</v>
      </c>
      <c r="G84" t="s">
        <v>792</v>
      </c>
      <c r="H84" t="s">
        <v>576</v>
      </c>
      <c r="N84" t="s">
        <v>256</v>
      </c>
      <c r="P84" t="s">
        <v>809</v>
      </c>
    </row>
    <row r="85" spans="1:16" x14ac:dyDescent="0.3">
      <c r="A85" t="s">
        <v>329</v>
      </c>
      <c r="C85" t="s">
        <v>771</v>
      </c>
      <c r="D85" t="s">
        <v>778</v>
      </c>
      <c r="E85" t="s">
        <v>778</v>
      </c>
      <c r="G85" t="s">
        <v>792</v>
      </c>
      <c r="H85" t="s">
        <v>558</v>
      </c>
      <c r="N85" t="s">
        <v>256</v>
      </c>
      <c r="P85" t="s">
        <v>809</v>
      </c>
    </row>
    <row r="86" spans="1:16" x14ac:dyDescent="0.3">
      <c r="A86" t="s">
        <v>309</v>
      </c>
      <c r="C86" t="s">
        <v>771</v>
      </c>
      <c r="D86" t="s">
        <v>779</v>
      </c>
      <c r="E86" t="s">
        <v>779</v>
      </c>
      <c r="G86" t="s">
        <v>792</v>
      </c>
      <c r="H86" t="s">
        <v>558</v>
      </c>
      <c r="N86" t="s">
        <v>256</v>
      </c>
      <c r="P86" t="s">
        <v>809</v>
      </c>
    </row>
  </sheetData>
  <hyperlinks>
    <hyperlink ref="A1" location="Summary!A1" display="Return to Summary" xr:uid="{76856B77-A04D-46DF-A37E-38A04B1119C8}"/>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6"/>
  <sheetViews>
    <sheetView workbookViewId="0">
      <selection activeCell="E6" sqref="E6"/>
    </sheetView>
  </sheetViews>
  <sheetFormatPr defaultRowHeight="14.4" x14ac:dyDescent="0.3"/>
  <cols>
    <col min="1" max="1" width="12.6640625" bestFit="1" customWidth="1"/>
    <col min="2" max="2" width="16" bestFit="1" customWidth="1"/>
    <col min="3" max="3" width="12.6640625" bestFit="1" customWidth="1"/>
    <col min="4" max="4" width="20.33203125" bestFit="1" customWidth="1"/>
  </cols>
  <sheetData>
    <row r="1" spans="1:4" x14ac:dyDescent="0.3">
      <c r="A1" t="s">
        <v>0</v>
      </c>
      <c r="B1" t="s">
        <v>48</v>
      </c>
      <c r="C1" t="s">
        <v>49</v>
      </c>
      <c r="D1" t="s">
        <v>50</v>
      </c>
    </row>
    <row r="2" spans="1:4" x14ac:dyDescent="0.3">
      <c r="A2" t="s">
        <v>4</v>
      </c>
      <c r="B2" s="4">
        <f>COUNTIF(Summary!$B$6:$B$19,A2)</f>
        <v>14</v>
      </c>
      <c r="C2" s="4">
        <f>COUNTIFS(Summary!B6:B19,Sheet1!A2,Summary!I6:I19,"Pass")</f>
        <v>9</v>
      </c>
      <c r="D2" s="4" t="str">
        <f>Summary!N23</f>
        <v>Fail</v>
      </c>
    </row>
    <row r="3" spans="1:4" x14ac:dyDescent="0.3">
      <c r="A3" t="s">
        <v>11</v>
      </c>
      <c r="B3" s="4">
        <f>COUNTIF(Summary!$K$6:$K$18,A3)</f>
        <v>6</v>
      </c>
      <c r="C3" s="4">
        <f>COUNTIFS(Summary!$K$6:$K$18,Sheet1!A3,Summary!$R$6:$R$18,"Pass")</f>
        <v>5</v>
      </c>
      <c r="D3" s="4" t="str">
        <f>Summary!N24</f>
        <v>Fail</v>
      </c>
    </row>
    <row r="4" spans="1:4" x14ac:dyDescent="0.3">
      <c r="A4" t="s">
        <v>15</v>
      </c>
      <c r="B4" s="4">
        <f>COUNTIF(Summary!$K$6:$K$18,A4)</f>
        <v>2</v>
      </c>
      <c r="C4" s="4">
        <f>COUNTIFS(Summary!$K$6:$K$18,Sheet1!A4,Summary!$R$6:$R$18,"Pass")</f>
        <v>2</v>
      </c>
      <c r="D4" s="4" t="str">
        <f>Summary!N25</f>
        <v>Pass</v>
      </c>
    </row>
    <row r="5" spans="1:4" x14ac:dyDescent="0.3">
      <c r="A5" t="s">
        <v>16</v>
      </c>
      <c r="B5" s="4">
        <f>COUNTIF(Summary!$K$6:$K$18,A5)</f>
        <v>5</v>
      </c>
      <c r="C5" s="4">
        <f>COUNTIFS(Summary!$K$6:$K$18,Sheet1!A5,Summary!$R$6:$R$18,"Pass")</f>
        <v>4</v>
      </c>
      <c r="D5" s="4" t="str">
        <f>Summary!N26</f>
        <v>Fail</v>
      </c>
    </row>
    <row r="6" spans="1:4" x14ac:dyDescent="0.3">
      <c r="B6" s="4"/>
      <c r="C6" s="4"/>
      <c r="D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B100"/>
  <sheetViews>
    <sheetView zoomScale="80" zoomScaleNormal="80" workbookViewId="0"/>
  </sheetViews>
  <sheetFormatPr defaultRowHeight="14.4" x14ac:dyDescent="0.3"/>
  <cols>
    <col min="1" max="1" width="39.5546875" bestFit="1" customWidth="1"/>
    <col min="2" max="2" width="8.6640625" bestFit="1" customWidth="1"/>
  </cols>
  <sheetData>
    <row r="1" spans="1:2" x14ac:dyDescent="0.3">
      <c r="A1" t="s">
        <v>54</v>
      </c>
      <c r="B1" t="s">
        <v>75</v>
      </c>
    </row>
    <row r="2" spans="1:2" x14ac:dyDescent="0.3">
      <c r="A2" t="s">
        <v>85</v>
      </c>
      <c r="B2">
        <v>1</v>
      </c>
    </row>
    <row r="3" spans="1:2" x14ac:dyDescent="0.3">
      <c r="A3" t="s">
        <v>86</v>
      </c>
      <c r="B3">
        <v>1</v>
      </c>
    </row>
    <row r="4" spans="1:2" x14ac:dyDescent="0.3">
      <c r="A4" t="s">
        <v>87</v>
      </c>
      <c r="B4">
        <v>1</v>
      </c>
    </row>
    <row r="5" spans="1:2" x14ac:dyDescent="0.3">
      <c r="A5" t="s">
        <v>88</v>
      </c>
      <c r="B5">
        <v>1</v>
      </c>
    </row>
    <row r="6" spans="1:2" x14ac:dyDescent="0.3">
      <c r="A6" t="s">
        <v>89</v>
      </c>
      <c r="B6">
        <v>1</v>
      </c>
    </row>
    <row r="7" spans="1:2" x14ac:dyDescent="0.3">
      <c r="A7" t="s">
        <v>90</v>
      </c>
      <c r="B7">
        <v>1</v>
      </c>
    </row>
    <row r="8" spans="1:2" x14ac:dyDescent="0.3">
      <c r="A8" t="s">
        <v>91</v>
      </c>
      <c r="B8">
        <v>1</v>
      </c>
    </row>
    <row r="9" spans="1:2" x14ac:dyDescent="0.3">
      <c r="A9" t="s">
        <v>92</v>
      </c>
      <c r="B9">
        <v>1</v>
      </c>
    </row>
    <row r="10" spans="1:2" x14ac:dyDescent="0.3">
      <c r="A10" t="s">
        <v>93</v>
      </c>
      <c r="B10">
        <v>1</v>
      </c>
    </row>
    <row r="11" spans="1:2" x14ac:dyDescent="0.3">
      <c r="A11" t="s">
        <v>94</v>
      </c>
      <c r="B11">
        <v>1</v>
      </c>
    </row>
    <row r="12" spans="1:2" x14ac:dyDescent="0.3">
      <c r="A12" t="s">
        <v>95</v>
      </c>
      <c r="B12">
        <v>1</v>
      </c>
    </row>
    <row r="13" spans="1:2" x14ac:dyDescent="0.3">
      <c r="A13" t="s">
        <v>96</v>
      </c>
      <c r="B13">
        <v>1</v>
      </c>
    </row>
    <row r="14" spans="1:2" x14ac:dyDescent="0.3">
      <c r="A14" t="s">
        <v>97</v>
      </c>
      <c r="B14">
        <v>1</v>
      </c>
    </row>
    <row r="15" spans="1:2" x14ac:dyDescent="0.3">
      <c r="A15" t="s">
        <v>98</v>
      </c>
      <c r="B15">
        <v>1</v>
      </c>
    </row>
    <row r="16" spans="1:2" x14ac:dyDescent="0.3">
      <c r="A16" t="s">
        <v>99</v>
      </c>
      <c r="B16">
        <v>1</v>
      </c>
    </row>
    <row r="17" spans="1:2" x14ac:dyDescent="0.3">
      <c r="A17" t="s">
        <v>100</v>
      </c>
      <c r="B17">
        <v>1</v>
      </c>
    </row>
    <row r="18" spans="1:2" x14ac:dyDescent="0.3">
      <c r="A18" t="s">
        <v>101</v>
      </c>
      <c r="B18">
        <v>1</v>
      </c>
    </row>
    <row r="19" spans="1:2" x14ac:dyDescent="0.3">
      <c r="A19" t="s">
        <v>102</v>
      </c>
      <c r="B19">
        <v>1</v>
      </c>
    </row>
    <row r="20" spans="1:2" x14ac:dyDescent="0.3">
      <c r="A20" t="s">
        <v>103</v>
      </c>
      <c r="B20">
        <v>1</v>
      </c>
    </row>
    <row r="21" spans="1:2" x14ac:dyDescent="0.3">
      <c r="A21" t="s">
        <v>104</v>
      </c>
      <c r="B21">
        <v>1</v>
      </c>
    </row>
    <row r="22" spans="1:2" x14ac:dyDescent="0.3">
      <c r="A22" t="s">
        <v>105</v>
      </c>
      <c r="B22">
        <v>1</v>
      </c>
    </row>
    <row r="23" spans="1:2" x14ac:dyDescent="0.3">
      <c r="A23" t="s">
        <v>106</v>
      </c>
      <c r="B23">
        <v>1</v>
      </c>
    </row>
    <row r="24" spans="1:2" x14ac:dyDescent="0.3">
      <c r="A24" t="s">
        <v>107</v>
      </c>
      <c r="B24">
        <v>1</v>
      </c>
    </row>
    <row r="25" spans="1:2" x14ac:dyDescent="0.3">
      <c r="A25" t="s">
        <v>108</v>
      </c>
      <c r="B25">
        <v>1</v>
      </c>
    </row>
    <row r="26" spans="1:2" x14ac:dyDescent="0.3">
      <c r="A26" t="s">
        <v>109</v>
      </c>
      <c r="B26">
        <v>1</v>
      </c>
    </row>
    <row r="27" spans="1:2" x14ac:dyDescent="0.3">
      <c r="A27" t="s">
        <v>110</v>
      </c>
      <c r="B27">
        <v>1</v>
      </c>
    </row>
    <row r="28" spans="1:2" x14ac:dyDescent="0.3">
      <c r="A28" t="s">
        <v>111</v>
      </c>
      <c r="B28">
        <v>1</v>
      </c>
    </row>
    <row r="29" spans="1:2" x14ac:dyDescent="0.3">
      <c r="A29" t="s">
        <v>112</v>
      </c>
      <c r="B29">
        <v>1</v>
      </c>
    </row>
    <row r="30" spans="1:2" x14ac:dyDescent="0.3">
      <c r="A30" t="s">
        <v>113</v>
      </c>
      <c r="B30">
        <v>1</v>
      </c>
    </row>
    <row r="31" spans="1:2" x14ac:dyDescent="0.3">
      <c r="A31" t="s">
        <v>114</v>
      </c>
      <c r="B31">
        <v>1</v>
      </c>
    </row>
    <row r="32" spans="1:2" x14ac:dyDescent="0.3">
      <c r="A32" t="s">
        <v>115</v>
      </c>
      <c r="B32">
        <v>1</v>
      </c>
    </row>
    <row r="33" spans="1:2" x14ac:dyDescent="0.3">
      <c r="A33" t="s">
        <v>116</v>
      </c>
      <c r="B33">
        <v>1</v>
      </c>
    </row>
    <row r="34" spans="1:2" x14ac:dyDescent="0.3">
      <c r="A34" t="s">
        <v>117</v>
      </c>
      <c r="B34">
        <v>1</v>
      </c>
    </row>
    <row r="35" spans="1:2" x14ac:dyDescent="0.3">
      <c r="A35" t="s">
        <v>118</v>
      </c>
      <c r="B35">
        <v>1</v>
      </c>
    </row>
    <row r="36" spans="1:2" x14ac:dyDescent="0.3">
      <c r="A36" t="s">
        <v>119</v>
      </c>
      <c r="B36">
        <v>1</v>
      </c>
    </row>
    <row r="37" spans="1:2" x14ac:dyDescent="0.3">
      <c r="A37" t="s">
        <v>120</v>
      </c>
      <c r="B37">
        <v>1</v>
      </c>
    </row>
    <row r="38" spans="1:2" x14ac:dyDescent="0.3">
      <c r="A38" t="s">
        <v>121</v>
      </c>
      <c r="B38">
        <v>1</v>
      </c>
    </row>
    <row r="39" spans="1:2" x14ac:dyDescent="0.3">
      <c r="A39" t="s">
        <v>122</v>
      </c>
      <c r="B39">
        <v>1</v>
      </c>
    </row>
    <row r="40" spans="1:2" x14ac:dyDescent="0.3">
      <c r="A40" t="s">
        <v>123</v>
      </c>
      <c r="B40">
        <v>1</v>
      </c>
    </row>
    <row r="41" spans="1:2" x14ac:dyDescent="0.3">
      <c r="A41" t="s">
        <v>124</v>
      </c>
      <c r="B41">
        <v>1</v>
      </c>
    </row>
    <row r="42" spans="1:2" x14ac:dyDescent="0.3">
      <c r="A42" t="s">
        <v>125</v>
      </c>
      <c r="B42">
        <v>1</v>
      </c>
    </row>
    <row r="43" spans="1:2" x14ac:dyDescent="0.3">
      <c r="A43" t="s">
        <v>126</v>
      </c>
      <c r="B43">
        <v>1</v>
      </c>
    </row>
    <row r="44" spans="1:2" x14ac:dyDescent="0.3">
      <c r="A44" t="s">
        <v>127</v>
      </c>
      <c r="B44">
        <v>1</v>
      </c>
    </row>
    <row r="45" spans="1:2" x14ac:dyDescent="0.3">
      <c r="A45" t="s">
        <v>128</v>
      </c>
      <c r="B45">
        <v>1</v>
      </c>
    </row>
    <row r="46" spans="1:2" x14ac:dyDescent="0.3">
      <c r="A46" t="s">
        <v>129</v>
      </c>
      <c r="B46">
        <v>1</v>
      </c>
    </row>
    <row r="47" spans="1:2" x14ac:dyDescent="0.3">
      <c r="A47" t="s">
        <v>130</v>
      </c>
      <c r="B47">
        <v>1</v>
      </c>
    </row>
    <row r="48" spans="1:2" x14ac:dyDescent="0.3">
      <c r="A48" t="s">
        <v>131</v>
      </c>
      <c r="B48">
        <v>1</v>
      </c>
    </row>
    <row r="49" spans="1:2" x14ac:dyDescent="0.3">
      <c r="A49" t="s">
        <v>132</v>
      </c>
      <c r="B49">
        <v>1</v>
      </c>
    </row>
    <row r="50" spans="1:2" x14ac:dyDescent="0.3">
      <c r="A50" t="s">
        <v>133</v>
      </c>
      <c r="B50">
        <v>1</v>
      </c>
    </row>
    <row r="51" spans="1:2" x14ac:dyDescent="0.3">
      <c r="A51" t="s">
        <v>134</v>
      </c>
      <c r="B51">
        <v>1</v>
      </c>
    </row>
    <row r="52" spans="1:2" x14ac:dyDescent="0.3">
      <c r="A52" t="s">
        <v>135</v>
      </c>
      <c r="B52">
        <v>1</v>
      </c>
    </row>
    <row r="53" spans="1:2" x14ac:dyDescent="0.3">
      <c r="A53" t="s">
        <v>136</v>
      </c>
      <c r="B53">
        <v>1</v>
      </c>
    </row>
    <row r="54" spans="1:2" x14ac:dyDescent="0.3">
      <c r="A54" t="s">
        <v>137</v>
      </c>
      <c r="B54">
        <v>1</v>
      </c>
    </row>
    <row r="55" spans="1:2" x14ac:dyDescent="0.3">
      <c r="A55" t="s">
        <v>138</v>
      </c>
      <c r="B55">
        <v>1</v>
      </c>
    </row>
    <row r="56" spans="1:2" x14ac:dyDescent="0.3">
      <c r="A56" t="s">
        <v>139</v>
      </c>
      <c r="B56">
        <v>1</v>
      </c>
    </row>
    <row r="57" spans="1:2" x14ac:dyDescent="0.3">
      <c r="A57" t="s">
        <v>140</v>
      </c>
      <c r="B57">
        <v>1</v>
      </c>
    </row>
    <row r="58" spans="1:2" x14ac:dyDescent="0.3">
      <c r="A58" t="s">
        <v>141</v>
      </c>
      <c r="B58">
        <v>1</v>
      </c>
    </row>
    <row r="59" spans="1:2" x14ac:dyDescent="0.3">
      <c r="A59" t="s">
        <v>142</v>
      </c>
      <c r="B59">
        <v>1</v>
      </c>
    </row>
    <row r="60" spans="1:2" x14ac:dyDescent="0.3">
      <c r="A60" t="s">
        <v>143</v>
      </c>
      <c r="B60">
        <v>1</v>
      </c>
    </row>
    <row r="61" spans="1:2" x14ac:dyDescent="0.3">
      <c r="A61" t="s">
        <v>144</v>
      </c>
      <c r="B61">
        <v>1</v>
      </c>
    </row>
    <row r="62" spans="1:2" x14ac:dyDescent="0.3">
      <c r="A62" t="s">
        <v>145</v>
      </c>
      <c r="B62">
        <v>1</v>
      </c>
    </row>
    <row r="63" spans="1:2" x14ac:dyDescent="0.3">
      <c r="A63" t="s">
        <v>146</v>
      </c>
      <c r="B63">
        <v>1</v>
      </c>
    </row>
    <row r="64" spans="1:2" x14ac:dyDescent="0.3">
      <c r="A64" t="s">
        <v>147</v>
      </c>
      <c r="B64">
        <v>1</v>
      </c>
    </row>
    <row r="65" spans="1:2" x14ac:dyDescent="0.3">
      <c r="A65" t="s">
        <v>148</v>
      </c>
      <c r="B65">
        <v>1</v>
      </c>
    </row>
    <row r="66" spans="1:2" x14ac:dyDescent="0.3">
      <c r="A66" t="s">
        <v>149</v>
      </c>
      <c r="B66">
        <v>1</v>
      </c>
    </row>
    <row r="67" spans="1:2" x14ac:dyDescent="0.3">
      <c r="A67" t="s">
        <v>150</v>
      </c>
      <c r="B67">
        <v>1</v>
      </c>
    </row>
    <row r="68" spans="1:2" x14ac:dyDescent="0.3">
      <c r="A68" t="s">
        <v>151</v>
      </c>
      <c r="B68">
        <v>1</v>
      </c>
    </row>
    <row r="69" spans="1:2" x14ac:dyDescent="0.3">
      <c r="A69" t="s">
        <v>152</v>
      </c>
      <c r="B69">
        <v>1</v>
      </c>
    </row>
    <row r="70" spans="1:2" x14ac:dyDescent="0.3">
      <c r="A70" t="s">
        <v>153</v>
      </c>
      <c r="B70">
        <v>1</v>
      </c>
    </row>
    <row r="71" spans="1:2" x14ac:dyDescent="0.3">
      <c r="A71" t="s">
        <v>154</v>
      </c>
      <c r="B71">
        <v>1</v>
      </c>
    </row>
    <row r="72" spans="1:2" x14ac:dyDescent="0.3">
      <c r="A72" t="s">
        <v>155</v>
      </c>
      <c r="B72">
        <v>1</v>
      </c>
    </row>
    <row r="73" spans="1:2" x14ac:dyDescent="0.3">
      <c r="A73" t="s">
        <v>156</v>
      </c>
      <c r="B73">
        <v>1</v>
      </c>
    </row>
    <row r="74" spans="1:2" x14ac:dyDescent="0.3">
      <c r="A74" t="s">
        <v>157</v>
      </c>
      <c r="B74">
        <v>1</v>
      </c>
    </row>
    <row r="75" spans="1:2" x14ac:dyDescent="0.3">
      <c r="A75" t="s">
        <v>158</v>
      </c>
      <c r="B75">
        <v>1</v>
      </c>
    </row>
    <row r="76" spans="1:2" x14ac:dyDescent="0.3">
      <c r="A76" t="s">
        <v>159</v>
      </c>
      <c r="B76">
        <v>1</v>
      </c>
    </row>
    <row r="77" spans="1:2" x14ac:dyDescent="0.3">
      <c r="A77" t="s">
        <v>160</v>
      </c>
      <c r="B77">
        <v>1</v>
      </c>
    </row>
    <row r="78" spans="1:2" x14ac:dyDescent="0.3">
      <c r="A78" t="s">
        <v>161</v>
      </c>
      <c r="B78">
        <v>1</v>
      </c>
    </row>
    <row r="79" spans="1:2" x14ac:dyDescent="0.3">
      <c r="A79" t="s">
        <v>162</v>
      </c>
      <c r="B79">
        <v>1</v>
      </c>
    </row>
    <row r="80" spans="1:2" x14ac:dyDescent="0.3">
      <c r="A80" t="s">
        <v>163</v>
      </c>
      <c r="B80">
        <v>1</v>
      </c>
    </row>
    <row r="81" spans="1:2" x14ac:dyDescent="0.3">
      <c r="A81" t="s">
        <v>164</v>
      </c>
      <c r="B81">
        <v>1</v>
      </c>
    </row>
    <row r="82" spans="1:2" x14ac:dyDescent="0.3">
      <c r="A82" t="s">
        <v>165</v>
      </c>
      <c r="B82">
        <v>1</v>
      </c>
    </row>
    <row r="83" spans="1:2" x14ac:dyDescent="0.3">
      <c r="A83" t="s">
        <v>166</v>
      </c>
      <c r="B83">
        <v>1</v>
      </c>
    </row>
    <row r="84" spans="1:2" x14ac:dyDescent="0.3">
      <c r="A84" t="s">
        <v>167</v>
      </c>
      <c r="B84">
        <v>1</v>
      </c>
    </row>
    <row r="85" spans="1:2" x14ac:dyDescent="0.3">
      <c r="A85" t="s">
        <v>168</v>
      </c>
      <c r="B85">
        <v>1</v>
      </c>
    </row>
    <row r="86" spans="1:2" x14ac:dyDescent="0.3">
      <c r="A86" t="s">
        <v>169</v>
      </c>
      <c r="B86">
        <v>1</v>
      </c>
    </row>
    <row r="87" spans="1:2" x14ac:dyDescent="0.3">
      <c r="A87" t="s">
        <v>170</v>
      </c>
      <c r="B87">
        <v>1</v>
      </c>
    </row>
    <row r="88" spans="1:2" x14ac:dyDescent="0.3">
      <c r="A88" t="s">
        <v>171</v>
      </c>
      <c r="B88">
        <v>1</v>
      </c>
    </row>
    <row r="89" spans="1:2" x14ac:dyDescent="0.3">
      <c r="A89" t="s">
        <v>172</v>
      </c>
      <c r="B89">
        <v>1</v>
      </c>
    </row>
    <row r="90" spans="1:2" x14ac:dyDescent="0.3">
      <c r="A90" t="s">
        <v>173</v>
      </c>
      <c r="B90">
        <v>1</v>
      </c>
    </row>
    <row r="91" spans="1:2" x14ac:dyDescent="0.3">
      <c r="A91" t="s">
        <v>174</v>
      </c>
      <c r="B91">
        <v>1</v>
      </c>
    </row>
    <row r="92" spans="1:2" x14ac:dyDescent="0.3">
      <c r="A92" t="s">
        <v>175</v>
      </c>
      <c r="B92">
        <v>1</v>
      </c>
    </row>
    <row r="93" spans="1:2" x14ac:dyDescent="0.3">
      <c r="A93" t="s">
        <v>176</v>
      </c>
      <c r="B93">
        <v>1</v>
      </c>
    </row>
    <row r="94" spans="1:2" x14ac:dyDescent="0.3">
      <c r="A94" t="s">
        <v>177</v>
      </c>
      <c r="B94">
        <v>1</v>
      </c>
    </row>
    <row r="95" spans="1:2" x14ac:dyDescent="0.3">
      <c r="A95" t="s">
        <v>178</v>
      </c>
      <c r="B95">
        <v>1</v>
      </c>
    </row>
    <row r="96" spans="1:2" x14ac:dyDescent="0.3">
      <c r="A96" t="s">
        <v>179</v>
      </c>
      <c r="B96">
        <v>1</v>
      </c>
    </row>
    <row r="97" spans="1:2" x14ac:dyDescent="0.3">
      <c r="A97" t="s">
        <v>180</v>
      </c>
      <c r="B97">
        <v>1</v>
      </c>
    </row>
    <row r="98" spans="1:2" x14ac:dyDescent="0.3">
      <c r="A98" t="s">
        <v>181</v>
      </c>
      <c r="B98">
        <v>1</v>
      </c>
    </row>
    <row r="99" spans="1:2" x14ac:dyDescent="0.3">
      <c r="A99" t="s">
        <v>182</v>
      </c>
      <c r="B99">
        <v>1</v>
      </c>
    </row>
    <row r="100" spans="1:2" x14ac:dyDescent="0.3">
      <c r="A100" t="s">
        <v>183</v>
      </c>
      <c r="B100">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O100"/>
  <sheetViews>
    <sheetView zoomScale="80" zoomScaleNormal="80" workbookViewId="0">
      <selection activeCell="D25" sqref="D25"/>
    </sheetView>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42.88671875" bestFit="1" customWidth="1"/>
    <col min="8" max="8" width="30" bestFit="1" customWidth="1"/>
    <col min="9" max="9" width="32" bestFit="1" customWidth="1"/>
    <col min="10" max="10" width="81.109375" bestFit="1" customWidth="1"/>
    <col min="11" max="11" width="14.88671875" bestFit="1" customWidth="1"/>
    <col min="12" max="12" width="23" bestFit="1" customWidth="1"/>
    <col min="13" max="13" width="19.33203125" bestFit="1" customWidth="1"/>
    <col min="14" max="14" width="31.5546875" bestFit="1" customWidth="1"/>
    <col min="15" max="15" width="81.10937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row r="3" spans="1:15" x14ac:dyDescent="0.3">
      <c r="A3" t="s">
        <v>523</v>
      </c>
      <c r="M3" t="s">
        <v>386</v>
      </c>
      <c r="O3" t="s">
        <v>793</v>
      </c>
    </row>
    <row r="4" spans="1:15" x14ac:dyDescent="0.3">
      <c r="A4" t="s">
        <v>348</v>
      </c>
      <c r="M4" t="s">
        <v>386</v>
      </c>
      <c r="O4" t="s">
        <v>793</v>
      </c>
    </row>
    <row r="5" spans="1:15" x14ac:dyDescent="0.3">
      <c r="A5" t="s">
        <v>488</v>
      </c>
      <c r="M5" t="s">
        <v>386</v>
      </c>
      <c r="O5" t="s">
        <v>793</v>
      </c>
    </row>
    <row r="6" spans="1:15" x14ac:dyDescent="0.3">
      <c r="A6" t="s">
        <v>304</v>
      </c>
      <c r="M6" t="s">
        <v>386</v>
      </c>
      <c r="O6" t="s">
        <v>793</v>
      </c>
    </row>
    <row r="7" spans="1:15" x14ac:dyDescent="0.3">
      <c r="A7" t="s">
        <v>552</v>
      </c>
      <c r="O7" t="s">
        <v>793</v>
      </c>
    </row>
    <row r="8" spans="1:15" x14ac:dyDescent="0.3">
      <c r="A8" t="s">
        <v>197</v>
      </c>
      <c r="O8" t="s">
        <v>793</v>
      </c>
    </row>
    <row r="9" spans="1:15" x14ac:dyDescent="0.3">
      <c r="A9" t="s">
        <v>479</v>
      </c>
      <c r="O9" t="s">
        <v>793</v>
      </c>
    </row>
    <row r="10" spans="1:15" x14ac:dyDescent="0.3">
      <c r="A10" t="s">
        <v>550</v>
      </c>
    </row>
    <row r="11" spans="1:15" x14ac:dyDescent="0.3">
      <c r="A11" t="s">
        <v>436</v>
      </c>
      <c r="O11" t="s">
        <v>793</v>
      </c>
    </row>
    <row r="12" spans="1:15" x14ac:dyDescent="0.3">
      <c r="A12" t="s">
        <v>511</v>
      </c>
      <c r="O12" t="s">
        <v>793</v>
      </c>
    </row>
    <row r="13" spans="1:15" x14ac:dyDescent="0.3">
      <c r="A13" t="s">
        <v>279</v>
      </c>
      <c r="O13" t="s">
        <v>793</v>
      </c>
    </row>
    <row r="14" spans="1:15" x14ac:dyDescent="0.3">
      <c r="A14" t="s">
        <v>499</v>
      </c>
      <c r="O14" t="s">
        <v>793</v>
      </c>
    </row>
    <row r="15" spans="1:15" x14ac:dyDescent="0.3">
      <c r="A15" t="s">
        <v>438</v>
      </c>
    </row>
    <row r="16" spans="1:15" x14ac:dyDescent="0.3">
      <c r="A16" t="s">
        <v>508</v>
      </c>
    </row>
    <row r="17" spans="1:15" x14ac:dyDescent="0.3">
      <c r="A17" t="s">
        <v>289</v>
      </c>
    </row>
    <row r="18" spans="1:15" x14ac:dyDescent="0.3">
      <c r="A18" t="s">
        <v>262</v>
      </c>
    </row>
    <row r="19" spans="1:15" x14ac:dyDescent="0.3">
      <c r="A19" t="s">
        <v>384</v>
      </c>
    </row>
    <row r="20" spans="1:15" x14ac:dyDescent="0.3">
      <c r="A20" t="s">
        <v>547</v>
      </c>
    </row>
    <row r="21" spans="1:15" x14ac:dyDescent="0.3">
      <c r="A21" t="s">
        <v>229</v>
      </c>
    </row>
    <row r="22" spans="1:15" x14ac:dyDescent="0.3">
      <c r="A22" t="s">
        <v>211</v>
      </c>
    </row>
    <row r="23" spans="1:15" x14ac:dyDescent="0.3">
      <c r="A23" t="s">
        <v>474</v>
      </c>
    </row>
    <row r="24" spans="1:15" x14ac:dyDescent="0.3">
      <c r="A24" t="s">
        <v>193</v>
      </c>
    </row>
    <row r="25" spans="1:15" x14ac:dyDescent="0.3">
      <c r="A25" t="s">
        <v>273</v>
      </c>
      <c r="O25" t="s">
        <v>793</v>
      </c>
    </row>
    <row r="26" spans="1:15" x14ac:dyDescent="0.3">
      <c r="A26" t="s">
        <v>245</v>
      </c>
    </row>
    <row r="27" spans="1:15" x14ac:dyDescent="0.3">
      <c r="A27" t="s">
        <v>362</v>
      </c>
    </row>
    <row r="28" spans="1:15" x14ac:dyDescent="0.3">
      <c r="A28" t="s">
        <v>510</v>
      </c>
    </row>
    <row r="29" spans="1:15" x14ac:dyDescent="0.3">
      <c r="A29" t="s">
        <v>349</v>
      </c>
    </row>
    <row r="30" spans="1:15" x14ac:dyDescent="0.3">
      <c r="A30" t="s">
        <v>453</v>
      </c>
    </row>
    <row r="31" spans="1:15" x14ac:dyDescent="0.3">
      <c r="A31" t="s">
        <v>509</v>
      </c>
    </row>
    <row r="32" spans="1:15" x14ac:dyDescent="0.3">
      <c r="A32" t="s">
        <v>318</v>
      </c>
    </row>
    <row r="33" spans="1:15" x14ac:dyDescent="0.3">
      <c r="A33" t="s">
        <v>367</v>
      </c>
    </row>
    <row r="34" spans="1:15" x14ac:dyDescent="0.3">
      <c r="A34" t="s">
        <v>341</v>
      </c>
    </row>
    <row r="35" spans="1:15" x14ac:dyDescent="0.3">
      <c r="A35" t="s">
        <v>257</v>
      </c>
    </row>
    <row r="36" spans="1:15" x14ac:dyDescent="0.3">
      <c r="A36" t="s">
        <v>357</v>
      </c>
      <c r="O36" t="s">
        <v>793</v>
      </c>
    </row>
    <row r="37" spans="1:15" x14ac:dyDescent="0.3">
      <c r="A37" t="s">
        <v>268</v>
      </c>
    </row>
    <row r="38" spans="1:15" x14ac:dyDescent="0.3">
      <c r="A38" t="s">
        <v>342</v>
      </c>
    </row>
    <row r="39" spans="1:15" x14ac:dyDescent="0.3">
      <c r="A39" t="s">
        <v>216</v>
      </c>
    </row>
    <row r="40" spans="1:15" x14ac:dyDescent="0.3">
      <c r="A40" t="s">
        <v>462</v>
      </c>
    </row>
    <row r="41" spans="1:15" x14ac:dyDescent="0.3">
      <c r="A41" t="s">
        <v>230</v>
      </c>
    </row>
    <row r="42" spans="1:15" x14ac:dyDescent="0.3">
      <c r="A42" t="s">
        <v>225</v>
      </c>
    </row>
    <row r="43" spans="1:15" x14ac:dyDescent="0.3">
      <c r="A43" t="s">
        <v>553</v>
      </c>
    </row>
    <row r="44" spans="1:15" x14ac:dyDescent="0.3">
      <c r="A44" t="s">
        <v>404</v>
      </c>
    </row>
    <row r="45" spans="1:15" x14ac:dyDescent="0.3">
      <c r="A45" t="s">
        <v>455</v>
      </c>
    </row>
    <row r="46" spans="1:15" x14ac:dyDescent="0.3">
      <c r="A46" t="s">
        <v>407</v>
      </c>
    </row>
    <row r="47" spans="1:15" x14ac:dyDescent="0.3">
      <c r="A47" t="s">
        <v>542</v>
      </c>
    </row>
    <row r="48" spans="1:15" x14ac:dyDescent="0.3">
      <c r="A48" t="s">
        <v>290</v>
      </c>
      <c r="O48" t="s">
        <v>793</v>
      </c>
    </row>
    <row r="49" spans="1:1" x14ac:dyDescent="0.3">
      <c r="A49" t="s">
        <v>207</v>
      </c>
    </row>
    <row r="50" spans="1:1" x14ac:dyDescent="0.3">
      <c r="A50" t="s">
        <v>276</v>
      </c>
    </row>
    <row r="51" spans="1:1" x14ac:dyDescent="0.3">
      <c r="A51" t="s">
        <v>385</v>
      </c>
    </row>
    <row r="52" spans="1:1" x14ac:dyDescent="0.3">
      <c r="A52" t="s">
        <v>406</v>
      </c>
    </row>
    <row r="53" spans="1:1" x14ac:dyDescent="0.3">
      <c r="A53" t="s">
        <v>401</v>
      </c>
    </row>
    <row r="54" spans="1:1" x14ac:dyDescent="0.3">
      <c r="A54" t="s">
        <v>518</v>
      </c>
    </row>
    <row r="55" spans="1:1" x14ac:dyDescent="0.3">
      <c r="A55" t="s">
        <v>223</v>
      </c>
    </row>
    <row r="56" spans="1:1" x14ac:dyDescent="0.3">
      <c r="A56" t="s">
        <v>334</v>
      </c>
    </row>
    <row r="57" spans="1:1" x14ac:dyDescent="0.3">
      <c r="A57" t="s">
        <v>452</v>
      </c>
    </row>
    <row r="58" spans="1:1" x14ac:dyDescent="0.3">
      <c r="A58" t="s">
        <v>431</v>
      </c>
    </row>
    <row r="59" spans="1:1" x14ac:dyDescent="0.3">
      <c r="A59" t="s">
        <v>461</v>
      </c>
    </row>
    <row r="60" spans="1:1" x14ac:dyDescent="0.3">
      <c r="A60" t="s">
        <v>238</v>
      </c>
    </row>
    <row r="61" spans="1:1" x14ac:dyDescent="0.3">
      <c r="A61" t="s">
        <v>464</v>
      </c>
    </row>
    <row r="62" spans="1:1" x14ac:dyDescent="0.3">
      <c r="A62" t="s">
        <v>503</v>
      </c>
    </row>
    <row r="63" spans="1:1" x14ac:dyDescent="0.3">
      <c r="A63" t="s">
        <v>484</v>
      </c>
    </row>
    <row r="64" spans="1:1" x14ac:dyDescent="0.3">
      <c r="A64" t="s">
        <v>423</v>
      </c>
    </row>
    <row r="65" spans="1:15" x14ac:dyDescent="0.3">
      <c r="A65" t="s">
        <v>533</v>
      </c>
    </row>
    <row r="66" spans="1:15" x14ac:dyDescent="0.3">
      <c r="A66" t="s">
        <v>271</v>
      </c>
    </row>
    <row r="67" spans="1:15" x14ac:dyDescent="0.3">
      <c r="A67" t="s">
        <v>432</v>
      </c>
    </row>
    <row r="68" spans="1:15" x14ac:dyDescent="0.3">
      <c r="A68" t="s">
        <v>417</v>
      </c>
    </row>
    <row r="69" spans="1:15" x14ac:dyDescent="0.3">
      <c r="A69" t="s">
        <v>516</v>
      </c>
    </row>
    <row r="70" spans="1:15" x14ac:dyDescent="0.3">
      <c r="A70" t="s">
        <v>549</v>
      </c>
      <c r="O70" t="s">
        <v>793</v>
      </c>
    </row>
    <row r="71" spans="1:15" x14ac:dyDescent="0.3">
      <c r="A71" t="s">
        <v>327</v>
      </c>
    </row>
    <row r="72" spans="1:15" x14ac:dyDescent="0.3">
      <c r="A72" t="s">
        <v>402</v>
      </c>
    </row>
    <row r="73" spans="1:15" x14ac:dyDescent="0.3">
      <c r="A73" t="s">
        <v>353</v>
      </c>
    </row>
    <row r="74" spans="1:15" x14ac:dyDescent="0.3">
      <c r="A74" t="s">
        <v>351</v>
      </c>
    </row>
    <row r="75" spans="1:15" x14ac:dyDescent="0.3">
      <c r="A75" t="s">
        <v>282</v>
      </c>
    </row>
    <row r="76" spans="1:15" x14ac:dyDescent="0.3">
      <c r="A76" t="s">
        <v>420</v>
      </c>
    </row>
    <row r="77" spans="1:15" x14ac:dyDescent="0.3">
      <c r="A77" t="s">
        <v>536</v>
      </c>
    </row>
    <row r="78" spans="1:15" x14ac:dyDescent="0.3">
      <c r="A78" t="s">
        <v>308</v>
      </c>
    </row>
    <row r="79" spans="1:15" x14ac:dyDescent="0.3">
      <c r="A79" t="s">
        <v>419</v>
      </c>
    </row>
    <row r="80" spans="1:15" x14ac:dyDescent="0.3">
      <c r="A80" t="s">
        <v>365</v>
      </c>
    </row>
    <row r="81" spans="1:15" x14ac:dyDescent="0.3">
      <c r="A81" t="s">
        <v>415</v>
      </c>
    </row>
    <row r="82" spans="1:15" x14ac:dyDescent="0.3">
      <c r="A82" t="s">
        <v>213</v>
      </c>
    </row>
    <row r="83" spans="1:15" x14ac:dyDescent="0.3">
      <c r="A83" t="s">
        <v>437</v>
      </c>
    </row>
    <row r="84" spans="1:15" x14ac:dyDescent="0.3">
      <c r="A84" t="s">
        <v>468</v>
      </c>
      <c r="O84" t="s">
        <v>793</v>
      </c>
    </row>
    <row r="85" spans="1:15" x14ac:dyDescent="0.3">
      <c r="A85" t="s">
        <v>483</v>
      </c>
    </row>
    <row r="86" spans="1:15" x14ac:dyDescent="0.3">
      <c r="A86" t="s">
        <v>446</v>
      </c>
    </row>
    <row r="87" spans="1:15" x14ac:dyDescent="0.3">
      <c r="A87" t="s">
        <v>537</v>
      </c>
    </row>
    <row r="88" spans="1:15" x14ac:dyDescent="0.3">
      <c r="A88" t="s">
        <v>366</v>
      </c>
    </row>
    <row r="89" spans="1:15" x14ac:dyDescent="0.3">
      <c r="A89" t="s">
        <v>202</v>
      </c>
    </row>
    <row r="90" spans="1:15" x14ac:dyDescent="0.3">
      <c r="A90" t="s">
        <v>539</v>
      </c>
    </row>
    <row r="91" spans="1:15" x14ac:dyDescent="0.3">
      <c r="A91" t="s">
        <v>414</v>
      </c>
    </row>
    <row r="92" spans="1:15" x14ac:dyDescent="0.3">
      <c r="A92" t="s">
        <v>253</v>
      </c>
    </row>
    <row r="93" spans="1:15" x14ac:dyDescent="0.3">
      <c r="A93" t="s">
        <v>428</v>
      </c>
    </row>
    <row r="94" spans="1:15" x14ac:dyDescent="0.3">
      <c r="A94" t="s">
        <v>300</v>
      </c>
    </row>
    <row r="95" spans="1:15" x14ac:dyDescent="0.3">
      <c r="A95" t="s">
        <v>375</v>
      </c>
    </row>
    <row r="96" spans="1:15" x14ac:dyDescent="0.3">
      <c r="A96" t="s">
        <v>395</v>
      </c>
    </row>
    <row r="97" spans="1:1" x14ac:dyDescent="0.3">
      <c r="A97" t="s">
        <v>315</v>
      </c>
    </row>
    <row r="98" spans="1:1" x14ac:dyDescent="0.3">
      <c r="A98" t="s">
        <v>358</v>
      </c>
    </row>
    <row r="99" spans="1:1" x14ac:dyDescent="0.3">
      <c r="A99" t="s">
        <v>456</v>
      </c>
    </row>
    <row r="100" spans="1:1" x14ac:dyDescent="0.3">
      <c r="A100" t="s">
        <v>188</v>
      </c>
    </row>
  </sheetData>
  <hyperlinks>
    <hyperlink ref="A1" location="Summary!A1" display="Return to Summary" xr:uid="{EB580E1B-E06C-43CC-A4F6-EFE5F04D278A}"/>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O100"/>
  <sheetViews>
    <sheetView zoomScale="80" zoomScaleNormal="80" workbookViewId="0"/>
  </sheetViews>
  <sheetFormatPr defaultRowHeight="14.4" x14ac:dyDescent="0.3"/>
  <cols>
    <col min="1" max="1" width="39.5546875" bestFit="1" customWidth="1"/>
    <col min="2" max="2" width="24.5546875" bestFit="1" customWidth="1"/>
    <col min="3" max="3" width="76.33203125" bestFit="1" customWidth="1"/>
    <col min="4" max="4" width="19.33203125" bestFit="1" customWidth="1"/>
    <col min="5" max="5" width="23.44140625" bestFit="1" customWidth="1"/>
    <col min="6" max="6" width="14.44140625" bestFit="1" customWidth="1"/>
    <col min="7" max="7" width="42.88671875" bestFit="1" customWidth="1"/>
    <col min="8" max="8" width="30" bestFit="1" customWidth="1"/>
    <col min="9" max="10" width="81.109375" bestFit="1" customWidth="1"/>
    <col min="11" max="11" width="14.88671875" bestFit="1" customWidth="1"/>
    <col min="12" max="12" width="23" bestFit="1" customWidth="1"/>
    <col min="13" max="13" width="19.33203125" bestFit="1" customWidth="1"/>
    <col min="14" max="14" width="38.44140625" bestFit="1" customWidth="1"/>
    <col min="15" max="15" width="12.4414062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row r="3" spans="1:15" x14ac:dyDescent="0.3">
      <c r="A3" t="s">
        <v>380</v>
      </c>
      <c r="D3" t="s">
        <v>556</v>
      </c>
      <c r="E3" t="s">
        <v>556</v>
      </c>
      <c r="G3" t="s">
        <v>557</v>
      </c>
      <c r="H3" t="s">
        <v>558</v>
      </c>
      <c r="M3" t="s">
        <v>559</v>
      </c>
    </row>
    <row r="4" spans="1:15" x14ac:dyDescent="0.3">
      <c r="A4" t="s">
        <v>457</v>
      </c>
      <c r="D4" t="s">
        <v>560</v>
      </c>
      <c r="E4" t="s">
        <v>560</v>
      </c>
      <c r="G4" t="s">
        <v>792</v>
      </c>
      <c r="H4" t="s">
        <v>561</v>
      </c>
      <c r="M4" t="s">
        <v>559</v>
      </c>
    </row>
    <row r="5" spans="1:15" x14ac:dyDescent="0.3">
      <c r="A5" t="s">
        <v>251</v>
      </c>
      <c r="C5" t="s">
        <v>562</v>
      </c>
      <c r="D5" t="s">
        <v>563</v>
      </c>
      <c r="E5" t="s">
        <v>563</v>
      </c>
      <c r="G5" t="s">
        <v>792</v>
      </c>
      <c r="H5" t="s">
        <v>555</v>
      </c>
      <c r="M5" t="s">
        <v>445</v>
      </c>
    </row>
    <row r="6" spans="1:15" x14ac:dyDescent="0.3">
      <c r="A6" t="s">
        <v>548</v>
      </c>
      <c r="D6" t="s">
        <v>564</v>
      </c>
      <c r="E6" t="s">
        <v>564</v>
      </c>
      <c r="G6" t="s">
        <v>792</v>
      </c>
      <c r="H6" t="s">
        <v>561</v>
      </c>
      <c r="M6" t="s">
        <v>559</v>
      </c>
    </row>
    <row r="7" spans="1:15" x14ac:dyDescent="0.3">
      <c r="A7" t="s">
        <v>527</v>
      </c>
      <c r="D7" t="s">
        <v>565</v>
      </c>
      <c r="E7" t="s">
        <v>565</v>
      </c>
      <c r="G7" t="s">
        <v>792</v>
      </c>
      <c r="H7" t="s">
        <v>561</v>
      </c>
      <c r="M7" t="s">
        <v>559</v>
      </c>
    </row>
    <row r="8" spans="1:15" x14ac:dyDescent="0.3">
      <c r="A8" t="s">
        <v>545</v>
      </c>
      <c r="D8" t="s">
        <v>566</v>
      </c>
      <c r="E8" t="s">
        <v>566</v>
      </c>
      <c r="G8" t="s">
        <v>792</v>
      </c>
      <c r="H8" t="s">
        <v>561</v>
      </c>
      <c r="M8" t="s">
        <v>559</v>
      </c>
    </row>
    <row r="9" spans="1:15" x14ac:dyDescent="0.3">
      <c r="A9" t="s">
        <v>335</v>
      </c>
      <c r="D9" t="s">
        <v>567</v>
      </c>
      <c r="E9" t="s">
        <v>567</v>
      </c>
      <c r="G9" t="s">
        <v>792</v>
      </c>
      <c r="H9" t="s">
        <v>561</v>
      </c>
      <c r="M9" t="s">
        <v>559</v>
      </c>
    </row>
    <row r="10" spans="1:15" x14ac:dyDescent="0.3">
      <c r="A10" t="s">
        <v>530</v>
      </c>
      <c r="C10" t="s">
        <v>568</v>
      </c>
      <c r="D10" t="s">
        <v>569</v>
      </c>
      <c r="E10" t="s">
        <v>569</v>
      </c>
      <c r="G10" t="s">
        <v>792</v>
      </c>
      <c r="H10" t="s">
        <v>561</v>
      </c>
      <c r="M10" t="s">
        <v>559</v>
      </c>
    </row>
    <row r="11" spans="1:15" x14ac:dyDescent="0.3">
      <c r="A11" t="s">
        <v>501</v>
      </c>
      <c r="D11" t="s">
        <v>570</v>
      </c>
      <c r="E11" t="s">
        <v>570</v>
      </c>
      <c r="G11" t="s">
        <v>792</v>
      </c>
      <c r="H11" t="s">
        <v>558</v>
      </c>
      <c r="M11" t="s">
        <v>559</v>
      </c>
    </row>
    <row r="12" spans="1:15" x14ac:dyDescent="0.3">
      <c r="A12" t="s">
        <v>224</v>
      </c>
      <c r="B12" t="s">
        <v>571</v>
      </c>
      <c r="D12" t="s">
        <v>572</v>
      </c>
      <c r="E12" t="s">
        <v>572</v>
      </c>
      <c r="G12" t="s">
        <v>792</v>
      </c>
      <c r="H12" t="s">
        <v>558</v>
      </c>
      <c r="I12" t="s">
        <v>794</v>
      </c>
      <c r="J12" t="s">
        <v>573</v>
      </c>
      <c r="M12" t="s">
        <v>559</v>
      </c>
      <c r="N12" t="s">
        <v>574</v>
      </c>
    </row>
    <row r="13" spans="1:15" x14ac:dyDescent="0.3">
      <c r="A13" t="s">
        <v>242</v>
      </c>
      <c r="D13" t="s">
        <v>575</v>
      </c>
      <c r="E13" t="s">
        <v>575</v>
      </c>
      <c r="G13" t="s">
        <v>792</v>
      </c>
      <c r="H13" t="s">
        <v>576</v>
      </c>
      <c r="I13" t="s">
        <v>795</v>
      </c>
      <c r="M13" t="s">
        <v>559</v>
      </c>
    </row>
    <row r="14" spans="1:15" x14ac:dyDescent="0.3">
      <c r="A14" t="s">
        <v>263</v>
      </c>
      <c r="D14" t="s">
        <v>570</v>
      </c>
      <c r="E14" t="s">
        <v>570</v>
      </c>
      <c r="G14" t="s">
        <v>555</v>
      </c>
      <c r="H14" t="s">
        <v>558</v>
      </c>
      <c r="I14" t="s">
        <v>796</v>
      </c>
      <c r="M14" t="s">
        <v>559</v>
      </c>
    </row>
    <row r="15" spans="1:15" x14ac:dyDescent="0.3">
      <c r="A15" t="s">
        <v>190</v>
      </c>
      <c r="D15" t="s">
        <v>577</v>
      </c>
      <c r="E15" t="s">
        <v>577</v>
      </c>
      <c r="G15" t="s">
        <v>792</v>
      </c>
      <c r="H15" t="s">
        <v>561</v>
      </c>
      <c r="I15" t="s">
        <v>797</v>
      </c>
      <c r="M15" t="s">
        <v>559</v>
      </c>
    </row>
    <row r="16" spans="1:15" x14ac:dyDescent="0.3">
      <c r="A16" t="s">
        <v>219</v>
      </c>
      <c r="D16" t="s">
        <v>577</v>
      </c>
      <c r="E16" t="s">
        <v>577</v>
      </c>
      <c r="G16" t="s">
        <v>792</v>
      </c>
      <c r="H16" t="s">
        <v>561</v>
      </c>
      <c r="I16" t="s">
        <v>798</v>
      </c>
      <c r="M16" t="s">
        <v>559</v>
      </c>
    </row>
    <row r="17" spans="1:14" x14ac:dyDescent="0.3">
      <c r="A17" t="s">
        <v>332</v>
      </c>
      <c r="C17" t="s">
        <v>568</v>
      </c>
      <c r="D17" t="s">
        <v>570</v>
      </c>
      <c r="E17" t="s">
        <v>570</v>
      </c>
      <c r="G17" t="s">
        <v>792</v>
      </c>
      <c r="H17" t="s">
        <v>561</v>
      </c>
      <c r="I17" t="s">
        <v>799</v>
      </c>
      <c r="M17" t="s">
        <v>559</v>
      </c>
    </row>
    <row r="18" spans="1:14" x14ac:dyDescent="0.3">
      <c r="A18" t="s">
        <v>302</v>
      </c>
      <c r="C18" t="s">
        <v>568</v>
      </c>
      <c r="D18" t="s">
        <v>570</v>
      </c>
      <c r="E18" t="s">
        <v>570</v>
      </c>
      <c r="G18" t="s">
        <v>792</v>
      </c>
      <c r="H18" t="s">
        <v>561</v>
      </c>
      <c r="I18" t="s">
        <v>800</v>
      </c>
      <c r="M18" t="s">
        <v>559</v>
      </c>
    </row>
    <row r="19" spans="1:14" x14ac:dyDescent="0.3">
      <c r="A19" t="s">
        <v>546</v>
      </c>
      <c r="B19" t="s">
        <v>571</v>
      </c>
      <c r="C19" t="s">
        <v>568</v>
      </c>
      <c r="D19" t="s">
        <v>578</v>
      </c>
      <c r="E19" t="s">
        <v>578</v>
      </c>
      <c r="G19" t="s">
        <v>792</v>
      </c>
      <c r="H19" t="s">
        <v>561</v>
      </c>
      <c r="I19" t="s">
        <v>801</v>
      </c>
      <c r="J19" t="s">
        <v>579</v>
      </c>
      <c r="M19" t="s">
        <v>559</v>
      </c>
      <c r="N19" t="s">
        <v>580</v>
      </c>
    </row>
    <row r="20" spans="1:14" x14ac:dyDescent="0.3">
      <c r="A20" t="s">
        <v>343</v>
      </c>
      <c r="B20" t="s">
        <v>571</v>
      </c>
      <c r="C20" t="s">
        <v>568</v>
      </c>
      <c r="D20" t="s">
        <v>581</v>
      </c>
      <c r="E20" t="s">
        <v>581</v>
      </c>
      <c r="G20" t="s">
        <v>792</v>
      </c>
      <c r="H20" t="s">
        <v>561</v>
      </c>
      <c r="I20" t="s">
        <v>802</v>
      </c>
      <c r="J20" t="s">
        <v>582</v>
      </c>
      <c r="M20" t="s">
        <v>559</v>
      </c>
      <c r="N20" t="s">
        <v>583</v>
      </c>
    </row>
    <row r="21" spans="1:14" x14ac:dyDescent="0.3">
      <c r="A21" t="s">
        <v>422</v>
      </c>
      <c r="B21" t="s">
        <v>571</v>
      </c>
      <c r="D21" t="s">
        <v>572</v>
      </c>
      <c r="E21" t="s">
        <v>572</v>
      </c>
      <c r="G21" t="s">
        <v>792</v>
      </c>
      <c r="H21" t="s">
        <v>558</v>
      </c>
      <c r="I21" t="s">
        <v>803</v>
      </c>
      <c r="J21" t="s">
        <v>584</v>
      </c>
      <c r="M21" t="s">
        <v>559</v>
      </c>
      <c r="N21" t="s">
        <v>585</v>
      </c>
    </row>
    <row r="22" spans="1:14" x14ac:dyDescent="0.3">
      <c r="A22" t="s">
        <v>321</v>
      </c>
      <c r="C22" t="s">
        <v>586</v>
      </c>
      <c r="D22" t="s">
        <v>587</v>
      </c>
      <c r="E22" t="s">
        <v>587</v>
      </c>
      <c r="G22" t="s">
        <v>792</v>
      </c>
      <c r="H22" t="s">
        <v>555</v>
      </c>
      <c r="M22" t="s">
        <v>445</v>
      </c>
    </row>
    <row r="23" spans="1:14" x14ac:dyDescent="0.3">
      <c r="A23" t="s">
        <v>416</v>
      </c>
      <c r="C23" t="s">
        <v>588</v>
      </c>
      <c r="D23" t="s">
        <v>587</v>
      </c>
      <c r="E23" t="s">
        <v>587</v>
      </c>
      <c r="G23" t="s">
        <v>792</v>
      </c>
      <c r="H23" t="s">
        <v>555</v>
      </c>
      <c r="M23" t="s">
        <v>445</v>
      </c>
    </row>
    <row r="24" spans="1:14" x14ac:dyDescent="0.3">
      <c r="A24" t="s">
        <v>451</v>
      </c>
      <c r="C24" t="s">
        <v>589</v>
      </c>
      <c r="D24" t="s">
        <v>590</v>
      </c>
      <c r="E24" t="s">
        <v>590</v>
      </c>
      <c r="G24" t="s">
        <v>792</v>
      </c>
      <c r="H24" t="s">
        <v>591</v>
      </c>
      <c r="M24" t="s">
        <v>386</v>
      </c>
    </row>
    <row r="25" spans="1:14" x14ac:dyDescent="0.3">
      <c r="A25" t="s">
        <v>454</v>
      </c>
      <c r="C25" t="s">
        <v>592</v>
      </c>
      <c r="D25" t="s">
        <v>593</v>
      </c>
      <c r="E25" t="s">
        <v>593</v>
      </c>
      <c r="G25" t="s">
        <v>792</v>
      </c>
      <c r="H25" t="s">
        <v>555</v>
      </c>
      <c r="M25" t="s">
        <v>386</v>
      </c>
    </row>
    <row r="26" spans="1:14" x14ac:dyDescent="0.3">
      <c r="A26" t="s">
        <v>429</v>
      </c>
      <c r="C26" t="s">
        <v>594</v>
      </c>
      <c r="D26" t="s">
        <v>593</v>
      </c>
      <c r="E26" t="s">
        <v>593</v>
      </c>
      <c r="G26" t="s">
        <v>792</v>
      </c>
      <c r="H26" t="s">
        <v>555</v>
      </c>
      <c r="M26" t="s">
        <v>386</v>
      </c>
    </row>
    <row r="27" spans="1:14" x14ac:dyDescent="0.3">
      <c r="A27" t="s">
        <v>412</v>
      </c>
      <c r="C27" t="s">
        <v>595</v>
      </c>
      <c r="D27" t="s">
        <v>596</v>
      </c>
      <c r="E27" t="s">
        <v>596</v>
      </c>
      <c r="G27" t="s">
        <v>792</v>
      </c>
      <c r="H27" t="s">
        <v>555</v>
      </c>
      <c r="M27" t="s">
        <v>386</v>
      </c>
    </row>
    <row r="28" spans="1:14" x14ac:dyDescent="0.3">
      <c r="A28" t="s">
        <v>303</v>
      </c>
      <c r="C28" t="s">
        <v>597</v>
      </c>
      <c r="D28" t="s">
        <v>596</v>
      </c>
      <c r="E28" t="s">
        <v>596</v>
      </c>
      <c r="G28" t="s">
        <v>792</v>
      </c>
      <c r="H28" t="s">
        <v>555</v>
      </c>
      <c r="M28" t="s">
        <v>386</v>
      </c>
    </row>
    <row r="29" spans="1:14" x14ac:dyDescent="0.3">
      <c r="A29" t="s">
        <v>235</v>
      </c>
      <c r="C29" t="s">
        <v>595</v>
      </c>
      <c r="D29" t="s">
        <v>598</v>
      </c>
      <c r="E29" t="s">
        <v>598</v>
      </c>
      <c r="G29" t="s">
        <v>792</v>
      </c>
      <c r="H29" t="s">
        <v>555</v>
      </c>
      <c r="M29" t="s">
        <v>386</v>
      </c>
    </row>
    <row r="30" spans="1:14" x14ac:dyDescent="0.3">
      <c r="A30" t="s">
        <v>400</v>
      </c>
      <c r="C30" t="s">
        <v>592</v>
      </c>
      <c r="D30" t="s">
        <v>599</v>
      </c>
      <c r="E30" t="s">
        <v>599</v>
      </c>
      <c r="G30" t="s">
        <v>792</v>
      </c>
      <c r="H30" t="s">
        <v>555</v>
      </c>
      <c r="M30" t="s">
        <v>386</v>
      </c>
    </row>
    <row r="31" spans="1:14" x14ac:dyDescent="0.3">
      <c r="A31" t="s">
        <v>409</v>
      </c>
      <c r="C31" t="s">
        <v>589</v>
      </c>
      <c r="D31" t="s">
        <v>600</v>
      </c>
      <c r="E31" t="s">
        <v>600</v>
      </c>
      <c r="G31" t="s">
        <v>792</v>
      </c>
      <c r="H31" t="s">
        <v>558</v>
      </c>
      <c r="M31" t="s">
        <v>386</v>
      </c>
      <c r="N31" t="s">
        <v>601</v>
      </c>
    </row>
    <row r="32" spans="1:14" x14ac:dyDescent="0.3">
      <c r="A32" t="s">
        <v>500</v>
      </c>
      <c r="C32" t="s">
        <v>568</v>
      </c>
      <c r="D32" t="s">
        <v>602</v>
      </c>
      <c r="E32" t="s">
        <v>602</v>
      </c>
      <c r="G32" t="s">
        <v>792</v>
      </c>
      <c r="H32" t="s">
        <v>561</v>
      </c>
      <c r="M32" t="s">
        <v>559</v>
      </c>
    </row>
    <row r="33" spans="1:14" x14ac:dyDescent="0.3">
      <c r="A33" t="s">
        <v>283</v>
      </c>
      <c r="C33" t="s">
        <v>568</v>
      </c>
      <c r="D33" t="s">
        <v>603</v>
      </c>
      <c r="E33" t="s">
        <v>603</v>
      </c>
      <c r="G33" t="s">
        <v>792</v>
      </c>
      <c r="H33" t="s">
        <v>561</v>
      </c>
      <c r="M33" t="s">
        <v>559</v>
      </c>
    </row>
    <row r="34" spans="1:14" x14ac:dyDescent="0.3">
      <c r="A34" t="s">
        <v>504</v>
      </c>
      <c r="C34" t="s">
        <v>568</v>
      </c>
      <c r="D34" t="s">
        <v>604</v>
      </c>
      <c r="E34" t="s">
        <v>604</v>
      </c>
      <c r="G34" t="s">
        <v>792</v>
      </c>
      <c r="H34" t="s">
        <v>561</v>
      </c>
      <c r="M34" t="s">
        <v>559</v>
      </c>
    </row>
    <row r="35" spans="1:14" x14ac:dyDescent="0.3">
      <c r="A35" t="s">
        <v>529</v>
      </c>
      <c r="B35" t="s">
        <v>571</v>
      </c>
      <c r="C35" t="s">
        <v>568</v>
      </c>
      <c r="D35" t="s">
        <v>605</v>
      </c>
      <c r="E35" t="s">
        <v>605</v>
      </c>
      <c r="G35" t="s">
        <v>792</v>
      </c>
      <c r="H35" t="s">
        <v>561</v>
      </c>
      <c r="J35" t="s">
        <v>606</v>
      </c>
      <c r="M35" t="s">
        <v>559</v>
      </c>
      <c r="N35" t="s">
        <v>607</v>
      </c>
    </row>
    <row r="36" spans="1:14" x14ac:dyDescent="0.3">
      <c r="A36" t="s">
        <v>350</v>
      </c>
      <c r="B36" t="s">
        <v>571</v>
      </c>
      <c r="D36" t="s">
        <v>572</v>
      </c>
      <c r="E36" t="s">
        <v>572</v>
      </c>
      <c r="G36" t="s">
        <v>792</v>
      </c>
      <c r="H36" t="s">
        <v>558</v>
      </c>
      <c r="J36" t="s">
        <v>608</v>
      </c>
      <c r="M36" t="s">
        <v>559</v>
      </c>
      <c r="N36" t="s">
        <v>609</v>
      </c>
    </row>
    <row r="37" spans="1:14" x14ac:dyDescent="0.3">
      <c r="A37" t="s">
        <v>260</v>
      </c>
      <c r="C37" t="s">
        <v>568</v>
      </c>
      <c r="D37" t="s">
        <v>604</v>
      </c>
      <c r="E37" t="s">
        <v>604</v>
      </c>
      <c r="G37" t="s">
        <v>792</v>
      </c>
      <c r="H37" t="s">
        <v>561</v>
      </c>
      <c r="M37" t="s">
        <v>559</v>
      </c>
    </row>
    <row r="38" spans="1:14" x14ac:dyDescent="0.3">
      <c r="A38" t="s">
        <v>221</v>
      </c>
      <c r="C38" t="s">
        <v>568</v>
      </c>
      <c r="D38" t="s">
        <v>569</v>
      </c>
      <c r="E38" t="s">
        <v>569</v>
      </c>
      <c r="G38" t="s">
        <v>792</v>
      </c>
      <c r="H38" t="s">
        <v>561</v>
      </c>
      <c r="M38" t="s">
        <v>559</v>
      </c>
    </row>
    <row r="39" spans="1:14" x14ac:dyDescent="0.3">
      <c r="A39" t="s">
        <v>465</v>
      </c>
      <c r="B39" t="s">
        <v>571</v>
      </c>
      <c r="C39" t="s">
        <v>568</v>
      </c>
      <c r="D39" t="s">
        <v>605</v>
      </c>
      <c r="E39" t="s">
        <v>605</v>
      </c>
      <c r="G39" t="s">
        <v>792</v>
      </c>
      <c r="H39" t="s">
        <v>561</v>
      </c>
      <c r="J39" t="s">
        <v>610</v>
      </c>
      <c r="M39" t="s">
        <v>559</v>
      </c>
      <c r="N39" t="s">
        <v>611</v>
      </c>
    </row>
    <row r="40" spans="1:14" x14ac:dyDescent="0.3">
      <c r="A40" t="s">
        <v>525</v>
      </c>
      <c r="C40" t="s">
        <v>568</v>
      </c>
      <c r="D40" t="s">
        <v>612</v>
      </c>
      <c r="E40" t="s">
        <v>612</v>
      </c>
      <c r="G40" t="s">
        <v>792</v>
      </c>
      <c r="H40" t="s">
        <v>561</v>
      </c>
      <c r="M40" t="s">
        <v>559</v>
      </c>
    </row>
    <row r="41" spans="1:14" x14ac:dyDescent="0.3">
      <c r="A41" t="s">
        <v>266</v>
      </c>
      <c r="B41" t="s">
        <v>571</v>
      </c>
      <c r="C41" t="s">
        <v>568</v>
      </c>
      <c r="D41" t="s">
        <v>613</v>
      </c>
      <c r="E41" t="s">
        <v>613</v>
      </c>
      <c r="G41" t="s">
        <v>792</v>
      </c>
      <c r="H41" t="s">
        <v>561</v>
      </c>
      <c r="J41" t="s">
        <v>614</v>
      </c>
      <c r="M41" t="s">
        <v>559</v>
      </c>
      <c r="N41" t="s">
        <v>615</v>
      </c>
    </row>
    <row r="42" spans="1:14" x14ac:dyDescent="0.3">
      <c r="A42" t="s">
        <v>427</v>
      </c>
      <c r="C42" t="s">
        <v>568</v>
      </c>
      <c r="D42" t="s">
        <v>616</v>
      </c>
      <c r="E42" t="s">
        <v>616</v>
      </c>
      <c r="G42" t="s">
        <v>792</v>
      </c>
      <c r="H42" t="s">
        <v>561</v>
      </c>
      <c r="M42" t="s">
        <v>559</v>
      </c>
    </row>
    <row r="43" spans="1:14" x14ac:dyDescent="0.3">
      <c r="A43" t="s">
        <v>226</v>
      </c>
      <c r="B43" t="s">
        <v>571</v>
      </c>
      <c r="D43" t="s">
        <v>572</v>
      </c>
      <c r="E43" t="s">
        <v>572</v>
      </c>
      <c r="G43" t="s">
        <v>792</v>
      </c>
      <c r="H43" t="s">
        <v>558</v>
      </c>
      <c r="J43" t="s">
        <v>617</v>
      </c>
      <c r="M43" t="s">
        <v>559</v>
      </c>
      <c r="N43" t="s">
        <v>618</v>
      </c>
    </row>
    <row r="44" spans="1:14" x14ac:dyDescent="0.3">
      <c r="A44" t="s">
        <v>299</v>
      </c>
      <c r="C44" t="s">
        <v>568</v>
      </c>
      <c r="D44" t="s">
        <v>616</v>
      </c>
      <c r="E44" t="s">
        <v>616</v>
      </c>
      <c r="G44" t="s">
        <v>792</v>
      </c>
      <c r="H44" t="s">
        <v>561</v>
      </c>
      <c r="M44" t="s">
        <v>559</v>
      </c>
    </row>
    <row r="45" spans="1:14" x14ac:dyDescent="0.3">
      <c r="A45" t="s">
        <v>287</v>
      </c>
      <c r="C45" t="s">
        <v>568</v>
      </c>
      <c r="D45" t="s">
        <v>616</v>
      </c>
      <c r="E45" t="s">
        <v>616</v>
      </c>
      <c r="G45" t="s">
        <v>792</v>
      </c>
      <c r="H45" t="s">
        <v>561</v>
      </c>
      <c r="M45" t="s">
        <v>559</v>
      </c>
    </row>
    <row r="46" spans="1:14" x14ac:dyDescent="0.3">
      <c r="A46" t="s">
        <v>258</v>
      </c>
      <c r="C46" t="s">
        <v>568</v>
      </c>
      <c r="D46" t="s">
        <v>619</v>
      </c>
      <c r="E46" t="s">
        <v>619</v>
      </c>
      <c r="G46" t="s">
        <v>792</v>
      </c>
      <c r="H46" t="s">
        <v>561</v>
      </c>
      <c r="M46" t="s">
        <v>559</v>
      </c>
    </row>
    <row r="47" spans="1:14" x14ac:dyDescent="0.3">
      <c r="A47" t="s">
        <v>517</v>
      </c>
      <c r="B47" t="s">
        <v>571</v>
      </c>
      <c r="C47" t="s">
        <v>568</v>
      </c>
      <c r="D47" t="s">
        <v>620</v>
      </c>
      <c r="E47" t="s">
        <v>620</v>
      </c>
      <c r="G47" t="s">
        <v>792</v>
      </c>
      <c r="H47" t="s">
        <v>561</v>
      </c>
      <c r="J47" t="s">
        <v>621</v>
      </c>
      <c r="M47" t="s">
        <v>559</v>
      </c>
      <c r="N47" t="s">
        <v>622</v>
      </c>
    </row>
    <row r="48" spans="1:14" x14ac:dyDescent="0.3">
      <c r="A48" t="s">
        <v>239</v>
      </c>
      <c r="B48" t="s">
        <v>571</v>
      </c>
      <c r="C48" t="s">
        <v>568</v>
      </c>
      <c r="D48" t="s">
        <v>623</v>
      </c>
      <c r="E48" t="s">
        <v>623</v>
      </c>
      <c r="G48" t="s">
        <v>792</v>
      </c>
      <c r="H48" t="s">
        <v>561</v>
      </c>
      <c r="J48" t="s">
        <v>624</v>
      </c>
      <c r="M48" t="s">
        <v>559</v>
      </c>
      <c r="N48" t="s">
        <v>625</v>
      </c>
    </row>
    <row r="49" spans="1:14" x14ac:dyDescent="0.3">
      <c r="A49" t="s">
        <v>338</v>
      </c>
      <c r="B49" t="s">
        <v>571</v>
      </c>
      <c r="C49" t="s">
        <v>568</v>
      </c>
      <c r="D49" t="s">
        <v>626</v>
      </c>
      <c r="E49" t="s">
        <v>626</v>
      </c>
      <c r="G49" t="s">
        <v>792</v>
      </c>
      <c r="H49" t="s">
        <v>561</v>
      </c>
      <c r="J49" t="s">
        <v>627</v>
      </c>
      <c r="M49" t="s">
        <v>559</v>
      </c>
      <c r="N49" t="s">
        <v>628</v>
      </c>
    </row>
    <row r="50" spans="1:14" x14ac:dyDescent="0.3">
      <c r="A50" t="s">
        <v>371</v>
      </c>
      <c r="C50" t="s">
        <v>568</v>
      </c>
      <c r="D50" t="s">
        <v>629</v>
      </c>
      <c r="E50" t="s">
        <v>629</v>
      </c>
      <c r="G50" t="s">
        <v>792</v>
      </c>
      <c r="H50" t="s">
        <v>561</v>
      </c>
      <c r="M50" t="s">
        <v>559</v>
      </c>
    </row>
    <row r="51" spans="1:14" x14ac:dyDescent="0.3">
      <c r="A51" t="s">
        <v>522</v>
      </c>
      <c r="C51" t="s">
        <v>568</v>
      </c>
      <c r="D51" t="s">
        <v>629</v>
      </c>
      <c r="E51" t="s">
        <v>629</v>
      </c>
      <c r="G51" t="s">
        <v>792</v>
      </c>
      <c r="H51" t="s">
        <v>561</v>
      </c>
      <c r="M51" t="s">
        <v>559</v>
      </c>
    </row>
    <row r="52" spans="1:14" x14ac:dyDescent="0.3">
      <c r="A52" t="s">
        <v>534</v>
      </c>
      <c r="C52" t="s">
        <v>568</v>
      </c>
      <c r="D52" t="s">
        <v>629</v>
      </c>
      <c r="E52" t="s">
        <v>629</v>
      </c>
      <c r="G52" t="s">
        <v>792</v>
      </c>
      <c r="H52" t="s">
        <v>561</v>
      </c>
      <c r="M52" t="s">
        <v>559</v>
      </c>
    </row>
    <row r="53" spans="1:14" x14ac:dyDescent="0.3">
      <c r="A53" t="s">
        <v>277</v>
      </c>
      <c r="C53" t="s">
        <v>568</v>
      </c>
      <c r="D53" t="s">
        <v>629</v>
      </c>
      <c r="E53" t="s">
        <v>629</v>
      </c>
      <c r="G53" t="s">
        <v>792</v>
      </c>
      <c r="H53" t="s">
        <v>561</v>
      </c>
      <c r="M53" t="s">
        <v>559</v>
      </c>
    </row>
    <row r="54" spans="1:14" x14ac:dyDescent="0.3">
      <c r="A54" t="s">
        <v>487</v>
      </c>
      <c r="C54" t="s">
        <v>568</v>
      </c>
      <c r="D54" t="s">
        <v>629</v>
      </c>
      <c r="E54" t="s">
        <v>629</v>
      </c>
      <c r="G54" t="s">
        <v>792</v>
      </c>
      <c r="H54" t="s">
        <v>561</v>
      </c>
      <c r="M54" t="s">
        <v>559</v>
      </c>
    </row>
    <row r="55" spans="1:14" x14ac:dyDescent="0.3">
      <c r="A55" t="s">
        <v>443</v>
      </c>
      <c r="B55" t="s">
        <v>571</v>
      </c>
      <c r="D55" t="s">
        <v>572</v>
      </c>
      <c r="E55" t="s">
        <v>572</v>
      </c>
      <c r="G55" t="s">
        <v>792</v>
      </c>
      <c r="H55" t="s">
        <v>558</v>
      </c>
      <c r="J55" t="s">
        <v>630</v>
      </c>
      <c r="M55" t="s">
        <v>559</v>
      </c>
      <c r="N55" t="s">
        <v>631</v>
      </c>
    </row>
    <row r="56" spans="1:14" x14ac:dyDescent="0.3">
      <c r="A56" t="s">
        <v>214</v>
      </c>
      <c r="C56" t="s">
        <v>568</v>
      </c>
      <c r="D56" t="s">
        <v>632</v>
      </c>
      <c r="E56" t="s">
        <v>632</v>
      </c>
      <c r="G56" t="s">
        <v>792</v>
      </c>
      <c r="H56" t="s">
        <v>561</v>
      </c>
      <c r="M56" t="s">
        <v>559</v>
      </c>
    </row>
    <row r="57" spans="1:14" x14ac:dyDescent="0.3">
      <c r="A57" t="s">
        <v>187</v>
      </c>
      <c r="B57" t="s">
        <v>571</v>
      </c>
      <c r="D57" t="s">
        <v>572</v>
      </c>
      <c r="E57" t="s">
        <v>572</v>
      </c>
      <c r="G57" t="s">
        <v>792</v>
      </c>
      <c r="H57" t="s">
        <v>558</v>
      </c>
      <c r="J57" t="s">
        <v>633</v>
      </c>
      <c r="M57" t="s">
        <v>559</v>
      </c>
      <c r="N57" t="s">
        <v>634</v>
      </c>
    </row>
    <row r="58" spans="1:14" x14ac:dyDescent="0.3">
      <c r="A58" t="s">
        <v>466</v>
      </c>
      <c r="B58" t="s">
        <v>571</v>
      </c>
      <c r="D58" t="s">
        <v>572</v>
      </c>
      <c r="E58" t="s">
        <v>572</v>
      </c>
      <c r="G58" t="s">
        <v>792</v>
      </c>
      <c r="H58" t="s">
        <v>558</v>
      </c>
      <c r="J58" t="s">
        <v>635</v>
      </c>
      <c r="M58" t="s">
        <v>559</v>
      </c>
      <c r="N58" t="s">
        <v>636</v>
      </c>
    </row>
    <row r="59" spans="1:14" x14ac:dyDescent="0.3">
      <c r="A59" t="s">
        <v>408</v>
      </c>
      <c r="C59" t="s">
        <v>568</v>
      </c>
      <c r="D59" t="s">
        <v>637</v>
      </c>
      <c r="E59" t="s">
        <v>637</v>
      </c>
      <c r="G59" t="s">
        <v>792</v>
      </c>
      <c r="H59" t="s">
        <v>561</v>
      </c>
      <c r="M59" t="s">
        <v>559</v>
      </c>
    </row>
    <row r="60" spans="1:14" x14ac:dyDescent="0.3">
      <c r="A60" t="s">
        <v>441</v>
      </c>
      <c r="C60" t="s">
        <v>568</v>
      </c>
      <c r="D60" t="s">
        <v>637</v>
      </c>
      <c r="E60" t="s">
        <v>637</v>
      </c>
      <c r="G60" t="s">
        <v>792</v>
      </c>
      <c r="H60" t="s">
        <v>561</v>
      </c>
      <c r="M60" t="s">
        <v>559</v>
      </c>
    </row>
    <row r="61" spans="1:14" x14ac:dyDescent="0.3">
      <c r="A61" t="s">
        <v>323</v>
      </c>
      <c r="B61" t="s">
        <v>571</v>
      </c>
      <c r="D61" t="s">
        <v>572</v>
      </c>
      <c r="E61" t="s">
        <v>572</v>
      </c>
      <c r="G61" t="s">
        <v>792</v>
      </c>
      <c r="H61" t="s">
        <v>558</v>
      </c>
      <c r="J61" t="s">
        <v>633</v>
      </c>
      <c r="M61" t="s">
        <v>559</v>
      </c>
      <c r="N61" t="s">
        <v>638</v>
      </c>
    </row>
    <row r="62" spans="1:14" x14ac:dyDescent="0.3">
      <c r="A62" t="s">
        <v>293</v>
      </c>
      <c r="C62" t="s">
        <v>568</v>
      </c>
      <c r="D62" t="s">
        <v>637</v>
      </c>
      <c r="E62" t="s">
        <v>637</v>
      </c>
      <c r="G62" t="s">
        <v>792</v>
      </c>
      <c r="H62" t="s">
        <v>561</v>
      </c>
      <c r="M62" t="s">
        <v>559</v>
      </c>
    </row>
    <row r="63" spans="1:14" x14ac:dyDescent="0.3">
      <c r="A63" t="s">
        <v>324</v>
      </c>
      <c r="D63" t="s">
        <v>639</v>
      </c>
      <c r="E63" t="s">
        <v>639</v>
      </c>
      <c r="G63" t="s">
        <v>557</v>
      </c>
      <c r="H63" t="s">
        <v>558</v>
      </c>
      <c r="M63" t="s">
        <v>559</v>
      </c>
    </row>
    <row r="64" spans="1:14" x14ac:dyDescent="0.3">
      <c r="A64" t="s">
        <v>322</v>
      </c>
      <c r="B64" t="s">
        <v>571</v>
      </c>
      <c r="C64" t="s">
        <v>568</v>
      </c>
      <c r="D64" t="s">
        <v>640</v>
      </c>
      <c r="E64" t="s">
        <v>640</v>
      </c>
      <c r="G64" t="s">
        <v>792</v>
      </c>
      <c r="H64" t="s">
        <v>561</v>
      </c>
      <c r="J64" t="s">
        <v>641</v>
      </c>
      <c r="M64" t="s">
        <v>559</v>
      </c>
      <c r="N64" t="s">
        <v>642</v>
      </c>
    </row>
    <row r="65" spans="1:14" x14ac:dyDescent="0.3">
      <c r="A65" t="s">
        <v>459</v>
      </c>
      <c r="C65" t="s">
        <v>568</v>
      </c>
      <c r="D65" t="s">
        <v>577</v>
      </c>
      <c r="E65" t="s">
        <v>577</v>
      </c>
      <c r="G65" t="s">
        <v>792</v>
      </c>
      <c r="H65" t="s">
        <v>561</v>
      </c>
      <c r="M65" t="s">
        <v>559</v>
      </c>
    </row>
    <row r="66" spans="1:14" x14ac:dyDescent="0.3">
      <c r="A66" t="s">
        <v>328</v>
      </c>
      <c r="C66" t="s">
        <v>568</v>
      </c>
      <c r="D66" t="s">
        <v>643</v>
      </c>
      <c r="E66" t="s">
        <v>643</v>
      </c>
      <c r="G66" t="s">
        <v>792</v>
      </c>
      <c r="H66" t="s">
        <v>561</v>
      </c>
      <c r="M66" t="s">
        <v>559</v>
      </c>
    </row>
    <row r="67" spans="1:14" x14ac:dyDescent="0.3">
      <c r="A67" t="s">
        <v>307</v>
      </c>
      <c r="C67" t="s">
        <v>568</v>
      </c>
      <c r="D67" t="s">
        <v>643</v>
      </c>
      <c r="E67" t="s">
        <v>643</v>
      </c>
      <c r="G67" t="s">
        <v>792</v>
      </c>
      <c r="H67" t="s">
        <v>561</v>
      </c>
      <c r="M67" t="s">
        <v>559</v>
      </c>
    </row>
    <row r="68" spans="1:14" x14ac:dyDescent="0.3">
      <c r="A68" t="s">
        <v>538</v>
      </c>
      <c r="D68" t="s">
        <v>639</v>
      </c>
      <c r="E68" t="s">
        <v>639</v>
      </c>
      <c r="G68" t="s">
        <v>557</v>
      </c>
      <c r="H68" t="s">
        <v>558</v>
      </c>
      <c r="M68" t="s">
        <v>559</v>
      </c>
    </row>
    <row r="69" spans="1:14" x14ac:dyDescent="0.3">
      <c r="A69" t="s">
        <v>388</v>
      </c>
      <c r="B69" t="s">
        <v>571</v>
      </c>
      <c r="D69" t="s">
        <v>572</v>
      </c>
      <c r="E69" t="s">
        <v>572</v>
      </c>
      <c r="G69" t="s">
        <v>792</v>
      </c>
      <c r="H69" t="s">
        <v>558</v>
      </c>
      <c r="J69" t="s">
        <v>644</v>
      </c>
      <c r="M69" t="s">
        <v>559</v>
      </c>
      <c r="N69" t="s">
        <v>645</v>
      </c>
    </row>
    <row r="70" spans="1:14" x14ac:dyDescent="0.3">
      <c r="A70" t="s">
        <v>528</v>
      </c>
      <c r="D70" t="s">
        <v>646</v>
      </c>
      <c r="E70" t="s">
        <v>646</v>
      </c>
      <c r="G70" t="s">
        <v>557</v>
      </c>
      <c r="H70" t="s">
        <v>558</v>
      </c>
      <c r="M70" t="s">
        <v>559</v>
      </c>
    </row>
    <row r="71" spans="1:14" x14ac:dyDescent="0.3">
      <c r="A71" t="s">
        <v>247</v>
      </c>
      <c r="D71" t="s">
        <v>646</v>
      </c>
      <c r="E71" t="s">
        <v>646</v>
      </c>
      <c r="G71" t="s">
        <v>557</v>
      </c>
      <c r="H71" t="s">
        <v>558</v>
      </c>
      <c r="M71" t="s">
        <v>559</v>
      </c>
    </row>
    <row r="72" spans="1:14" x14ac:dyDescent="0.3">
      <c r="A72" t="s">
        <v>252</v>
      </c>
      <c r="D72" t="s">
        <v>647</v>
      </c>
      <c r="E72" t="s">
        <v>647</v>
      </c>
      <c r="G72" t="s">
        <v>557</v>
      </c>
      <c r="H72" t="s">
        <v>558</v>
      </c>
      <c r="M72" t="s">
        <v>559</v>
      </c>
    </row>
    <row r="73" spans="1:14" x14ac:dyDescent="0.3">
      <c r="A73" t="s">
        <v>261</v>
      </c>
      <c r="D73" t="s">
        <v>647</v>
      </c>
      <c r="E73" t="s">
        <v>647</v>
      </c>
      <c r="G73" t="s">
        <v>557</v>
      </c>
      <c r="H73" t="s">
        <v>558</v>
      </c>
      <c r="M73" t="s">
        <v>559</v>
      </c>
    </row>
    <row r="74" spans="1:14" x14ac:dyDescent="0.3">
      <c r="A74" t="s">
        <v>264</v>
      </c>
      <c r="D74" t="s">
        <v>648</v>
      </c>
      <c r="E74" t="s">
        <v>648</v>
      </c>
      <c r="G74" t="s">
        <v>557</v>
      </c>
      <c r="H74" t="s">
        <v>558</v>
      </c>
      <c r="M74" t="s">
        <v>559</v>
      </c>
    </row>
    <row r="75" spans="1:14" x14ac:dyDescent="0.3">
      <c r="A75" t="s">
        <v>526</v>
      </c>
      <c r="B75" t="s">
        <v>571</v>
      </c>
      <c r="C75" t="s">
        <v>568</v>
      </c>
      <c r="D75" t="s">
        <v>605</v>
      </c>
      <c r="E75" t="s">
        <v>605</v>
      </c>
      <c r="G75" t="s">
        <v>792</v>
      </c>
      <c r="H75" t="s">
        <v>561</v>
      </c>
      <c r="J75" t="s">
        <v>649</v>
      </c>
      <c r="M75" t="s">
        <v>559</v>
      </c>
      <c r="N75" t="s">
        <v>650</v>
      </c>
    </row>
    <row r="76" spans="1:14" x14ac:dyDescent="0.3">
      <c r="A76" t="s">
        <v>489</v>
      </c>
      <c r="B76" t="s">
        <v>571</v>
      </c>
      <c r="C76" t="s">
        <v>568</v>
      </c>
      <c r="D76" t="s">
        <v>651</v>
      </c>
      <c r="E76" t="s">
        <v>651</v>
      </c>
      <c r="G76" t="s">
        <v>792</v>
      </c>
      <c r="H76" t="s">
        <v>561</v>
      </c>
      <c r="J76" t="s">
        <v>652</v>
      </c>
      <c r="M76" t="s">
        <v>559</v>
      </c>
      <c r="N76" t="s">
        <v>653</v>
      </c>
    </row>
    <row r="77" spans="1:14" x14ac:dyDescent="0.3">
      <c r="A77" t="s">
        <v>314</v>
      </c>
      <c r="D77" t="s">
        <v>654</v>
      </c>
      <c r="E77" t="s">
        <v>654</v>
      </c>
      <c r="G77" t="s">
        <v>557</v>
      </c>
      <c r="H77" t="s">
        <v>558</v>
      </c>
      <c r="M77" t="s">
        <v>559</v>
      </c>
    </row>
    <row r="78" spans="1:14" x14ac:dyDescent="0.3">
      <c r="A78" t="s">
        <v>233</v>
      </c>
      <c r="B78" t="s">
        <v>571</v>
      </c>
      <c r="D78" t="s">
        <v>572</v>
      </c>
      <c r="E78" t="s">
        <v>572</v>
      </c>
      <c r="G78" t="s">
        <v>792</v>
      </c>
      <c r="H78" t="s">
        <v>558</v>
      </c>
      <c r="J78" t="s">
        <v>655</v>
      </c>
      <c r="M78" t="s">
        <v>559</v>
      </c>
      <c r="N78" t="s">
        <v>656</v>
      </c>
    </row>
    <row r="79" spans="1:14" x14ac:dyDescent="0.3">
      <c r="A79" t="s">
        <v>209</v>
      </c>
      <c r="D79" t="s">
        <v>657</v>
      </c>
      <c r="E79" t="s">
        <v>657</v>
      </c>
      <c r="G79" t="s">
        <v>792</v>
      </c>
      <c r="H79" t="s">
        <v>576</v>
      </c>
      <c r="M79" t="s">
        <v>559</v>
      </c>
    </row>
    <row r="80" spans="1:14" x14ac:dyDescent="0.3">
      <c r="A80" t="s">
        <v>316</v>
      </c>
      <c r="B80" t="s">
        <v>571</v>
      </c>
      <c r="C80" t="s">
        <v>568</v>
      </c>
      <c r="D80" t="s">
        <v>658</v>
      </c>
      <c r="E80" t="s">
        <v>658</v>
      </c>
      <c r="G80" t="s">
        <v>792</v>
      </c>
      <c r="H80" t="s">
        <v>561</v>
      </c>
      <c r="J80" t="s">
        <v>659</v>
      </c>
      <c r="M80" t="s">
        <v>559</v>
      </c>
      <c r="N80" t="s">
        <v>660</v>
      </c>
    </row>
    <row r="81" spans="1:14" x14ac:dyDescent="0.3">
      <c r="A81" t="s">
        <v>306</v>
      </c>
      <c r="B81" t="s">
        <v>571</v>
      </c>
      <c r="C81" t="s">
        <v>568</v>
      </c>
      <c r="D81" t="s">
        <v>661</v>
      </c>
      <c r="E81" t="s">
        <v>661</v>
      </c>
      <c r="G81" t="s">
        <v>792</v>
      </c>
      <c r="H81" t="s">
        <v>561</v>
      </c>
      <c r="J81" t="s">
        <v>662</v>
      </c>
      <c r="M81" t="s">
        <v>559</v>
      </c>
      <c r="N81" t="s">
        <v>663</v>
      </c>
    </row>
    <row r="82" spans="1:14" x14ac:dyDescent="0.3">
      <c r="A82" t="s">
        <v>210</v>
      </c>
      <c r="D82" t="s">
        <v>664</v>
      </c>
      <c r="E82" t="s">
        <v>664</v>
      </c>
      <c r="G82" t="s">
        <v>557</v>
      </c>
      <c r="H82" t="s">
        <v>558</v>
      </c>
      <c r="M82" t="s">
        <v>559</v>
      </c>
    </row>
    <row r="83" spans="1:14" x14ac:dyDescent="0.3">
      <c r="A83" t="s">
        <v>449</v>
      </c>
      <c r="D83" t="s">
        <v>665</v>
      </c>
      <c r="E83" t="s">
        <v>665</v>
      </c>
      <c r="G83" t="s">
        <v>557</v>
      </c>
      <c r="H83" t="s">
        <v>558</v>
      </c>
      <c r="M83" t="s">
        <v>559</v>
      </c>
    </row>
    <row r="84" spans="1:14" x14ac:dyDescent="0.3">
      <c r="A84" t="s">
        <v>514</v>
      </c>
      <c r="D84" t="s">
        <v>666</v>
      </c>
      <c r="E84" t="s">
        <v>666</v>
      </c>
      <c r="G84" t="s">
        <v>557</v>
      </c>
      <c r="H84" t="s">
        <v>558</v>
      </c>
      <c r="M84" t="s">
        <v>559</v>
      </c>
    </row>
    <row r="85" spans="1:14" x14ac:dyDescent="0.3">
      <c r="A85" t="s">
        <v>227</v>
      </c>
      <c r="D85" t="s">
        <v>667</v>
      </c>
      <c r="E85" t="s">
        <v>667</v>
      </c>
      <c r="G85" t="s">
        <v>557</v>
      </c>
      <c r="H85" t="s">
        <v>558</v>
      </c>
      <c r="M85" t="s">
        <v>559</v>
      </c>
    </row>
    <row r="86" spans="1:14" x14ac:dyDescent="0.3">
      <c r="A86" t="s">
        <v>355</v>
      </c>
      <c r="B86" t="s">
        <v>571</v>
      </c>
      <c r="D86" t="s">
        <v>572</v>
      </c>
      <c r="E86" t="s">
        <v>572</v>
      </c>
      <c r="G86" t="s">
        <v>792</v>
      </c>
      <c r="H86" t="s">
        <v>558</v>
      </c>
      <c r="J86" t="s">
        <v>668</v>
      </c>
      <c r="M86" t="s">
        <v>559</v>
      </c>
      <c r="N86" t="s">
        <v>669</v>
      </c>
    </row>
    <row r="87" spans="1:14" x14ac:dyDescent="0.3">
      <c r="A87" t="s">
        <v>203</v>
      </c>
      <c r="C87" t="s">
        <v>568</v>
      </c>
      <c r="D87" t="s">
        <v>670</v>
      </c>
      <c r="E87" t="s">
        <v>670</v>
      </c>
      <c r="G87" t="s">
        <v>792</v>
      </c>
      <c r="H87" t="s">
        <v>561</v>
      </c>
      <c r="M87" t="s">
        <v>559</v>
      </c>
    </row>
    <row r="88" spans="1:14" x14ac:dyDescent="0.3">
      <c r="A88" t="s">
        <v>418</v>
      </c>
      <c r="C88" t="s">
        <v>568</v>
      </c>
      <c r="D88" t="s">
        <v>670</v>
      </c>
      <c r="E88" t="s">
        <v>670</v>
      </c>
      <c r="G88" t="s">
        <v>792</v>
      </c>
      <c r="H88" t="s">
        <v>561</v>
      </c>
      <c r="M88" t="s">
        <v>559</v>
      </c>
    </row>
    <row r="89" spans="1:14" x14ac:dyDescent="0.3">
      <c r="A89" t="s">
        <v>376</v>
      </c>
      <c r="D89" t="s">
        <v>671</v>
      </c>
      <c r="E89" t="s">
        <v>671</v>
      </c>
      <c r="G89" t="s">
        <v>555</v>
      </c>
      <c r="H89" t="s">
        <v>558</v>
      </c>
      <c r="M89" t="s">
        <v>559</v>
      </c>
    </row>
    <row r="90" spans="1:14" x14ac:dyDescent="0.3">
      <c r="A90" t="s">
        <v>265</v>
      </c>
      <c r="D90" t="s">
        <v>672</v>
      </c>
      <c r="E90" t="s">
        <v>672</v>
      </c>
      <c r="G90" t="s">
        <v>557</v>
      </c>
      <c r="H90" t="s">
        <v>558</v>
      </c>
      <c r="M90" t="s">
        <v>559</v>
      </c>
    </row>
    <row r="91" spans="1:14" x14ac:dyDescent="0.3">
      <c r="A91" t="s">
        <v>551</v>
      </c>
      <c r="D91" t="s">
        <v>673</v>
      </c>
      <c r="E91" t="s">
        <v>673</v>
      </c>
      <c r="G91" t="s">
        <v>557</v>
      </c>
      <c r="H91" t="s">
        <v>558</v>
      </c>
      <c r="M91" t="s">
        <v>559</v>
      </c>
    </row>
    <row r="92" spans="1:14" x14ac:dyDescent="0.3">
      <c r="A92" t="s">
        <v>477</v>
      </c>
      <c r="D92" t="s">
        <v>674</v>
      </c>
      <c r="E92" t="s">
        <v>674</v>
      </c>
      <c r="G92" t="s">
        <v>555</v>
      </c>
      <c r="H92" t="s">
        <v>558</v>
      </c>
      <c r="M92" t="s">
        <v>559</v>
      </c>
    </row>
    <row r="93" spans="1:14" x14ac:dyDescent="0.3">
      <c r="A93" t="s">
        <v>512</v>
      </c>
      <c r="D93" t="s">
        <v>675</v>
      </c>
      <c r="E93" t="s">
        <v>675</v>
      </c>
      <c r="G93" t="s">
        <v>557</v>
      </c>
      <c r="H93" t="s">
        <v>558</v>
      </c>
      <c r="M93" t="s">
        <v>559</v>
      </c>
    </row>
    <row r="94" spans="1:14" x14ac:dyDescent="0.3">
      <c r="A94" t="s">
        <v>246</v>
      </c>
      <c r="D94" t="s">
        <v>676</v>
      </c>
      <c r="E94" t="s">
        <v>676</v>
      </c>
      <c r="G94" t="s">
        <v>557</v>
      </c>
      <c r="H94" t="s">
        <v>558</v>
      </c>
      <c r="M94" t="s">
        <v>559</v>
      </c>
    </row>
    <row r="95" spans="1:14" x14ac:dyDescent="0.3">
      <c r="A95" t="s">
        <v>370</v>
      </c>
      <c r="D95" t="s">
        <v>677</v>
      </c>
      <c r="E95" t="s">
        <v>677</v>
      </c>
      <c r="G95" t="s">
        <v>557</v>
      </c>
      <c r="H95" t="s">
        <v>558</v>
      </c>
      <c r="M95" t="s">
        <v>559</v>
      </c>
    </row>
    <row r="96" spans="1:14" x14ac:dyDescent="0.3">
      <c r="A96" t="s">
        <v>228</v>
      </c>
      <c r="D96" t="s">
        <v>678</v>
      </c>
      <c r="E96" t="s">
        <v>678</v>
      </c>
      <c r="G96" t="s">
        <v>792</v>
      </c>
      <c r="H96" t="s">
        <v>576</v>
      </c>
      <c r="M96" t="s">
        <v>559</v>
      </c>
    </row>
    <row r="97" spans="1:13" x14ac:dyDescent="0.3">
      <c r="A97" t="s">
        <v>270</v>
      </c>
      <c r="D97" t="s">
        <v>679</v>
      </c>
      <c r="E97" t="s">
        <v>679</v>
      </c>
      <c r="G97" t="s">
        <v>557</v>
      </c>
      <c r="H97" t="s">
        <v>558</v>
      </c>
      <c r="M97" t="s">
        <v>559</v>
      </c>
    </row>
    <row r="98" spans="1:13" x14ac:dyDescent="0.3">
      <c r="A98" t="s">
        <v>212</v>
      </c>
      <c r="D98" t="s">
        <v>680</v>
      </c>
      <c r="E98" t="s">
        <v>680</v>
      </c>
      <c r="G98" t="s">
        <v>557</v>
      </c>
      <c r="H98" t="s">
        <v>558</v>
      </c>
      <c r="M98" t="s">
        <v>559</v>
      </c>
    </row>
    <row r="99" spans="1:13" x14ac:dyDescent="0.3">
      <c r="A99" t="s">
        <v>410</v>
      </c>
      <c r="D99" t="s">
        <v>681</v>
      </c>
      <c r="E99" t="s">
        <v>681</v>
      </c>
      <c r="G99" t="s">
        <v>557</v>
      </c>
      <c r="H99" t="s">
        <v>558</v>
      </c>
      <c r="M99" t="s">
        <v>559</v>
      </c>
    </row>
    <row r="100" spans="1:13" x14ac:dyDescent="0.3">
      <c r="A100" t="s">
        <v>208</v>
      </c>
      <c r="D100" t="s">
        <v>682</v>
      </c>
      <c r="E100" t="s">
        <v>682</v>
      </c>
      <c r="G100" t="s">
        <v>557</v>
      </c>
      <c r="H100" t="s">
        <v>558</v>
      </c>
      <c r="M100" t="s">
        <v>559</v>
      </c>
    </row>
  </sheetData>
  <hyperlinks>
    <hyperlink ref="A1" location="Summary!A1" display="Return to Summary" xr:uid="{54C8ADA9-152E-4482-9E42-5772409CA88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32" bestFit="1" customWidth="1"/>
    <col min="10" max="10" width="29.109375" bestFit="1" customWidth="1"/>
    <col min="11" max="11" width="14.88671875" bestFit="1" customWidth="1"/>
    <col min="12" max="12" width="23" bestFit="1" customWidth="1"/>
    <col min="13" max="13" width="19.33203125" bestFit="1" customWidth="1"/>
    <col min="14" max="14" width="31.5546875" bestFit="1" customWidth="1"/>
    <col min="15" max="15" width="12.4414062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sheetData>
  <hyperlinks>
    <hyperlink ref="A1" location="Summary!A1" display="Return to Summary" xr:uid="{26A07EEA-757B-47BA-ADDC-E87B5FD57CB5}"/>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O2"/>
  <sheetViews>
    <sheetView zoomScale="80" zoomScaleNormal="80" workbookViewId="0"/>
  </sheetViews>
  <sheetFormatPr defaultRowHeight="14.4" x14ac:dyDescent="0.3"/>
  <cols>
    <col min="1" max="1" width="39.5546875" bestFit="1" customWidth="1"/>
    <col min="2" max="2" width="13.5546875" bestFit="1" customWidth="1"/>
    <col min="3" max="3" width="21.44140625" bestFit="1" customWidth="1"/>
    <col min="4" max="4" width="19.33203125" bestFit="1" customWidth="1"/>
    <col min="5" max="5" width="23.44140625" bestFit="1" customWidth="1"/>
    <col min="6" max="6" width="14.44140625" bestFit="1" customWidth="1"/>
    <col min="7" max="7" width="22.88671875" bestFit="1" customWidth="1"/>
    <col min="8" max="8" width="30" bestFit="1" customWidth="1"/>
    <col min="9" max="9" width="32" bestFit="1" customWidth="1"/>
    <col min="10" max="10" width="29.109375" bestFit="1" customWidth="1"/>
    <col min="11" max="11" width="14.88671875" bestFit="1" customWidth="1"/>
    <col min="12" max="12" width="23" bestFit="1" customWidth="1"/>
    <col min="13" max="13" width="19.33203125" bestFit="1" customWidth="1"/>
    <col min="14" max="14" width="31.5546875" bestFit="1" customWidth="1"/>
    <col min="15" max="15" width="12.44140625" bestFit="1" customWidth="1"/>
  </cols>
  <sheetData>
    <row r="1" spans="1:15" x14ac:dyDescent="0.3">
      <c r="A1" s="39" t="s">
        <v>46</v>
      </c>
    </row>
    <row r="2" spans="1:15" x14ac:dyDescent="0.3">
      <c r="A2" t="s">
        <v>54</v>
      </c>
      <c r="B2" t="s">
        <v>58</v>
      </c>
      <c r="C2" t="s">
        <v>59</v>
      </c>
      <c r="D2" t="s">
        <v>41</v>
      </c>
      <c r="E2" t="s">
        <v>60</v>
      </c>
      <c r="F2" t="s">
        <v>61</v>
      </c>
      <c r="G2" t="s">
        <v>52</v>
      </c>
      <c r="H2" t="s">
        <v>51</v>
      </c>
      <c r="I2" t="s">
        <v>62</v>
      </c>
      <c r="J2" t="s">
        <v>63</v>
      </c>
      <c r="K2" t="s">
        <v>53</v>
      </c>
      <c r="L2" t="s">
        <v>57</v>
      </c>
      <c r="M2" t="s">
        <v>55</v>
      </c>
      <c r="N2" t="s">
        <v>64</v>
      </c>
      <c r="O2" t="s">
        <v>56</v>
      </c>
    </row>
  </sheetData>
  <hyperlinks>
    <hyperlink ref="A1" location="Summary!A1" display="Return to Summary" xr:uid="{CEDEF94A-9129-46C6-9D0B-1305D81F1B8A}"/>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2" ma:contentTypeDescription="Create a new document." ma:contentTypeScope="" ma:versionID="7d6c46a3943bc8657cd5b6a3acb1df76">
  <xsd:schema xmlns:xsd="http://www.w3.org/2001/XMLSchema" xmlns:xs="http://www.w3.org/2001/XMLSchema" xmlns:p="http://schemas.microsoft.com/office/2006/metadata/properties" xmlns:ns2="22f946ef-bfbc-4612-b854-ef9e6bbc99bc" xmlns:ns3="0f2d2690-d7c9-4744-9e55-8355983e7427" targetNamespace="http://schemas.microsoft.com/office/2006/metadata/properties" ma:root="true" ma:fieldsID="902745574a854e83dd443c58110a1772" ns2:_="" ns3:_="">
    <xsd:import namespace="22f946ef-bfbc-4612-b854-ef9e6bbc99bc"/>
    <xsd:import namespace="0f2d2690-d7c9-4744-9e55-8355983e742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k D A A B Q S w M E F A A C A A g A q 4 B Y T Q v y E B C p A A A A + Q A A A B I A H A B D b 2 5 m a W c v U G F j a 2 F n Z S 5 4 b W w g o h g A K K A U A A A A A A A A A A A A A A A A A A A A A A A A A A A A h Y / B C o J A F E V / R W b v z K g k J c 8 R a t E m I Q i i 7 W C T D u k z n L H x 3 1 r 0 S f 1 C Q l n t W t 7 L O X D v 4 3 a H b G h q 7 6 o 6 o 1 t M S U A 5 8 R Q W 7 V F j m Z L e n v w 5 y Q R s Z X G W p f J G G E 0 y G J 2 S y t p L w p h z j r q I t l 3 J Q s 4 D d s g 3 u 6 J S j f Q 1 G i u x U O R j H f 9 b R M D + N U a E N O Z 0 F s Q L G o 0 I s K m H X O O X C c f J l A P 7 K W H V 1 7 b v l F D o r 5 f A p g j s f U M 8 A V B L A w Q U A A I A C A C r g F h N 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4 B Y T S i K R 7 g O A A A A E Q A A A B M A H A B G b 3 J t d W x h c y 9 T Z W N 0 a W 9 u M S 5 t I K I Y A C i g F A A A A A A A A A A A A A A A A A A A A A A A A A A A A C t O T S 7 J z M 9 T C I b Q h t Y A U E s B A i 0 A F A A C A A g A q 4 B Y T Q v y E B C p A A A A + Q A A A B I A A A A A A A A A A A A A A A A A A A A A A E N v b m Z p Z y 9 Q Y W N r Y W d l L n h t b F B L A Q I t A B Q A A g A I A K u A W E 0 P y u m r p A A A A O k A A A A T A A A A A A A A A A A A A A A A A P U A A A B b Q 2 9 u d G V u d F 9 U e X B l c 1 0 u e G 1 s U E s B A i 0 A F A A C A A g A q 4 B Y T S 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u H 4 m C y 8 r Z B h v t J J v Z o D C k A A A A A A g A A A A A A A 2 Y A A M A A A A A Q A A A A f i 4 5 L b 1 n Z G 6 Z 2 h Z I 7 E D 0 A w A A A A A E g A A A o A A A A B A A A A B 4 E W Q + A e d j x 1 M B Z S S H a N q 8 U A A A A K Y L 0 a y P r l b r J s I 7 k T k K 2 l F 2 I g 0 C L q g Z s 9 l 6 y 2 1 T 0 1 E h M d J W U V s u 4 I f W R q R u 2 Y 0 r R f l X 4 s l U 7 x d L o 5 v 3 G N m e P T x v q p 3 v T n r z d a 4 f J O N V N N R X F A A A A B A T k k p X 6 2 R 4 L Z l D 1 1 9 g q Q J R e a n J < / 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587173-B543-41CE-BDF2-B5401AD95B36}"/>
</file>

<file path=customXml/itemProps2.xml><?xml version="1.0" encoding="utf-8"?>
<ds:datastoreItem xmlns:ds="http://schemas.openxmlformats.org/officeDocument/2006/customXml" ds:itemID="{F94F131B-A143-4F61-8D51-DBD2CE71E4F1}">
  <ds:schemaRefs>
    <ds:schemaRef ds:uri="http://schemas.microsoft.com/sharepoint/v3/contenttype/forms"/>
  </ds:schemaRefs>
</ds:datastoreItem>
</file>

<file path=customXml/itemProps3.xml><?xml version="1.0" encoding="utf-8"?>
<ds:datastoreItem xmlns:ds="http://schemas.openxmlformats.org/officeDocument/2006/customXml" ds:itemID="{5E3B57E6-D7F0-4C2F-8CD3-C78362F6F6C7}">
  <ds:schemaRefs>
    <ds:schemaRef ds:uri="http://schemas.microsoft.com/DataMashup"/>
  </ds:schemaRefs>
</ds:datastoreItem>
</file>

<file path=customXml/itemProps4.xml><?xml version="1.0" encoding="utf-8"?>
<ds:datastoreItem xmlns:ds="http://schemas.openxmlformats.org/officeDocument/2006/customXml" ds:itemID="{3941C4BE-D112-4DDC-BC0B-D5C754380813}">
  <ds:schemaRefs>
    <ds:schemaRef ds:uri="http://purl.org/dc/dcmitype/"/>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 ds:uri="http://purl.org/dc/elements/1.1/"/>
    <ds:schemaRef ds:uri="http://schemas.microsoft.com/office/infopath/2007/PartnerControls"/>
    <ds:schemaRef ds:uri="4da01bf9-c06f-47c1-a6be-b3ee630da74b"/>
    <ds:schemaRef ds:uri="d6ae76b6-ef3d-46ac-bf40-f901b223fa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Summary</vt:lpstr>
      <vt:lpstr>Mandatory Items</vt:lpstr>
      <vt:lpstr>Data</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Ul-Haq, Oneeb</dc:creator>
  <cp:lastModifiedBy>Worth, Colin</cp:lastModifiedBy>
  <dcterms:created xsi:type="dcterms:W3CDTF">2018-10-24T09:22:23Z</dcterms:created>
  <dcterms:modified xsi:type="dcterms:W3CDTF">2021-01-12T09:54:15Z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ies>
</file>