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ate1904="1"/>
  <mc:AlternateContent xmlns:mc="http://schemas.openxmlformats.org/markup-compatibility/2006">
    <mc:Choice Requires="x15">
      <x15ac:absPath xmlns:x15ac="http://schemas.microsoft.com/office/spreadsheetml/2010/11/ac" url="C:\Users\Raghav\Documents\SAE_2018-2019\"/>
    </mc:Choice>
  </mc:AlternateContent>
  <xr:revisionPtr revIDLastSave="0" documentId="13_ncr:1_{0417A2F1-0999-4A40-99F5-3FE55406F104}" xr6:coauthVersionLast="37" xr6:coauthVersionMax="37" xr10:uidLastSave="{00000000-0000-0000-0000-000000000000}"/>
  <bookViews>
    <workbookView xWindow="0" yWindow="0" windowWidth="21600" windowHeight="10110" xr2:uid="{00000000-000D-0000-FFFF-FFFF00000000}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AE56" i="1" l="1"/>
  <c r="H163" i="1"/>
  <c r="I163" i="1" s="1"/>
  <c r="F163" i="1"/>
  <c r="J163" i="1" s="1"/>
  <c r="K163" i="1" s="1"/>
  <c r="H162" i="1"/>
  <c r="I162" i="1" s="1"/>
  <c r="F162" i="1"/>
  <c r="J162" i="1" s="1"/>
  <c r="K162" i="1" s="1"/>
  <c r="H161" i="1"/>
  <c r="I161" i="1" s="1"/>
  <c r="F161" i="1"/>
  <c r="J161" i="1" s="1"/>
  <c r="K161" i="1" s="1"/>
  <c r="H160" i="1"/>
  <c r="I160" i="1" s="1"/>
  <c r="F160" i="1"/>
  <c r="J160" i="1" s="1"/>
  <c r="K160" i="1" s="1"/>
  <c r="H159" i="1"/>
  <c r="I159" i="1" s="1"/>
  <c r="F159" i="1"/>
  <c r="J159" i="1" s="1"/>
  <c r="K159" i="1" s="1"/>
  <c r="I158" i="1"/>
  <c r="H158" i="1"/>
  <c r="F158" i="1"/>
  <c r="J158" i="1" s="1"/>
  <c r="K158" i="1" s="1"/>
  <c r="J157" i="1"/>
  <c r="K157" i="1" s="1"/>
  <c r="H157" i="1"/>
  <c r="I157" i="1" s="1"/>
  <c r="F157" i="1"/>
  <c r="J156" i="1"/>
  <c r="K156" i="1" s="1"/>
  <c r="I156" i="1"/>
  <c r="H156" i="1"/>
  <c r="F156" i="1"/>
  <c r="H155" i="1"/>
  <c r="I155" i="1" s="1"/>
  <c r="F155" i="1"/>
  <c r="J155" i="1" s="1"/>
  <c r="K155" i="1" s="1"/>
  <c r="H154" i="1"/>
  <c r="I154" i="1" s="1"/>
  <c r="F154" i="1"/>
  <c r="J154" i="1" s="1"/>
  <c r="K154" i="1" s="1"/>
  <c r="J153" i="1"/>
  <c r="K153" i="1" s="1"/>
  <c r="I153" i="1"/>
  <c r="H153" i="1"/>
  <c r="F153" i="1"/>
  <c r="I152" i="1"/>
  <c r="H152" i="1"/>
  <c r="F152" i="1"/>
  <c r="J152" i="1" s="1"/>
  <c r="K152" i="1" s="1"/>
  <c r="J151" i="1"/>
  <c r="K151" i="1" s="1"/>
  <c r="H151" i="1"/>
  <c r="I151" i="1" s="1"/>
  <c r="F151" i="1"/>
  <c r="H150" i="1"/>
  <c r="I150" i="1" s="1"/>
  <c r="F150" i="1"/>
  <c r="J150" i="1" s="1"/>
  <c r="K150" i="1" s="1"/>
  <c r="H149" i="1"/>
  <c r="I149" i="1" s="1"/>
  <c r="F149" i="1"/>
  <c r="J149" i="1" s="1"/>
  <c r="K149" i="1" s="1"/>
  <c r="I148" i="1"/>
  <c r="H148" i="1"/>
  <c r="F148" i="1"/>
  <c r="J148" i="1" s="1"/>
  <c r="K148" i="1" s="1"/>
  <c r="J147" i="1"/>
  <c r="K147" i="1" s="1"/>
  <c r="H147" i="1"/>
  <c r="I147" i="1" s="1"/>
  <c r="F147" i="1"/>
  <c r="H146" i="1"/>
  <c r="I146" i="1" s="1"/>
  <c r="F146" i="1"/>
  <c r="J146" i="1" s="1"/>
  <c r="K146" i="1" s="1"/>
  <c r="H145" i="1"/>
  <c r="I145" i="1" s="1"/>
  <c r="F145" i="1"/>
  <c r="J145" i="1" s="1"/>
  <c r="K145" i="1" s="1"/>
  <c r="H144" i="1"/>
  <c r="I144" i="1" s="1"/>
  <c r="F144" i="1"/>
  <c r="J144" i="1" s="1"/>
  <c r="K144" i="1" s="1"/>
  <c r="J143" i="1"/>
  <c r="K143" i="1" s="1"/>
  <c r="H143" i="1"/>
  <c r="I143" i="1" s="1"/>
  <c r="F143" i="1"/>
  <c r="H142" i="1"/>
  <c r="I142" i="1" s="1"/>
  <c r="F142" i="1"/>
  <c r="J142" i="1" s="1"/>
  <c r="K142" i="1" s="1"/>
  <c r="H141" i="1"/>
  <c r="I141" i="1" s="1"/>
  <c r="F141" i="1"/>
  <c r="J141" i="1" s="1"/>
  <c r="K141" i="1" s="1"/>
  <c r="I140" i="1"/>
  <c r="H140" i="1"/>
  <c r="F140" i="1"/>
  <c r="J140" i="1" s="1"/>
  <c r="K140" i="1" s="1"/>
  <c r="J139" i="1"/>
  <c r="K139" i="1" s="1"/>
  <c r="H139" i="1"/>
  <c r="I139" i="1" s="1"/>
  <c r="F139" i="1"/>
  <c r="H138" i="1"/>
  <c r="I138" i="1" s="1"/>
  <c r="F138" i="1"/>
  <c r="J138" i="1" s="1"/>
  <c r="K138" i="1" s="1"/>
  <c r="H137" i="1"/>
  <c r="I137" i="1" s="1"/>
  <c r="F137" i="1"/>
  <c r="J137" i="1" s="1"/>
  <c r="K137" i="1" s="1"/>
  <c r="I136" i="1"/>
  <c r="H136" i="1"/>
  <c r="F136" i="1"/>
  <c r="J136" i="1" s="1"/>
  <c r="K136" i="1" s="1"/>
  <c r="J135" i="1"/>
  <c r="K135" i="1" s="1"/>
  <c r="H135" i="1"/>
  <c r="I135" i="1" s="1"/>
  <c r="F135" i="1"/>
  <c r="H134" i="1"/>
  <c r="I134" i="1" s="1"/>
  <c r="F134" i="1"/>
  <c r="J134" i="1" s="1"/>
  <c r="K134" i="1" s="1"/>
  <c r="H133" i="1"/>
  <c r="I133" i="1" s="1"/>
  <c r="F133" i="1"/>
  <c r="J133" i="1" s="1"/>
  <c r="K133" i="1" s="1"/>
  <c r="I132" i="1"/>
  <c r="H132" i="1"/>
  <c r="F132" i="1"/>
  <c r="J132" i="1" s="1"/>
  <c r="K132" i="1" s="1"/>
  <c r="J131" i="1"/>
  <c r="K131" i="1" s="1"/>
  <c r="H131" i="1"/>
  <c r="I131" i="1" s="1"/>
  <c r="F131" i="1"/>
  <c r="J130" i="1"/>
  <c r="K130" i="1" s="1"/>
  <c r="I130" i="1"/>
  <c r="H130" i="1"/>
  <c r="F130" i="1"/>
  <c r="J129" i="1"/>
  <c r="K129" i="1" s="1"/>
  <c r="H129" i="1"/>
  <c r="I129" i="1" s="1"/>
  <c r="F129" i="1"/>
  <c r="H128" i="1"/>
  <c r="I128" i="1" s="1"/>
  <c r="F128" i="1"/>
  <c r="J128" i="1" s="1"/>
  <c r="K128" i="1" s="1"/>
  <c r="J127" i="1"/>
  <c r="K127" i="1" s="1"/>
  <c r="H127" i="1"/>
  <c r="I127" i="1" s="1"/>
  <c r="F127" i="1"/>
  <c r="H126" i="1"/>
  <c r="I126" i="1" s="1"/>
  <c r="F126" i="1"/>
  <c r="J126" i="1" s="1"/>
  <c r="K126" i="1" s="1"/>
  <c r="H125" i="1"/>
  <c r="I125" i="1" s="1"/>
  <c r="F125" i="1"/>
  <c r="J125" i="1" s="1"/>
  <c r="K125" i="1" s="1"/>
  <c r="J124" i="1"/>
  <c r="K124" i="1" s="1"/>
  <c r="I124" i="1"/>
  <c r="H124" i="1"/>
  <c r="F124" i="1"/>
  <c r="J123" i="1"/>
  <c r="K123" i="1" s="1"/>
  <c r="I123" i="1"/>
  <c r="H123" i="1"/>
  <c r="F123" i="1"/>
  <c r="K122" i="1"/>
  <c r="H122" i="1"/>
  <c r="I122" i="1" s="1"/>
  <c r="F122" i="1"/>
  <c r="J122" i="1" s="1"/>
  <c r="H121" i="1"/>
  <c r="I121" i="1" s="1"/>
  <c r="F121" i="1"/>
  <c r="J121" i="1" s="1"/>
  <c r="K121" i="1" s="1"/>
  <c r="J120" i="1"/>
  <c r="K120" i="1" s="1"/>
  <c r="I120" i="1"/>
  <c r="H120" i="1"/>
  <c r="F120" i="1"/>
  <c r="I119" i="1"/>
  <c r="H119" i="1"/>
  <c r="F119" i="1"/>
  <c r="J119" i="1" s="1"/>
  <c r="K119" i="1" s="1"/>
  <c r="J118" i="1"/>
  <c r="K118" i="1" s="1"/>
  <c r="H118" i="1"/>
  <c r="I118" i="1" s="1"/>
  <c r="F118" i="1"/>
  <c r="K117" i="1"/>
  <c r="I117" i="1"/>
  <c r="H117" i="1"/>
  <c r="F117" i="1"/>
  <c r="J117" i="1" s="1"/>
  <c r="H116" i="1"/>
  <c r="I116" i="1" s="1"/>
  <c r="F116" i="1"/>
  <c r="J116" i="1" s="1"/>
  <c r="K116" i="1" s="1"/>
  <c r="H115" i="1"/>
  <c r="I115" i="1" s="1"/>
  <c r="F115" i="1"/>
  <c r="J115" i="1" s="1"/>
  <c r="K115" i="1" s="1"/>
  <c r="J114" i="1"/>
  <c r="K114" i="1" s="1"/>
  <c r="I114" i="1"/>
  <c r="H114" i="1"/>
  <c r="F114" i="1"/>
  <c r="J113" i="1"/>
  <c r="K113" i="1" s="1"/>
  <c r="I113" i="1"/>
  <c r="H113" i="1"/>
  <c r="F113" i="1"/>
  <c r="H112" i="1"/>
  <c r="I112" i="1" s="1"/>
  <c r="F112" i="1"/>
  <c r="J112" i="1" s="1"/>
  <c r="K112" i="1" s="1"/>
  <c r="H111" i="1"/>
  <c r="I111" i="1" s="1"/>
  <c r="F111" i="1"/>
  <c r="J111" i="1" s="1"/>
  <c r="K111" i="1" s="1"/>
  <c r="J110" i="1"/>
  <c r="K110" i="1" s="1"/>
  <c r="I110" i="1"/>
  <c r="H110" i="1"/>
  <c r="F110" i="1"/>
  <c r="J109" i="1"/>
  <c r="K109" i="1" s="1"/>
  <c r="I109" i="1"/>
  <c r="H109" i="1"/>
  <c r="F109" i="1"/>
  <c r="H108" i="1"/>
  <c r="I108" i="1" s="1"/>
  <c r="F108" i="1"/>
  <c r="J108" i="1" s="1"/>
  <c r="K108" i="1" s="1"/>
  <c r="H107" i="1"/>
  <c r="I107" i="1" s="1"/>
  <c r="F107" i="1"/>
  <c r="J107" i="1" s="1"/>
  <c r="K107" i="1" s="1"/>
  <c r="J106" i="1"/>
  <c r="K106" i="1" s="1"/>
  <c r="I106" i="1"/>
  <c r="H106" i="1"/>
  <c r="F106" i="1"/>
  <c r="J105" i="1"/>
  <c r="K105" i="1" s="1"/>
  <c r="I105" i="1"/>
  <c r="H105" i="1"/>
  <c r="F105" i="1"/>
  <c r="H104" i="1"/>
  <c r="I104" i="1" s="1"/>
  <c r="F104" i="1"/>
  <c r="J104" i="1" s="1"/>
  <c r="K104" i="1" s="1"/>
  <c r="H103" i="1"/>
  <c r="I103" i="1" s="1"/>
  <c r="F103" i="1"/>
  <c r="J103" i="1" s="1"/>
  <c r="K103" i="1" s="1"/>
  <c r="J102" i="1"/>
  <c r="K102" i="1" s="1"/>
  <c r="I102" i="1"/>
  <c r="H102" i="1"/>
  <c r="F102" i="1"/>
  <c r="J101" i="1"/>
  <c r="K101" i="1" s="1"/>
  <c r="I101" i="1"/>
  <c r="H101" i="1"/>
  <c r="F101" i="1"/>
  <c r="J100" i="1"/>
  <c r="K100" i="1" s="1"/>
  <c r="H100" i="1"/>
  <c r="I100" i="1" s="1"/>
  <c r="F100" i="1"/>
  <c r="H99" i="1"/>
  <c r="I99" i="1" s="1"/>
  <c r="F99" i="1"/>
  <c r="J99" i="1" s="1"/>
  <c r="K99" i="1" s="1"/>
  <c r="H98" i="1"/>
  <c r="I98" i="1" s="1"/>
  <c r="F98" i="1"/>
  <c r="J98" i="1" s="1"/>
  <c r="K98" i="1" s="1"/>
  <c r="J97" i="1"/>
  <c r="K97" i="1" s="1"/>
  <c r="I97" i="1"/>
  <c r="H97" i="1"/>
  <c r="F97" i="1"/>
  <c r="H96" i="1"/>
  <c r="I96" i="1" s="1"/>
  <c r="F96" i="1"/>
  <c r="J96" i="1" s="1"/>
  <c r="K96" i="1" s="1"/>
  <c r="H95" i="1"/>
  <c r="I95" i="1" s="1"/>
  <c r="F95" i="1"/>
  <c r="J95" i="1" s="1"/>
  <c r="K95" i="1" s="1"/>
  <c r="H94" i="1"/>
  <c r="I94" i="1" s="1"/>
  <c r="F94" i="1"/>
  <c r="J94" i="1" s="1"/>
  <c r="K94" i="1" s="1"/>
  <c r="J93" i="1"/>
  <c r="K93" i="1" s="1"/>
  <c r="I93" i="1"/>
  <c r="H93" i="1"/>
  <c r="F93" i="1"/>
  <c r="J92" i="1"/>
  <c r="K92" i="1" s="1"/>
  <c r="H92" i="1"/>
  <c r="I92" i="1" s="1"/>
  <c r="F92" i="1"/>
  <c r="K91" i="1"/>
  <c r="H91" i="1"/>
  <c r="I91" i="1" s="1"/>
  <c r="F91" i="1"/>
  <c r="J91" i="1" s="1"/>
  <c r="H90" i="1"/>
  <c r="I90" i="1" s="1"/>
  <c r="F90" i="1"/>
  <c r="J90" i="1" s="1"/>
  <c r="K90" i="1" s="1"/>
  <c r="H89" i="1"/>
  <c r="I89" i="1" s="1"/>
  <c r="F89" i="1"/>
  <c r="J89" i="1" s="1"/>
  <c r="K89" i="1" s="1"/>
  <c r="H88" i="1"/>
  <c r="I88" i="1" s="1"/>
  <c r="F88" i="1"/>
  <c r="J88" i="1" s="1"/>
  <c r="K88" i="1" s="1"/>
  <c r="J87" i="1"/>
  <c r="K87" i="1" s="1"/>
  <c r="H87" i="1"/>
  <c r="I87" i="1" s="1"/>
  <c r="F87" i="1"/>
  <c r="H86" i="1"/>
  <c r="I86" i="1" s="1"/>
  <c r="F86" i="1"/>
  <c r="J86" i="1" s="1"/>
  <c r="K86" i="1" s="1"/>
  <c r="H85" i="1"/>
  <c r="I85" i="1" s="1"/>
  <c r="F85" i="1"/>
  <c r="J85" i="1" s="1"/>
  <c r="K85" i="1" s="1"/>
  <c r="H84" i="1"/>
  <c r="I84" i="1" s="1"/>
  <c r="F84" i="1"/>
  <c r="J84" i="1" s="1"/>
  <c r="K84" i="1" s="1"/>
  <c r="J83" i="1"/>
  <c r="K83" i="1" s="1"/>
  <c r="H83" i="1"/>
  <c r="I83" i="1" s="1"/>
  <c r="F83" i="1"/>
  <c r="H82" i="1"/>
  <c r="I82" i="1" s="1"/>
  <c r="F82" i="1"/>
  <c r="J82" i="1" s="1"/>
  <c r="K82" i="1" s="1"/>
  <c r="H81" i="1"/>
  <c r="I81" i="1" s="1"/>
  <c r="F81" i="1"/>
  <c r="J81" i="1" s="1"/>
  <c r="K81" i="1" s="1"/>
  <c r="H80" i="1"/>
  <c r="I80" i="1" s="1"/>
  <c r="F80" i="1"/>
  <c r="J80" i="1" s="1"/>
  <c r="K80" i="1" s="1"/>
  <c r="J79" i="1"/>
  <c r="K79" i="1" s="1"/>
  <c r="H79" i="1"/>
  <c r="I79" i="1" s="1"/>
  <c r="F79" i="1"/>
  <c r="H78" i="1"/>
  <c r="I78" i="1" s="1"/>
  <c r="F78" i="1"/>
  <c r="J78" i="1" s="1"/>
  <c r="K78" i="1" s="1"/>
  <c r="H77" i="1"/>
  <c r="I77" i="1" s="1"/>
  <c r="F77" i="1"/>
  <c r="J77" i="1" s="1"/>
  <c r="K77" i="1" s="1"/>
  <c r="H76" i="1"/>
  <c r="I76" i="1" s="1"/>
  <c r="F76" i="1"/>
  <c r="J76" i="1" s="1"/>
  <c r="K76" i="1" s="1"/>
  <c r="J75" i="1"/>
  <c r="K75" i="1" s="1"/>
  <c r="H75" i="1"/>
  <c r="I75" i="1" s="1"/>
  <c r="F75" i="1"/>
  <c r="J74" i="1"/>
  <c r="K74" i="1" s="1"/>
  <c r="I74" i="1"/>
  <c r="H74" i="1"/>
  <c r="F74" i="1"/>
  <c r="H73" i="1"/>
  <c r="I73" i="1" s="1"/>
  <c r="F73" i="1"/>
  <c r="J73" i="1" s="1"/>
  <c r="K73" i="1" s="1"/>
  <c r="H72" i="1"/>
  <c r="I72" i="1" s="1"/>
  <c r="F72" i="1"/>
  <c r="J72" i="1" s="1"/>
  <c r="K72" i="1" s="1"/>
  <c r="J71" i="1"/>
  <c r="K71" i="1" s="1"/>
  <c r="I71" i="1"/>
  <c r="H71" i="1"/>
  <c r="F71" i="1"/>
  <c r="J70" i="1"/>
  <c r="K70" i="1" s="1"/>
  <c r="I70" i="1"/>
  <c r="H70" i="1"/>
  <c r="F70" i="1"/>
  <c r="H69" i="1"/>
  <c r="I69" i="1" s="1"/>
  <c r="F69" i="1"/>
  <c r="J69" i="1" s="1"/>
  <c r="K69" i="1" s="1"/>
  <c r="H68" i="1"/>
  <c r="I68" i="1" s="1"/>
  <c r="F68" i="1"/>
  <c r="J68" i="1" s="1"/>
  <c r="K68" i="1" s="1"/>
  <c r="J67" i="1"/>
  <c r="K67" i="1" s="1"/>
  <c r="I67" i="1"/>
  <c r="H67" i="1"/>
  <c r="F67" i="1"/>
  <c r="J66" i="1"/>
  <c r="K66" i="1" s="1"/>
  <c r="I66" i="1"/>
  <c r="H66" i="1"/>
  <c r="F66" i="1"/>
  <c r="J65" i="1"/>
  <c r="K65" i="1" s="1"/>
  <c r="H65" i="1"/>
  <c r="I65" i="1" s="1"/>
  <c r="F65" i="1"/>
  <c r="H64" i="1"/>
  <c r="I64" i="1" s="1"/>
  <c r="F64" i="1"/>
  <c r="J64" i="1" s="1"/>
  <c r="K64" i="1" s="1"/>
  <c r="H63" i="1"/>
  <c r="I63" i="1" s="1"/>
  <c r="F63" i="1"/>
  <c r="J63" i="1" s="1"/>
  <c r="K63" i="1" s="1"/>
  <c r="H62" i="1"/>
  <c r="I62" i="1" s="1"/>
  <c r="F62" i="1"/>
  <c r="J62" i="1" s="1"/>
  <c r="K62" i="1" s="1"/>
  <c r="H61" i="1"/>
  <c r="I61" i="1" s="1"/>
  <c r="F61" i="1"/>
  <c r="J61" i="1" s="1"/>
  <c r="K61" i="1" s="1"/>
  <c r="H60" i="1"/>
  <c r="I60" i="1" s="1"/>
  <c r="F60" i="1"/>
  <c r="J60" i="1" s="1"/>
  <c r="K60" i="1" s="1"/>
  <c r="H59" i="1"/>
  <c r="I59" i="1" s="1"/>
  <c r="F59" i="1"/>
  <c r="J59" i="1" s="1"/>
  <c r="K59" i="1" s="1"/>
  <c r="H58" i="1"/>
  <c r="I58" i="1" s="1"/>
  <c r="F58" i="1"/>
  <c r="J58" i="1" s="1"/>
  <c r="K58" i="1" s="1"/>
  <c r="H57" i="1"/>
  <c r="I57" i="1" s="1"/>
  <c r="F57" i="1"/>
  <c r="J57" i="1" s="1"/>
  <c r="K57" i="1" s="1"/>
  <c r="H56" i="1"/>
  <c r="I56" i="1" s="1"/>
  <c r="F56" i="1"/>
  <c r="J56" i="1" s="1"/>
  <c r="K56" i="1" s="1"/>
  <c r="H55" i="1"/>
  <c r="I55" i="1" s="1"/>
  <c r="F55" i="1"/>
  <c r="J55" i="1" s="1"/>
  <c r="K55" i="1" s="1"/>
  <c r="H54" i="1"/>
  <c r="I54" i="1" s="1"/>
  <c r="F54" i="1"/>
  <c r="J54" i="1" s="1"/>
  <c r="K54" i="1" s="1"/>
  <c r="H53" i="1"/>
  <c r="I53" i="1" s="1"/>
  <c r="F53" i="1"/>
  <c r="J53" i="1" s="1"/>
  <c r="K53" i="1" s="1"/>
  <c r="H52" i="1"/>
  <c r="I52" i="1" s="1"/>
  <c r="F52" i="1"/>
  <c r="J52" i="1" s="1"/>
  <c r="K52" i="1" s="1"/>
  <c r="H51" i="1"/>
  <c r="I51" i="1" s="1"/>
  <c r="F51" i="1"/>
  <c r="J51" i="1" s="1"/>
  <c r="K51" i="1" s="1"/>
  <c r="H50" i="1"/>
  <c r="I50" i="1" s="1"/>
  <c r="F50" i="1"/>
  <c r="J50" i="1" s="1"/>
  <c r="K50" i="1" s="1"/>
  <c r="H49" i="1"/>
  <c r="I49" i="1" s="1"/>
  <c r="F49" i="1"/>
  <c r="J49" i="1" s="1"/>
  <c r="K49" i="1" s="1"/>
  <c r="H48" i="1"/>
  <c r="I48" i="1" s="1"/>
  <c r="F48" i="1"/>
  <c r="J48" i="1" s="1"/>
  <c r="K48" i="1" s="1"/>
  <c r="H47" i="1"/>
  <c r="I47" i="1" s="1"/>
  <c r="F47" i="1"/>
  <c r="J47" i="1" s="1"/>
  <c r="K47" i="1" s="1"/>
  <c r="H46" i="1"/>
  <c r="I46" i="1" s="1"/>
  <c r="F46" i="1"/>
  <c r="J46" i="1" s="1"/>
  <c r="K46" i="1" s="1"/>
  <c r="H45" i="1"/>
  <c r="I45" i="1" s="1"/>
  <c r="F45" i="1"/>
  <c r="J45" i="1" s="1"/>
  <c r="K45" i="1" s="1"/>
  <c r="H44" i="1"/>
  <c r="I44" i="1" s="1"/>
  <c r="F44" i="1"/>
  <c r="J44" i="1" s="1"/>
  <c r="K44" i="1" s="1"/>
  <c r="H43" i="1"/>
  <c r="I43" i="1" s="1"/>
  <c r="F43" i="1"/>
  <c r="J43" i="1" s="1"/>
  <c r="K43" i="1" s="1"/>
  <c r="H42" i="1"/>
  <c r="I42" i="1" s="1"/>
  <c r="F42" i="1"/>
  <c r="J42" i="1" s="1"/>
  <c r="K42" i="1" s="1"/>
  <c r="H41" i="1"/>
  <c r="I41" i="1" s="1"/>
  <c r="F41" i="1"/>
  <c r="J41" i="1" s="1"/>
  <c r="K41" i="1" s="1"/>
  <c r="H40" i="1"/>
  <c r="I40" i="1" s="1"/>
  <c r="F40" i="1"/>
  <c r="J40" i="1" s="1"/>
  <c r="K40" i="1" s="1"/>
  <c r="H39" i="1"/>
  <c r="I39" i="1" s="1"/>
  <c r="F39" i="1"/>
  <c r="J39" i="1" s="1"/>
  <c r="K39" i="1" s="1"/>
  <c r="J38" i="1"/>
  <c r="K38" i="1" s="1"/>
  <c r="I38" i="1"/>
  <c r="H38" i="1"/>
  <c r="F38" i="1"/>
  <c r="H37" i="1"/>
  <c r="I37" i="1" s="1"/>
  <c r="F37" i="1"/>
  <c r="J37" i="1" s="1"/>
  <c r="K37" i="1" s="1"/>
  <c r="H36" i="1"/>
  <c r="I36" i="1" s="1"/>
  <c r="F36" i="1"/>
  <c r="J36" i="1" s="1"/>
  <c r="K36" i="1" s="1"/>
  <c r="H35" i="1"/>
  <c r="I35" i="1" s="1"/>
  <c r="F35" i="1"/>
  <c r="J35" i="1" s="1"/>
  <c r="K35" i="1" s="1"/>
  <c r="H34" i="1"/>
  <c r="I34" i="1" s="1"/>
  <c r="F34" i="1"/>
  <c r="J34" i="1" s="1"/>
  <c r="K34" i="1" s="1"/>
  <c r="H33" i="1"/>
  <c r="I33" i="1" s="1"/>
  <c r="F33" i="1"/>
  <c r="J33" i="1" s="1"/>
  <c r="K33" i="1" s="1"/>
  <c r="K32" i="1"/>
  <c r="H32" i="1"/>
  <c r="I32" i="1" s="1"/>
  <c r="F32" i="1"/>
  <c r="J32" i="1" s="1"/>
  <c r="H31" i="1"/>
  <c r="I31" i="1" s="1"/>
  <c r="F31" i="1"/>
  <c r="J31" i="1" s="1"/>
  <c r="K31" i="1" s="1"/>
  <c r="C31" i="1"/>
  <c r="H30" i="1"/>
  <c r="I30" i="1" s="1"/>
  <c r="F30" i="1"/>
  <c r="J30" i="1" s="1"/>
  <c r="K30" i="1" s="1"/>
  <c r="C30" i="1"/>
  <c r="H29" i="1"/>
  <c r="I29" i="1" s="1"/>
  <c r="F29" i="1"/>
  <c r="J29" i="1" s="1"/>
  <c r="K29" i="1" s="1"/>
  <c r="C29" i="1"/>
  <c r="AA28" i="1"/>
  <c r="J28" i="1"/>
  <c r="K28" i="1" s="1"/>
  <c r="H28" i="1"/>
  <c r="I28" i="1" s="1"/>
  <c r="F28" i="1"/>
  <c r="C28" i="1"/>
  <c r="W26" i="1" s="1"/>
  <c r="J27" i="1"/>
  <c r="K27" i="1" s="1"/>
  <c r="H27" i="1"/>
  <c r="I27" i="1" s="1"/>
  <c r="F27" i="1"/>
  <c r="C27" i="1"/>
  <c r="S25" i="1" s="1"/>
  <c r="AA26" i="1"/>
  <c r="H26" i="1"/>
  <c r="I26" i="1" s="1"/>
  <c r="F26" i="1"/>
  <c r="J26" i="1" s="1"/>
  <c r="K26" i="1" s="1"/>
  <c r="C26" i="1"/>
  <c r="S23" i="1" s="1"/>
  <c r="H25" i="1"/>
  <c r="I25" i="1" s="1"/>
  <c r="F25" i="1"/>
  <c r="J25" i="1" s="1"/>
  <c r="K25" i="1" s="1"/>
  <c r="AA24" i="1"/>
  <c r="H24" i="1"/>
  <c r="I24" i="1" s="1"/>
  <c r="F24" i="1"/>
  <c r="J24" i="1" s="1"/>
  <c r="K24" i="1" s="1"/>
  <c r="AA23" i="1"/>
  <c r="H23" i="1"/>
  <c r="I23" i="1" s="1"/>
  <c r="F23" i="1"/>
  <c r="J23" i="1" s="1"/>
  <c r="K23" i="1" s="1"/>
  <c r="B23" i="1"/>
  <c r="AA22" i="1"/>
  <c r="W22" i="1"/>
  <c r="H22" i="1"/>
  <c r="I22" i="1" s="1"/>
  <c r="F22" i="1"/>
  <c r="J22" i="1" s="1"/>
  <c r="K22" i="1" s="1"/>
  <c r="AA21" i="1"/>
  <c r="H21" i="1"/>
  <c r="I21" i="1" s="1"/>
  <c r="F21" i="1"/>
  <c r="J21" i="1" s="1"/>
  <c r="K21" i="1" s="1"/>
  <c r="B21" i="1"/>
  <c r="AA20" i="1"/>
  <c r="W20" i="1"/>
  <c r="H20" i="1"/>
  <c r="I20" i="1" s="1"/>
  <c r="F20" i="1"/>
  <c r="J20" i="1" s="1"/>
  <c r="K20" i="1" s="1"/>
  <c r="AA19" i="1"/>
  <c r="J19" i="1"/>
  <c r="K19" i="1" s="1"/>
  <c r="I19" i="1"/>
  <c r="AB19" i="1" s="1"/>
  <c r="H19" i="1"/>
  <c r="F19" i="1"/>
  <c r="AA18" i="1"/>
  <c r="J18" i="1"/>
  <c r="K18" i="1" s="1"/>
  <c r="H18" i="1"/>
  <c r="I18" i="1" s="1"/>
  <c r="F18" i="1"/>
  <c r="AA17" i="1"/>
  <c r="W17" i="1"/>
  <c r="S17" i="1"/>
  <c r="H17" i="1"/>
  <c r="I17" i="1" s="1"/>
  <c r="F17" i="1"/>
  <c r="J17" i="1" s="1"/>
  <c r="K17" i="1" s="1"/>
  <c r="AA16" i="1"/>
  <c r="W16" i="1"/>
  <c r="H16" i="1"/>
  <c r="I16" i="1" s="1"/>
  <c r="F16" i="1"/>
  <c r="J16" i="1" s="1"/>
  <c r="K16" i="1" s="1"/>
  <c r="AA15" i="1"/>
  <c r="J15" i="1"/>
  <c r="K15" i="1" s="1"/>
  <c r="I15" i="1"/>
  <c r="AB15" i="1" s="1"/>
  <c r="H15" i="1"/>
  <c r="F15" i="1"/>
  <c r="AA14" i="1"/>
  <c r="J14" i="1"/>
  <c r="K14" i="1" s="1"/>
  <c r="H14" i="1"/>
  <c r="I14" i="1" s="1"/>
  <c r="F14" i="1"/>
  <c r="AA13" i="1"/>
  <c r="W13" i="1"/>
  <c r="S13" i="1"/>
  <c r="H13" i="1"/>
  <c r="I13" i="1" s="1"/>
  <c r="F13" i="1"/>
  <c r="J13" i="1" s="1"/>
  <c r="K13" i="1" s="1"/>
  <c r="AA12" i="1"/>
  <c r="W12" i="1"/>
  <c r="H12" i="1"/>
  <c r="I12" i="1" s="1"/>
  <c r="F12" i="1"/>
  <c r="J12" i="1" s="1"/>
  <c r="K12" i="1" s="1"/>
  <c r="AA11" i="1"/>
  <c r="J11" i="1"/>
  <c r="K11" i="1" s="1"/>
  <c r="I11" i="1"/>
  <c r="AB11" i="1" s="1"/>
  <c r="H11" i="1"/>
  <c r="F11" i="1"/>
  <c r="AA10" i="1"/>
  <c r="J10" i="1"/>
  <c r="K10" i="1" s="1"/>
  <c r="H10" i="1"/>
  <c r="I10" i="1" s="1"/>
  <c r="F10" i="1"/>
  <c r="AA9" i="1"/>
  <c r="W9" i="1"/>
  <c r="S9" i="1"/>
  <c r="H9" i="1"/>
  <c r="I9" i="1" s="1"/>
  <c r="F9" i="1"/>
  <c r="J9" i="1" s="1"/>
  <c r="K9" i="1" s="1"/>
  <c r="AA8" i="1"/>
  <c r="W8" i="1"/>
  <c r="H8" i="1"/>
  <c r="I8" i="1" s="1"/>
  <c r="F8" i="1"/>
  <c r="J8" i="1" s="1"/>
  <c r="K8" i="1" s="1"/>
  <c r="C8" i="1"/>
  <c r="AA7" i="1"/>
  <c r="W7" i="1"/>
  <c r="S7" i="1"/>
  <c r="H7" i="1"/>
  <c r="I7" i="1" s="1"/>
  <c r="F7" i="1"/>
  <c r="J7" i="1" s="1"/>
  <c r="K7" i="1" s="1"/>
  <c r="C7" i="1"/>
  <c r="AA6" i="1"/>
  <c r="L6" i="1"/>
  <c r="H6" i="1"/>
  <c r="I6" i="1" s="1"/>
  <c r="F6" i="1"/>
  <c r="J6" i="1" s="1"/>
  <c r="K6" i="1" s="1"/>
  <c r="AA5" i="1"/>
  <c r="J5" i="1"/>
  <c r="K5" i="1" s="1"/>
  <c r="I5" i="1"/>
  <c r="AB5" i="1" s="1"/>
  <c r="H5" i="1"/>
  <c r="F5" i="1"/>
  <c r="AA4" i="1"/>
  <c r="W4" i="1"/>
  <c r="H4" i="1"/>
  <c r="I4" i="1" s="1"/>
  <c r="F4" i="1"/>
  <c r="J4" i="1" s="1"/>
  <c r="K4" i="1" s="1"/>
  <c r="S6" i="1" l="1"/>
  <c r="S11" i="1"/>
  <c r="S15" i="1"/>
  <c r="T15" i="1" s="1"/>
  <c r="U15" i="1" s="1"/>
  <c r="V15" i="1" s="1"/>
  <c r="S19" i="1"/>
  <c r="T19" i="1" s="1"/>
  <c r="U19" i="1" s="1"/>
  <c r="V19" i="1" s="1"/>
  <c r="S21" i="1"/>
  <c r="S5" i="1"/>
  <c r="W6" i="1"/>
  <c r="X6" i="1" s="1"/>
  <c r="S10" i="1"/>
  <c r="W11" i="1"/>
  <c r="S14" i="1"/>
  <c r="W15" i="1"/>
  <c r="X15" i="1" s="1"/>
  <c r="S18" i="1"/>
  <c r="T18" i="1" s="1"/>
  <c r="U18" i="1" s="1"/>
  <c r="V18" i="1" s="1"/>
  <c r="W19" i="1"/>
  <c r="W21" i="1"/>
  <c r="W23" i="1"/>
  <c r="X23" i="1" s="1"/>
  <c r="S24" i="1"/>
  <c r="T24" i="1" s="1"/>
  <c r="U24" i="1" s="1"/>
  <c r="V24" i="1" s="1"/>
  <c r="AB26" i="1"/>
  <c r="S4" i="1"/>
  <c r="W5" i="1"/>
  <c r="X5" i="1" s="1"/>
  <c r="L40" i="1"/>
  <c r="S8" i="1"/>
  <c r="W10" i="1"/>
  <c r="S12" i="1"/>
  <c r="T12" i="1" s="1"/>
  <c r="U12" i="1" s="1"/>
  <c r="V12" i="1" s="1"/>
  <c r="W14" i="1"/>
  <c r="X14" i="1" s="1"/>
  <c r="S16" i="1"/>
  <c r="W18" i="1"/>
  <c r="S20" i="1"/>
  <c r="T20" i="1" s="1"/>
  <c r="U20" i="1" s="1"/>
  <c r="V20" i="1" s="1"/>
  <c r="S22" i="1"/>
  <c r="T22" i="1" s="1"/>
  <c r="U22" i="1" s="1"/>
  <c r="V22" i="1" s="1"/>
  <c r="W24" i="1"/>
  <c r="AB28" i="1"/>
  <c r="AB6" i="1"/>
  <c r="M6" i="1"/>
  <c r="N6" i="1" s="1"/>
  <c r="T6" i="1"/>
  <c r="U6" i="1" s="1"/>
  <c r="V6" i="1" s="1"/>
  <c r="AD5" i="1"/>
  <c r="AC5" i="1"/>
  <c r="AB10" i="1"/>
  <c r="X10" i="1"/>
  <c r="T10" i="1"/>
  <c r="U10" i="1" s="1"/>
  <c r="V10" i="1" s="1"/>
  <c r="AB14" i="1"/>
  <c r="T14" i="1"/>
  <c r="U14" i="1" s="1"/>
  <c r="V14" i="1" s="1"/>
  <c r="AB18" i="1"/>
  <c r="X18" i="1"/>
  <c r="AB21" i="1"/>
  <c r="X21" i="1"/>
  <c r="T21" i="1"/>
  <c r="U21" i="1" s="1"/>
  <c r="V21" i="1" s="1"/>
  <c r="AB23" i="1"/>
  <c r="T23" i="1"/>
  <c r="U23" i="1" s="1"/>
  <c r="V23" i="1" s="1"/>
  <c r="AB8" i="1"/>
  <c r="X8" i="1"/>
  <c r="T8" i="1"/>
  <c r="U8" i="1" s="1"/>
  <c r="V8" i="1" s="1"/>
  <c r="AB12" i="1"/>
  <c r="X12" i="1"/>
  <c r="AB16" i="1"/>
  <c r="X16" i="1"/>
  <c r="T16" i="1"/>
  <c r="U16" i="1" s="1"/>
  <c r="V16" i="1" s="1"/>
  <c r="AB20" i="1"/>
  <c r="X20" i="1"/>
  <c r="AB22" i="1"/>
  <c r="X22" i="1"/>
  <c r="AB24" i="1"/>
  <c r="X24" i="1"/>
  <c r="T25" i="1"/>
  <c r="U25" i="1" s="1"/>
  <c r="V25" i="1" s="1"/>
  <c r="AC26" i="1"/>
  <c r="AD26" i="1"/>
  <c r="X4" i="1"/>
  <c r="AB4" i="1"/>
  <c r="T4" i="1"/>
  <c r="U4" i="1" s="1"/>
  <c r="V4" i="1" s="1"/>
  <c r="AB7" i="1"/>
  <c r="X7" i="1"/>
  <c r="T7" i="1"/>
  <c r="U7" i="1" s="1"/>
  <c r="V7" i="1" s="1"/>
  <c r="AB9" i="1"/>
  <c r="X9" i="1"/>
  <c r="T9" i="1"/>
  <c r="U9" i="1" s="1"/>
  <c r="V9" i="1" s="1"/>
  <c r="AD11" i="1"/>
  <c r="AC11" i="1"/>
  <c r="AB13" i="1"/>
  <c r="X13" i="1"/>
  <c r="T13" i="1"/>
  <c r="U13" i="1" s="1"/>
  <c r="V13" i="1" s="1"/>
  <c r="AD15" i="1"/>
  <c r="AC15" i="1"/>
  <c r="AB17" i="1"/>
  <c r="X17" i="1"/>
  <c r="T17" i="1"/>
  <c r="U17" i="1" s="1"/>
  <c r="V17" i="1" s="1"/>
  <c r="AD19" i="1"/>
  <c r="AC19" i="1"/>
  <c r="AC28" i="1"/>
  <c r="AD28" i="1"/>
  <c r="O163" i="1"/>
  <c r="O162" i="1"/>
  <c r="O161" i="1"/>
  <c r="O157" i="1"/>
  <c r="O153" i="1"/>
  <c r="O160" i="1"/>
  <c r="O156" i="1"/>
  <c r="O155" i="1"/>
  <c r="P155" i="1" s="1"/>
  <c r="O150" i="1"/>
  <c r="P150" i="1" s="1"/>
  <c r="O148" i="1"/>
  <c r="O152" i="1"/>
  <c r="O151" i="1"/>
  <c r="O147" i="1"/>
  <c r="P147" i="1" s="1"/>
  <c r="O158" i="1"/>
  <c r="O159" i="1"/>
  <c r="O154" i="1"/>
  <c r="P154" i="1" s="1"/>
  <c r="O149" i="1"/>
  <c r="O145" i="1"/>
  <c r="O146" i="1"/>
  <c r="O140" i="1"/>
  <c r="O136" i="1"/>
  <c r="P136" i="1" s="1"/>
  <c r="O132" i="1"/>
  <c r="O143" i="1"/>
  <c r="O139" i="1"/>
  <c r="P139" i="1" s="1"/>
  <c r="O135" i="1"/>
  <c r="O131" i="1"/>
  <c r="O127" i="1"/>
  <c r="O142" i="1"/>
  <c r="O138" i="1"/>
  <c r="P138" i="1" s="1"/>
  <c r="O134" i="1"/>
  <c r="O144" i="1"/>
  <c r="O141" i="1"/>
  <c r="P141" i="1" s="1"/>
  <c r="O137" i="1"/>
  <c r="P137" i="1" s="1"/>
  <c r="O133" i="1"/>
  <c r="O128" i="1"/>
  <c r="O124" i="1"/>
  <c r="O120" i="1"/>
  <c r="P120" i="1" s="1"/>
  <c r="O130" i="1"/>
  <c r="O129" i="1"/>
  <c r="O123" i="1"/>
  <c r="O126" i="1"/>
  <c r="O122" i="1"/>
  <c r="O125" i="1"/>
  <c r="O121" i="1"/>
  <c r="P121" i="1" s="1"/>
  <c r="O114" i="1"/>
  <c r="P114" i="1" s="1"/>
  <c r="O110" i="1"/>
  <c r="O106" i="1"/>
  <c r="O102" i="1"/>
  <c r="O98" i="1"/>
  <c r="P98" i="1" s="1"/>
  <c r="O94" i="1"/>
  <c r="O113" i="1"/>
  <c r="O109" i="1"/>
  <c r="O105" i="1"/>
  <c r="P105" i="1" s="1"/>
  <c r="O101" i="1"/>
  <c r="O97" i="1"/>
  <c r="O117" i="1"/>
  <c r="P117" i="1" s="1"/>
  <c r="O116" i="1"/>
  <c r="P116" i="1" s="1"/>
  <c r="O112" i="1"/>
  <c r="O108" i="1"/>
  <c r="O104" i="1"/>
  <c r="P104" i="1" s="1"/>
  <c r="O119" i="1"/>
  <c r="P119" i="1" s="1"/>
  <c r="O118" i="1"/>
  <c r="O115" i="1"/>
  <c r="O111" i="1"/>
  <c r="P111" i="1" s="1"/>
  <c r="O107" i="1"/>
  <c r="O103" i="1"/>
  <c r="O95" i="1"/>
  <c r="O87" i="1"/>
  <c r="O83" i="1"/>
  <c r="P83" i="1" s="1"/>
  <c r="O79" i="1"/>
  <c r="O75" i="1"/>
  <c r="O71" i="1"/>
  <c r="O67" i="1"/>
  <c r="P67" i="1" s="1"/>
  <c r="O99" i="1"/>
  <c r="O90" i="1"/>
  <c r="O86" i="1"/>
  <c r="O82" i="1"/>
  <c r="P82" i="1" s="1"/>
  <c r="O78" i="1"/>
  <c r="O74" i="1"/>
  <c r="O70" i="1"/>
  <c r="O96" i="1"/>
  <c r="P96" i="1" s="1"/>
  <c r="O91" i="1"/>
  <c r="O89" i="1"/>
  <c r="O85" i="1"/>
  <c r="P85" i="1" s="1"/>
  <c r="O81" i="1"/>
  <c r="P81" i="1" s="1"/>
  <c r="O77" i="1"/>
  <c r="O100" i="1"/>
  <c r="O93" i="1"/>
  <c r="O92" i="1"/>
  <c r="P92" i="1" s="1"/>
  <c r="O88" i="1"/>
  <c r="O84" i="1"/>
  <c r="O80" i="1"/>
  <c r="P80" i="1" s="1"/>
  <c r="O69" i="1"/>
  <c r="P69" i="1" s="1"/>
  <c r="O63" i="1"/>
  <c r="O59" i="1"/>
  <c r="O55" i="1"/>
  <c r="O51" i="1"/>
  <c r="O47" i="1"/>
  <c r="O43" i="1"/>
  <c r="O39" i="1"/>
  <c r="P39" i="1" s="1"/>
  <c r="O35" i="1"/>
  <c r="O31" i="1"/>
  <c r="O29" i="1"/>
  <c r="O27" i="1"/>
  <c r="P27" i="1" s="1"/>
  <c r="O76" i="1"/>
  <c r="P76" i="1" s="1"/>
  <c r="O73" i="1"/>
  <c r="O66" i="1"/>
  <c r="O65" i="1"/>
  <c r="O62" i="1"/>
  <c r="P62" i="1" s="1"/>
  <c r="O58" i="1"/>
  <c r="O54" i="1"/>
  <c r="O50" i="1"/>
  <c r="O46" i="1"/>
  <c r="P46" i="1" s="1"/>
  <c r="O42" i="1"/>
  <c r="O38" i="1"/>
  <c r="O68" i="1"/>
  <c r="P68" i="1" s="1"/>
  <c r="O61" i="1"/>
  <c r="P61" i="1" s="1"/>
  <c r="O57" i="1"/>
  <c r="O53" i="1"/>
  <c r="O49" i="1"/>
  <c r="P49" i="1" s="1"/>
  <c r="O45" i="1"/>
  <c r="P45" i="1" s="1"/>
  <c r="O72" i="1"/>
  <c r="O64" i="1"/>
  <c r="O60" i="1"/>
  <c r="O56" i="1"/>
  <c r="O52" i="1"/>
  <c r="O48" i="1"/>
  <c r="O44" i="1"/>
  <c r="O40" i="1"/>
  <c r="P40" i="1" s="1"/>
  <c r="L8" i="1"/>
  <c r="O9" i="1"/>
  <c r="P9" i="1" s="1"/>
  <c r="L12" i="1"/>
  <c r="M12" i="1" s="1"/>
  <c r="O13" i="1"/>
  <c r="P13" i="1" s="1"/>
  <c r="L16" i="1"/>
  <c r="O17" i="1"/>
  <c r="P17" i="1" s="1"/>
  <c r="L20" i="1"/>
  <c r="O23" i="1"/>
  <c r="S163" i="1"/>
  <c r="S162" i="1"/>
  <c r="S161" i="1"/>
  <c r="S157" i="1"/>
  <c r="S153" i="1"/>
  <c r="S149" i="1"/>
  <c r="S159" i="1"/>
  <c r="S154" i="1"/>
  <c r="S148" i="1"/>
  <c r="S156" i="1"/>
  <c r="S155" i="1"/>
  <c r="T155" i="1" s="1"/>
  <c r="U155" i="1" s="1"/>
  <c r="V155" i="1" s="1"/>
  <c r="S150" i="1"/>
  <c r="S147" i="1"/>
  <c r="S160" i="1"/>
  <c r="S152" i="1"/>
  <c r="S151" i="1"/>
  <c r="S158" i="1"/>
  <c r="S145" i="1"/>
  <c r="S144" i="1"/>
  <c r="S140" i="1"/>
  <c r="S136" i="1"/>
  <c r="S132" i="1"/>
  <c r="S143" i="1"/>
  <c r="S139" i="1"/>
  <c r="S135" i="1"/>
  <c r="S131" i="1"/>
  <c r="S127" i="1"/>
  <c r="S142" i="1"/>
  <c r="S138" i="1"/>
  <c r="S134" i="1"/>
  <c r="S146" i="1"/>
  <c r="S141" i="1"/>
  <c r="S137" i="1"/>
  <c r="S133" i="1"/>
  <c r="S124" i="1"/>
  <c r="S120" i="1"/>
  <c r="S128" i="1"/>
  <c r="S123" i="1"/>
  <c r="S130" i="1"/>
  <c r="S129" i="1"/>
  <c r="T129" i="1" s="1"/>
  <c r="U129" i="1" s="1"/>
  <c r="V129" i="1" s="1"/>
  <c r="S126" i="1"/>
  <c r="S122" i="1"/>
  <c r="S125" i="1"/>
  <c r="S121" i="1"/>
  <c r="T121" i="1" s="1"/>
  <c r="U121" i="1" s="1"/>
  <c r="V121" i="1" s="1"/>
  <c r="S119" i="1"/>
  <c r="S118" i="1"/>
  <c r="T118" i="1" s="1"/>
  <c r="U118" i="1" s="1"/>
  <c r="V118" i="1" s="1"/>
  <c r="S114" i="1"/>
  <c r="S110" i="1"/>
  <c r="S106" i="1"/>
  <c r="S102" i="1"/>
  <c r="S98" i="1"/>
  <c r="S94" i="1"/>
  <c r="T94" i="1" s="1"/>
  <c r="U94" i="1" s="1"/>
  <c r="V94" i="1" s="1"/>
  <c r="S90" i="1"/>
  <c r="S113" i="1"/>
  <c r="S109" i="1"/>
  <c r="S105" i="1"/>
  <c r="T105" i="1" s="1"/>
  <c r="U105" i="1" s="1"/>
  <c r="V105" i="1" s="1"/>
  <c r="S101" i="1"/>
  <c r="S97" i="1"/>
  <c r="S116" i="1"/>
  <c r="T116" i="1" s="1"/>
  <c r="U116" i="1" s="1"/>
  <c r="V116" i="1" s="1"/>
  <c r="S112" i="1"/>
  <c r="T112" i="1" s="1"/>
  <c r="U112" i="1" s="1"/>
  <c r="V112" i="1" s="1"/>
  <c r="S108" i="1"/>
  <c r="S104" i="1"/>
  <c r="S117" i="1"/>
  <c r="S115" i="1"/>
  <c r="T115" i="1" s="1"/>
  <c r="U115" i="1" s="1"/>
  <c r="V115" i="1" s="1"/>
  <c r="S111" i="1"/>
  <c r="S107" i="1"/>
  <c r="S103" i="1"/>
  <c r="S96" i="1"/>
  <c r="S93" i="1"/>
  <c r="S92" i="1"/>
  <c r="T92" i="1" s="1"/>
  <c r="U92" i="1" s="1"/>
  <c r="V92" i="1" s="1"/>
  <c r="S87" i="1"/>
  <c r="T87" i="1" s="1"/>
  <c r="U87" i="1" s="1"/>
  <c r="V87" i="1" s="1"/>
  <c r="S83" i="1"/>
  <c r="S79" i="1"/>
  <c r="S75" i="1"/>
  <c r="S71" i="1"/>
  <c r="T71" i="1" s="1"/>
  <c r="U71" i="1" s="1"/>
  <c r="V71" i="1" s="1"/>
  <c r="S67" i="1"/>
  <c r="S100" i="1"/>
  <c r="S86" i="1"/>
  <c r="S82" i="1"/>
  <c r="S78" i="1"/>
  <c r="S74" i="1"/>
  <c r="S70" i="1"/>
  <c r="S66" i="1"/>
  <c r="S95" i="1"/>
  <c r="T95" i="1" s="1"/>
  <c r="U95" i="1" s="1"/>
  <c r="V95" i="1" s="1"/>
  <c r="S89" i="1"/>
  <c r="S85" i="1"/>
  <c r="S81" i="1"/>
  <c r="T81" i="1" s="1"/>
  <c r="U81" i="1" s="1"/>
  <c r="V81" i="1" s="1"/>
  <c r="S77" i="1"/>
  <c r="S99" i="1"/>
  <c r="T99" i="1" s="1"/>
  <c r="U99" i="1" s="1"/>
  <c r="V99" i="1" s="1"/>
  <c r="S91" i="1"/>
  <c r="S88" i="1"/>
  <c r="S84" i="1"/>
  <c r="T84" i="1" s="1"/>
  <c r="U84" i="1" s="1"/>
  <c r="V84" i="1" s="1"/>
  <c r="S80" i="1"/>
  <c r="S76" i="1"/>
  <c r="S68" i="1"/>
  <c r="S63" i="1"/>
  <c r="S59" i="1"/>
  <c r="S55" i="1"/>
  <c r="S51" i="1"/>
  <c r="S47" i="1"/>
  <c r="S43" i="1"/>
  <c r="S39" i="1"/>
  <c r="T39" i="1" s="1"/>
  <c r="U39" i="1" s="1"/>
  <c r="V39" i="1" s="1"/>
  <c r="S35" i="1"/>
  <c r="T35" i="1" s="1"/>
  <c r="U35" i="1" s="1"/>
  <c r="V35" i="1" s="1"/>
  <c r="S31" i="1"/>
  <c r="T31" i="1" s="1"/>
  <c r="U31" i="1" s="1"/>
  <c r="V31" i="1" s="1"/>
  <c r="S29" i="1"/>
  <c r="T29" i="1" s="1"/>
  <c r="U29" i="1" s="1"/>
  <c r="V29" i="1" s="1"/>
  <c r="S27" i="1"/>
  <c r="T27" i="1" s="1"/>
  <c r="U27" i="1" s="1"/>
  <c r="V27" i="1" s="1"/>
  <c r="S72" i="1"/>
  <c r="S62" i="1"/>
  <c r="S58" i="1"/>
  <c r="S54" i="1"/>
  <c r="S50" i="1"/>
  <c r="S46" i="1"/>
  <c r="S42" i="1"/>
  <c r="S38" i="1"/>
  <c r="S69" i="1"/>
  <c r="T69" i="1" s="1"/>
  <c r="U69" i="1" s="1"/>
  <c r="V69" i="1" s="1"/>
  <c r="S65" i="1"/>
  <c r="T65" i="1" s="1"/>
  <c r="U65" i="1" s="1"/>
  <c r="V65" i="1" s="1"/>
  <c r="S61" i="1"/>
  <c r="S57" i="1"/>
  <c r="S53" i="1"/>
  <c r="T53" i="1" s="1"/>
  <c r="U53" i="1" s="1"/>
  <c r="V53" i="1" s="1"/>
  <c r="S49" i="1"/>
  <c r="T49" i="1" s="1"/>
  <c r="U49" i="1" s="1"/>
  <c r="V49" i="1" s="1"/>
  <c r="S45" i="1"/>
  <c r="S73" i="1"/>
  <c r="S64" i="1"/>
  <c r="S60" i="1"/>
  <c r="S56" i="1"/>
  <c r="S52" i="1"/>
  <c r="S48" i="1"/>
  <c r="T48" i="1" s="1"/>
  <c r="U48" i="1" s="1"/>
  <c r="V48" i="1" s="1"/>
  <c r="S44" i="1"/>
  <c r="T44" i="1" s="1"/>
  <c r="U44" i="1" s="1"/>
  <c r="V44" i="1" s="1"/>
  <c r="S40" i="1"/>
  <c r="T40" i="1" s="1"/>
  <c r="U40" i="1" s="1"/>
  <c r="V40" i="1" s="1"/>
  <c r="W163" i="1"/>
  <c r="W162" i="1"/>
  <c r="W161" i="1"/>
  <c r="W157" i="1"/>
  <c r="W153" i="1"/>
  <c r="W149" i="1"/>
  <c r="W160" i="1"/>
  <c r="W158" i="1"/>
  <c r="W148" i="1"/>
  <c r="X148" i="1" s="1"/>
  <c r="W159" i="1"/>
  <c r="W154" i="1"/>
  <c r="W147" i="1"/>
  <c r="W156" i="1"/>
  <c r="X156" i="1" s="1"/>
  <c r="W155" i="1"/>
  <c r="W150" i="1"/>
  <c r="W152" i="1"/>
  <c r="W151" i="1"/>
  <c r="X151" i="1" s="1"/>
  <c r="W145" i="1"/>
  <c r="W140" i="1"/>
  <c r="W136" i="1"/>
  <c r="W132" i="1"/>
  <c r="X132" i="1" s="1"/>
  <c r="W143" i="1"/>
  <c r="W139" i="1"/>
  <c r="W135" i="1"/>
  <c r="W131" i="1"/>
  <c r="X131" i="1" s="1"/>
  <c r="W127" i="1"/>
  <c r="W146" i="1"/>
  <c r="W144" i="1"/>
  <c r="W142" i="1"/>
  <c r="X142" i="1" s="1"/>
  <c r="W138" i="1"/>
  <c r="W134" i="1"/>
  <c r="W141" i="1"/>
  <c r="W137" i="1"/>
  <c r="X137" i="1" s="1"/>
  <c r="W133" i="1"/>
  <c r="X133" i="1" s="1"/>
  <c r="W124" i="1"/>
  <c r="W120" i="1"/>
  <c r="W116" i="1"/>
  <c r="W123" i="1"/>
  <c r="X123" i="1" s="1"/>
  <c r="W128" i="1"/>
  <c r="W126" i="1"/>
  <c r="W122" i="1"/>
  <c r="X122" i="1" s="1"/>
  <c r="W130" i="1"/>
  <c r="W129" i="1"/>
  <c r="W125" i="1"/>
  <c r="W121" i="1"/>
  <c r="X121" i="1" s="1"/>
  <c r="W117" i="1"/>
  <c r="X117" i="1" s="1"/>
  <c r="W114" i="1"/>
  <c r="W110" i="1"/>
  <c r="W106" i="1"/>
  <c r="X106" i="1" s="1"/>
  <c r="W102" i="1"/>
  <c r="X102" i="1" s="1"/>
  <c r="W98" i="1"/>
  <c r="W94" i="1"/>
  <c r="W90" i="1"/>
  <c r="X90" i="1" s="1"/>
  <c r="W119" i="1"/>
  <c r="W118" i="1"/>
  <c r="W113" i="1"/>
  <c r="W109" i="1"/>
  <c r="W105" i="1"/>
  <c r="W101" i="1"/>
  <c r="W97" i="1"/>
  <c r="W112" i="1"/>
  <c r="X112" i="1" s="1"/>
  <c r="W108" i="1"/>
  <c r="W104" i="1"/>
  <c r="W115" i="1"/>
  <c r="W111" i="1"/>
  <c r="X111" i="1" s="1"/>
  <c r="W107" i="1"/>
  <c r="W103" i="1"/>
  <c r="W95" i="1"/>
  <c r="W91" i="1"/>
  <c r="W87" i="1"/>
  <c r="W83" i="1"/>
  <c r="W79" i="1"/>
  <c r="W75" i="1"/>
  <c r="X75" i="1" s="1"/>
  <c r="Y75" i="1" s="1"/>
  <c r="W71" i="1"/>
  <c r="W67" i="1"/>
  <c r="W99" i="1"/>
  <c r="W93" i="1"/>
  <c r="X93" i="1" s="1"/>
  <c r="W92" i="1"/>
  <c r="W86" i="1"/>
  <c r="W82" i="1"/>
  <c r="W78" i="1"/>
  <c r="X78" i="1" s="1"/>
  <c r="W74" i="1"/>
  <c r="X74" i="1" s="1"/>
  <c r="W70" i="1"/>
  <c r="W66" i="1"/>
  <c r="W96" i="1"/>
  <c r="X96" i="1" s="1"/>
  <c r="W89" i="1"/>
  <c r="X89" i="1" s="1"/>
  <c r="W85" i="1"/>
  <c r="W81" i="1"/>
  <c r="W77" i="1"/>
  <c r="X77" i="1" s="1"/>
  <c r="W100" i="1"/>
  <c r="W88" i="1"/>
  <c r="W84" i="1"/>
  <c r="W80" i="1"/>
  <c r="X80" i="1" s="1"/>
  <c r="W76" i="1"/>
  <c r="X76" i="1" s="1"/>
  <c r="W69" i="1"/>
  <c r="W63" i="1"/>
  <c r="W59" i="1"/>
  <c r="X59" i="1" s="1"/>
  <c r="W55" i="1"/>
  <c r="X55" i="1" s="1"/>
  <c r="W51" i="1"/>
  <c r="W47" i="1"/>
  <c r="W43" i="1"/>
  <c r="X43" i="1" s="1"/>
  <c r="Y43" i="1" s="1"/>
  <c r="W39" i="1"/>
  <c r="X39" i="1" s="1"/>
  <c r="W35" i="1"/>
  <c r="W31" i="1"/>
  <c r="W29" i="1"/>
  <c r="W27" i="1"/>
  <c r="X27" i="1" s="1"/>
  <c r="W25" i="1"/>
  <c r="X25" i="1" s="1"/>
  <c r="W73" i="1"/>
  <c r="W62" i="1"/>
  <c r="X62" i="1" s="1"/>
  <c r="W58" i="1"/>
  <c r="X58" i="1" s="1"/>
  <c r="W54" i="1"/>
  <c r="W50" i="1"/>
  <c r="W46" i="1"/>
  <c r="W42" i="1"/>
  <c r="X42" i="1" s="1"/>
  <c r="W38" i="1"/>
  <c r="W34" i="1"/>
  <c r="W68" i="1"/>
  <c r="X68" i="1" s="1"/>
  <c r="W61" i="1"/>
  <c r="W57" i="1"/>
  <c r="W53" i="1"/>
  <c r="W49" i="1"/>
  <c r="W45" i="1"/>
  <c r="W72" i="1"/>
  <c r="W65" i="1"/>
  <c r="W64" i="1"/>
  <c r="X64" i="1" s="1"/>
  <c r="Y64" i="1" s="1"/>
  <c r="W60" i="1"/>
  <c r="W56" i="1"/>
  <c r="W52" i="1"/>
  <c r="W48" i="1"/>
  <c r="X48" i="1" s="1"/>
  <c r="Y48" i="1" s="1"/>
  <c r="W44" i="1"/>
  <c r="X44" i="1" s="1"/>
  <c r="Y44" i="1" s="1"/>
  <c r="W40" i="1"/>
  <c r="P29" i="1"/>
  <c r="AD35" i="1"/>
  <c r="AA30" i="1"/>
  <c r="AB30" i="1" s="1"/>
  <c r="AA163" i="1"/>
  <c r="AA162" i="1"/>
  <c r="AA161" i="1"/>
  <c r="AA157" i="1"/>
  <c r="AA153" i="1"/>
  <c r="AA149" i="1"/>
  <c r="AA152" i="1"/>
  <c r="AB152" i="1" s="1"/>
  <c r="AA151" i="1"/>
  <c r="AA148" i="1"/>
  <c r="AA158" i="1"/>
  <c r="AA147" i="1"/>
  <c r="AB147" i="1" s="1"/>
  <c r="AA160" i="1"/>
  <c r="AA159" i="1"/>
  <c r="AA154" i="1"/>
  <c r="AA146" i="1"/>
  <c r="AA156" i="1"/>
  <c r="AA155" i="1"/>
  <c r="AB155" i="1" s="1"/>
  <c r="AC155" i="1" s="1"/>
  <c r="AA150" i="1"/>
  <c r="AB150" i="1" s="1"/>
  <c r="AC150" i="1" s="1"/>
  <c r="AA145" i="1"/>
  <c r="AB145" i="1" s="1"/>
  <c r="AA144" i="1"/>
  <c r="AA140" i="1"/>
  <c r="AA136" i="1"/>
  <c r="AA132" i="1"/>
  <c r="AB132" i="1" s="1"/>
  <c r="AA143" i="1"/>
  <c r="AA139" i="1"/>
  <c r="AA135" i="1"/>
  <c r="AA131" i="1"/>
  <c r="AA127" i="1"/>
  <c r="AA142" i="1"/>
  <c r="AA138" i="1"/>
  <c r="AA134" i="1"/>
  <c r="AB134" i="1" s="1"/>
  <c r="AA141" i="1"/>
  <c r="AA137" i="1"/>
  <c r="AA133" i="1"/>
  <c r="AA129" i="1"/>
  <c r="AA124" i="1"/>
  <c r="AB124" i="1" s="1"/>
  <c r="AA120" i="1"/>
  <c r="AA116" i="1"/>
  <c r="AA130" i="1"/>
  <c r="AB130" i="1" s="1"/>
  <c r="AA123" i="1"/>
  <c r="AB123" i="1" s="1"/>
  <c r="AA126" i="1"/>
  <c r="AA122" i="1"/>
  <c r="AA128" i="1"/>
  <c r="AB128" i="1" s="1"/>
  <c r="AA125" i="1"/>
  <c r="AB125" i="1" s="1"/>
  <c r="AA121" i="1"/>
  <c r="AA114" i="1"/>
  <c r="AA110" i="1"/>
  <c r="AB110" i="1" s="1"/>
  <c r="AA106" i="1"/>
  <c r="AA102" i="1"/>
  <c r="AA98" i="1"/>
  <c r="AA94" i="1"/>
  <c r="AB94" i="1" s="1"/>
  <c r="AA90" i="1"/>
  <c r="AA117" i="1"/>
  <c r="AA113" i="1"/>
  <c r="AA109" i="1"/>
  <c r="AA105" i="1"/>
  <c r="AB105" i="1" s="1"/>
  <c r="AA101" i="1"/>
  <c r="AA97" i="1"/>
  <c r="AA119" i="1"/>
  <c r="AB119" i="1" s="1"/>
  <c r="AA118" i="1"/>
  <c r="AB118" i="1" s="1"/>
  <c r="AC118" i="1" s="1"/>
  <c r="AA112" i="1"/>
  <c r="AA108" i="1"/>
  <c r="AA104" i="1"/>
  <c r="AB104" i="1" s="1"/>
  <c r="AA115" i="1"/>
  <c r="AA111" i="1"/>
  <c r="AA107" i="1"/>
  <c r="AA103" i="1"/>
  <c r="AB103" i="1" s="1"/>
  <c r="AA96" i="1"/>
  <c r="AA87" i="1"/>
  <c r="AA83" i="1"/>
  <c r="AA79" i="1"/>
  <c r="AB79" i="1" s="1"/>
  <c r="AA75" i="1"/>
  <c r="AB75" i="1" s="1"/>
  <c r="AC75" i="1" s="1"/>
  <c r="AA71" i="1"/>
  <c r="AB71" i="1" s="1"/>
  <c r="AC71" i="1" s="1"/>
  <c r="AA67" i="1"/>
  <c r="AA100" i="1"/>
  <c r="AB100" i="1" s="1"/>
  <c r="AA91" i="1"/>
  <c r="AB91" i="1" s="1"/>
  <c r="AA86" i="1"/>
  <c r="AA82" i="1"/>
  <c r="AA78" i="1"/>
  <c r="AB78" i="1" s="1"/>
  <c r="AA74" i="1"/>
  <c r="AB74" i="1" s="1"/>
  <c r="AA70" i="1"/>
  <c r="AA66" i="1"/>
  <c r="AA95" i="1"/>
  <c r="AB95" i="1" s="1"/>
  <c r="AA93" i="1"/>
  <c r="AA92" i="1"/>
  <c r="AB92" i="1" s="1"/>
  <c r="AC92" i="1" s="1"/>
  <c r="AA89" i="1"/>
  <c r="AA85" i="1"/>
  <c r="AB85" i="1" s="1"/>
  <c r="AA81" i="1"/>
  <c r="AA77" i="1"/>
  <c r="AA99" i="1"/>
  <c r="AB99" i="1" s="1"/>
  <c r="AC99" i="1" s="1"/>
  <c r="AA88" i="1"/>
  <c r="AB88" i="1" s="1"/>
  <c r="AA84" i="1"/>
  <c r="AA80" i="1"/>
  <c r="AA76" i="1"/>
  <c r="AA68" i="1"/>
  <c r="AB68" i="1" s="1"/>
  <c r="AC68" i="1" s="1"/>
  <c r="AA65" i="1"/>
  <c r="AB65" i="1" s="1"/>
  <c r="AA63" i="1"/>
  <c r="AA59" i="1"/>
  <c r="AA55" i="1"/>
  <c r="AB55" i="1" s="1"/>
  <c r="AA51" i="1"/>
  <c r="AB51" i="1" s="1"/>
  <c r="AA47" i="1"/>
  <c r="AA43" i="1"/>
  <c r="AA39" i="1"/>
  <c r="AB39" i="1" s="1"/>
  <c r="AA35" i="1"/>
  <c r="AB35" i="1" s="1"/>
  <c r="AC35" i="1" s="1"/>
  <c r="AA31" i="1"/>
  <c r="AA29" i="1"/>
  <c r="AA27" i="1"/>
  <c r="AB27" i="1" s="1"/>
  <c r="AA25" i="1"/>
  <c r="AB25" i="1" s="1"/>
  <c r="AA72" i="1"/>
  <c r="AA62" i="1"/>
  <c r="AA58" i="1"/>
  <c r="AB58" i="1" s="1"/>
  <c r="AC58" i="1" s="1"/>
  <c r="AA54" i="1"/>
  <c r="AA50" i="1"/>
  <c r="AB50" i="1" s="1"/>
  <c r="AC50" i="1" s="1"/>
  <c r="AA46" i="1"/>
  <c r="AA42" i="1"/>
  <c r="AB42" i="1" s="1"/>
  <c r="AC42" i="1" s="1"/>
  <c r="AA38" i="1"/>
  <c r="AA34" i="1"/>
  <c r="AA69" i="1"/>
  <c r="AA61" i="1"/>
  <c r="AB61" i="1" s="1"/>
  <c r="AA57" i="1"/>
  <c r="AB57" i="1" s="1"/>
  <c r="AA53" i="1"/>
  <c r="AA49" i="1"/>
  <c r="AA45" i="1"/>
  <c r="AB45" i="1" s="1"/>
  <c r="AA73" i="1"/>
  <c r="AA64" i="1"/>
  <c r="AA60" i="1"/>
  <c r="AA56" i="1"/>
  <c r="AB56" i="1" s="1"/>
  <c r="AC56" i="1" s="1"/>
  <c r="AA52" i="1"/>
  <c r="AA48" i="1"/>
  <c r="AA44" i="1"/>
  <c r="AA40" i="1"/>
  <c r="AB40" i="1" s="1"/>
  <c r="AC40" i="1" s="1"/>
  <c r="P31" i="1"/>
  <c r="L32" i="1"/>
  <c r="W32" i="1"/>
  <c r="X32" i="1" s="1"/>
  <c r="S33" i="1"/>
  <c r="T33" i="1" s="1"/>
  <c r="U33" i="1" s="1"/>
  <c r="AB34" i="1"/>
  <c r="AC34" i="1" s="1"/>
  <c r="X34" i="1"/>
  <c r="Y34" i="1" s="1"/>
  <c r="S34" i="1"/>
  <c r="T34" i="1" s="1"/>
  <c r="U34" i="1" s="1"/>
  <c r="V34" i="1" s="1"/>
  <c r="Z34" i="1"/>
  <c r="L36" i="1"/>
  <c r="M40" i="1"/>
  <c r="N40" i="1" s="1"/>
  <c r="Q40" i="1" s="1"/>
  <c r="R40" i="1" s="1"/>
  <c r="X40" i="1"/>
  <c r="Y40" i="1" s="1"/>
  <c r="AA41" i="1"/>
  <c r="O4" i="1"/>
  <c r="P4" i="1" s="1"/>
  <c r="O7" i="1"/>
  <c r="P7" i="1" s="1"/>
  <c r="L9" i="1"/>
  <c r="O10" i="1"/>
  <c r="P10" i="1" s="1"/>
  <c r="L13" i="1"/>
  <c r="M13" i="1" s="1"/>
  <c r="O14" i="1"/>
  <c r="P14" i="1" s="1"/>
  <c r="L17" i="1"/>
  <c r="O18" i="1"/>
  <c r="P18" i="1" s="1"/>
  <c r="O21" i="1"/>
  <c r="P21" i="1" s="1"/>
  <c r="L23" i="1"/>
  <c r="M23" i="1" s="1"/>
  <c r="P23" i="1"/>
  <c r="O24" i="1"/>
  <c r="L26" i="1"/>
  <c r="L27" i="1"/>
  <c r="M27" i="1" s="1"/>
  <c r="L28" i="1"/>
  <c r="W28" i="1"/>
  <c r="L29" i="1"/>
  <c r="AB29" i="1"/>
  <c r="L30" i="1"/>
  <c r="W30" i="1"/>
  <c r="L31" i="1"/>
  <c r="AB31" i="1"/>
  <c r="S32" i="1"/>
  <c r="T32" i="1" s="1"/>
  <c r="U32" i="1" s="1"/>
  <c r="V32" i="1" s="1"/>
  <c r="O33" i="1"/>
  <c r="O34" i="1"/>
  <c r="P35" i="1"/>
  <c r="X35" i="1"/>
  <c r="Y35" i="1" s="1"/>
  <c r="O36" i="1"/>
  <c r="W36" i="1"/>
  <c r="S37" i="1"/>
  <c r="AA37" i="1"/>
  <c r="O41" i="1"/>
  <c r="AB43" i="1"/>
  <c r="AC43" i="1" s="1"/>
  <c r="T43" i="1"/>
  <c r="U43" i="1" s="1"/>
  <c r="V43" i="1" s="1"/>
  <c r="AB44" i="1"/>
  <c r="AC44" i="1" s="1"/>
  <c r="AB48" i="1"/>
  <c r="AC48" i="1" s="1"/>
  <c r="AB52" i="1"/>
  <c r="AC52" i="1" s="1"/>
  <c r="X52" i="1"/>
  <c r="Y52" i="1" s="1"/>
  <c r="T52" i="1"/>
  <c r="U52" i="1" s="1"/>
  <c r="V52" i="1" s="1"/>
  <c r="X56" i="1"/>
  <c r="Y56" i="1" s="1"/>
  <c r="T56" i="1"/>
  <c r="U56" i="1" s="1"/>
  <c r="V56" i="1" s="1"/>
  <c r="AB60" i="1"/>
  <c r="AC60" i="1" s="1"/>
  <c r="X60" i="1"/>
  <c r="Y60" i="1" s="1"/>
  <c r="T60" i="1"/>
  <c r="U60" i="1" s="1"/>
  <c r="V60" i="1" s="1"/>
  <c r="AB64" i="1"/>
  <c r="AC64" i="1" s="1"/>
  <c r="T64" i="1"/>
  <c r="U64" i="1" s="1"/>
  <c r="V64" i="1" s="1"/>
  <c r="L4" i="1"/>
  <c r="M4" i="1" s="1"/>
  <c r="L7" i="1"/>
  <c r="M7" i="1" s="1"/>
  <c r="L162" i="1"/>
  <c r="M162" i="1" s="1"/>
  <c r="L161" i="1"/>
  <c r="L160" i="1"/>
  <c r="L156" i="1"/>
  <c r="M156" i="1" s="1"/>
  <c r="L152" i="1"/>
  <c r="L163" i="1"/>
  <c r="M163" i="1" s="1"/>
  <c r="L158" i="1"/>
  <c r="L153" i="1"/>
  <c r="L147" i="1"/>
  <c r="L159" i="1"/>
  <c r="M159" i="1" s="1"/>
  <c r="N159" i="1" s="1"/>
  <c r="Q159" i="1" s="1"/>
  <c r="R159" i="1" s="1"/>
  <c r="L154" i="1"/>
  <c r="L146" i="1"/>
  <c r="L155" i="1"/>
  <c r="L150" i="1"/>
  <c r="M150" i="1" s="1"/>
  <c r="N150" i="1" s="1"/>
  <c r="Q150" i="1" s="1"/>
  <c r="R150" i="1" s="1"/>
  <c r="L149" i="1"/>
  <c r="L157" i="1"/>
  <c r="L151" i="1"/>
  <c r="L148" i="1"/>
  <c r="M148" i="1" s="1"/>
  <c r="N148" i="1" s="1"/>
  <c r="Q148" i="1" s="1"/>
  <c r="R148" i="1" s="1"/>
  <c r="L143" i="1"/>
  <c r="L139" i="1"/>
  <c r="L135" i="1"/>
  <c r="L144" i="1"/>
  <c r="L142" i="1"/>
  <c r="L138" i="1"/>
  <c r="L134" i="1"/>
  <c r="L130" i="1"/>
  <c r="L145" i="1"/>
  <c r="L141" i="1"/>
  <c r="L137" i="1"/>
  <c r="L133" i="1"/>
  <c r="L140" i="1"/>
  <c r="L136" i="1"/>
  <c r="L132" i="1"/>
  <c r="L123" i="1"/>
  <c r="L119" i="1"/>
  <c r="M119" i="1" s="1"/>
  <c r="L127" i="1"/>
  <c r="L126" i="1"/>
  <c r="L122" i="1"/>
  <c r="M122" i="1" s="1"/>
  <c r="L128" i="1"/>
  <c r="M128" i="1" s="1"/>
  <c r="N128" i="1" s="1"/>
  <c r="L125" i="1"/>
  <c r="L131" i="1"/>
  <c r="L129" i="1"/>
  <c r="N129" i="1" s="1"/>
  <c r="Q129" i="1" s="1"/>
  <c r="R129" i="1" s="1"/>
  <c r="L124" i="1"/>
  <c r="L120" i="1"/>
  <c r="L117" i="1"/>
  <c r="L113" i="1"/>
  <c r="M113" i="1" s="1"/>
  <c r="N113" i="1" s="1"/>
  <c r="Q113" i="1" s="1"/>
  <c r="R113" i="1" s="1"/>
  <c r="L109" i="1"/>
  <c r="L105" i="1"/>
  <c r="L101" i="1"/>
  <c r="L97" i="1"/>
  <c r="N97" i="1" s="1"/>
  <c r="Q97" i="1" s="1"/>
  <c r="R97" i="1" s="1"/>
  <c r="L93" i="1"/>
  <c r="M93" i="1" s="1"/>
  <c r="L121" i="1"/>
  <c r="L118" i="1"/>
  <c r="L116" i="1"/>
  <c r="L112" i="1"/>
  <c r="L108" i="1"/>
  <c r="L104" i="1"/>
  <c r="L100" i="1"/>
  <c r="M100" i="1" s="1"/>
  <c r="L96" i="1"/>
  <c r="M96" i="1" s="1"/>
  <c r="N96" i="1" s="1"/>
  <c r="L115" i="1"/>
  <c r="L111" i="1"/>
  <c r="L107" i="1"/>
  <c r="M107" i="1" s="1"/>
  <c r="L103" i="1"/>
  <c r="L114" i="1"/>
  <c r="L110" i="1"/>
  <c r="L106" i="1"/>
  <c r="M106" i="1" s="1"/>
  <c r="N106" i="1" s="1"/>
  <c r="Q106" i="1" s="1"/>
  <c r="R106" i="1" s="1"/>
  <c r="L102" i="1"/>
  <c r="M102" i="1" s="1"/>
  <c r="L91" i="1"/>
  <c r="L90" i="1"/>
  <c r="L86" i="1"/>
  <c r="M86" i="1" s="1"/>
  <c r="N86" i="1" s="1"/>
  <c r="L82" i="1"/>
  <c r="L78" i="1"/>
  <c r="L74" i="1"/>
  <c r="M74" i="1" s="1"/>
  <c r="L70" i="1"/>
  <c r="M70" i="1" s="1"/>
  <c r="L66" i="1"/>
  <c r="L95" i="1"/>
  <c r="L92" i="1"/>
  <c r="L89" i="1"/>
  <c r="N89" i="1" s="1"/>
  <c r="Q89" i="1" s="1"/>
  <c r="R89" i="1" s="1"/>
  <c r="L85" i="1"/>
  <c r="L81" i="1"/>
  <c r="L77" i="1"/>
  <c r="L73" i="1"/>
  <c r="M73" i="1" s="1"/>
  <c r="L69" i="1"/>
  <c r="L99" i="1"/>
  <c r="L94" i="1"/>
  <c r="L88" i="1"/>
  <c r="N88" i="1" s="1"/>
  <c r="Q88" i="1" s="1"/>
  <c r="R88" i="1" s="1"/>
  <c r="L84" i="1"/>
  <c r="L80" i="1"/>
  <c r="L76" i="1"/>
  <c r="L98" i="1"/>
  <c r="M98" i="1" s="1"/>
  <c r="L87" i="1"/>
  <c r="L83" i="1"/>
  <c r="L79" i="1"/>
  <c r="L72" i="1"/>
  <c r="L67" i="1"/>
  <c r="L62" i="1"/>
  <c r="L58" i="1"/>
  <c r="L54" i="1"/>
  <c r="M54" i="1" s="1"/>
  <c r="N54" i="1" s="1"/>
  <c r="Q54" i="1" s="1"/>
  <c r="R54" i="1" s="1"/>
  <c r="L50" i="1"/>
  <c r="L46" i="1"/>
  <c r="L42" i="1"/>
  <c r="L38" i="1"/>
  <c r="L34" i="1"/>
  <c r="M34" i="1" s="1"/>
  <c r="L75" i="1"/>
  <c r="L71" i="1"/>
  <c r="L61" i="1"/>
  <c r="L57" i="1"/>
  <c r="L53" i="1"/>
  <c r="L49" i="1"/>
  <c r="L45" i="1"/>
  <c r="L41" i="1"/>
  <c r="L37" i="1"/>
  <c r="M37" i="1" s="1"/>
  <c r="L64" i="1"/>
  <c r="L60" i="1"/>
  <c r="M60" i="1" s="1"/>
  <c r="N60" i="1" s="1"/>
  <c r="L56" i="1"/>
  <c r="L52" i="1"/>
  <c r="M52" i="1" s="1"/>
  <c r="L48" i="1"/>
  <c r="L44" i="1"/>
  <c r="L68" i="1"/>
  <c r="L65" i="1"/>
  <c r="L63" i="1"/>
  <c r="L59" i="1"/>
  <c r="M59" i="1" s="1"/>
  <c r="N59" i="1" s="1"/>
  <c r="Q59" i="1" s="1"/>
  <c r="R59" i="1" s="1"/>
  <c r="L55" i="1"/>
  <c r="L51" i="1"/>
  <c r="L47" i="1"/>
  <c r="L43" i="1"/>
  <c r="M43" i="1" s="1"/>
  <c r="L10" i="1"/>
  <c r="M10" i="1" s="1"/>
  <c r="O11" i="1"/>
  <c r="P11" i="1" s="1"/>
  <c r="L14" i="1"/>
  <c r="M14" i="1" s="1"/>
  <c r="O15" i="1"/>
  <c r="P15" i="1" s="1"/>
  <c r="L18" i="1"/>
  <c r="M18" i="1" s="1"/>
  <c r="O19" i="1"/>
  <c r="P19" i="1" s="1"/>
  <c r="L21" i="1"/>
  <c r="O22" i="1"/>
  <c r="P22" i="1" s="1"/>
  <c r="L24" i="1"/>
  <c r="M24" i="1" s="1"/>
  <c r="P24" i="1"/>
  <c r="O25" i="1"/>
  <c r="M26" i="1"/>
  <c r="N26" i="1" s="1"/>
  <c r="S26" i="1"/>
  <c r="T26" i="1" s="1"/>
  <c r="U26" i="1" s="1"/>
  <c r="V26" i="1" s="1"/>
  <c r="X26" i="1"/>
  <c r="M28" i="1"/>
  <c r="N28" i="1" s="1"/>
  <c r="S28" i="1"/>
  <c r="X28" i="1"/>
  <c r="Y28" i="1" s="1"/>
  <c r="M29" i="1"/>
  <c r="X29" i="1"/>
  <c r="S30" i="1"/>
  <c r="T30" i="1" s="1"/>
  <c r="U30" i="1" s="1"/>
  <c r="V30" i="1" s="1"/>
  <c r="X30" i="1"/>
  <c r="Y30" i="1" s="1"/>
  <c r="M31" i="1"/>
  <c r="N31" i="1" s="1"/>
  <c r="Q31" i="1" s="1"/>
  <c r="R31" i="1" s="1"/>
  <c r="X31" i="1"/>
  <c r="O32" i="1"/>
  <c r="P33" i="1"/>
  <c r="V33" i="1"/>
  <c r="AA33" i="1"/>
  <c r="AB33" i="1" s="1"/>
  <c r="AD34" i="1"/>
  <c r="M36" i="1"/>
  <c r="N36" i="1" s="1"/>
  <c r="Q36" i="1" s="1"/>
  <c r="R36" i="1" s="1"/>
  <c r="P36" i="1"/>
  <c r="X36" i="1"/>
  <c r="AB38" i="1"/>
  <c r="AC38" i="1" s="1"/>
  <c r="X38" i="1"/>
  <c r="Y38" i="1" s="1"/>
  <c r="T38" i="1"/>
  <c r="U38" i="1" s="1"/>
  <c r="V38" i="1" s="1"/>
  <c r="L39" i="1"/>
  <c r="S41" i="1"/>
  <c r="T41" i="1" s="1"/>
  <c r="U41" i="1" s="1"/>
  <c r="V41" i="1" s="1"/>
  <c r="AB46" i="1"/>
  <c r="AB54" i="1"/>
  <c r="AB62" i="1"/>
  <c r="O5" i="1"/>
  <c r="P5" i="1" s="1"/>
  <c r="L5" i="1"/>
  <c r="T5" i="1"/>
  <c r="U5" i="1" s="1"/>
  <c r="V5" i="1" s="1"/>
  <c r="O6" i="1"/>
  <c r="P6" i="1" s="1"/>
  <c r="O8" i="1"/>
  <c r="P8" i="1" s="1"/>
  <c r="L11" i="1"/>
  <c r="M11" i="1" s="1"/>
  <c r="T11" i="1"/>
  <c r="U11" i="1" s="1"/>
  <c r="V11" i="1" s="1"/>
  <c r="X11" i="1"/>
  <c r="O12" i="1"/>
  <c r="P12" i="1" s="1"/>
  <c r="L15" i="1"/>
  <c r="O16" i="1"/>
  <c r="P16" i="1" s="1"/>
  <c r="L19" i="1"/>
  <c r="X19" i="1"/>
  <c r="O20" i="1"/>
  <c r="P20" i="1" s="1"/>
  <c r="L22" i="1"/>
  <c r="P162" i="1"/>
  <c r="P161" i="1"/>
  <c r="P160" i="1"/>
  <c r="P156" i="1"/>
  <c r="P152" i="1"/>
  <c r="P157" i="1"/>
  <c r="P151" i="1"/>
  <c r="P158" i="1"/>
  <c r="P153" i="1"/>
  <c r="P146" i="1"/>
  <c r="P159" i="1"/>
  <c r="P149" i="1"/>
  <c r="P163" i="1"/>
  <c r="P148" i="1"/>
  <c r="P145" i="1"/>
  <c r="P143" i="1"/>
  <c r="P135" i="1"/>
  <c r="P142" i="1"/>
  <c r="P134" i="1"/>
  <c r="P130" i="1"/>
  <c r="P144" i="1"/>
  <c r="P133" i="1"/>
  <c r="P140" i="1"/>
  <c r="P132" i="1"/>
  <c r="P129" i="1"/>
  <c r="P123" i="1"/>
  <c r="P131" i="1"/>
  <c r="P126" i="1"/>
  <c r="P122" i="1"/>
  <c r="P127" i="1"/>
  <c r="P125" i="1"/>
  <c r="P128" i="1"/>
  <c r="P124" i="1"/>
  <c r="P113" i="1"/>
  <c r="P109" i="1"/>
  <c r="P101" i="1"/>
  <c r="P97" i="1"/>
  <c r="P93" i="1"/>
  <c r="P112" i="1"/>
  <c r="P108" i="1"/>
  <c r="P100" i="1"/>
  <c r="P118" i="1"/>
  <c r="P115" i="1"/>
  <c r="P107" i="1"/>
  <c r="P103" i="1"/>
  <c r="P110" i="1"/>
  <c r="P106" i="1"/>
  <c r="P102" i="1"/>
  <c r="P99" i="1"/>
  <c r="P94" i="1"/>
  <c r="P90" i="1"/>
  <c r="P86" i="1"/>
  <c r="P78" i="1"/>
  <c r="P74" i="1"/>
  <c r="P70" i="1"/>
  <c r="P66" i="1"/>
  <c r="P91" i="1"/>
  <c r="P89" i="1"/>
  <c r="P77" i="1"/>
  <c r="P73" i="1"/>
  <c r="P88" i="1"/>
  <c r="P84" i="1"/>
  <c r="P95" i="1"/>
  <c r="P87" i="1"/>
  <c r="P79" i="1"/>
  <c r="P75" i="1"/>
  <c r="P65" i="1"/>
  <c r="P58" i="1"/>
  <c r="P54" i="1"/>
  <c r="P50" i="1"/>
  <c r="P42" i="1"/>
  <c r="P38" i="1"/>
  <c r="P34" i="1"/>
  <c r="P57" i="1"/>
  <c r="P53" i="1"/>
  <c r="P41" i="1"/>
  <c r="P72" i="1"/>
  <c r="P64" i="1"/>
  <c r="P60" i="1"/>
  <c r="P56" i="1"/>
  <c r="P52" i="1"/>
  <c r="P48" i="1"/>
  <c r="P44" i="1"/>
  <c r="P71" i="1"/>
  <c r="P63" i="1"/>
  <c r="P59" i="1"/>
  <c r="P55" i="1"/>
  <c r="P51" i="1"/>
  <c r="P47" i="1"/>
  <c r="P43" i="1"/>
  <c r="L25" i="1"/>
  <c r="P25" i="1"/>
  <c r="O26" i="1"/>
  <c r="P26" i="1" s="1"/>
  <c r="O28" i="1"/>
  <c r="P28" i="1" s="1"/>
  <c r="T28" i="1"/>
  <c r="U28" i="1" s="1"/>
  <c r="V28" i="1" s="1"/>
  <c r="Z28" i="1"/>
  <c r="N29" i="1"/>
  <c r="Q29" i="1" s="1"/>
  <c r="R29" i="1" s="1"/>
  <c r="O30" i="1"/>
  <c r="P30" i="1" s="1"/>
  <c r="Z30" i="1"/>
  <c r="P32" i="1"/>
  <c r="AA32" i="1"/>
  <c r="AB32" i="1" s="1"/>
  <c r="L33" i="1"/>
  <c r="W33" i="1"/>
  <c r="X33" i="1" s="1"/>
  <c r="L35" i="1"/>
  <c r="S36" i="1"/>
  <c r="T36" i="1" s="1"/>
  <c r="U36" i="1" s="1"/>
  <c r="V36" i="1" s="1"/>
  <c r="AA36" i="1"/>
  <c r="AB36" i="1" s="1"/>
  <c r="AB37" i="1"/>
  <c r="AC37" i="1" s="1"/>
  <c r="T37" i="1"/>
  <c r="U37" i="1" s="1"/>
  <c r="V37" i="1" s="1"/>
  <c r="O37" i="1"/>
  <c r="P37" i="1" s="1"/>
  <c r="W37" i="1"/>
  <c r="X37" i="1" s="1"/>
  <c r="Z38" i="1"/>
  <c r="M41" i="1"/>
  <c r="N41" i="1" s="1"/>
  <c r="Q41" i="1" s="1"/>
  <c r="R41" i="1" s="1"/>
  <c r="AB41" i="1"/>
  <c r="W41" i="1"/>
  <c r="X41" i="1" s="1"/>
  <c r="X45" i="1"/>
  <c r="T45" i="1"/>
  <c r="U45" i="1" s="1"/>
  <c r="V45" i="1" s="1"/>
  <c r="M49" i="1"/>
  <c r="AB49" i="1"/>
  <c r="X49" i="1"/>
  <c r="N49" i="1"/>
  <c r="M53" i="1"/>
  <c r="N53" i="1" s="1"/>
  <c r="Q53" i="1" s="1"/>
  <c r="R53" i="1" s="1"/>
  <c r="AB53" i="1"/>
  <c r="X53" i="1"/>
  <c r="M57" i="1"/>
  <c r="N57" i="1" s="1"/>
  <c r="Q57" i="1" s="1"/>
  <c r="R57" i="1" s="1"/>
  <c r="X57" i="1"/>
  <c r="T57" i="1"/>
  <c r="U57" i="1" s="1"/>
  <c r="V57" i="1" s="1"/>
  <c r="X61" i="1"/>
  <c r="T61" i="1"/>
  <c r="U61" i="1" s="1"/>
  <c r="V61" i="1" s="1"/>
  <c r="M66" i="1"/>
  <c r="N66" i="1" s="1"/>
  <c r="Q66" i="1" s="1"/>
  <c r="R66" i="1" s="1"/>
  <c r="M67" i="1"/>
  <c r="N67" i="1" s="1"/>
  <c r="M42" i="1"/>
  <c r="M46" i="1"/>
  <c r="N46" i="1" s="1"/>
  <c r="Q46" i="1" s="1"/>
  <c r="R46" i="1" s="1"/>
  <c r="T47" i="1"/>
  <c r="U47" i="1" s="1"/>
  <c r="V47" i="1" s="1"/>
  <c r="X47" i="1"/>
  <c r="AB47" i="1"/>
  <c r="M50" i="1"/>
  <c r="N50" i="1" s="1"/>
  <c r="Q50" i="1" s="1"/>
  <c r="R50" i="1" s="1"/>
  <c r="T51" i="1"/>
  <c r="U51" i="1" s="1"/>
  <c r="V51" i="1" s="1"/>
  <c r="X51" i="1"/>
  <c r="T55" i="1"/>
  <c r="U55" i="1" s="1"/>
  <c r="V55" i="1" s="1"/>
  <c r="M58" i="1"/>
  <c r="N58" i="1" s="1"/>
  <c r="Q58" i="1" s="1"/>
  <c r="R58" i="1" s="1"/>
  <c r="T59" i="1"/>
  <c r="U59" i="1" s="1"/>
  <c r="V59" i="1" s="1"/>
  <c r="AB59" i="1"/>
  <c r="M62" i="1"/>
  <c r="N62" i="1" s="1"/>
  <c r="Q62" i="1" s="1"/>
  <c r="R62" i="1" s="1"/>
  <c r="T63" i="1"/>
  <c r="U63" i="1" s="1"/>
  <c r="V63" i="1" s="1"/>
  <c r="X63" i="1"/>
  <c r="AB63" i="1"/>
  <c r="T68" i="1"/>
  <c r="U68" i="1" s="1"/>
  <c r="V68" i="1" s="1"/>
  <c r="X71" i="1"/>
  <c r="T74" i="1"/>
  <c r="U74" i="1" s="1"/>
  <c r="V74" i="1" s="1"/>
  <c r="N74" i="1"/>
  <c r="Q74" i="1" s="1"/>
  <c r="R74" i="1" s="1"/>
  <c r="M75" i="1"/>
  <c r="N75" i="1" s="1"/>
  <c r="T75" i="1"/>
  <c r="U75" i="1" s="1"/>
  <c r="V75" i="1" s="1"/>
  <c r="M76" i="1"/>
  <c r="N76" i="1" s="1"/>
  <c r="Q76" i="1" s="1"/>
  <c r="R76" i="1" s="1"/>
  <c r="AB76" i="1"/>
  <c r="T76" i="1"/>
  <c r="U76" i="1" s="1"/>
  <c r="V76" i="1" s="1"/>
  <c r="M79" i="1"/>
  <c r="N79" i="1" s="1"/>
  <c r="Q79" i="1" s="1"/>
  <c r="R79" i="1" s="1"/>
  <c r="X79" i="1"/>
  <c r="T79" i="1"/>
  <c r="U79" i="1" s="1"/>
  <c r="V79" i="1" s="1"/>
  <c r="N83" i="1"/>
  <c r="Q83" i="1" s="1"/>
  <c r="R83" i="1" s="1"/>
  <c r="M83" i="1"/>
  <c r="AB83" i="1"/>
  <c r="X83" i="1"/>
  <c r="T83" i="1"/>
  <c r="U83" i="1" s="1"/>
  <c r="V83" i="1" s="1"/>
  <c r="AB87" i="1"/>
  <c r="X87" i="1"/>
  <c r="T91" i="1"/>
  <c r="U91" i="1" s="1"/>
  <c r="V91" i="1" s="1"/>
  <c r="X91" i="1"/>
  <c r="M91" i="1"/>
  <c r="N91" i="1" s="1"/>
  <c r="M47" i="1"/>
  <c r="N47" i="1" s="1"/>
  <c r="M51" i="1"/>
  <c r="N51" i="1" s="1"/>
  <c r="M55" i="1"/>
  <c r="N55" i="1" s="1"/>
  <c r="Q55" i="1" s="1"/>
  <c r="R55" i="1" s="1"/>
  <c r="M63" i="1"/>
  <c r="N63" i="1" s="1"/>
  <c r="M65" i="1"/>
  <c r="N65" i="1" s="1"/>
  <c r="X65" i="1"/>
  <c r="AB66" i="1"/>
  <c r="X66" i="1"/>
  <c r="T66" i="1"/>
  <c r="U66" i="1" s="1"/>
  <c r="V66" i="1" s="1"/>
  <c r="X67" i="1"/>
  <c r="X72" i="1"/>
  <c r="M77" i="1"/>
  <c r="AB77" i="1"/>
  <c r="T77" i="1"/>
  <c r="U77" i="1" s="1"/>
  <c r="V77" i="1" s="1"/>
  <c r="N77" i="1"/>
  <c r="M81" i="1"/>
  <c r="N81" i="1" s="1"/>
  <c r="Q81" i="1" s="1"/>
  <c r="R81" i="1" s="1"/>
  <c r="AB81" i="1"/>
  <c r="X81" i="1"/>
  <c r="AB82" i="1"/>
  <c r="X85" i="1"/>
  <c r="T85" i="1"/>
  <c r="U85" i="1" s="1"/>
  <c r="V85" i="1" s="1"/>
  <c r="AB86" i="1"/>
  <c r="M89" i="1"/>
  <c r="AB89" i="1"/>
  <c r="T89" i="1"/>
  <c r="U89" i="1" s="1"/>
  <c r="V89" i="1" s="1"/>
  <c r="T90" i="1"/>
  <c r="U90" i="1" s="1"/>
  <c r="V90" i="1" s="1"/>
  <c r="M68" i="1"/>
  <c r="AB70" i="1"/>
  <c r="X70" i="1"/>
  <c r="T70" i="1"/>
  <c r="U70" i="1" s="1"/>
  <c r="V70" i="1" s="1"/>
  <c r="AB73" i="1"/>
  <c r="X73" i="1"/>
  <c r="T73" i="1"/>
  <c r="U73" i="1" s="1"/>
  <c r="V73" i="1" s="1"/>
  <c r="X94" i="1"/>
  <c r="M94" i="1"/>
  <c r="N94" i="1" s="1"/>
  <c r="Q94" i="1" s="1"/>
  <c r="R94" i="1" s="1"/>
  <c r="X98" i="1"/>
  <c r="AB98" i="1"/>
  <c r="T98" i="1"/>
  <c r="U98" i="1" s="1"/>
  <c r="V98" i="1" s="1"/>
  <c r="T42" i="1"/>
  <c r="U42" i="1" s="1"/>
  <c r="V42" i="1" s="1"/>
  <c r="T46" i="1"/>
  <c r="U46" i="1" s="1"/>
  <c r="V46" i="1" s="1"/>
  <c r="X46" i="1"/>
  <c r="T50" i="1"/>
  <c r="U50" i="1" s="1"/>
  <c r="V50" i="1" s="1"/>
  <c r="X50" i="1"/>
  <c r="T54" i="1"/>
  <c r="U54" i="1" s="1"/>
  <c r="V54" i="1" s="1"/>
  <c r="X54" i="1"/>
  <c r="T58" i="1"/>
  <c r="U58" i="1" s="1"/>
  <c r="V58" i="1" s="1"/>
  <c r="T62" i="1"/>
  <c r="U62" i="1" s="1"/>
  <c r="V62" i="1" s="1"/>
  <c r="T67" i="1"/>
  <c r="U67" i="1" s="1"/>
  <c r="V67" i="1" s="1"/>
  <c r="AB67" i="1"/>
  <c r="M69" i="1"/>
  <c r="N69" i="1" s="1"/>
  <c r="Q69" i="1" s="1"/>
  <c r="R69" i="1" s="1"/>
  <c r="AB69" i="1"/>
  <c r="X69" i="1"/>
  <c r="M71" i="1"/>
  <c r="N71" i="1" s="1"/>
  <c r="T72" i="1"/>
  <c r="U72" i="1" s="1"/>
  <c r="V72" i="1" s="1"/>
  <c r="AB72" i="1"/>
  <c r="M80" i="1"/>
  <c r="N80" i="1" s="1"/>
  <c r="Q80" i="1" s="1"/>
  <c r="R80" i="1" s="1"/>
  <c r="AB80" i="1"/>
  <c r="T80" i="1"/>
  <c r="U80" i="1" s="1"/>
  <c r="V80" i="1" s="1"/>
  <c r="M84" i="1"/>
  <c r="N84" i="1" s="1"/>
  <c r="Q84" i="1" s="1"/>
  <c r="R84" i="1" s="1"/>
  <c r="AB84" i="1"/>
  <c r="X84" i="1"/>
  <c r="M88" i="1"/>
  <c r="X88" i="1"/>
  <c r="T88" i="1"/>
  <c r="U88" i="1" s="1"/>
  <c r="V88" i="1" s="1"/>
  <c r="M78" i="1"/>
  <c r="N78" i="1" s="1"/>
  <c r="Q78" i="1" s="1"/>
  <c r="R78" i="1" s="1"/>
  <c r="M82" i="1"/>
  <c r="M90" i="1"/>
  <c r="N90" i="1" s="1"/>
  <c r="AB90" i="1"/>
  <c r="M95" i="1"/>
  <c r="N95" i="1" s="1"/>
  <c r="Q95" i="1" s="1"/>
  <c r="R95" i="1" s="1"/>
  <c r="X95" i="1"/>
  <c r="AB97" i="1"/>
  <c r="X97" i="1"/>
  <c r="T97" i="1"/>
  <c r="U97" i="1" s="1"/>
  <c r="V97" i="1" s="1"/>
  <c r="X100" i="1"/>
  <c r="T100" i="1"/>
  <c r="U100" i="1" s="1"/>
  <c r="V100" i="1" s="1"/>
  <c r="AB109" i="1"/>
  <c r="N110" i="1"/>
  <c r="Q110" i="1" s="1"/>
  <c r="R110" i="1" s="1"/>
  <c r="AB113" i="1"/>
  <c r="N82" i="1"/>
  <c r="Q82" i="1" s="1"/>
  <c r="R82" i="1" s="1"/>
  <c r="AB96" i="1"/>
  <c r="T96" i="1"/>
  <c r="U96" i="1" s="1"/>
  <c r="V96" i="1" s="1"/>
  <c r="M104" i="1"/>
  <c r="X104" i="1"/>
  <c r="T104" i="1"/>
  <c r="U104" i="1" s="1"/>
  <c r="V104" i="1" s="1"/>
  <c r="N104" i="1"/>
  <c r="M108" i="1"/>
  <c r="AB108" i="1"/>
  <c r="X108" i="1"/>
  <c r="T108" i="1"/>
  <c r="U108" i="1" s="1"/>
  <c r="V108" i="1" s="1"/>
  <c r="N108" i="1"/>
  <c r="M112" i="1"/>
  <c r="N112" i="1" s="1"/>
  <c r="Q112" i="1" s="1"/>
  <c r="R112" i="1" s="1"/>
  <c r="AB112" i="1"/>
  <c r="X116" i="1"/>
  <c r="AB116" i="1"/>
  <c r="M97" i="1"/>
  <c r="AB101" i="1"/>
  <c r="T78" i="1"/>
  <c r="U78" i="1" s="1"/>
  <c r="V78" i="1" s="1"/>
  <c r="T82" i="1"/>
  <c r="U82" i="1" s="1"/>
  <c r="V82" i="1" s="1"/>
  <c r="X82" i="1"/>
  <c r="T86" i="1"/>
  <c r="U86" i="1" s="1"/>
  <c r="V86" i="1" s="1"/>
  <c r="X86" i="1"/>
  <c r="M92" i="1"/>
  <c r="N92" i="1" s="1"/>
  <c r="Q92" i="1" s="1"/>
  <c r="R92" i="1" s="1"/>
  <c r="X92" i="1"/>
  <c r="AB93" i="1"/>
  <c r="T93" i="1"/>
  <c r="U93" i="1" s="1"/>
  <c r="V93" i="1" s="1"/>
  <c r="N93" i="1"/>
  <c r="Q93" i="1" s="1"/>
  <c r="R93" i="1" s="1"/>
  <c r="M99" i="1"/>
  <c r="N99" i="1" s="1"/>
  <c r="Q99" i="1" s="1"/>
  <c r="R99" i="1" s="1"/>
  <c r="X99" i="1"/>
  <c r="N102" i="1"/>
  <c r="AB102" i="1"/>
  <c r="T102" i="1"/>
  <c r="U102" i="1" s="1"/>
  <c r="V102" i="1" s="1"/>
  <c r="M103" i="1"/>
  <c r="N103" i="1" s="1"/>
  <c r="Q103" i="1" s="1"/>
  <c r="R103" i="1" s="1"/>
  <c r="X103" i="1"/>
  <c r="T103" i="1"/>
  <c r="U103" i="1" s="1"/>
  <c r="V103" i="1" s="1"/>
  <c r="AB107" i="1"/>
  <c r="X107" i="1"/>
  <c r="T107" i="1"/>
  <c r="U107" i="1" s="1"/>
  <c r="V107" i="1" s="1"/>
  <c r="N111" i="1"/>
  <c r="Q111" i="1" s="1"/>
  <c r="R111" i="1" s="1"/>
  <c r="M111" i="1"/>
  <c r="AB111" i="1"/>
  <c r="T111" i="1"/>
  <c r="U111" i="1" s="1"/>
  <c r="V111" i="1" s="1"/>
  <c r="M115" i="1"/>
  <c r="N115" i="1" s="1"/>
  <c r="Q115" i="1" s="1"/>
  <c r="R115" i="1" s="1"/>
  <c r="AB115" i="1"/>
  <c r="X115" i="1"/>
  <c r="M101" i="1"/>
  <c r="M105" i="1"/>
  <c r="N105" i="1" s="1"/>
  <c r="Q105" i="1" s="1"/>
  <c r="R105" i="1" s="1"/>
  <c r="T106" i="1"/>
  <c r="U106" i="1" s="1"/>
  <c r="V106" i="1" s="1"/>
  <c r="AB106" i="1"/>
  <c r="M109" i="1"/>
  <c r="N109" i="1" s="1"/>
  <c r="Q109" i="1" s="1"/>
  <c r="R109" i="1" s="1"/>
  <c r="T110" i="1"/>
  <c r="U110" i="1" s="1"/>
  <c r="V110" i="1" s="1"/>
  <c r="X110" i="1"/>
  <c r="T114" i="1"/>
  <c r="U114" i="1" s="1"/>
  <c r="V114" i="1" s="1"/>
  <c r="X114" i="1"/>
  <c r="AB114" i="1"/>
  <c r="M117" i="1"/>
  <c r="N117" i="1" s="1"/>
  <c r="Q117" i="1" s="1"/>
  <c r="R117" i="1" s="1"/>
  <c r="AB122" i="1"/>
  <c r="T122" i="1"/>
  <c r="U122" i="1" s="1"/>
  <c r="V122" i="1" s="1"/>
  <c r="AB129" i="1"/>
  <c r="M110" i="1"/>
  <c r="M114" i="1"/>
  <c r="N114" i="1" s="1"/>
  <c r="Q114" i="1" s="1"/>
  <c r="R114" i="1" s="1"/>
  <c r="T117" i="1"/>
  <c r="U117" i="1" s="1"/>
  <c r="V117" i="1" s="1"/>
  <c r="AB120" i="1"/>
  <c r="X120" i="1"/>
  <c r="T120" i="1"/>
  <c r="U120" i="1" s="1"/>
  <c r="V120" i="1" s="1"/>
  <c r="M121" i="1"/>
  <c r="N121" i="1" s="1"/>
  <c r="Q121" i="1" s="1"/>
  <c r="R121" i="1" s="1"/>
  <c r="M126" i="1"/>
  <c r="AB126" i="1"/>
  <c r="X126" i="1"/>
  <c r="T126" i="1"/>
  <c r="U126" i="1" s="1"/>
  <c r="V126" i="1" s="1"/>
  <c r="N126" i="1"/>
  <c r="AB121" i="1"/>
  <c r="T128" i="1"/>
  <c r="U128" i="1" s="1"/>
  <c r="V128" i="1" s="1"/>
  <c r="X128" i="1"/>
  <c r="T101" i="1"/>
  <c r="U101" i="1" s="1"/>
  <c r="V101" i="1" s="1"/>
  <c r="X101" i="1"/>
  <c r="X105" i="1"/>
  <c r="T109" i="1"/>
  <c r="U109" i="1" s="1"/>
  <c r="V109" i="1" s="1"/>
  <c r="X109" i="1"/>
  <c r="T113" i="1"/>
  <c r="U113" i="1" s="1"/>
  <c r="V113" i="1" s="1"/>
  <c r="X113" i="1"/>
  <c r="AB117" i="1"/>
  <c r="M118" i="1"/>
  <c r="N118" i="1" s="1"/>
  <c r="Q118" i="1" s="1"/>
  <c r="R118" i="1" s="1"/>
  <c r="X118" i="1"/>
  <c r="X119" i="1"/>
  <c r="T119" i="1"/>
  <c r="U119" i="1" s="1"/>
  <c r="V119" i="1" s="1"/>
  <c r="N119" i="1"/>
  <c r="Q119" i="1" s="1"/>
  <c r="R119" i="1" s="1"/>
  <c r="M120" i="1"/>
  <c r="N120" i="1" s="1"/>
  <c r="Q120" i="1" s="1"/>
  <c r="R120" i="1" s="1"/>
  <c r="M125" i="1"/>
  <c r="N125" i="1" s="1"/>
  <c r="Q125" i="1" s="1"/>
  <c r="R125" i="1" s="1"/>
  <c r="X125" i="1"/>
  <c r="T125" i="1"/>
  <c r="U125" i="1" s="1"/>
  <c r="V125" i="1" s="1"/>
  <c r="X127" i="1"/>
  <c r="M127" i="1"/>
  <c r="AB127" i="1"/>
  <c r="T127" i="1"/>
  <c r="U127" i="1" s="1"/>
  <c r="V127" i="1" s="1"/>
  <c r="N127" i="1"/>
  <c r="Q127" i="1" s="1"/>
  <c r="R127" i="1" s="1"/>
  <c r="T131" i="1"/>
  <c r="U131" i="1" s="1"/>
  <c r="V131" i="1" s="1"/>
  <c r="M123" i="1"/>
  <c r="N123" i="1" s="1"/>
  <c r="Q123" i="1" s="1"/>
  <c r="R123" i="1" s="1"/>
  <c r="T124" i="1"/>
  <c r="U124" i="1" s="1"/>
  <c r="V124" i="1" s="1"/>
  <c r="X124" i="1"/>
  <c r="M124" i="1"/>
  <c r="N124" i="1" s="1"/>
  <c r="M129" i="1"/>
  <c r="X129" i="1"/>
  <c r="X130" i="1"/>
  <c r="T130" i="1"/>
  <c r="U130" i="1" s="1"/>
  <c r="V130" i="1" s="1"/>
  <c r="AB133" i="1"/>
  <c r="T133" i="1"/>
  <c r="U133" i="1" s="1"/>
  <c r="V133" i="1" s="1"/>
  <c r="M134" i="1"/>
  <c r="N137" i="1"/>
  <c r="Q137" i="1" s="1"/>
  <c r="R137" i="1" s="1"/>
  <c r="M137" i="1"/>
  <c r="AB137" i="1"/>
  <c r="T137" i="1"/>
  <c r="U137" i="1" s="1"/>
  <c r="V137" i="1" s="1"/>
  <c r="M138" i="1"/>
  <c r="M141" i="1"/>
  <c r="N141" i="1" s="1"/>
  <c r="Q141" i="1" s="1"/>
  <c r="R141" i="1" s="1"/>
  <c r="AB141" i="1"/>
  <c r="X141" i="1"/>
  <c r="T141" i="1"/>
  <c r="U141" i="1" s="1"/>
  <c r="V141" i="1" s="1"/>
  <c r="M142" i="1"/>
  <c r="AB131" i="1"/>
  <c r="M131" i="1"/>
  <c r="T132" i="1"/>
  <c r="U132" i="1" s="1"/>
  <c r="V132" i="1" s="1"/>
  <c r="AB144" i="1"/>
  <c r="X144" i="1"/>
  <c r="T144" i="1"/>
  <c r="U144" i="1" s="1"/>
  <c r="V144" i="1" s="1"/>
  <c r="M144" i="1"/>
  <c r="N144" i="1" s="1"/>
  <c r="Q144" i="1" s="1"/>
  <c r="R144" i="1" s="1"/>
  <c r="T123" i="1"/>
  <c r="U123" i="1" s="1"/>
  <c r="V123" i="1" s="1"/>
  <c r="M132" i="1"/>
  <c r="N132" i="1" s="1"/>
  <c r="Q132" i="1" s="1"/>
  <c r="R132" i="1" s="1"/>
  <c r="AB135" i="1"/>
  <c r="X135" i="1"/>
  <c r="T135" i="1"/>
  <c r="U135" i="1" s="1"/>
  <c r="V135" i="1" s="1"/>
  <c r="M135" i="1"/>
  <c r="N135" i="1" s="1"/>
  <c r="Q135" i="1" s="1"/>
  <c r="R135" i="1" s="1"/>
  <c r="AB139" i="1"/>
  <c r="X139" i="1"/>
  <c r="T139" i="1"/>
  <c r="U139" i="1" s="1"/>
  <c r="V139" i="1" s="1"/>
  <c r="M139" i="1"/>
  <c r="N139" i="1" s="1"/>
  <c r="Q139" i="1" s="1"/>
  <c r="R139" i="1" s="1"/>
  <c r="AB143" i="1"/>
  <c r="X143" i="1"/>
  <c r="T143" i="1"/>
  <c r="U143" i="1" s="1"/>
  <c r="V143" i="1" s="1"/>
  <c r="N143" i="1"/>
  <c r="Q143" i="1" s="1"/>
  <c r="R143" i="1" s="1"/>
  <c r="M143" i="1"/>
  <c r="N134" i="1"/>
  <c r="Q134" i="1" s="1"/>
  <c r="R134" i="1" s="1"/>
  <c r="T136" i="1"/>
  <c r="U136" i="1" s="1"/>
  <c r="V136" i="1" s="1"/>
  <c r="X136" i="1"/>
  <c r="AB136" i="1"/>
  <c r="N138" i="1"/>
  <c r="Q138" i="1" s="1"/>
  <c r="R138" i="1" s="1"/>
  <c r="T140" i="1"/>
  <c r="U140" i="1" s="1"/>
  <c r="V140" i="1" s="1"/>
  <c r="X140" i="1"/>
  <c r="AB140" i="1"/>
  <c r="N142" i="1"/>
  <c r="Q142" i="1" s="1"/>
  <c r="R142" i="1" s="1"/>
  <c r="T145" i="1"/>
  <c r="U145" i="1" s="1"/>
  <c r="V145" i="1" s="1"/>
  <c r="M152" i="1"/>
  <c r="N152" i="1" s="1"/>
  <c r="Q152" i="1" s="1"/>
  <c r="R152" i="1" s="1"/>
  <c r="M136" i="1"/>
  <c r="N136" i="1" s="1"/>
  <c r="Q136" i="1" s="1"/>
  <c r="R136" i="1" s="1"/>
  <c r="M140" i="1"/>
  <c r="X145" i="1"/>
  <c r="M146" i="1"/>
  <c r="N146" i="1" s="1"/>
  <c r="Q146" i="1" s="1"/>
  <c r="R146" i="1" s="1"/>
  <c r="X149" i="1"/>
  <c r="AB149" i="1"/>
  <c r="M149" i="1"/>
  <c r="N149" i="1" s="1"/>
  <c r="Q149" i="1" s="1"/>
  <c r="R149" i="1" s="1"/>
  <c r="T149" i="1"/>
  <c r="U149" i="1" s="1"/>
  <c r="V149" i="1" s="1"/>
  <c r="X150" i="1"/>
  <c r="AB159" i="1"/>
  <c r="T134" i="1"/>
  <c r="U134" i="1" s="1"/>
  <c r="V134" i="1" s="1"/>
  <c r="X134" i="1"/>
  <c r="T138" i="1"/>
  <c r="U138" i="1" s="1"/>
  <c r="V138" i="1" s="1"/>
  <c r="X138" i="1"/>
  <c r="AB138" i="1"/>
  <c r="T142" i="1"/>
  <c r="U142" i="1" s="1"/>
  <c r="V142" i="1" s="1"/>
  <c r="AB142" i="1"/>
  <c r="N145" i="1"/>
  <c r="Q145" i="1" s="1"/>
  <c r="R145" i="1" s="1"/>
  <c r="X154" i="1"/>
  <c r="M154" i="1"/>
  <c r="N154" i="1" s="1"/>
  <c r="Q154" i="1" s="1"/>
  <c r="R154" i="1" s="1"/>
  <c r="AB154" i="1"/>
  <c r="T154" i="1"/>
  <c r="U154" i="1" s="1"/>
  <c r="V154" i="1" s="1"/>
  <c r="M145" i="1"/>
  <c r="X147" i="1"/>
  <c r="T147" i="1"/>
  <c r="U147" i="1" s="1"/>
  <c r="V147" i="1" s="1"/>
  <c r="M147" i="1"/>
  <c r="N147" i="1" s="1"/>
  <c r="Q147" i="1" s="1"/>
  <c r="R147" i="1" s="1"/>
  <c r="AB151" i="1"/>
  <c r="AB153" i="1"/>
  <c r="T157" i="1"/>
  <c r="U157" i="1" s="1"/>
  <c r="V157" i="1" s="1"/>
  <c r="X157" i="1"/>
  <c r="M157" i="1"/>
  <c r="N157" i="1" s="1"/>
  <c r="Q157" i="1" s="1"/>
  <c r="R157" i="1" s="1"/>
  <c r="AB157" i="1"/>
  <c r="X158" i="1"/>
  <c r="T163" i="1"/>
  <c r="U163" i="1" s="1"/>
  <c r="V163" i="1" s="1"/>
  <c r="T148" i="1"/>
  <c r="U148" i="1" s="1"/>
  <c r="V148" i="1" s="1"/>
  <c r="AB148" i="1"/>
  <c r="M153" i="1"/>
  <c r="N153" i="1" s="1"/>
  <c r="Q153" i="1" s="1"/>
  <c r="R153" i="1" s="1"/>
  <c r="X153" i="1"/>
  <c r="M158" i="1"/>
  <c r="T159" i="1"/>
  <c r="U159" i="1" s="1"/>
  <c r="V159" i="1" s="1"/>
  <c r="M151" i="1"/>
  <c r="N151" i="1" s="1"/>
  <c r="Q151" i="1" s="1"/>
  <c r="R151" i="1" s="1"/>
  <c r="X152" i="1"/>
  <c r="T152" i="1"/>
  <c r="U152" i="1" s="1"/>
  <c r="V152" i="1" s="1"/>
  <c r="T153" i="1"/>
  <c r="U153" i="1" s="1"/>
  <c r="V153" i="1" s="1"/>
  <c r="N158" i="1"/>
  <c r="Q158" i="1" s="1"/>
  <c r="R158" i="1" s="1"/>
  <c r="T158" i="1"/>
  <c r="U158" i="1" s="1"/>
  <c r="V158" i="1" s="1"/>
  <c r="T146" i="1"/>
  <c r="U146" i="1" s="1"/>
  <c r="V146" i="1" s="1"/>
  <c r="X146" i="1"/>
  <c r="AB146" i="1"/>
  <c r="T151" i="1"/>
  <c r="U151" i="1" s="1"/>
  <c r="V151" i="1" s="1"/>
  <c r="M155" i="1"/>
  <c r="N155" i="1" s="1"/>
  <c r="Q155" i="1" s="1"/>
  <c r="R155" i="1" s="1"/>
  <c r="X155" i="1"/>
  <c r="AB156" i="1"/>
  <c r="T156" i="1"/>
  <c r="U156" i="1" s="1"/>
  <c r="V156" i="1" s="1"/>
  <c r="N156" i="1"/>
  <c r="Q156" i="1" s="1"/>
  <c r="R156" i="1" s="1"/>
  <c r="X163" i="1"/>
  <c r="T150" i="1"/>
  <c r="U150" i="1" s="1"/>
  <c r="V150" i="1" s="1"/>
  <c r="AB158" i="1"/>
  <c r="X159" i="1"/>
  <c r="M160" i="1"/>
  <c r="N160" i="1" s="1"/>
  <c r="Q160" i="1" s="1"/>
  <c r="R160" i="1" s="1"/>
  <c r="AB162" i="1"/>
  <c r="X162" i="1"/>
  <c r="T162" i="1"/>
  <c r="U162" i="1" s="1"/>
  <c r="V162" i="1" s="1"/>
  <c r="N162" i="1"/>
  <c r="Q162" i="1" s="1"/>
  <c r="R162" i="1" s="1"/>
  <c r="AB163" i="1"/>
  <c r="T160" i="1"/>
  <c r="U160" i="1" s="1"/>
  <c r="V160" i="1" s="1"/>
  <c r="X160" i="1"/>
  <c r="AB160" i="1"/>
  <c r="T161" i="1"/>
  <c r="U161" i="1" s="1"/>
  <c r="V161" i="1" s="1"/>
  <c r="X161" i="1"/>
  <c r="AB161" i="1"/>
  <c r="M45" i="1" l="1"/>
  <c r="N45" i="1" s="1"/>
  <c r="Q45" i="1" s="1"/>
  <c r="R45" i="1" s="1"/>
  <c r="M61" i="1"/>
  <c r="N61" i="1" s="1"/>
  <c r="Q61" i="1" s="1"/>
  <c r="R61" i="1" s="1"/>
  <c r="Q86" i="1"/>
  <c r="R86" i="1" s="1"/>
  <c r="Q124" i="1"/>
  <c r="R124" i="1" s="1"/>
  <c r="M116" i="1"/>
  <c r="N116" i="1" s="1"/>
  <c r="Q116" i="1" s="1"/>
  <c r="R116" i="1" s="1"/>
  <c r="Q51" i="1"/>
  <c r="R51" i="1" s="1"/>
  <c r="AD42" i="1"/>
  <c r="N163" i="1"/>
  <c r="Q163" i="1" s="1"/>
  <c r="R163" i="1" s="1"/>
  <c r="Q102" i="1"/>
  <c r="R102" i="1" s="1"/>
  <c r="Q108" i="1"/>
  <c r="R108" i="1" s="1"/>
  <c r="M161" i="1"/>
  <c r="N161" i="1" s="1"/>
  <c r="Q161" i="1" s="1"/>
  <c r="R161" i="1" s="1"/>
  <c r="M130" i="1"/>
  <c r="N130" i="1" s="1"/>
  <c r="Q130" i="1" s="1"/>
  <c r="R130" i="1" s="1"/>
  <c r="AE130" i="1" s="1"/>
  <c r="N107" i="1"/>
  <c r="Q107" i="1" s="1"/>
  <c r="R107" i="1" s="1"/>
  <c r="N100" i="1"/>
  <c r="Q100" i="1" s="1"/>
  <c r="R100" i="1" s="1"/>
  <c r="Q71" i="1"/>
  <c r="R71" i="1" s="1"/>
  <c r="M72" i="1"/>
  <c r="N72" i="1" s="1"/>
  <c r="Q72" i="1" s="1"/>
  <c r="R72" i="1" s="1"/>
  <c r="AE72" i="1" s="1"/>
  <c r="Q67" i="1"/>
  <c r="R67" i="1" s="1"/>
  <c r="M30" i="1"/>
  <c r="N30" i="1" s="1"/>
  <c r="Q30" i="1" s="1"/>
  <c r="R30" i="1" s="1"/>
  <c r="AE30" i="1" s="1"/>
  <c r="N68" i="1"/>
  <c r="Q68" i="1" s="1"/>
  <c r="R68" i="1" s="1"/>
  <c r="N87" i="1"/>
  <c r="Q87" i="1" s="1"/>
  <c r="R87" i="1" s="1"/>
  <c r="AE87" i="1" s="1"/>
  <c r="M87" i="1"/>
  <c r="M85" i="1"/>
  <c r="N85" i="1" s="1"/>
  <c r="Q85" i="1" s="1"/>
  <c r="R85" i="1" s="1"/>
  <c r="Q96" i="1"/>
  <c r="R96" i="1" s="1"/>
  <c r="Q128" i="1"/>
  <c r="R128" i="1" s="1"/>
  <c r="N140" i="1"/>
  <c r="Q140" i="1" s="1"/>
  <c r="R140" i="1" s="1"/>
  <c r="M133" i="1"/>
  <c r="N133" i="1" s="1"/>
  <c r="Q133" i="1" s="1"/>
  <c r="R133" i="1" s="1"/>
  <c r="N122" i="1"/>
  <c r="Q122" i="1" s="1"/>
  <c r="R122" i="1" s="1"/>
  <c r="AE122" i="1" s="1"/>
  <c r="Q90" i="1"/>
  <c r="R90" i="1" s="1"/>
  <c r="N98" i="1"/>
  <c r="Q98" i="1" s="1"/>
  <c r="R98" i="1" s="1"/>
  <c r="Q65" i="1"/>
  <c r="R65" i="1" s="1"/>
  <c r="AC31" i="1"/>
  <c r="AD31" i="1"/>
  <c r="Q126" i="1"/>
  <c r="R126" i="1" s="1"/>
  <c r="Q104" i="1"/>
  <c r="R104" i="1" s="1"/>
  <c r="Q63" i="1"/>
  <c r="R63" i="1" s="1"/>
  <c r="Q47" i="1"/>
  <c r="R47" i="1" s="1"/>
  <c r="Q49" i="1"/>
  <c r="R49" i="1" s="1"/>
  <c r="Q77" i="1"/>
  <c r="R77" i="1" s="1"/>
  <c r="Q91" i="1"/>
  <c r="R91" i="1" s="1"/>
  <c r="Q75" i="1"/>
  <c r="R75" i="1" s="1"/>
  <c r="Y37" i="1"/>
  <c r="Z37" i="1"/>
  <c r="Y41" i="1"/>
  <c r="Z41" i="1"/>
  <c r="AC163" i="1"/>
  <c r="AD163" i="1"/>
  <c r="Y142" i="1"/>
  <c r="Z142" i="1"/>
  <c r="AC149" i="1"/>
  <c r="AD149" i="1"/>
  <c r="AC133" i="1"/>
  <c r="AD133" i="1"/>
  <c r="Y127" i="1"/>
  <c r="Z127" i="1"/>
  <c r="AC121" i="1"/>
  <c r="AD121" i="1"/>
  <c r="AC126" i="1"/>
  <c r="AD126" i="1"/>
  <c r="AC120" i="1"/>
  <c r="AD120" i="1"/>
  <c r="AC129" i="1"/>
  <c r="AD129" i="1"/>
  <c r="AC115" i="1"/>
  <c r="AD115" i="1"/>
  <c r="Y111" i="1"/>
  <c r="Z111" i="1"/>
  <c r="AC102" i="1"/>
  <c r="AD102" i="1"/>
  <c r="Y82" i="1"/>
  <c r="Z82" i="1"/>
  <c r="AC108" i="1"/>
  <c r="AD108" i="1"/>
  <c r="Y90" i="1"/>
  <c r="Z90" i="1"/>
  <c r="AC80" i="1"/>
  <c r="AD80" i="1"/>
  <c r="AC69" i="1"/>
  <c r="AD69" i="1"/>
  <c r="Y62" i="1"/>
  <c r="Z62" i="1"/>
  <c r="Y54" i="1"/>
  <c r="Z54" i="1"/>
  <c r="Y46" i="1"/>
  <c r="Z46" i="1"/>
  <c r="Y94" i="1"/>
  <c r="Z94" i="1"/>
  <c r="AC73" i="1"/>
  <c r="AD73" i="1"/>
  <c r="AC70" i="1"/>
  <c r="AD70" i="1"/>
  <c r="Y89" i="1"/>
  <c r="Z89" i="1"/>
  <c r="Y81" i="1"/>
  <c r="Z81" i="1"/>
  <c r="Y67" i="1"/>
  <c r="Z67" i="1"/>
  <c r="Y66" i="1"/>
  <c r="Z66" i="1"/>
  <c r="Y87" i="1"/>
  <c r="Z87" i="1"/>
  <c r="AC76" i="1"/>
  <c r="AD76" i="1"/>
  <c r="Y74" i="1"/>
  <c r="Z74" i="1"/>
  <c r="Y57" i="1"/>
  <c r="Z57" i="1"/>
  <c r="Y49" i="1"/>
  <c r="Z49" i="1"/>
  <c r="AC36" i="1"/>
  <c r="AD36" i="1"/>
  <c r="Y33" i="1"/>
  <c r="Z33" i="1"/>
  <c r="N25" i="1"/>
  <c r="Q25" i="1" s="1"/>
  <c r="R25" i="1" s="1"/>
  <c r="M25" i="1"/>
  <c r="M22" i="1"/>
  <c r="N22" i="1" s="1"/>
  <c r="Q22" i="1" s="1"/>
  <c r="R22" i="1" s="1"/>
  <c r="M19" i="1"/>
  <c r="N19" i="1" s="1"/>
  <c r="Q19" i="1" s="1"/>
  <c r="R19" i="1" s="1"/>
  <c r="Y36" i="1"/>
  <c r="Z36" i="1"/>
  <c r="AE36" i="1" s="1"/>
  <c r="N48" i="1"/>
  <c r="Q48" i="1" s="1"/>
  <c r="R48" i="1" s="1"/>
  <c r="M48" i="1"/>
  <c r="M64" i="1"/>
  <c r="N64" i="1" s="1"/>
  <c r="Q64" i="1" s="1"/>
  <c r="R64" i="1" s="1"/>
  <c r="N42" i="1"/>
  <c r="Q42" i="1" s="1"/>
  <c r="R42" i="1" s="1"/>
  <c r="Y32" i="1"/>
  <c r="Z32" i="1"/>
  <c r="Y155" i="1"/>
  <c r="Z155" i="1"/>
  <c r="AC159" i="1"/>
  <c r="AD159" i="1"/>
  <c r="Y145" i="1"/>
  <c r="Z145" i="1"/>
  <c r="Y140" i="1"/>
  <c r="Z140" i="1"/>
  <c r="Y136" i="1"/>
  <c r="Z136" i="1"/>
  <c r="Y139" i="1"/>
  <c r="Z139" i="1"/>
  <c r="AC145" i="1"/>
  <c r="AD145" i="1"/>
  <c r="AC141" i="1"/>
  <c r="AD141" i="1"/>
  <c r="Y124" i="1"/>
  <c r="Z124" i="1"/>
  <c r="AC160" i="1"/>
  <c r="AD160" i="1"/>
  <c r="AC158" i="1"/>
  <c r="AD158" i="1"/>
  <c r="AC146" i="1"/>
  <c r="AD146" i="1"/>
  <c r="Y148" i="1"/>
  <c r="Z148" i="1"/>
  <c r="Y158" i="1"/>
  <c r="Z158" i="1"/>
  <c r="AE158" i="1" s="1"/>
  <c r="Y147" i="1"/>
  <c r="Z147" i="1"/>
  <c r="AC134" i="1"/>
  <c r="AD134" i="1"/>
  <c r="Y150" i="1"/>
  <c r="Z150" i="1"/>
  <c r="AC139" i="1"/>
  <c r="AD139" i="1"/>
  <c r="Y123" i="1"/>
  <c r="Z123" i="1"/>
  <c r="Y144" i="1"/>
  <c r="Z144" i="1"/>
  <c r="Y132" i="1"/>
  <c r="Z132" i="1"/>
  <c r="Y131" i="1"/>
  <c r="Z131" i="1"/>
  <c r="Y137" i="1"/>
  <c r="Z137" i="1"/>
  <c r="Y130" i="1"/>
  <c r="Z130" i="1"/>
  <c r="Y119" i="1"/>
  <c r="Z119" i="1"/>
  <c r="Y109" i="1"/>
  <c r="Z109" i="1"/>
  <c r="Y101" i="1"/>
  <c r="Z101" i="1"/>
  <c r="Y128" i="1"/>
  <c r="Z128" i="1"/>
  <c r="Y122" i="1"/>
  <c r="Z122" i="1"/>
  <c r="AC114" i="1"/>
  <c r="AD114" i="1"/>
  <c r="AC110" i="1"/>
  <c r="AD110" i="1"/>
  <c r="AC106" i="1"/>
  <c r="AD106" i="1"/>
  <c r="AC111" i="1"/>
  <c r="AD111" i="1"/>
  <c r="Y107" i="1"/>
  <c r="Z107" i="1"/>
  <c r="Y93" i="1"/>
  <c r="Z93" i="1"/>
  <c r="AC101" i="1"/>
  <c r="AD101" i="1"/>
  <c r="Y112" i="1"/>
  <c r="Z112" i="1"/>
  <c r="Y104" i="1"/>
  <c r="Z104" i="1"/>
  <c r="Y96" i="1"/>
  <c r="Z96" i="1"/>
  <c r="Y117" i="1"/>
  <c r="Z117" i="1"/>
  <c r="AC109" i="1"/>
  <c r="AD109" i="1"/>
  <c r="Y100" i="1"/>
  <c r="Z100" i="1"/>
  <c r="Y97" i="1"/>
  <c r="Z97" i="1"/>
  <c r="Y88" i="1"/>
  <c r="Z88" i="1"/>
  <c r="AC98" i="1"/>
  <c r="AD98" i="1"/>
  <c r="Y68" i="1"/>
  <c r="Z68" i="1"/>
  <c r="AC89" i="1"/>
  <c r="AD89" i="1"/>
  <c r="AC82" i="1"/>
  <c r="AD82" i="1"/>
  <c r="AC81" i="1"/>
  <c r="AD81" i="1"/>
  <c r="Y72" i="1"/>
  <c r="Z72" i="1"/>
  <c r="AC66" i="1"/>
  <c r="AD66" i="1"/>
  <c r="AC91" i="1"/>
  <c r="AD91" i="1"/>
  <c r="AC87" i="1"/>
  <c r="AD87" i="1"/>
  <c r="Y83" i="1"/>
  <c r="Z83" i="1"/>
  <c r="AC74" i="1"/>
  <c r="AD74" i="1"/>
  <c r="AC63" i="1"/>
  <c r="AD63" i="1"/>
  <c r="AC59" i="1"/>
  <c r="AD59" i="1"/>
  <c r="AC55" i="1"/>
  <c r="AD55" i="1"/>
  <c r="AC51" i="1"/>
  <c r="AD51" i="1"/>
  <c r="AC47" i="1"/>
  <c r="AD47" i="1"/>
  <c r="AC57" i="1"/>
  <c r="AD57" i="1"/>
  <c r="AC49" i="1"/>
  <c r="AD49" i="1"/>
  <c r="M15" i="1"/>
  <c r="N15" i="1" s="1"/>
  <c r="Q15" i="1" s="1"/>
  <c r="R15" i="1" s="1"/>
  <c r="Y29" i="1"/>
  <c r="Z29" i="1"/>
  <c r="N37" i="1"/>
  <c r="Q37" i="1" s="1"/>
  <c r="R37" i="1" s="1"/>
  <c r="Q60" i="1"/>
  <c r="R60" i="1" s="1"/>
  <c r="Y25" i="1"/>
  <c r="Z25" i="1"/>
  <c r="AC162" i="1"/>
  <c r="AD162" i="1"/>
  <c r="Y163" i="1"/>
  <c r="Z163" i="1"/>
  <c r="Y151" i="1"/>
  <c r="Z151" i="1"/>
  <c r="AC148" i="1"/>
  <c r="AD148" i="1"/>
  <c r="Y157" i="1"/>
  <c r="Z157" i="1"/>
  <c r="AC151" i="1"/>
  <c r="AD151" i="1"/>
  <c r="Y156" i="1"/>
  <c r="Z156" i="1"/>
  <c r="Y146" i="1"/>
  <c r="Z146" i="1"/>
  <c r="Y152" i="1"/>
  <c r="Z152" i="1"/>
  <c r="Y153" i="1"/>
  <c r="Z153" i="1"/>
  <c r="AC157" i="1"/>
  <c r="AD157" i="1"/>
  <c r="AC147" i="1"/>
  <c r="AD147" i="1"/>
  <c r="AC154" i="1"/>
  <c r="AD154" i="1"/>
  <c r="AE145" i="1"/>
  <c r="AC138" i="1"/>
  <c r="AD138" i="1"/>
  <c r="Y134" i="1"/>
  <c r="Z134" i="1"/>
  <c r="AE134" i="1" s="1"/>
  <c r="Y149" i="1"/>
  <c r="Z149" i="1"/>
  <c r="AE149" i="1" s="1"/>
  <c r="Y143" i="1"/>
  <c r="Z143" i="1"/>
  <c r="AE139" i="1"/>
  <c r="Y135" i="1"/>
  <c r="Z135" i="1"/>
  <c r="AC144" i="1"/>
  <c r="AD144" i="1"/>
  <c r="AC132" i="1"/>
  <c r="AD132" i="1"/>
  <c r="AC131" i="1"/>
  <c r="AD131" i="1"/>
  <c r="AC137" i="1"/>
  <c r="AD137" i="1"/>
  <c r="AC130" i="1"/>
  <c r="AD130" i="1"/>
  <c r="AC127" i="1"/>
  <c r="AD127" i="1"/>
  <c r="Y125" i="1"/>
  <c r="Z125" i="1"/>
  <c r="AC119" i="1"/>
  <c r="AD119" i="1"/>
  <c r="AC117" i="1"/>
  <c r="AD117" i="1"/>
  <c r="AC123" i="1"/>
  <c r="AD123" i="1"/>
  <c r="AC122" i="1"/>
  <c r="AD122" i="1"/>
  <c r="Y114" i="1"/>
  <c r="Z114" i="1"/>
  <c r="AE114" i="1" s="1"/>
  <c r="Y110" i="1"/>
  <c r="Z110" i="1"/>
  <c r="AE110" i="1" s="1"/>
  <c r="Y106" i="1"/>
  <c r="Z106" i="1"/>
  <c r="AE106" i="1" s="1"/>
  <c r="AC107" i="1"/>
  <c r="AD107" i="1"/>
  <c r="Y103" i="1"/>
  <c r="Z103" i="1"/>
  <c r="AE97" i="1"/>
  <c r="AC93" i="1"/>
  <c r="AD93" i="1"/>
  <c r="AE93" i="1" s="1"/>
  <c r="Y86" i="1"/>
  <c r="Z86" i="1"/>
  <c r="Y78" i="1"/>
  <c r="Z78" i="1"/>
  <c r="AC116" i="1"/>
  <c r="AD116" i="1"/>
  <c r="AC112" i="1"/>
  <c r="AD112" i="1"/>
  <c r="AC104" i="1"/>
  <c r="AD104" i="1"/>
  <c r="AE104" i="1" s="1"/>
  <c r="AC96" i="1"/>
  <c r="AD96" i="1"/>
  <c r="AC100" i="1"/>
  <c r="AD100" i="1"/>
  <c r="AE100" i="1" s="1"/>
  <c r="AC97" i="1"/>
  <c r="AD97" i="1"/>
  <c r="AC90" i="1"/>
  <c r="AD90" i="1"/>
  <c r="AC88" i="1"/>
  <c r="AD88" i="1"/>
  <c r="Y84" i="1"/>
  <c r="Z84" i="1"/>
  <c r="AE84" i="1" s="1"/>
  <c r="AC67" i="1"/>
  <c r="AD67" i="1"/>
  <c r="Y58" i="1"/>
  <c r="Z58" i="1"/>
  <c r="Y50" i="1"/>
  <c r="Z50" i="1"/>
  <c r="Y42" i="1"/>
  <c r="Z42" i="1"/>
  <c r="AC94" i="1"/>
  <c r="AD94" i="1"/>
  <c r="AE89" i="1"/>
  <c r="Y85" i="1"/>
  <c r="Z85" i="1"/>
  <c r="AE81" i="1"/>
  <c r="Y77" i="1"/>
  <c r="Z77" i="1"/>
  <c r="AE77" i="1" s="1"/>
  <c r="AE66" i="1"/>
  <c r="Y65" i="1"/>
  <c r="Z65" i="1"/>
  <c r="AC83" i="1"/>
  <c r="AD83" i="1"/>
  <c r="Y79" i="1"/>
  <c r="Z79" i="1"/>
  <c r="AE74" i="1"/>
  <c r="Y71" i="1"/>
  <c r="Z71" i="1"/>
  <c r="Y63" i="1"/>
  <c r="Z63" i="1"/>
  <c r="AE63" i="1" s="1"/>
  <c r="Y59" i="1"/>
  <c r="Z59" i="1"/>
  <c r="AE59" i="1" s="1"/>
  <c r="Y55" i="1"/>
  <c r="Z55" i="1"/>
  <c r="AE55" i="1" s="1"/>
  <c r="Y51" i="1"/>
  <c r="Z51" i="1"/>
  <c r="AE51" i="1" s="1"/>
  <c r="Y47" i="1"/>
  <c r="Z47" i="1"/>
  <c r="AE47" i="1" s="1"/>
  <c r="AC65" i="1"/>
  <c r="AD65" i="1"/>
  <c r="Y61" i="1"/>
  <c r="Z61" i="1"/>
  <c r="AE57" i="1"/>
  <c r="Y53" i="1"/>
  <c r="Z53" i="1"/>
  <c r="AE49" i="1"/>
  <c r="Y45" i="1"/>
  <c r="Z45" i="1"/>
  <c r="AC41" i="1"/>
  <c r="AD41" i="1"/>
  <c r="AE41" i="1" s="1"/>
  <c r="M35" i="1"/>
  <c r="N35" i="1"/>
  <c r="Q35" i="1" s="1"/>
  <c r="R35" i="1" s="1"/>
  <c r="M33" i="1"/>
  <c r="N33" i="1" s="1"/>
  <c r="Q33" i="1" s="1"/>
  <c r="R33" i="1" s="1"/>
  <c r="M39" i="1"/>
  <c r="N39" i="1" s="1"/>
  <c r="Q39" i="1" s="1"/>
  <c r="R39" i="1" s="1"/>
  <c r="AE39" i="1" s="1"/>
  <c r="AD37" i="1"/>
  <c r="AC33" i="1"/>
  <c r="AD33" i="1"/>
  <c r="Y31" i="1"/>
  <c r="Z31" i="1"/>
  <c r="AE31" i="1" s="1"/>
  <c r="Q28" i="1"/>
  <c r="R28" i="1" s="1"/>
  <c r="AE28" i="1" s="1"/>
  <c r="AD25" i="1"/>
  <c r="AC25" i="1"/>
  <c r="AC30" i="1"/>
  <c r="AD30" i="1"/>
  <c r="Y27" i="1"/>
  <c r="Z27" i="1"/>
  <c r="Y39" i="1"/>
  <c r="Z39" i="1"/>
  <c r="Q6" i="1"/>
  <c r="R6" i="1" s="1"/>
  <c r="Y154" i="1"/>
  <c r="Z154" i="1"/>
  <c r="AE154" i="1" s="1"/>
  <c r="AC161" i="1"/>
  <c r="AD161" i="1"/>
  <c r="Y160" i="1"/>
  <c r="Z160" i="1"/>
  <c r="AE160" i="1" s="1"/>
  <c r="Y159" i="1"/>
  <c r="Z159" i="1"/>
  <c r="AE159" i="1" s="1"/>
  <c r="Y161" i="1"/>
  <c r="Z161" i="1"/>
  <c r="Y162" i="1"/>
  <c r="Z162" i="1"/>
  <c r="AE162" i="1" s="1"/>
  <c r="AC156" i="1"/>
  <c r="AD156" i="1"/>
  <c r="AE156" i="1" s="1"/>
  <c r="AC152" i="1"/>
  <c r="AD152" i="1"/>
  <c r="AE146" i="1"/>
  <c r="AC153" i="1"/>
  <c r="AD153" i="1"/>
  <c r="AE153" i="1" s="1"/>
  <c r="AC142" i="1"/>
  <c r="AD142" i="1"/>
  <c r="AE142" i="1" s="1"/>
  <c r="Y138" i="1"/>
  <c r="Z138" i="1"/>
  <c r="AE138" i="1" s="1"/>
  <c r="AC140" i="1"/>
  <c r="AD140" i="1"/>
  <c r="AC136" i="1"/>
  <c r="AD136" i="1"/>
  <c r="AC143" i="1"/>
  <c r="AD143" i="1"/>
  <c r="AC135" i="1"/>
  <c r="AD135" i="1"/>
  <c r="Y141" i="1"/>
  <c r="Z141" i="1"/>
  <c r="AE141" i="1" s="1"/>
  <c r="Y133" i="1"/>
  <c r="Z133" i="1"/>
  <c r="Y129" i="1"/>
  <c r="Z129" i="1"/>
  <c r="AE129" i="1" s="1"/>
  <c r="AC124" i="1"/>
  <c r="AD124" i="1"/>
  <c r="AC125" i="1"/>
  <c r="AD125" i="1"/>
  <c r="AE119" i="1"/>
  <c r="Y118" i="1"/>
  <c r="Z118" i="1"/>
  <c r="AE118" i="1" s="1"/>
  <c r="Y113" i="1"/>
  <c r="Z113" i="1"/>
  <c r="Y105" i="1"/>
  <c r="Z105" i="1"/>
  <c r="AE105" i="1" s="1"/>
  <c r="AC128" i="1"/>
  <c r="AD128" i="1"/>
  <c r="Y126" i="1"/>
  <c r="Z126" i="1"/>
  <c r="AE126" i="1" s="1"/>
  <c r="Y121" i="1"/>
  <c r="Z121" i="1"/>
  <c r="AE121" i="1" s="1"/>
  <c r="Y120" i="1"/>
  <c r="Z120" i="1"/>
  <c r="AE120" i="1" s="1"/>
  <c r="Y115" i="1"/>
  <c r="Z115" i="1"/>
  <c r="AE115" i="1" s="1"/>
  <c r="AE111" i="1"/>
  <c r="AC103" i="1"/>
  <c r="AD103" i="1"/>
  <c r="Y102" i="1"/>
  <c r="Z102" i="1"/>
  <c r="AE102" i="1" s="1"/>
  <c r="Y99" i="1"/>
  <c r="Z99" i="1"/>
  <c r="AE99" i="1" s="1"/>
  <c r="Y92" i="1"/>
  <c r="Z92" i="1"/>
  <c r="AC95" i="1"/>
  <c r="AD95" i="1"/>
  <c r="Y116" i="1"/>
  <c r="Z116" i="1"/>
  <c r="AE112" i="1"/>
  <c r="Y108" i="1"/>
  <c r="Z108" i="1"/>
  <c r="AE108" i="1" s="1"/>
  <c r="AE82" i="1"/>
  <c r="AC113" i="1"/>
  <c r="AD113" i="1"/>
  <c r="AC105" i="1"/>
  <c r="AD105" i="1"/>
  <c r="Y95" i="1"/>
  <c r="Z95" i="1"/>
  <c r="AE95" i="1" s="1"/>
  <c r="AC84" i="1"/>
  <c r="AD84" i="1"/>
  <c r="Y80" i="1"/>
  <c r="Z80" i="1"/>
  <c r="AE80" i="1" s="1"/>
  <c r="AC72" i="1"/>
  <c r="AD72" i="1"/>
  <c r="Y69" i="1"/>
  <c r="Z69" i="1"/>
  <c r="AE69" i="1" s="1"/>
  <c r="Y98" i="1"/>
  <c r="Z98" i="1"/>
  <c r="AE98" i="1" s="1"/>
  <c r="Y73" i="1"/>
  <c r="Z73" i="1"/>
  <c r="Y70" i="1"/>
  <c r="Z70" i="1"/>
  <c r="AC86" i="1"/>
  <c r="AD86" i="1"/>
  <c r="AC85" i="1"/>
  <c r="AD85" i="1"/>
  <c r="AC78" i="1"/>
  <c r="AD78" i="1"/>
  <c r="AC77" i="1"/>
  <c r="AD77" i="1"/>
  <c r="Y91" i="1"/>
  <c r="Z91" i="1"/>
  <c r="AC79" i="1"/>
  <c r="AD79" i="1"/>
  <c r="Y76" i="1"/>
  <c r="Z76" i="1"/>
  <c r="AE76" i="1" s="1"/>
  <c r="AC61" i="1"/>
  <c r="AD61" i="1"/>
  <c r="AC53" i="1"/>
  <c r="AD53" i="1"/>
  <c r="AC45" i="1"/>
  <c r="AD45" i="1"/>
  <c r="AC32" i="1"/>
  <c r="AD32" i="1"/>
  <c r="Z15" i="1"/>
  <c r="Y15" i="1"/>
  <c r="Z11" i="1"/>
  <c r="Y11" i="1"/>
  <c r="M5" i="1"/>
  <c r="N5" i="1" s="1"/>
  <c r="Q5" i="1" s="1"/>
  <c r="R5" i="1" s="1"/>
  <c r="AC62" i="1"/>
  <c r="AD62" i="1"/>
  <c r="AC54" i="1"/>
  <c r="AD54" i="1"/>
  <c r="AC46" i="1"/>
  <c r="AD46" i="1"/>
  <c r="Y26" i="1"/>
  <c r="Z26" i="1"/>
  <c r="M21" i="1"/>
  <c r="N21" i="1" s="1"/>
  <c r="Q21" i="1" s="1"/>
  <c r="R21" i="1" s="1"/>
  <c r="N73" i="1"/>
  <c r="Q73" i="1" s="1"/>
  <c r="R73" i="1" s="1"/>
  <c r="AD27" i="1"/>
  <c r="AC27" i="1"/>
  <c r="AC39" i="1"/>
  <c r="AD39" i="1"/>
  <c r="N101" i="1"/>
  <c r="Q101" i="1" s="1"/>
  <c r="R101" i="1" s="1"/>
  <c r="AE101" i="1" s="1"/>
  <c r="N131" i="1"/>
  <c r="Q131" i="1" s="1"/>
  <c r="R131" i="1" s="1"/>
  <c r="AE131" i="1" s="1"/>
  <c r="N52" i="1"/>
  <c r="Q52" i="1" s="1"/>
  <c r="R52" i="1" s="1"/>
  <c r="AD29" i="1"/>
  <c r="AC29" i="1"/>
  <c r="M38" i="1"/>
  <c r="N38" i="1" s="1"/>
  <c r="Q38" i="1" s="1"/>
  <c r="R38" i="1" s="1"/>
  <c r="AD40" i="1"/>
  <c r="AD56" i="1"/>
  <c r="AD68" i="1"/>
  <c r="AE68" i="1" s="1"/>
  <c r="AD150" i="1"/>
  <c r="Z40" i="1"/>
  <c r="AE40" i="1" s="1"/>
  <c r="Z56" i="1"/>
  <c r="M17" i="1"/>
  <c r="N17" i="1" s="1"/>
  <c r="Q17" i="1" s="1"/>
  <c r="R17" i="1" s="1"/>
  <c r="AE17" i="1" s="1"/>
  <c r="N13" i="1"/>
  <c r="Q13" i="1" s="1"/>
  <c r="R13" i="1" s="1"/>
  <c r="Z9" i="1"/>
  <c r="Y9" i="1"/>
  <c r="N7" i="1"/>
  <c r="Q7" i="1" s="1"/>
  <c r="R7" i="1" s="1"/>
  <c r="Y4" i="1"/>
  <c r="Z4" i="1"/>
  <c r="N24" i="1"/>
  <c r="Q24" i="1" s="1"/>
  <c r="R24" i="1" s="1"/>
  <c r="Z22" i="1"/>
  <c r="Y22" i="1"/>
  <c r="AD20" i="1"/>
  <c r="AC20" i="1"/>
  <c r="Z16" i="1"/>
  <c r="Y16" i="1"/>
  <c r="N12" i="1"/>
  <c r="Q12" i="1" s="1"/>
  <c r="R12" i="1" s="1"/>
  <c r="M8" i="1"/>
  <c r="N8" i="1" s="1"/>
  <c r="Q8" i="1" s="1"/>
  <c r="R8" i="1" s="1"/>
  <c r="M32" i="1"/>
  <c r="N32" i="1" s="1"/>
  <c r="Q32" i="1" s="1"/>
  <c r="R32" i="1" s="1"/>
  <c r="AE32" i="1" s="1"/>
  <c r="N23" i="1"/>
  <c r="Q23" i="1" s="1"/>
  <c r="R23" i="1" s="1"/>
  <c r="AC21" i="1"/>
  <c r="AD21" i="1"/>
  <c r="Y18" i="1"/>
  <c r="Z18" i="1"/>
  <c r="N10" i="1"/>
  <c r="Q10" i="1" s="1"/>
  <c r="R10" i="1" s="1"/>
  <c r="Z6" i="1"/>
  <c r="Y6" i="1"/>
  <c r="M44" i="1"/>
  <c r="N44" i="1" s="1"/>
  <c r="Q44" i="1" s="1"/>
  <c r="R44" i="1" s="1"/>
  <c r="AD38" i="1"/>
  <c r="N11" i="1"/>
  <c r="Q11" i="1" s="1"/>
  <c r="R11" i="1" s="1"/>
  <c r="AD50" i="1"/>
  <c r="AD44" i="1"/>
  <c r="AD60" i="1"/>
  <c r="AD71" i="1"/>
  <c r="Z35" i="1"/>
  <c r="Z44" i="1"/>
  <c r="Z60" i="1"/>
  <c r="N27" i="1"/>
  <c r="Q27" i="1" s="1"/>
  <c r="R27" i="1" s="1"/>
  <c r="Z13" i="1"/>
  <c r="Y13" i="1"/>
  <c r="AD9" i="1"/>
  <c r="AC9" i="1"/>
  <c r="N4" i="1"/>
  <c r="Q4" i="1" s="1"/>
  <c r="R4" i="1" s="1"/>
  <c r="AD22" i="1"/>
  <c r="AC22" i="1"/>
  <c r="M20" i="1"/>
  <c r="N20" i="1" s="1"/>
  <c r="Q20" i="1" s="1"/>
  <c r="R20" i="1" s="1"/>
  <c r="AD16" i="1"/>
  <c r="AC16" i="1"/>
  <c r="Z12" i="1"/>
  <c r="Y12" i="1"/>
  <c r="Z23" i="1"/>
  <c r="Y23" i="1"/>
  <c r="AC18" i="1"/>
  <c r="AD18" i="1"/>
  <c r="Y14" i="1"/>
  <c r="Z14" i="1"/>
  <c r="Q26" i="1"/>
  <c r="R26" i="1" s="1"/>
  <c r="AE26" i="1" s="1"/>
  <c r="M56" i="1"/>
  <c r="N56" i="1" s="1"/>
  <c r="Q56" i="1" s="1"/>
  <c r="R56" i="1" s="1"/>
  <c r="N43" i="1"/>
  <c r="Q43" i="1" s="1"/>
  <c r="R43" i="1" s="1"/>
  <c r="AD43" i="1"/>
  <c r="AD48" i="1"/>
  <c r="AD75" i="1"/>
  <c r="AD92" i="1"/>
  <c r="AD99" i="1"/>
  <c r="AD155" i="1"/>
  <c r="Z48" i="1"/>
  <c r="Z64" i="1"/>
  <c r="Z17" i="1"/>
  <c r="Y17" i="1"/>
  <c r="AD13" i="1"/>
  <c r="AC13" i="1"/>
  <c r="M9" i="1"/>
  <c r="N9" i="1" s="1"/>
  <c r="Q9" i="1" s="1"/>
  <c r="R9" i="1" s="1"/>
  <c r="Y7" i="1"/>
  <c r="Z7" i="1"/>
  <c r="Y24" i="1"/>
  <c r="Z24" i="1"/>
  <c r="M16" i="1"/>
  <c r="N16" i="1" s="1"/>
  <c r="Q16" i="1" s="1"/>
  <c r="R16" i="1" s="1"/>
  <c r="AD12" i="1"/>
  <c r="AC12" i="1"/>
  <c r="Z8" i="1"/>
  <c r="Y8" i="1"/>
  <c r="AD23" i="1"/>
  <c r="AC23" i="1"/>
  <c r="N18" i="1"/>
  <c r="Q18" i="1" s="1"/>
  <c r="R18" i="1" s="1"/>
  <c r="AE18" i="1" s="1"/>
  <c r="AC14" i="1"/>
  <c r="AD14" i="1"/>
  <c r="Y10" i="1"/>
  <c r="Z10" i="1"/>
  <c r="Z19" i="1"/>
  <c r="Y19" i="1"/>
  <c r="Z5" i="1"/>
  <c r="Y5" i="1"/>
  <c r="N70" i="1"/>
  <c r="Q70" i="1" s="1"/>
  <c r="R70" i="1" s="1"/>
  <c r="AE70" i="1" s="1"/>
  <c r="N34" i="1"/>
  <c r="Q34" i="1" s="1"/>
  <c r="R34" i="1" s="1"/>
  <c r="AE34" i="1" s="1"/>
  <c r="AD58" i="1"/>
  <c r="AD52" i="1"/>
  <c r="AD64" i="1"/>
  <c r="AD118" i="1"/>
  <c r="Z43" i="1"/>
  <c r="Z52" i="1"/>
  <c r="Z75" i="1"/>
  <c r="AE75" i="1" s="1"/>
  <c r="AD17" i="1"/>
  <c r="AC17" i="1"/>
  <c r="AC7" i="1"/>
  <c r="AD7" i="1"/>
  <c r="AC4" i="1"/>
  <c r="AD4" i="1"/>
  <c r="AC24" i="1"/>
  <c r="AD24" i="1"/>
  <c r="Z20" i="1"/>
  <c r="Y20" i="1"/>
  <c r="AD8" i="1"/>
  <c r="AC8" i="1"/>
  <c r="Y21" i="1"/>
  <c r="Z21" i="1"/>
  <c r="N14" i="1"/>
  <c r="Q14" i="1" s="1"/>
  <c r="R14" i="1" s="1"/>
  <c r="AE14" i="1" s="1"/>
  <c r="AC10" i="1"/>
  <c r="AD10" i="1"/>
  <c r="AD6" i="1"/>
  <c r="AC6" i="1"/>
  <c r="AE61" i="1" l="1"/>
  <c r="AE143" i="1"/>
  <c r="AE20" i="1"/>
  <c r="AE27" i="1"/>
  <c r="AE11" i="1"/>
  <c r="AE8" i="1"/>
  <c r="AE73" i="1"/>
  <c r="AE33" i="1"/>
  <c r="AE53" i="1"/>
  <c r="AE79" i="1"/>
  <c r="AE65" i="1"/>
  <c r="AE103" i="1"/>
  <c r="AE135" i="1"/>
  <c r="AE152" i="1"/>
  <c r="AE157" i="1"/>
  <c r="AE151" i="1"/>
  <c r="AE96" i="1"/>
  <c r="AE137" i="1"/>
  <c r="AE132" i="1"/>
  <c r="AE123" i="1"/>
  <c r="AE150" i="1"/>
  <c r="AE147" i="1"/>
  <c r="AE148" i="1"/>
  <c r="AE124" i="1"/>
  <c r="AE136" i="1"/>
  <c r="AE155" i="1"/>
  <c r="AE94" i="1"/>
  <c r="AE54" i="1"/>
  <c r="AE90" i="1"/>
  <c r="AE127" i="1"/>
  <c r="AE5" i="1"/>
  <c r="AE58" i="1"/>
  <c r="AE22" i="1"/>
  <c r="AE113" i="1"/>
  <c r="AE133" i="1"/>
  <c r="AE45" i="1"/>
  <c r="AE71" i="1"/>
  <c r="AE50" i="1"/>
  <c r="AE78" i="1"/>
  <c r="AE64" i="1"/>
  <c r="AE86" i="1"/>
  <c r="AE16" i="1"/>
  <c r="AE21" i="1"/>
  <c r="AE9" i="1"/>
  <c r="AE44" i="1"/>
  <c r="AE38" i="1"/>
  <c r="AE91" i="1"/>
  <c r="AE116" i="1"/>
  <c r="AE92" i="1"/>
  <c r="AE161" i="1"/>
  <c r="AE85" i="1"/>
  <c r="AE125" i="1"/>
  <c r="AE163" i="1"/>
  <c r="AE29" i="1"/>
  <c r="AE83" i="1"/>
  <c r="AE88" i="1"/>
  <c r="AE117" i="1"/>
  <c r="AE107" i="1"/>
  <c r="AE128" i="1"/>
  <c r="AE109" i="1"/>
  <c r="AE144" i="1"/>
  <c r="AE140" i="1"/>
  <c r="AE19" i="1"/>
  <c r="AE67" i="1"/>
  <c r="AE46" i="1"/>
  <c r="AE62" i="1"/>
  <c r="AE24" i="1"/>
  <c r="AE37" i="1"/>
  <c r="AE10" i="1"/>
  <c r="AE12" i="1"/>
  <c r="AE52" i="1"/>
  <c r="AE6" i="1"/>
  <c r="AE23" i="1"/>
  <c r="AE13" i="1"/>
  <c r="AE42" i="1"/>
  <c r="AE48" i="1"/>
  <c r="AE25" i="1"/>
  <c r="AE43" i="1"/>
  <c r="AE4" i="1"/>
  <c r="AE7" i="1"/>
  <c r="AE35" i="1"/>
  <c r="AE60" i="1"/>
  <c r="AE15" i="1"/>
</calcChain>
</file>

<file path=xl/sharedStrings.xml><?xml version="1.0" encoding="utf-8"?>
<sst xmlns="http://schemas.openxmlformats.org/spreadsheetml/2006/main" count="64" uniqueCount="51">
  <si>
    <t>Micro Class Performance - Component Drag</t>
  </si>
  <si>
    <t>WING</t>
  </si>
  <si>
    <t>FUSELAGE + BOOM</t>
  </si>
  <si>
    <t>HORIZONTAL TAIL</t>
  </si>
  <si>
    <t>VERTICAL TAIL</t>
  </si>
  <si>
    <t>TOTAL DRAG</t>
  </si>
  <si>
    <t>Specifications:</t>
  </si>
  <si>
    <t>Velocity (in m/s)</t>
  </si>
  <si>
    <t>Velocity (in ft/s)</t>
  </si>
  <si>
    <t>Reynolds number (Re)</t>
  </si>
  <si>
    <r>
      <rPr>
        <sz val="15"/>
        <color indexed="13"/>
        <rFont val="Helvetica Neue"/>
      </rPr>
      <t>Skin Friction Drag coefficient (C</t>
    </r>
    <r>
      <rPr>
        <vertAlign val="subscript"/>
        <sz val="15"/>
        <color indexed="13"/>
        <rFont val="Helvetica Neue"/>
      </rPr>
      <t>f</t>
    </r>
    <r>
      <rPr>
        <sz val="15"/>
        <color indexed="13"/>
        <rFont val="Helvetica Neue"/>
      </rPr>
      <t>)</t>
    </r>
  </si>
  <si>
    <t>Mach number (M)</t>
  </si>
  <si>
    <r>
      <rPr>
        <sz val="15"/>
        <color indexed="13"/>
        <rFont val="Helvetica Neue"/>
      </rPr>
      <t>FF</t>
    </r>
    <r>
      <rPr>
        <vertAlign val="subscript"/>
        <sz val="15"/>
        <color indexed="13"/>
        <rFont val="Helvetica Neue"/>
      </rPr>
      <t>m</t>
    </r>
  </si>
  <si>
    <r>
      <rPr>
        <sz val="15"/>
        <color indexed="13"/>
        <rFont val="Helvetica Neue"/>
      </rPr>
      <t>S</t>
    </r>
    <r>
      <rPr>
        <vertAlign val="subscript"/>
        <sz val="15"/>
        <color indexed="13"/>
        <rFont val="Helvetica Neue"/>
      </rPr>
      <t>wet</t>
    </r>
    <r>
      <rPr>
        <sz val="15"/>
        <color indexed="13"/>
        <rFont val="Helvetica Neue"/>
      </rPr>
      <t>/S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</si>
  <si>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Dmin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</si>
  <si>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D0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</si>
  <si>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L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</si>
  <si>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Di</t>
    </r>
  </si>
  <si>
    <r>
      <rPr>
        <sz val="15"/>
        <color indexed="13"/>
        <rFont val="Helvetica Neue"/>
      </rPr>
      <t>C</t>
    </r>
    <r>
      <rPr>
        <vertAlign val="subscript"/>
        <sz val="15"/>
        <color indexed="13"/>
        <rFont val="Helvetica Neue"/>
      </rPr>
      <t>D</t>
    </r>
  </si>
  <si>
    <r>
      <rPr>
        <sz val="15"/>
        <color indexed="13"/>
        <rFont val="Helvetica Neue"/>
      </rPr>
      <t>D</t>
    </r>
    <r>
      <rPr>
        <vertAlign val="subscript"/>
        <sz val="15"/>
        <color indexed="13"/>
        <rFont val="Helvetica Neue"/>
      </rPr>
      <t>O</t>
    </r>
  </si>
  <si>
    <t>in inches</t>
  </si>
  <si>
    <t>in feet</t>
  </si>
  <si>
    <t>Wing span (b)</t>
  </si>
  <si>
    <t>MAC (c)</t>
  </si>
  <si>
    <t>Reference Area (S) of wing</t>
  </si>
  <si>
    <r>
      <rPr>
        <sz val="15"/>
        <color indexed="13"/>
        <rFont val="Helvetica Neue"/>
      </rPr>
      <t>Wetted Area (S</t>
    </r>
    <r>
      <rPr>
        <vertAlign val="subscript"/>
        <sz val="15"/>
        <color indexed="13"/>
        <rFont val="Helvetica Neue"/>
      </rPr>
      <t>w</t>
    </r>
    <r>
      <rPr>
        <sz val="15"/>
        <color indexed="13"/>
        <rFont val="Helvetica Neue"/>
      </rPr>
      <t>) of wing</t>
    </r>
  </si>
  <si>
    <t>in grams</t>
  </si>
  <si>
    <t>in pounds</t>
  </si>
  <si>
    <t>Gross weight</t>
  </si>
  <si>
    <t>Lift</t>
  </si>
  <si>
    <t>Oswald efficiency number (e)</t>
  </si>
  <si>
    <t>Aspect ratio (AR)</t>
  </si>
  <si>
    <t>Air density (in slug/ft^3)</t>
  </si>
  <si>
    <t>Dynamic Viscosity of air (in slug/ft-s)</t>
  </si>
  <si>
    <t xml:space="preserve">Airfoil </t>
  </si>
  <si>
    <t>E423</t>
  </si>
  <si>
    <t>Reynolds Number range</t>
  </si>
  <si>
    <t>50k - 200k</t>
  </si>
  <si>
    <r>
      <rPr>
        <sz val="15"/>
        <color indexed="13"/>
        <rFont val="Helvetica Neue"/>
      </rPr>
      <t>Taper ratio (c</t>
    </r>
    <r>
      <rPr>
        <vertAlign val="subscript"/>
        <sz val="15"/>
        <color indexed="13"/>
        <rFont val="Helvetica Neue"/>
      </rPr>
      <t>t</t>
    </r>
    <r>
      <rPr>
        <sz val="15"/>
        <color indexed="13"/>
        <rFont val="Helvetica Neue"/>
      </rPr>
      <t>/c</t>
    </r>
    <r>
      <rPr>
        <vertAlign val="subscript"/>
        <sz val="15"/>
        <color indexed="13"/>
        <rFont val="Helvetica Neue"/>
      </rPr>
      <t>r</t>
    </r>
    <r>
      <rPr>
        <sz val="15"/>
        <color indexed="13"/>
        <rFont val="Helvetica Neue"/>
      </rPr>
      <t>)</t>
    </r>
  </si>
  <si>
    <t>Wing thickness to chord ratio (t/c)</t>
  </si>
  <si>
    <r>
      <rPr>
        <sz val="15"/>
        <color indexed="13"/>
        <rFont val="Helvetica Neue"/>
      </rPr>
      <t>Form Factor of wing (FF</t>
    </r>
    <r>
      <rPr>
        <vertAlign val="subscript"/>
        <sz val="15"/>
        <color indexed="13"/>
        <rFont val="Helvetica Neue"/>
      </rPr>
      <t>w</t>
    </r>
    <r>
      <rPr>
        <sz val="15"/>
        <color indexed="13"/>
        <rFont val="Helvetica Neue"/>
      </rPr>
      <t>(t/c))</t>
    </r>
  </si>
  <si>
    <t xml:space="preserve">Pi </t>
  </si>
  <si>
    <t>K</t>
  </si>
  <si>
    <r>
      <rPr>
        <sz val="15"/>
        <color indexed="13"/>
        <rFont val="Helvetica Neue"/>
      </rPr>
      <t>Form Factor of fuselage (FF</t>
    </r>
    <r>
      <rPr>
        <vertAlign val="subscript"/>
        <sz val="15"/>
        <color indexed="13"/>
        <rFont val="Helvetica Neue"/>
      </rPr>
      <t>f</t>
    </r>
    <r>
      <rPr>
        <sz val="15"/>
        <color indexed="13"/>
        <rFont val="Helvetica Neue"/>
      </rPr>
      <t>)</t>
    </r>
  </si>
  <si>
    <r>
      <rPr>
        <sz val="15"/>
        <color indexed="13"/>
        <rFont val="Helvetica Neue"/>
      </rPr>
      <t>Form Factor of tail (FF</t>
    </r>
    <r>
      <rPr>
        <vertAlign val="subscript"/>
        <sz val="15"/>
        <color indexed="13"/>
        <rFont val="Helvetica Neue"/>
      </rPr>
      <t>t</t>
    </r>
    <r>
      <rPr>
        <sz val="15"/>
        <color indexed="13"/>
        <rFont val="Helvetica Neue"/>
      </rPr>
      <t>(t/c))</t>
    </r>
  </si>
  <si>
    <t>Reference Area (S) of fuselage + boom</t>
  </si>
  <si>
    <r>
      <rPr>
        <sz val="15"/>
        <color indexed="13"/>
        <rFont val="Helvetica Neue"/>
      </rPr>
      <t>Wetted Area (S</t>
    </r>
    <r>
      <rPr>
        <vertAlign val="subscript"/>
        <sz val="15"/>
        <color indexed="13"/>
        <rFont val="Helvetica Neue"/>
      </rPr>
      <t>w</t>
    </r>
    <r>
      <rPr>
        <sz val="15"/>
        <color indexed="13"/>
        <rFont val="Helvetica Neue"/>
      </rPr>
      <t>) of fuselage + boom</t>
    </r>
  </si>
  <si>
    <t>Reference Area (S) of horizontal tail</t>
  </si>
  <si>
    <r>
      <rPr>
        <sz val="15"/>
        <color indexed="13"/>
        <rFont val="Helvetica Neue"/>
      </rPr>
      <t>Wetted Area (S</t>
    </r>
    <r>
      <rPr>
        <vertAlign val="subscript"/>
        <sz val="15"/>
        <color indexed="13"/>
        <rFont val="Helvetica Neue"/>
      </rPr>
      <t>w</t>
    </r>
    <r>
      <rPr>
        <sz val="15"/>
        <color indexed="13"/>
        <rFont val="Helvetica Neue"/>
      </rPr>
      <t>) of horizontal tail</t>
    </r>
  </si>
  <si>
    <t>Reference Area (S) of vertical tail</t>
  </si>
  <si>
    <r>
      <rPr>
        <sz val="15"/>
        <color indexed="13"/>
        <rFont val="Helvetica Neue"/>
      </rPr>
      <t>Wetted Area (S</t>
    </r>
    <r>
      <rPr>
        <vertAlign val="subscript"/>
        <sz val="15"/>
        <color indexed="13"/>
        <rFont val="Helvetica Neue"/>
      </rPr>
      <t>w</t>
    </r>
    <r>
      <rPr>
        <sz val="15"/>
        <color indexed="13"/>
        <rFont val="Helvetica Neue"/>
      </rPr>
      <t>) of vertical tail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</si>
</sst>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3"/>
      <color indexed="8"/>
      <name val="Helvetica Neue"/>
    </font>
    <font>
      <sz val="30"/>
      <color indexed="9"/>
      <name val="Helvetica Neue"/>
    </font>
    <font>
      <sz val="14"/>
      <color indexed="8"/>
      <name val="Helvetica Neue"/>
    </font>
    <font>
      <sz val="16"/>
      <color indexed="13"/>
      <name val="Helvetica Neue"/>
    </font>
    <font>
      <sz val="15"/>
      <color indexed="13"/>
      <name val="Helvetica Neue"/>
    </font>
    <font>
      <vertAlign val="subscript"/>
      <sz val="15"/>
      <color indexed="13"/>
      <name val="Helvetica Neue"/>
    </font>
    <font>
      <sz val="14"/>
      <color indexed="13"/>
      <name val="Helvetica Neue"/>
    </font>
    <font>
      <sz val="15"/>
      <color indexed="9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2" fillId="2" borderId="10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0" fillId="2" borderId="11" xfId="0" applyNumberFormat="1" applyFont="1" applyFill="1" applyBorder="1" applyAlignment="1">
      <alignment vertical="top" wrapText="1"/>
    </xf>
    <xf numFmtId="0" fontId="0" fillId="2" borderId="12" xfId="0" applyNumberFormat="1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2" borderId="14" xfId="0" applyFont="1" applyFill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2600"/>
      <rgbColor rgb="FFFFFFFF"/>
      <rgbColor rgb="FFA5A5A5"/>
      <rgbColor rgb="FFAAAAAA"/>
      <rgbColor rgb="FFED220B"/>
      <rgbColor rgb="FF595959"/>
      <rgbColor rgb="FFBFBFBF"/>
      <rgbColor rgb="FFD8D8D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8903899999999998E-2"/>
          <c:y val="3.09947E-2"/>
          <c:w val="0.78292099999999998"/>
          <c:h val="0.91471800000000003"/>
        </c:manualLayout>
      </c:layout>
      <c:scatterChart>
        <c:scatterStyle val="smoothMarker"/>
        <c:varyColors val="0"/>
        <c:ser>
          <c:idx val="0"/>
          <c:order val="0"/>
          <c:tx>
            <c:v>Total Drag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 1'!$G$4:$G$163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'Sheet 1'!$AE$56:$AE$107</c:f>
              <c:numCache>
                <c:formatCode>General</c:formatCode>
                <c:ptCount val="52"/>
                <c:pt idx="0">
                  <c:v>0.50477784204217835</c:v>
                </c:pt>
                <c:pt idx="1">
                  <c:v>0.51237939112299424</c:v>
                </c:pt>
                <c:pt idx="2">
                  <c:v>0.52042164199942564</c:v>
                </c:pt>
                <c:pt idx="3">
                  <c:v>0.52888517123702983</c:v>
                </c:pt>
                <c:pt idx="4">
                  <c:v>0.53775219171962496</c:v>
                </c:pt>
                <c:pt idx="5">
                  <c:v>0.54700638586768413</c:v>
                </c:pt>
                <c:pt idx="6">
                  <c:v>0.55663275843339266</c:v>
                </c:pt>
                <c:pt idx="7">
                  <c:v>0.56661750628652763</c:v>
                </c:pt>
                <c:pt idx="8">
                  <c:v>0.57694790298348897</c:v>
                </c:pt>
                <c:pt idx="9">
                  <c:v>0.5876121962294949</c:v>
                </c:pt>
                <c:pt idx="10">
                  <c:v>0.59859951661164623</c:v>
                </c:pt>
                <c:pt idx="11">
                  <c:v>0.60989979620676049</c:v>
                </c:pt>
                <c:pt idx="12">
                  <c:v>0.62150369585956899</c:v>
                </c:pt>
                <c:pt idx="13">
                  <c:v>0.6334025400897364</c:v>
                </c:pt>
                <c:pt idx="14">
                  <c:v>0.64558825872493408</c:v>
                </c:pt>
                <c:pt idx="15">
                  <c:v>0.65805333447569736</c:v>
                </c:pt>
                <c:pt idx="16">
                  <c:v>0.67079075576928038</c:v>
                </c:pt>
                <c:pt idx="17">
                  <c:v>0.68379397424679467</c:v>
                </c:pt>
                <c:pt idx="18">
                  <c:v>0.69705686640284159</c:v>
                </c:pt>
                <c:pt idx="19">
                  <c:v>0.71057369891142907</c:v>
                </c:pt>
                <c:pt idx="20">
                  <c:v>0.72433909723776657</c:v>
                </c:pt>
                <c:pt idx="21">
                  <c:v>0.73834801718385568</c:v>
                </c:pt>
                <c:pt idx="22">
                  <c:v>0.75259571905771305</c:v>
                </c:pt>
                <c:pt idx="23">
                  <c:v>0.76707774419251085</c:v>
                </c:pt>
                <c:pt idx="24">
                  <c:v>0.7817898935736658</c:v>
                </c:pt>
                <c:pt idx="25">
                  <c:v>0.796728208359615</c:v>
                </c:pt>
                <c:pt idx="26">
                  <c:v>0.81188895210624357</c:v>
                </c:pt>
                <c:pt idx="27">
                  <c:v>0.82726859452613544</c:v>
                </c:pt>
                <c:pt idx="28">
                  <c:v>0.84286379663245026</c:v>
                </c:pt>
                <c:pt idx="29">
                  <c:v>0.85867139713357454</c:v>
                </c:pt>
                <c:pt idx="30">
                  <c:v>0.87468839995911118</c:v>
                </c:pt>
                <c:pt idx="31">
                  <c:v>0.89091196281046414</c:v>
                </c:pt>
                <c:pt idx="32">
                  <c:v>0.90733938664049441</c:v>
                </c:pt>
                <c:pt idx="33">
                  <c:v>0.9239681059766458</c:v>
                </c:pt>
                <c:pt idx="34">
                  <c:v>0.94079568001072544</c:v>
                </c:pt>
                <c:pt idx="35">
                  <c:v>0.95781978438631765</c:v>
                </c:pt>
                <c:pt idx="36">
                  <c:v>0.9750382036217452</c:v>
                </c:pt>
                <c:pt idx="37">
                  <c:v>0.99244882411264324</c:v>
                </c:pt>
                <c:pt idx="38">
                  <c:v>1.0100496276637054</c:v>
                </c:pt>
                <c:pt idx="39">
                  <c:v>1.0278386855040587</c:v>
                </c:pt>
                <c:pt idx="40">
                  <c:v>1.0458141527450984</c:v>
                </c:pt>
                <c:pt idx="41">
                  <c:v>1.063974263243515</c:v>
                </c:pt>
                <c:pt idx="42">
                  <c:v>1.0823173248357685</c:v>
                </c:pt>
                <c:pt idx="43">
                  <c:v>1.10084171491338</c:v>
                </c:pt>
                <c:pt idx="44">
                  <c:v>1.1195458763112478</c:v>
                </c:pt>
                <c:pt idx="45">
                  <c:v>1.1384283134837252</c:v>
                </c:pt>
                <c:pt idx="46">
                  <c:v>1.1574875889454581</c:v>
                </c:pt>
                <c:pt idx="47">
                  <c:v>1.1767223199560646</c:v>
                </c:pt>
                <c:pt idx="48">
                  <c:v>1.1961311754295572</c:v>
                </c:pt>
                <c:pt idx="49">
                  <c:v>1.2157128730510964</c:v>
                </c:pt>
                <c:pt idx="50">
                  <c:v>1.2354661765851724</c:v>
                </c:pt>
                <c:pt idx="51">
                  <c:v>1.2553898933606695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E-4C84-8BB2-962D53940965}"/>
            </c:ext>
          </c:extLst>
        </c:ser>
        <c:ser>
          <c:idx val="1"/>
          <c:order val="1"/>
          <c:tx>
            <c:v>Wing Drag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 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 1'!$R$62:$R$163</c:f>
              <c:numCache>
                <c:formatCode>General</c:formatCode>
                <c:ptCount val="102"/>
                <c:pt idx="0">
                  <c:v>0.30070257323799493</c:v>
                </c:pt>
                <c:pt idx="1">
                  <c:v>0.30283146857270715</c:v>
                </c:pt>
                <c:pt idx="2">
                  <c:v>0.30520088947116097</c:v>
                </c:pt>
                <c:pt idx="3">
                  <c:v>0.30779944580936458</c:v>
                </c:pt>
                <c:pt idx="4">
                  <c:v>0.3106166237388614</c:v>
                </c:pt>
                <c:pt idx="5">
                  <c:v>0.31364270453269899</c:v>
                </c:pt>
                <c:pt idx="6">
                  <c:v>0.31686869208976304</c:v>
                </c:pt>
                <c:pt idx="7">
                  <c:v>0.32028624805671785</c:v>
                </c:pt>
                <c:pt idx="8">
                  <c:v>0.32388763366550044</c:v>
                </c:pt>
                <c:pt idx="9">
                  <c:v>0.32766565750276444</c:v>
                </c:pt>
                <c:pt idx="10">
                  <c:v>0.33161362852909548</c:v>
                </c:pt>
                <c:pt idx="11">
                  <c:v>0.33572531375285319</c:v>
                </c:pt>
                <c:pt idx="12">
                  <c:v>0.33999490003837018</c:v>
                </c:pt>
                <c:pt idx="13">
                  <c:v>0.34441695959278296</c:v>
                </c:pt>
                <c:pt idx="14">
                  <c:v>0.34898641873154096</c:v>
                </c:pt>
                <c:pt idx="15">
                  <c:v>0.35369852957092379</c:v>
                </c:pt>
                <c:pt idx="16">
                  <c:v>0.35854884433779466</c:v>
                </c:pt>
                <c:pt idx="17">
                  <c:v>0.36353319202323309</c:v>
                </c:pt>
                <c:pt idx="18">
                  <c:v>0.36864765713841524</c:v>
                </c:pt>
                <c:pt idx="19">
                  <c:v>0.37388856035879392</c:v>
                </c:pt>
                <c:pt idx="20">
                  <c:v>0.37925244086683085</c:v>
                </c:pt>
                <c:pt idx="21">
                  <c:v>0.38473604022473135</c:v>
                </c:pt>
                <c:pt idx="22">
                  <c:v>0.39033628762723388</c:v>
                </c:pt>
                <c:pt idx="23">
                  <c:v>0.39605028640084433</c:v>
                </c:pt>
                <c:pt idx="24">
                  <c:v>0.40187530163030044</c:v>
                </c:pt>
                <c:pt idx="25">
                  <c:v>0.40780874880573298</c:v>
                </c:pt>
                <c:pt idx="26">
                  <c:v>0.41384818339519641</c:v>
                </c:pt>
                <c:pt idx="27">
                  <c:v>0.41999129125715046</c:v>
                </c:pt>
                <c:pt idx="28">
                  <c:v>0.42623587981625016</c:v>
                </c:pt>
                <c:pt idx="29">
                  <c:v>0.43257986993358866</c:v>
                </c:pt>
                <c:pt idx="30">
                  <c:v>0.43902128840945454</c:v>
                </c:pt>
                <c:pt idx="31">
                  <c:v>0.44555826106281621</c:v>
                </c:pt>
                <c:pt idx="32">
                  <c:v>0.45218900633722886</c:v>
                </c:pt>
                <c:pt idx="33">
                  <c:v>0.45891182938774527</c:v>
                </c:pt>
                <c:pt idx="34">
                  <c:v>0.46572511660778426</c:v>
                </c:pt>
                <c:pt idx="35">
                  <c:v>0.47262733055880379</c:v>
                </c:pt>
                <c:pt idx="36">
                  <c:v>0.47961700526913648</c:v>
                </c:pt>
                <c:pt idx="37">
                  <c:v>0.48669274187146561</c:v>
                </c:pt>
                <c:pt idx="38">
                  <c:v>0.49385320455123971</c:v>
                </c:pt>
                <c:pt idx="39">
                  <c:v>0.50109711678085322</c:v>
                </c:pt>
                <c:pt idx="40">
                  <c:v>0.50842325781668507</c:v>
                </c:pt>
                <c:pt idx="41">
                  <c:v>0.51583045943814643</c:v>
                </c:pt>
                <c:pt idx="42">
                  <c:v>0.52331760290972629</c:v>
                </c:pt>
                <c:pt idx="43">
                  <c:v>0.53088361614869195</c:v>
                </c:pt>
                <c:pt idx="44">
                  <c:v>0.53852747108260968</c:v>
                </c:pt>
                <c:pt idx="45">
                  <c:v>0.54624818118220819</c:v>
                </c:pt>
                <c:pt idx="46">
                  <c:v>0.55404479915634397</c:v>
                </c:pt>
                <c:pt idx="47">
                  <c:v>0.5619164147969391</c:v>
                </c:pt>
                <c:pt idx="48">
                  <c:v>0.56986215296278153</c:v>
                </c:pt>
                <c:pt idx="49">
                  <c:v>0.57788117169199327</c:v>
                </c:pt>
                <c:pt idx="50">
                  <c:v>0.58597266043381024</c:v>
                </c:pt>
                <c:pt idx="51">
                  <c:v>0.59413583839107487</c:v>
                </c:pt>
                <c:pt idx="52">
                  <c:v>0.60236995296553963</c:v>
                </c:pt>
                <c:pt idx="53">
                  <c:v>0.61067427829870624</c:v>
                </c:pt>
                <c:pt idx="54">
                  <c:v>0.61904811390150172</c:v>
                </c:pt>
                <c:pt idx="55">
                  <c:v>0.62749078336661956</c:v>
                </c:pt>
                <c:pt idx="56">
                  <c:v>0.63600163315783098</c:v>
                </c:pt>
                <c:pt idx="57">
                  <c:v>0.64458003147101284</c:v>
                </c:pt>
                <c:pt idx="58">
                  <c:v>0.65322536716203727</c:v>
                </c:pt>
                <c:pt idx="59">
                  <c:v>0.66193704873703707</c:v>
                </c:pt>
                <c:pt idx="60">
                  <c:v>0.67071450340089922</c:v>
                </c:pt>
                <c:pt idx="61">
                  <c:v>0.67955717616014555</c:v>
                </c:pt>
                <c:pt idx="62">
                  <c:v>0.68846452897664168</c:v>
                </c:pt>
                <c:pt idx="63">
                  <c:v>0.69743603996884229</c:v>
                </c:pt>
                <c:pt idx="64">
                  <c:v>0.70647120265751051</c:v>
                </c:pt>
                <c:pt idx="65">
                  <c:v>0.71556952525308148</c:v>
                </c:pt>
                <c:pt idx="66">
                  <c:v>0.72473052998202614</c:v>
                </c:pt>
                <c:pt idx="67">
                  <c:v>0.73395375244978123</c:v>
                </c:pt>
                <c:pt idx="68">
                  <c:v>0.74323874103795617</c:v>
                </c:pt>
                <c:pt idx="69">
                  <c:v>0.75258505633371209</c:v>
                </c:pt>
                <c:pt idx="70">
                  <c:v>0.7619922705893345</c:v>
                </c:pt>
                <c:pt idx="71">
                  <c:v>0.77145996721016907</c:v>
                </c:pt>
                <c:pt idx="72">
                  <c:v>0.78098774026921336</c:v>
                </c:pt>
                <c:pt idx="73">
                  <c:v>0.79057519404675991</c:v>
                </c:pt>
                <c:pt idx="74">
                  <c:v>0.8002219425936169</c:v>
                </c:pt>
                <c:pt idx="75">
                  <c:v>0.80992760931650942</c:v>
                </c:pt>
                <c:pt idx="76">
                  <c:v>0.8196918265843689</c:v>
                </c:pt>
                <c:pt idx="77">
                  <c:v>0.82951423535429292</c:v>
                </c:pt>
                <c:pt idx="78">
                  <c:v>0.83939448481605738</c:v>
                </c:pt>
                <c:pt idx="79">
                  <c:v>0.84933223205410202</c:v>
                </c:pt>
                <c:pt idx="80">
                  <c:v>0.85932714172601632</c:v>
                </c:pt>
                <c:pt idx="81">
                  <c:v>0.86937888575658595</c:v>
                </c:pt>
                <c:pt idx="82">
                  <c:v>0.87948714304653364</c:v>
                </c:pt>
                <c:pt idx="83">
                  <c:v>0.88965159919514281</c:v>
                </c:pt>
                <c:pt idx="84">
                  <c:v>0.8998719462359942</c:v>
                </c:pt>
                <c:pt idx="85">
                  <c:v>0.91014788238510413</c:v>
                </c:pt>
                <c:pt idx="86">
                  <c:v>0.92047911180078612</c:v>
                </c:pt>
                <c:pt idx="87">
                  <c:v>0.93086534435461143</c:v>
                </c:pt>
                <c:pt idx="88">
                  <c:v>0.94130629541286648</c:v>
                </c:pt>
                <c:pt idx="89">
                  <c:v>0.95180168562795697</c:v>
                </c:pt>
                <c:pt idx="90">
                  <c:v>0.96235124073923128</c:v>
                </c:pt>
                <c:pt idx="91">
                  <c:v>0.97295469138272661</c:v>
                </c:pt>
                <c:pt idx="92">
                  <c:v>0.9836117729093834</c:v>
                </c:pt>
                <c:pt idx="93">
                  <c:v>0.99432222521127778</c:v>
                </c:pt>
                <c:pt idx="94">
                  <c:v>1.0050857925554728</c:v>
                </c:pt>
                <c:pt idx="95">
                  <c:v>1.0159022234250916</c:v>
                </c:pt>
                <c:pt idx="96">
                  <c:v>1.0267712703672558</c:v>
                </c:pt>
                <c:pt idx="97">
                  <c:v>1.0376926898475329</c:v>
                </c:pt>
                <c:pt idx="98">
                  <c:v>1.0486662421105817</c:v>
                </c:pt>
                <c:pt idx="99">
                  <c:v>1.059691691046674</c:v>
                </c:pt>
                <c:pt idx="100">
                  <c:v>1.0707688040638148</c:v>
                </c:pt>
                <c:pt idx="101">
                  <c:v>1.0818973519651833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FE-4C84-8BB2-962D53940965}"/>
            </c:ext>
          </c:extLst>
        </c:ser>
        <c:ser>
          <c:idx val="2"/>
          <c:order val="2"/>
          <c:tx>
            <c:v>Htail Drag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 1'!$G$4:$G$163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'Sheet 1'!$Z$57:$Z$124</c:f>
              <c:numCache>
                <c:formatCode>General</c:formatCode>
                <c:ptCount val="68"/>
                <c:pt idx="0">
                  <c:v>9.7862688572430162E-2</c:v>
                </c:pt>
                <c:pt idx="1">
                  <c:v>0.10114891215107528</c:v>
                </c:pt>
                <c:pt idx="2">
                  <c:v>0.10448328627404327</c:v>
                </c:pt>
                <c:pt idx="3">
                  <c:v>0.10786563772221752</c:v>
                </c:pt>
                <c:pt idx="4">
                  <c:v>0.11129579694956653</c:v>
                </c:pt>
                <c:pt idx="5">
                  <c:v>0.11477359794282026</c:v>
                </c:pt>
                <c:pt idx="6">
                  <c:v>0.11829887808881145</c:v>
                </c:pt>
                <c:pt idx="7">
                  <c:v>0.1218714780489418</c:v>
                </c:pt>
                <c:pt idx="8">
                  <c:v>0.12549124164027808</c:v>
                </c:pt>
                <c:pt idx="9">
                  <c:v>0.12915801572282778</c:v>
                </c:pt>
                <c:pt idx="10">
                  <c:v>0.13287165009257756</c:v>
                </c:pt>
                <c:pt idx="11">
                  <c:v>0.13663199737991547</c:v>
                </c:pt>
                <c:pt idx="12">
                  <c:v>0.14043891295308533</c:v>
                </c:pt>
                <c:pt idx="13">
                  <c:v>0.14429225482635258</c:v>
                </c:pt>
                <c:pt idx="14">
                  <c:v>0.14819188357258301</c:v>
                </c:pt>
                <c:pt idx="15">
                  <c:v>0.15213766223996084</c:v>
                </c:pt>
                <c:pt idx="16">
                  <c:v>0.15612945627259275</c:v>
                </c:pt>
                <c:pt idx="17">
                  <c:v>0.16016713343476241</c:v>
                </c:pt>
                <c:pt idx="18">
                  <c:v>0.16425056373861988</c:v>
                </c:pt>
                <c:pt idx="19">
                  <c:v>0.16837961937510229</c:v>
                </c:pt>
                <c:pt idx="20">
                  <c:v>0.17255417464790102</c:v>
                </c:pt>
                <c:pt idx="21">
                  <c:v>0.17677410591029954</c:v>
                </c:pt>
                <c:pt idx="22">
                  <c:v>0.18103929150472148</c:v>
                </c:pt>
                <c:pt idx="23">
                  <c:v>0.18534961170483816</c:v>
                </c:pt>
                <c:pt idx="24">
                  <c:v>0.18970494866009438</c:v>
                </c:pt>
                <c:pt idx="25">
                  <c:v>0.194105186342523</c:v>
                </c:pt>
                <c:pt idx="26">
                  <c:v>0.19855021049572449</c:v>
                </c:pt>
                <c:pt idx="27">
                  <c:v>0.20303990858589827</c:v>
                </c:pt>
                <c:pt idx="28">
                  <c:v>0.20757416975481832</c:v>
                </c:pt>
                <c:pt idx="29">
                  <c:v>0.21215288477465338</c:v>
                </c:pt>
                <c:pt idx="30">
                  <c:v>0.21677594600453742</c:v>
                </c:pt>
                <c:pt idx="31">
                  <c:v>0.22144324734880291</c:v>
                </c:pt>
                <c:pt idx="32">
                  <c:v>0.22615468421679422</c:v>
                </c:pt>
                <c:pt idx="33">
                  <c:v>0.23091015348418326</c:v>
                </c:pt>
                <c:pt idx="34">
                  <c:v>0.23570955345571504</c:v>
                </c:pt>
                <c:pt idx="35">
                  <c:v>0.24055278382931403</c:v>
                </c:pt>
                <c:pt idx="36">
                  <c:v>0.24543974566148738</c:v>
                </c:pt>
                <c:pt idx="37">
                  <c:v>0.25037034133396341</c:v>
                </c:pt>
                <c:pt idx="38">
                  <c:v>0.25534447452150938</c:v>
                </c:pt>
                <c:pt idx="39">
                  <c:v>0.26036205016087266</c:v>
                </c:pt>
                <c:pt idx="40">
                  <c:v>0.26542297442079626</c:v>
                </c:pt>
                <c:pt idx="41">
                  <c:v>0.27052715467305877</c:v>
                </c:pt>
                <c:pt idx="42">
                  <c:v>0.27567449946449474</c:v>
                </c:pt>
                <c:pt idx="43">
                  <c:v>0.28086491848995121</c:v>
                </c:pt>
                <c:pt idx="44">
                  <c:v>0.28609832256614071</c:v>
                </c:pt>
                <c:pt idx="45">
                  <c:v>0.29137462360635075</c:v>
                </c:pt>
                <c:pt idx="46">
                  <c:v>0.2966937345959752</c:v>
                </c:pt>
                <c:pt idx="47">
                  <c:v>0.30205556956883139</c:v>
                </c:pt>
                <c:pt idx="48">
                  <c:v>0.30746004358423024</c:v>
                </c:pt>
                <c:pt idx="49">
                  <c:v>0.31290707270476942</c:v>
                </c:pt>
                <c:pt idx="50">
                  <c:v>0.31839657397481896</c:v>
                </c:pt>
                <c:pt idx="51">
                  <c:v>0.32392846539967102</c:v>
                </c:pt>
                <c:pt idx="52">
                  <c:v>0.32950266592532784</c:v>
                </c:pt>
                <c:pt idx="53">
                  <c:v>0.33511909541890295</c:v>
                </c:pt>
                <c:pt idx="54">
                  <c:v>0.34077767464960901</c:v>
                </c:pt>
                <c:pt idx="55">
                  <c:v>0.3464783252703133</c:v>
                </c:pt>
                <c:pt idx="56">
                  <c:v>0.35222096979963502</c:v>
                </c:pt>
                <c:pt idx="57">
                  <c:v>0.35800553160456594</c:v>
                </c:pt>
                <c:pt idx="58">
                  <c:v>0.36383193488359422</c:v>
                </c:pt>
                <c:pt idx="59">
                  <c:v>0.36970010465031206</c:v>
                </c:pt>
                <c:pt idx="60">
                  <c:v>0.37560996671748853</c:v>
                </c:pt>
                <c:pt idx="61">
                  <c:v>0.381561447681592</c:v>
                </c:pt>
                <c:pt idx="62">
                  <c:v>0.38755447490774475</c:v>
                </c:pt>
                <c:pt idx="63">
                  <c:v>0.393588976515093</c:v>
                </c:pt>
                <c:pt idx="64">
                  <c:v>0.39966488136258016</c:v>
                </c:pt>
                <c:pt idx="65">
                  <c:v>0.4057821190351053</c:v>
                </c:pt>
                <c:pt idx="66">
                  <c:v>0.41194061983005736</c:v>
                </c:pt>
                <c:pt idx="67">
                  <c:v>0.41814031474420732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FE-4C84-8BB2-962D53940965}"/>
            </c:ext>
          </c:extLst>
        </c:ser>
        <c:ser>
          <c:idx val="3"/>
          <c:order val="3"/>
          <c:tx>
            <c:v>Fuselage Drag</c:v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 1'!$G$4:$G$163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'Sheet 1'!$V$99:$V$163</c:f>
              <c:numCache>
                <c:formatCode>General</c:formatCode>
                <c:ptCount val="65"/>
                <c:pt idx="0">
                  <c:v>0.24988851520783348</c:v>
                </c:pt>
                <c:pt idx="1">
                  <c:v>0.25457389219418874</c:v>
                </c:pt>
                <c:pt idx="2">
                  <c:v>0.25929729742693569</c:v>
                </c:pt>
                <c:pt idx="3">
                  <c:v>0.26405863055706669</c:v>
                </c:pt>
                <c:pt idx="4">
                  <c:v>0.26885779204089377</c:v>
                </c:pt>
                <c:pt idx="5">
                  <c:v>0.27369468311871897</c:v>
                </c:pt>
                <c:pt idx="6">
                  <c:v>0.27856920579418609</c:v>
                </c:pt>
                <c:pt idx="7">
                  <c:v>0.28348126281428376</c:v>
                </c:pt>
                <c:pt idx="8">
                  <c:v>0.28843075764997483</c:v>
                </c:pt>
                <c:pt idx="9">
                  <c:v>0.29341759447742494</c:v>
                </c:pt>
                <c:pt idx="10">
                  <c:v>0.29844167815980654</c:v>
                </c:pt>
                <c:pt idx="11">
                  <c:v>0.30350291422965653</c:v>
                </c:pt>
                <c:pt idx="12">
                  <c:v>0.30860120887176323</c:v>
                </c:pt>
                <c:pt idx="13">
                  <c:v>0.31373646890656498</c:v>
                </c:pt>
                <c:pt idx="14">
                  <c:v>0.3189086017740374</c:v>
                </c:pt>
                <c:pt idx="15">
                  <c:v>0.32411751551805223</c:v>
                </c:pt>
                <c:pt idx="16">
                  <c:v>0.32936311877119018</c:v>
                </c:pt>
                <c:pt idx="17">
                  <c:v>0.33464532073998882</c:v>
                </c:pt>
                <c:pt idx="18">
                  <c:v>0.33996403119061097</c:v>
                </c:pt>
                <c:pt idx="19">
                  <c:v>0.34531916043491595</c:v>
                </c:pt>
                <c:pt idx="20">
                  <c:v>0.35071061931692238</c:v>
                </c:pt>
                <c:pt idx="21">
                  <c:v>0.35613831919964295</c:v>
                </c:pt>
                <c:pt idx="22">
                  <c:v>0.361602171952283</c:v>
                </c:pt>
                <c:pt idx="23">
                  <c:v>0.36710208993778576</c:v>
                </c:pt>
                <c:pt idx="24">
                  <c:v>0.3726379860007154</c:v>
                </c:pt>
                <c:pt idx="25">
                  <c:v>0.37820977345546153</c:v>
                </c:pt>
                <c:pt idx="26">
                  <c:v>0.38381736607475919</c:v>
                </c:pt>
                <c:pt idx="27">
                  <c:v>0.38946067807850848</c:v>
                </c:pt>
                <c:pt idx="28">
                  <c:v>0.39513962412288717</c:v>
                </c:pt>
                <c:pt idx="29">
                  <c:v>0.40085411928974296</c:v>
                </c:pt>
                <c:pt idx="30">
                  <c:v>0.40660407907625962</c:v>
                </c:pt>
                <c:pt idx="31">
                  <c:v>0.41238941938488399</c:v>
                </c:pt>
                <c:pt idx="32">
                  <c:v>0.41821005651350857</c:v>
                </c:pt>
                <c:pt idx="33">
                  <c:v>0.42406590714589776</c:v>
                </c:pt>
                <c:pt idx="34">
                  <c:v>0.42995688834235229</c:v>
                </c:pt>
                <c:pt idx="35">
                  <c:v>0.4358829175306041</c:v>
                </c:pt>
                <c:pt idx="36">
                  <c:v>0.44184391249693228</c:v>
                </c:pt>
                <c:pt idx="37">
                  <c:v>0.44783979137749363</c:v>
                </c:pt>
                <c:pt idx="38">
                  <c:v>0.45387047264986269</c:v>
                </c:pt>
                <c:pt idx="39">
                  <c:v>0.45993587512477258</c:v>
                </c:pt>
                <c:pt idx="40">
                  <c:v>0.46603591793805021</c:v>
                </c:pt>
                <c:pt idx="41">
                  <c:v>0.47217052054274194</c:v>
                </c:pt>
                <c:pt idx="42">
                  <c:v>0.47833960270142145</c:v>
                </c:pt>
                <c:pt idx="43">
                  <c:v>0.48454308447867528</c:v>
                </c:pt>
                <c:pt idx="44">
                  <c:v>0.49078088623376059</c:v>
                </c:pt>
                <c:pt idx="45">
                  <c:v>0.49705292861342942</c:v>
                </c:pt>
                <c:pt idx="46">
                  <c:v>0.50335913254491549</c:v>
                </c:pt>
                <c:pt idx="47">
                  <c:v>0.50969941922907647</c:v>
                </c:pt>
                <c:pt idx="48">
                  <c:v>0.51607371013368986</c:v>
                </c:pt>
                <c:pt idx="49">
                  <c:v>0.52248192698689611</c:v>
                </c:pt>
                <c:pt idx="50">
                  <c:v>0.52892399177078531</c:v>
                </c:pt>
                <c:pt idx="51">
                  <c:v>0.53539982671512121</c:v>
                </c:pt>
                <c:pt idx="52">
                  <c:v>0.54190935429120468</c:v>
                </c:pt>
                <c:pt idx="53">
                  <c:v>0.54845249720586298</c:v>
                </c:pt>
                <c:pt idx="54">
                  <c:v>0.55502917839557075</c:v>
                </c:pt>
                <c:pt idx="55">
                  <c:v>0.56163932102069269</c:v>
                </c:pt>
                <c:pt idx="56">
                  <c:v>0.56828284845984656</c:v>
                </c:pt>
                <c:pt idx="57">
                  <c:v>0.57495968430438515</c:v>
                </c:pt>
                <c:pt idx="58">
                  <c:v>0.58166975235298846</c:v>
                </c:pt>
                <c:pt idx="59">
                  <c:v>0.58841297660636982</c:v>
                </c:pt>
                <c:pt idx="60">
                  <c:v>0.59518928126208648</c:v>
                </c:pt>
                <c:pt idx="61">
                  <c:v>0.60199859070945783</c:v>
                </c:pt>
                <c:pt idx="62">
                  <c:v>0.60884082952458185</c:v>
                </c:pt>
                <c:pt idx="63">
                  <c:v>0.6157159224654527</c:v>
                </c:pt>
                <c:pt idx="64">
                  <c:v>0.62262379446717397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FE-4C84-8BB2-962D53940965}"/>
            </c:ext>
          </c:extLst>
        </c:ser>
        <c:ser>
          <c:idx val="4"/>
          <c:order val="4"/>
          <c:tx>
            <c:v>VTailDrag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 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 1'!$AD$32:$AD$109</c:f>
              <c:numCache>
                <c:formatCode>General</c:formatCode>
                <c:ptCount val="78"/>
                <c:pt idx="0">
                  <c:v>1.0270534947740608E-2</c:v>
                </c:pt>
                <c:pt idx="1">
                  <c:v>1.0916789267794326E-2</c:v>
                </c:pt>
                <c:pt idx="2">
                  <c:v>1.1580510838930269E-2</c:v>
                </c:pt>
                <c:pt idx="3">
                  <c:v>1.2261585461831721E-2</c:v>
                </c:pt>
                <c:pt idx="4">
                  <c:v>1.2959903276140579E-2</c:v>
                </c:pt>
                <c:pt idx="5">
                  <c:v>1.3675358467430867E-2</c:v>
                </c:pt>
                <c:pt idx="6">
                  <c:v>1.4407849002114977E-2</c:v>
                </c:pt>
                <c:pt idx="7">
                  <c:v>1.5157276386888409E-2</c:v>
                </c:pt>
                <c:pt idx="8">
                  <c:v>1.5923545449814999E-2</c:v>
                </c:pt>
                <c:pt idx="9">
                  <c:v>1.6706564140566885E-2</c:v>
                </c:pt>
                <c:pt idx="10">
                  <c:v>1.75062433476777E-2</c:v>
                </c:pt>
                <c:pt idx="11">
                  <c:v>1.8322496730956157E-2</c:v>
                </c:pt>
                <c:pt idx="12">
                  <c:v>1.9155240567450802E-2</c:v>
                </c:pt>
                <c:pt idx="13">
                  <c:v>2.0004393609563027E-2</c:v>
                </c:pt>
                <c:pt idx="14">
                  <c:v>2.0869876954080907E-2</c:v>
                </c:pt>
                <c:pt idx="15">
                  <c:v>2.1751613921056373E-2</c:v>
                </c:pt>
                <c:pt idx="16">
                  <c:v>2.2649529941576922E-2</c:v>
                </c:pt>
                <c:pt idx="17">
                  <c:v>2.3563552453593692E-2</c:v>
                </c:pt>
                <c:pt idx="18">
                  <c:v>2.4493610805063445E-2</c:v>
                </c:pt>
                <c:pt idx="19">
                  <c:v>2.5439636163744821E-2</c:v>
                </c:pt>
                <c:pt idx="20">
                  <c:v>2.6401561433061459E-2</c:v>
                </c:pt>
                <c:pt idx="21">
                  <c:v>2.7379321173507339E-2</c:v>
                </c:pt>
                <c:pt idx="22">
                  <c:v>2.8372851529124936E-2</c:v>
                </c:pt>
                <c:pt idx="23">
                  <c:v>2.9382090158634626E-2</c:v>
                </c:pt>
                <c:pt idx="24">
                  <c:v>3.0406976170836968E-2</c:v>
                </c:pt>
                <c:pt idx="25">
                  <c:v>3.144745006394619E-2</c:v>
                </c:pt>
                <c:pt idx="26">
                  <c:v>3.2503453668546921E-2</c:v>
                </c:pt>
                <c:pt idx="27">
                  <c:v>3.357493009389511E-2</c:v>
                </c:pt>
                <c:pt idx="28">
                  <c:v>3.4661823677310737E-2</c:v>
                </c:pt>
                <c:pt idx="29">
                  <c:v>3.5764079936432464E-2</c:v>
                </c:pt>
                <c:pt idx="30">
                  <c:v>3.6881645524125713E-2</c:v>
                </c:pt>
                <c:pt idx="31">
                  <c:v>3.8014468185853717E-2</c:v>
                </c:pt>
                <c:pt idx="32">
                  <c:v>3.9162496719338191E-2</c:v>
                </c:pt>
                <c:pt idx="33">
                  <c:v>4.0325680936350465E-2</c:v>
                </c:pt>
                <c:pt idx="34">
                  <c:v>4.1503971626488327E-2</c:v>
                </c:pt>
                <c:pt idx="35">
                  <c:v>4.2697320522804678E-2</c:v>
                </c:pt>
                <c:pt idx="36">
                  <c:v>4.3905680269166351E-2</c:v>
                </c:pt>
                <c:pt idx="37">
                  <c:v>4.5129004389229878E-2</c:v>
                </c:pt>
                <c:pt idx="38">
                  <c:v>4.6367247256931157E-2</c:v>
                </c:pt>
                <c:pt idx="39">
                  <c:v>4.7620364068393456E-2</c:v>
                </c:pt>
                <c:pt idx="40">
                  <c:v>4.8888310815165183E-2</c:v>
                </c:pt>
                <c:pt idx="41">
                  <c:v>5.0171044258706762E-2</c:v>
                </c:pt>
                <c:pt idx="42">
                  <c:v>5.1468521906050273E-2</c:v>
                </c:pt>
                <c:pt idx="43">
                  <c:v>5.2780701986562983E-2</c:v>
                </c:pt>
                <c:pt idx="44">
                  <c:v>5.4107543429749307E-2</c:v>
                </c:pt>
                <c:pt idx="45">
                  <c:v>5.5449005844031535E-2</c:v>
                </c:pt>
                <c:pt idx="46">
                  <c:v>5.6805049496453201E-2</c:v>
                </c:pt>
                <c:pt idx="47">
                  <c:v>5.8175635293253321E-2</c:v>
                </c:pt>
                <c:pt idx="48">
                  <c:v>5.9560724761263034E-2</c:v>
                </c:pt>
                <c:pt idx="49">
                  <c:v>6.0960280030079403E-2</c:v>
                </c:pt>
                <c:pt idx="50">
                  <c:v>6.2374263814974629E-2</c:v>
                </c:pt>
                <c:pt idx="51">
                  <c:v>6.3802639400501113E-2</c:v>
                </c:pt>
                <c:pt idx="52">
                  <c:v>6.5245370624755536E-2</c:v>
                </c:pt>
                <c:pt idx="53">
                  <c:v>6.6702421864268252E-2</c:v>
                </c:pt>
                <c:pt idx="54">
                  <c:v>6.8173758019484693E-2</c:v>
                </c:pt>
                <c:pt idx="55">
                  <c:v>6.9659344500809905E-2</c:v>
                </c:pt>
                <c:pt idx="56">
                  <c:v>7.1159147215187082E-2</c:v>
                </c:pt>
                <c:pt idx="57">
                  <c:v>7.2673132553183736E-2</c:v>
                </c:pt>
                <c:pt idx="58">
                  <c:v>7.4201267376560923E-2</c:v>
                </c:pt>
                <c:pt idx="59">
                  <c:v>7.5743519006301774E-2</c:v>
                </c:pt>
                <c:pt idx="60">
                  <c:v>7.7299855211077254E-2</c:v>
                </c:pt>
                <c:pt idx="61">
                  <c:v>7.8870244196128869E-2</c:v>
                </c:pt>
                <c:pt idx="62">
                  <c:v>8.0454654592548164E-2</c:v>
                </c:pt>
                <c:pt idx="63">
                  <c:v>8.2053055446935017E-2</c:v>
                </c:pt>
                <c:pt idx="64">
                  <c:v>8.3665416211417473E-2</c:v>
                </c:pt>
                <c:pt idx="65">
                  <c:v>8.5291706734016051E-2</c:v>
                </c:pt>
                <c:pt idx="66">
                  <c:v>8.6931897249338003E-2</c:v>
                </c:pt>
                <c:pt idx="67">
                  <c:v>8.8585958369586035E-2</c:v>
                </c:pt>
                <c:pt idx="68">
                  <c:v>9.0253861075868136E-2</c:v>
                </c:pt>
                <c:pt idx="69">
                  <c:v>9.1935576709795505E-2</c:v>
                </c:pt>
                <c:pt idx="70">
                  <c:v>9.3631076965355595E-2</c:v>
                </c:pt>
                <c:pt idx="71">
                  <c:v>9.5340333881049275E-2</c:v>
                </c:pt>
                <c:pt idx="72">
                  <c:v>9.706331983228049E-2</c:v>
                </c:pt>
                <c:pt idx="73">
                  <c:v>9.8800007523988057E-2</c:v>
                </c:pt>
                <c:pt idx="74">
                  <c:v>0.10055036998350948</c:v>
                </c:pt>
                <c:pt idx="75">
                  <c:v>0.10231438055366752</c:v>
                </c:pt>
                <c:pt idx="76">
                  <c:v>0.1040920128860702</c:v>
                </c:pt>
                <c:pt idx="77">
                  <c:v>0.10588324093461578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FE-4C84-8BB2-962D5394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crossBetween val="between"/>
        <c:majorUnit val="40"/>
        <c:minorUnit val="2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0.3"/>
        <c:minorUnit val="0.1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5471900000000001"/>
          <c:y val="0.40751199999999999"/>
          <c:w val="0.14528099999999999"/>
          <c:h val="0.1799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984891</xdr:colOff>
      <xdr:row>1</xdr:row>
      <xdr:rowOff>105814</xdr:rowOff>
    </xdr:from>
    <xdr:to>
      <xdr:col>38</xdr:col>
      <xdr:colOff>228884</xdr:colOff>
      <xdr:row>14</xdr:row>
      <xdr:rowOff>300125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80"/>
  <sheetViews>
    <sheetView showGridLines="0" tabSelected="1" topLeftCell="Z1" zoomScale="64" zoomScaleNormal="64" workbookViewId="0">
      <selection activeCell="AH19" sqref="AH19"/>
    </sheetView>
  </sheetViews>
  <sheetFormatPr defaultColWidth="14" defaultRowHeight="23.45" customHeight="1"/>
  <cols>
    <col min="1" max="1" width="38.44140625" style="1" customWidth="1"/>
    <col min="2" max="2" width="17.77734375" style="1" customWidth="1"/>
    <col min="3" max="3" width="19.88671875" style="1" customWidth="1"/>
    <col min="4" max="5" width="14" style="1" customWidth="1"/>
    <col min="6" max="6" width="21.109375" style="1" customWidth="1"/>
    <col min="7" max="7" width="17" style="1" customWidth="1"/>
    <col min="8" max="8" width="22.77734375" style="1" customWidth="1"/>
    <col min="9" max="9" width="33" style="1" customWidth="1"/>
    <col min="10" max="10" width="21.44140625" style="1" customWidth="1"/>
    <col min="11" max="11" width="18.44140625" style="1" customWidth="1"/>
    <col min="12" max="12" width="17.44140625" style="1" customWidth="1"/>
    <col min="13" max="15" width="19.44140625" style="1" customWidth="1"/>
    <col min="16" max="16" width="21.44140625" style="1" customWidth="1"/>
    <col min="17" max="17" width="19.44140625" style="1" customWidth="1"/>
    <col min="18" max="19" width="18.44140625" style="1" customWidth="1"/>
    <col min="20" max="20" width="21.77734375" style="1" customWidth="1"/>
    <col min="21" max="21" width="23.109375" style="1" customWidth="1"/>
    <col min="22" max="22" width="25.88671875" style="1" customWidth="1"/>
    <col min="23" max="23" width="19.5546875" style="1" customWidth="1"/>
    <col min="24" max="24" width="23.109375" style="1" customWidth="1"/>
    <col min="25" max="25" width="23.88671875" style="1" customWidth="1"/>
    <col min="26" max="26" width="25.88671875" style="1" customWidth="1"/>
    <col min="27" max="27" width="20.77734375" style="1" customWidth="1"/>
    <col min="28" max="28" width="23.88671875" style="1" customWidth="1"/>
    <col min="29" max="30" width="26.77734375" style="1" customWidth="1"/>
    <col min="31" max="31" width="23.88671875" style="1" customWidth="1"/>
    <col min="32" max="256" width="14" style="1" customWidth="1"/>
  </cols>
  <sheetData>
    <row r="1" spans="1:40" ht="43.5" customHeight="1">
      <c r="A1" s="28" t="s">
        <v>0</v>
      </c>
      <c r="B1" s="29"/>
      <c r="C1" s="29"/>
      <c r="D1" s="29"/>
      <c r="E1" s="2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4"/>
      <c r="AN1" s="5"/>
    </row>
    <row r="2" spans="1:40" ht="26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" t="s">
        <v>1</v>
      </c>
      <c r="M2" s="29"/>
      <c r="N2" s="29"/>
      <c r="O2" s="29"/>
      <c r="P2" s="29"/>
      <c r="Q2" s="29"/>
      <c r="R2" s="29"/>
      <c r="S2" s="30" t="s">
        <v>2</v>
      </c>
      <c r="T2" s="29"/>
      <c r="U2" s="29"/>
      <c r="V2" s="29"/>
      <c r="W2" s="30" t="s">
        <v>3</v>
      </c>
      <c r="X2" s="29"/>
      <c r="Y2" s="29"/>
      <c r="Z2" s="29"/>
      <c r="AA2" s="30" t="s">
        <v>4</v>
      </c>
      <c r="AB2" s="29"/>
      <c r="AC2" s="29"/>
      <c r="AD2" s="29"/>
      <c r="AE2" s="6" t="s">
        <v>5</v>
      </c>
      <c r="AF2" s="2"/>
      <c r="AG2" s="2"/>
      <c r="AH2" s="2"/>
      <c r="AI2" s="2"/>
      <c r="AJ2" s="2"/>
      <c r="AK2" s="2"/>
      <c r="AL2" s="7"/>
      <c r="AM2" s="8"/>
      <c r="AN2" s="9"/>
    </row>
    <row r="3" spans="1:40" ht="26.65" customHeight="1">
      <c r="A3" s="10" t="s">
        <v>6</v>
      </c>
      <c r="B3" s="2"/>
      <c r="C3" s="2"/>
      <c r="D3" s="2"/>
      <c r="E3" s="2"/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1" t="s">
        <v>19</v>
      </c>
      <c r="S3" s="11" t="s">
        <v>13</v>
      </c>
      <c r="T3" s="11" t="s">
        <v>14</v>
      </c>
      <c r="U3" s="11" t="s">
        <v>15</v>
      </c>
      <c r="V3" s="11" t="s">
        <v>19</v>
      </c>
      <c r="W3" s="11" t="s">
        <v>13</v>
      </c>
      <c r="X3" s="11" t="s">
        <v>14</v>
      </c>
      <c r="Y3" s="11" t="s">
        <v>15</v>
      </c>
      <c r="Z3" s="11" t="s">
        <v>19</v>
      </c>
      <c r="AA3" s="11" t="s">
        <v>13</v>
      </c>
      <c r="AB3" s="11" t="s">
        <v>14</v>
      </c>
      <c r="AC3" s="11" t="s">
        <v>15</v>
      </c>
      <c r="AD3" s="11" t="s">
        <v>19</v>
      </c>
      <c r="AE3" s="11" t="s">
        <v>19</v>
      </c>
      <c r="AF3" s="2"/>
      <c r="AG3" s="2"/>
      <c r="AH3" s="2"/>
      <c r="AI3" s="2"/>
      <c r="AJ3" s="2"/>
      <c r="AK3" s="2"/>
      <c r="AL3" s="7"/>
      <c r="AM3" s="8"/>
      <c r="AN3" s="9"/>
    </row>
    <row r="4" spans="1:40" ht="25.5" customHeight="1">
      <c r="A4" s="12"/>
      <c r="B4" s="13" t="s">
        <v>20</v>
      </c>
      <c r="C4" s="13" t="s">
        <v>21</v>
      </c>
      <c r="D4" s="2"/>
      <c r="E4" s="2"/>
      <c r="F4" s="14">
        <f t="shared" ref="F4:F35" si="0">G4/3.281</f>
        <v>0.30478512648582745</v>
      </c>
      <c r="G4" s="14">
        <v>1</v>
      </c>
      <c r="H4" s="14">
        <f t="shared" ref="H4:H35" si="1">(B$13*G4*C$6)/B$14</f>
        <v>6.1929595827900911E-2</v>
      </c>
      <c r="I4" s="14">
        <f t="shared" ref="I4:I35" si="2">0.074/POWER(H4,0.2)</f>
        <v>0.12907795333481334</v>
      </c>
      <c r="J4" s="14">
        <f t="shared" ref="J4:J35" si="3">F4/343</f>
        <v>8.8858637459424909E-4</v>
      </c>
      <c r="K4" s="14">
        <f t="shared" ref="K4:K35" si="4">(1-J4*J4)^0.5</f>
        <v>0.99999960520704956</v>
      </c>
      <c r="L4" s="14">
        <f t="shared" ref="L4:L163" si="5">C$8/C$7</f>
        <v>2.0419999999999998</v>
      </c>
      <c r="M4" s="14">
        <f t="shared" ref="M4:M35" si="6">B$20*I4*L4</f>
        <v>3.2947147588711104E-2</v>
      </c>
      <c r="N4" s="14">
        <f t="shared" ref="N4:N35" si="7">I4*B$20*K4*L4*(M4/0.004)^0.4</f>
        <v>7.6580955707122478E-2</v>
      </c>
      <c r="O4" s="14">
        <f t="shared" ref="O4:O35" si="8">(2*C$11)/(B$15*G4*G4*C$7)</f>
        <v>1935.5865422078812</v>
      </c>
      <c r="P4" s="14">
        <f t="shared" ref="P4:P35" si="9">B$23*O4*O4</f>
        <v>163665.33834582713</v>
      </c>
      <c r="Q4" s="14">
        <f t="shared" ref="Q4:Q35" si="10">N4+P4</f>
        <v>163665.41492678283</v>
      </c>
      <c r="R4" s="14">
        <f t="shared" ref="R4:R35" si="11">0.5*B$15*G4*G4*C$7*Q4</f>
        <v>372.80731120865886</v>
      </c>
      <c r="S4" s="14">
        <f t="shared" ref="S4:S163" si="12">C$27/C$26</f>
        <v>1</v>
      </c>
      <c r="T4" s="15">
        <f t="shared" ref="T4:T35" si="13">B$24*I4*S4</f>
        <v>0.13230490216818366</v>
      </c>
      <c r="U4" s="15">
        <f t="shared" ref="U4:U35" si="14">T4*K4</f>
        <v>0.13230484993514097</v>
      </c>
      <c r="V4" s="15">
        <f t="shared" ref="V4:V35" si="15">0.5*B$15*G4*G4*C$26*U4</f>
        <v>6.7802206082173908E-5</v>
      </c>
      <c r="W4" s="15">
        <f t="shared" ref="W4:W163" si="16">C$29/C$28</f>
        <v>1.0664560086896415</v>
      </c>
      <c r="X4" s="15">
        <f t="shared" ref="X4:X35" si="17">B$25*I4*W4</f>
        <v>0.14861337325356536</v>
      </c>
      <c r="Y4" s="15">
        <f t="shared" ref="Y4:Y35" si="18">X4*K4*POWER(X4/0.004,0.4)</f>
        <v>0.63103998818726958</v>
      </c>
      <c r="Z4" s="15">
        <f t="shared" ref="Z4:Z35" si="19">0.5*B$15*G4*G4*C$28*X4</f>
        <v>7.4526096624553489E-5</v>
      </c>
      <c r="AA4" s="15">
        <f t="shared" ref="AA4:AA163" si="20">C$31/C$30</f>
        <v>1.1112712135766891</v>
      </c>
      <c r="AB4" s="15">
        <f t="shared" ref="AB4:AB35" si="21">B$25*I4*AA4</f>
        <v>0.15485848671070376</v>
      </c>
      <c r="AC4" s="15">
        <f t="shared" ref="AC4:AC35" si="22">AB4*K4*POWER(AB4/0.004,0.4)</f>
        <v>0.6684745035726064</v>
      </c>
      <c r="AD4" s="15">
        <f t="shared" ref="AD4:AD35" si="23">0.5*B$15*G4*G4*C$30*AB4</f>
        <v>2.3948409105140079E-5</v>
      </c>
      <c r="AE4" s="15">
        <f t="shared" ref="AE4:AE35" si="24">R4+V4+Z4+AD4</f>
        <v>372.80747748537067</v>
      </c>
      <c r="AF4" s="2"/>
      <c r="AG4" s="2"/>
      <c r="AH4" s="2"/>
      <c r="AI4" s="2"/>
      <c r="AJ4" s="2"/>
      <c r="AK4" s="2"/>
      <c r="AL4" s="7"/>
      <c r="AM4" s="8"/>
      <c r="AN4" s="9"/>
    </row>
    <row r="5" spans="1:40" ht="25.5" customHeight="1">
      <c r="A5" s="11" t="s">
        <v>22</v>
      </c>
      <c r="B5" s="14">
        <v>46</v>
      </c>
      <c r="C5" s="14">
        <v>3.83</v>
      </c>
      <c r="D5" s="2"/>
      <c r="E5" s="2"/>
      <c r="F5" s="14">
        <f t="shared" si="0"/>
        <v>0.6095702529716549</v>
      </c>
      <c r="G5" s="14">
        <v>2</v>
      </c>
      <c r="H5" s="14">
        <f t="shared" si="1"/>
        <v>0.12385919165580182</v>
      </c>
      <c r="I5" s="14">
        <f t="shared" si="2"/>
        <v>0.11236888498473256</v>
      </c>
      <c r="J5" s="14">
        <f t="shared" si="3"/>
        <v>1.7771727491884982E-3</v>
      </c>
      <c r="K5" s="14">
        <f t="shared" si="4"/>
        <v>0.99999842082726287</v>
      </c>
      <c r="L5" s="14">
        <f t="shared" si="5"/>
        <v>2.0419999999999998</v>
      </c>
      <c r="M5" s="14">
        <f t="shared" si="6"/>
        <v>2.8682157892352983E-2</v>
      </c>
      <c r="N5" s="14">
        <f t="shared" si="7"/>
        <v>6.307131251364631E-2</v>
      </c>
      <c r="O5" s="14">
        <f t="shared" si="8"/>
        <v>483.89663555197029</v>
      </c>
      <c r="P5" s="14">
        <f t="shared" si="9"/>
        <v>10229.083646614195</v>
      </c>
      <c r="Q5" s="14">
        <f t="shared" si="10"/>
        <v>10229.146717926709</v>
      </c>
      <c r="R5" s="14">
        <f t="shared" si="11"/>
        <v>93.20235886305332</v>
      </c>
      <c r="S5" s="14">
        <f t="shared" si="12"/>
        <v>1</v>
      </c>
      <c r="T5" s="15">
        <f t="shared" si="13"/>
        <v>0.11517810710935086</v>
      </c>
      <c r="U5" s="15">
        <f t="shared" si="14"/>
        <v>0.1151779252232242</v>
      </c>
      <c r="V5" s="15">
        <f t="shared" si="15"/>
        <v>2.3610071515686929E-4</v>
      </c>
      <c r="W5" s="15">
        <f t="shared" si="16"/>
        <v>1.0664560086896415</v>
      </c>
      <c r="X5" s="15">
        <f t="shared" si="17"/>
        <v>0.12937545579922843</v>
      </c>
      <c r="Y5" s="15">
        <f t="shared" si="18"/>
        <v>0.51971825026290808</v>
      </c>
      <c r="Z5" s="15">
        <f t="shared" si="19"/>
        <v>2.5951494158706556E-4</v>
      </c>
      <c r="AA5" s="15">
        <f t="shared" si="20"/>
        <v>1.1112712135766891</v>
      </c>
      <c r="AB5" s="15">
        <f t="shared" si="21"/>
        <v>0.13481214283718848</v>
      </c>
      <c r="AC5" s="15">
        <f t="shared" si="22"/>
        <v>0.55054894435472745</v>
      </c>
      <c r="AD5" s="15">
        <f t="shared" si="23"/>
        <v>8.3393204146102888E-5</v>
      </c>
      <c r="AE5" s="15">
        <f t="shared" si="24"/>
        <v>93.202937871914216</v>
      </c>
      <c r="AF5" s="2"/>
      <c r="AG5" s="2"/>
      <c r="AH5" s="2"/>
      <c r="AI5" s="2"/>
      <c r="AJ5" s="2"/>
      <c r="AK5" s="2"/>
      <c r="AL5" s="7"/>
      <c r="AM5" s="8"/>
      <c r="AN5" s="9"/>
    </row>
    <row r="6" spans="1:40" ht="25.5" customHeight="1">
      <c r="A6" s="11" t="s">
        <v>23</v>
      </c>
      <c r="B6" s="14">
        <v>6</v>
      </c>
      <c r="C6" s="14">
        <v>0.5</v>
      </c>
      <c r="D6" s="2"/>
      <c r="E6" s="2"/>
      <c r="F6" s="14">
        <f t="shared" si="0"/>
        <v>0.91435537945748246</v>
      </c>
      <c r="G6" s="14">
        <v>3</v>
      </c>
      <c r="H6" s="14">
        <f t="shared" si="1"/>
        <v>0.18578878748370273</v>
      </c>
      <c r="I6" s="14">
        <f t="shared" si="2"/>
        <v>0.10361623784880224</v>
      </c>
      <c r="J6" s="14">
        <f t="shared" si="3"/>
        <v>2.6657591237827477E-3</v>
      </c>
      <c r="K6" s="14">
        <f t="shared" si="4"/>
        <v>0.99999644685783451</v>
      </c>
      <c r="L6" s="14">
        <f t="shared" si="5"/>
        <v>2.0419999999999998</v>
      </c>
      <c r="M6" s="14">
        <f t="shared" si="6"/>
        <v>2.6448044710906768E-2</v>
      </c>
      <c r="N6" s="14">
        <f t="shared" si="7"/>
        <v>5.6302212154675284E-2</v>
      </c>
      <c r="O6" s="14">
        <f t="shared" si="8"/>
        <v>215.06517135643122</v>
      </c>
      <c r="P6" s="14">
        <f t="shared" si="9"/>
        <v>2020.5597326645318</v>
      </c>
      <c r="Q6" s="14">
        <f t="shared" si="10"/>
        <v>2020.6160348766864</v>
      </c>
      <c r="R6" s="14">
        <f t="shared" si="11"/>
        <v>41.424169434698669</v>
      </c>
      <c r="S6" s="14">
        <f t="shared" si="12"/>
        <v>1</v>
      </c>
      <c r="T6" s="15">
        <f t="shared" si="13"/>
        <v>0.10620664379502229</v>
      </c>
      <c r="U6" s="15">
        <f t="shared" si="14"/>
        <v>0.10620626642771797</v>
      </c>
      <c r="V6" s="15">
        <f t="shared" si="15"/>
        <v>4.8984729209643218E-4</v>
      </c>
      <c r="W6" s="15">
        <f t="shared" si="16"/>
        <v>1.0664560086896415</v>
      </c>
      <c r="X6" s="15">
        <f t="shared" si="17"/>
        <v>0.11929813134402315</v>
      </c>
      <c r="Y6" s="15">
        <f t="shared" si="18"/>
        <v>0.46393972189222815</v>
      </c>
      <c r="Z6" s="15">
        <f t="shared" si="19"/>
        <v>5.3842675676659128E-4</v>
      </c>
      <c r="AA6" s="15">
        <f t="shared" si="20"/>
        <v>1.1112712135766891</v>
      </c>
      <c r="AB6" s="15">
        <f t="shared" si="21"/>
        <v>0.12431134347397628</v>
      </c>
      <c r="AC6" s="15">
        <f t="shared" si="22"/>
        <v>0.49146152555309131</v>
      </c>
      <c r="AD6" s="15">
        <f t="shared" si="23"/>
        <v>1.7301944994059772E-4</v>
      </c>
      <c r="AE6" s="15">
        <f t="shared" si="24"/>
        <v>41.425370728197471</v>
      </c>
      <c r="AF6" s="2"/>
      <c r="AG6" s="2"/>
      <c r="AH6" s="2"/>
      <c r="AI6" s="2"/>
      <c r="AJ6" s="2"/>
      <c r="AK6" s="2"/>
      <c r="AL6" s="7"/>
      <c r="AM6" s="8"/>
      <c r="AN6" s="9"/>
    </row>
    <row r="7" spans="1:40" ht="25.5" customHeight="1">
      <c r="A7" s="11" t="s">
        <v>24</v>
      </c>
      <c r="B7" s="14">
        <v>276</v>
      </c>
      <c r="C7" s="14">
        <f>B7/144</f>
        <v>1.9166666666666667</v>
      </c>
      <c r="D7" s="2"/>
      <c r="E7" s="2"/>
      <c r="F7" s="14">
        <f t="shared" si="0"/>
        <v>1.2191405059433098</v>
      </c>
      <c r="G7" s="14">
        <v>4</v>
      </c>
      <c r="H7" s="14">
        <f t="shared" si="1"/>
        <v>0.24771838331160365</v>
      </c>
      <c r="I7" s="14">
        <f t="shared" si="2"/>
        <v>9.7822796120416319E-2</v>
      </c>
      <c r="J7" s="14">
        <f t="shared" si="3"/>
        <v>3.5543454983769963E-3</v>
      </c>
      <c r="K7" s="14">
        <f t="shared" si="4"/>
        <v>0.99999368329408866</v>
      </c>
      <c r="L7" s="14">
        <f t="shared" si="5"/>
        <v>2.0419999999999998</v>
      </c>
      <c r="M7" s="14">
        <f t="shared" si="6"/>
        <v>2.4969268709736262E-2</v>
      </c>
      <c r="N7" s="14">
        <f t="shared" si="7"/>
        <v>5.1944720342124648E-2</v>
      </c>
      <c r="O7" s="14">
        <f t="shared" si="8"/>
        <v>120.97415888799257</v>
      </c>
      <c r="P7" s="14">
        <f t="shared" si="9"/>
        <v>639.31772791338722</v>
      </c>
      <c r="Q7" s="14">
        <f t="shared" si="10"/>
        <v>639.36967263372935</v>
      </c>
      <c r="R7" s="14">
        <f t="shared" si="11"/>
        <v>23.302339214874372</v>
      </c>
      <c r="S7" s="14">
        <f t="shared" si="12"/>
        <v>1</v>
      </c>
      <c r="T7" s="15">
        <f t="shared" si="13"/>
        <v>0.10026836602342672</v>
      </c>
      <c r="U7" s="15">
        <f t="shared" si="14"/>
        <v>0.10026773265764634</v>
      </c>
      <c r="V7" s="15">
        <f t="shared" si="15"/>
        <v>8.2214654732657593E-4</v>
      </c>
      <c r="W7" s="15">
        <f t="shared" si="16"/>
        <v>1.0664560086896415</v>
      </c>
      <c r="X7" s="15">
        <f t="shared" si="17"/>
        <v>0.11262787592271112</v>
      </c>
      <c r="Y7" s="15">
        <f t="shared" si="18"/>
        <v>0.42803325459199909</v>
      </c>
      <c r="Z7" s="15">
        <f t="shared" si="19"/>
        <v>9.0368351432952273E-4</v>
      </c>
      <c r="AA7" s="15">
        <f t="shared" si="20"/>
        <v>1.1112712135766891</v>
      </c>
      <c r="AB7" s="15">
        <f t="shared" si="21"/>
        <v>0.11736078688607199</v>
      </c>
      <c r="AC7" s="15">
        <f t="shared" si="22"/>
        <v>0.45342501700706944</v>
      </c>
      <c r="AD7" s="15">
        <f t="shared" si="23"/>
        <v>2.9039200337783419E-4</v>
      </c>
      <c r="AE7" s="15">
        <f t="shared" si="24"/>
        <v>23.304355436939407</v>
      </c>
      <c r="AF7" s="2"/>
      <c r="AG7" s="2"/>
      <c r="AH7" s="2"/>
      <c r="AI7" s="2"/>
      <c r="AJ7" s="2"/>
      <c r="AK7" s="2"/>
      <c r="AL7" s="7"/>
      <c r="AM7" s="8"/>
      <c r="AN7" s="9"/>
    </row>
    <row r="8" spans="1:40" ht="25.5" customHeight="1">
      <c r="A8" s="11" t="s">
        <v>25</v>
      </c>
      <c r="B8" s="14">
        <v>563.59199999999998</v>
      </c>
      <c r="C8" s="14">
        <f>B8/144</f>
        <v>3.9138333333333333</v>
      </c>
      <c r="D8" s="2"/>
      <c r="E8" s="2"/>
      <c r="F8" s="14">
        <f t="shared" si="0"/>
        <v>1.5239256324291375</v>
      </c>
      <c r="G8" s="14">
        <v>5</v>
      </c>
      <c r="H8" s="14">
        <f t="shared" si="1"/>
        <v>0.30964797913950459</v>
      </c>
      <c r="I8" s="14">
        <f t="shared" si="2"/>
        <v>9.3553075606211275E-2</v>
      </c>
      <c r="J8" s="14">
        <f t="shared" si="3"/>
        <v>4.4429318729712463E-3</v>
      </c>
      <c r="K8" s="14">
        <f t="shared" si="4"/>
        <v>0.9999901301294789</v>
      </c>
      <c r="L8" s="14">
        <f t="shared" si="5"/>
        <v>2.0419999999999998</v>
      </c>
      <c r="M8" s="14">
        <f t="shared" si="6"/>
        <v>2.3879422548485425E-2</v>
      </c>
      <c r="N8" s="14">
        <f t="shared" si="7"/>
        <v>4.8798341919198449E-2</v>
      </c>
      <c r="O8" s="14">
        <f t="shared" si="8"/>
        <v>77.423461688315257</v>
      </c>
      <c r="P8" s="14">
        <f t="shared" si="9"/>
        <v>261.86454135332349</v>
      </c>
      <c r="Q8" s="14">
        <f t="shared" si="10"/>
        <v>261.91333969524271</v>
      </c>
      <c r="R8" s="14">
        <f t="shared" si="11"/>
        <v>14.91506436853887</v>
      </c>
      <c r="S8" s="14">
        <f t="shared" si="12"/>
        <v>1</v>
      </c>
      <c r="T8" s="15">
        <f t="shared" si="13"/>
        <v>9.5891902496366546E-2</v>
      </c>
      <c r="U8" s="15">
        <f t="shared" si="14"/>
        <v>9.5890956055704885E-2</v>
      </c>
      <c r="V8" s="15">
        <f t="shared" si="15"/>
        <v>1.2285298624904596E-3</v>
      </c>
      <c r="W8" s="15">
        <f t="shared" si="16"/>
        <v>1.0664560086896415</v>
      </c>
      <c r="X8" s="15">
        <f t="shared" si="17"/>
        <v>0.10771195068472691</v>
      </c>
      <c r="Y8" s="15">
        <f t="shared" si="18"/>
        <v>0.4021065658414778</v>
      </c>
      <c r="Z8" s="15">
        <f t="shared" si="19"/>
        <v>1.3503749811688828E-3</v>
      </c>
      <c r="AA8" s="15">
        <f t="shared" si="20"/>
        <v>1.1112712135766891</v>
      </c>
      <c r="AB8" s="15">
        <f t="shared" si="21"/>
        <v>0.11223828191582075</v>
      </c>
      <c r="AC8" s="15">
        <f t="shared" si="22"/>
        <v>0.42596030682036268</v>
      </c>
      <c r="AD8" s="15">
        <f t="shared" si="23"/>
        <v>4.3393299742098217E-4</v>
      </c>
      <c r="AE8" s="15">
        <f t="shared" si="24"/>
        <v>14.91807720637995</v>
      </c>
      <c r="AF8" s="2"/>
      <c r="AG8" s="2"/>
      <c r="AH8" s="2"/>
      <c r="AI8" s="2"/>
      <c r="AJ8" s="2"/>
      <c r="AK8" s="2"/>
      <c r="AL8" s="7"/>
      <c r="AM8" s="8"/>
      <c r="AN8" s="9"/>
    </row>
    <row r="9" spans="1:40" ht="25.5" customHeight="1">
      <c r="A9" s="16"/>
      <c r="B9" s="11" t="s">
        <v>26</v>
      </c>
      <c r="C9" s="11" t="s">
        <v>27</v>
      </c>
      <c r="D9" s="2"/>
      <c r="E9" s="2"/>
      <c r="F9" s="14">
        <f t="shared" si="0"/>
        <v>1.8287107589149649</v>
      </c>
      <c r="G9" s="14">
        <v>6</v>
      </c>
      <c r="H9" s="14">
        <f t="shared" si="1"/>
        <v>0.37157757496740546</v>
      </c>
      <c r="I9" s="14">
        <f t="shared" si="2"/>
        <v>9.0203174225899962E-2</v>
      </c>
      <c r="J9" s="14">
        <f t="shared" si="3"/>
        <v>5.3315182475654954E-3</v>
      </c>
      <c r="K9" s="14">
        <f t="shared" si="4"/>
        <v>0.9999857873555883</v>
      </c>
      <c r="L9" s="14">
        <f t="shared" si="5"/>
        <v>2.0419999999999998</v>
      </c>
      <c r="M9" s="14">
        <f t="shared" si="6"/>
        <v>2.3024360221160962E-2</v>
      </c>
      <c r="N9" s="14">
        <f t="shared" si="7"/>
        <v>4.6369501900049001E-2</v>
      </c>
      <c r="O9" s="14">
        <f t="shared" si="8"/>
        <v>53.766292839107805</v>
      </c>
      <c r="P9" s="14">
        <f t="shared" si="9"/>
        <v>126.28498329153324</v>
      </c>
      <c r="Q9" s="14">
        <f t="shared" si="10"/>
        <v>126.33135279343328</v>
      </c>
      <c r="R9" s="14">
        <f t="shared" si="11"/>
        <v>10.359556239687549</v>
      </c>
      <c r="S9" s="14">
        <f t="shared" si="12"/>
        <v>1</v>
      </c>
      <c r="T9" s="15">
        <f t="shared" si="13"/>
        <v>9.2458253581547453E-2</v>
      </c>
      <c r="U9" s="15">
        <f t="shared" si="14"/>
        <v>9.2456939505266372E-2</v>
      </c>
      <c r="V9" s="15">
        <f t="shared" si="15"/>
        <v>1.7057291617722677E-3</v>
      </c>
      <c r="W9" s="15">
        <f t="shared" si="16"/>
        <v>1.0664560086896415</v>
      </c>
      <c r="X9" s="15">
        <f t="shared" si="17"/>
        <v>0.10385505544171435</v>
      </c>
      <c r="Y9" s="15">
        <f t="shared" si="18"/>
        <v>0.38209251453015047</v>
      </c>
      <c r="Z9" s="15">
        <f t="shared" si="19"/>
        <v>1.8749108655874451E-3</v>
      </c>
      <c r="AA9" s="15">
        <f t="shared" si="20"/>
        <v>1.1112712135766891</v>
      </c>
      <c r="AB9" s="15">
        <f t="shared" si="21"/>
        <v>0.108219310085368</v>
      </c>
      <c r="AC9" s="15">
        <f t="shared" si="22"/>
        <v>0.40475898318753156</v>
      </c>
      <c r="AD9" s="15">
        <f t="shared" si="23"/>
        <v>6.0248871842789149E-4</v>
      </c>
      <c r="AE9" s="15">
        <f t="shared" si="24"/>
        <v>10.363739368433338</v>
      </c>
      <c r="AF9" s="2"/>
      <c r="AG9" s="2"/>
      <c r="AH9" s="2"/>
      <c r="AI9" s="2"/>
      <c r="AJ9" s="2"/>
      <c r="AK9" s="2"/>
      <c r="AL9" s="7"/>
      <c r="AM9" s="8"/>
      <c r="AN9" s="9"/>
    </row>
    <row r="10" spans="1:40" ht="25.5" customHeight="1">
      <c r="A10" s="11" t="s">
        <v>28</v>
      </c>
      <c r="B10" s="14">
        <v>1147</v>
      </c>
      <c r="C10" s="14">
        <v>2.528</v>
      </c>
      <c r="D10" s="2"/>
      <c r="E10" s="2"/>
      <c r="F10" s="14">
        <f t="shared" si="0"/>
        <v>2.1334958854007922</v>
      </c>
      <c r="G10" s="14">
        <v>7</v>
      </c>
      <c r="H10" s="14">
        <f t="shared" si="1"/>
        <v>0.43350717079530637</v>
      </c>
      <c r="I10" s="14">
        <f t="shared" si="2"/>
        <v>8.7464629859067514E-2</v>
      </c>
      <c r="J10" s="14">
        <f t="shared" si="3"/>
        <v>6.2201046221597436E-3</v>
      </c>
      <c r="K10" s="14">
        <f t="shared" si="4"/>
        <v>0.9999806549621294</v>
      </c>
      <c r="L10" s="14">
        <f t="shared" si="5"/>
        <v>2.0419999999999998</v>
      </c>
      <c r="M10" s="14">
        <f t="shared" si="6"/>
        <v>2.2325346771526981E-2</v>
      </c>
      <c r="N10" s="14">
        <f t="shared" si="7"/>
        <v>4.4410442519101555E-2</v>
      </c>
      <c r="O10" s="14">
        <f t="shared" si="8"/>
        <v>39.501766167507782</v>
      </c>
      <c r="P10" s="14">
        <f t="shared" si="9"/>
        <v>68.165488690473609</v>
      </c>
      <c r="Q10" s="14">
        <f t="shared" si="10"/>
        <v>68.209899132992717</v>
      </c>
      <c r="R10" s="14">
        <f t="shared" si="11"/>
        <v>7.6132657968275037</v>
      </c>
      <c r="S10" s="14">
        <f t="shared" si="12"/>
        <v>1</v>
      </c>
      <c r="T10" s="15">
        <f t="shared" si="13"/>
        <v>8.9651245605544189E-2</v>
      </c>
      <c r="U10" s="15">
        <f t="shared" si="14"/>
        <v>8.9649511298802803E-2</v>
      </c>
      <c r="V10" s="15">
        <f t="shared" si="15"/>
        <v>2.2511895634826891E-3</v>
      </c>
      <c r="W10" s="15">
        <f t="shared" si="16"/>
        <v>1.0664560086896415</v>
      </c>
      <c r="X10" s="15">
        <f t="shared" si="17"/>
        <v>0.10070204359387501</v>
      </c>
      <c r="Y10" s="15">
        <f t="shared" si="18"/>
        <v>0.36594953489250848</v>
      </c>
      <c r="Z10" s="15">
        <f t="shared" si="19"/>
        <v>2.4744851238908726E-3</v>
      </c>
      <c r="AA10" s="15">
        <f t="shared" si="20"/>
        <v>1.1112712135766891</v>
      </c>
      <c r="AB10" s="15">
        <f t="shared" si="21"/>
        <v>0.10493380062785621</v>
      </c>
      <c r="AC10" s="15">
        <f t="shared" si="22"/>
        <v>0.38765837070423353</v>
      </c>
      <c r="AD10" s="15">
        <f t="shared" si="23"/>
        <v>7.9515746504289569E-4</v>
      </c>
      <c r="AE10" s="15">
        <f t="shared" si="24"/>
        <v>7.6187866289799198</v>
      </c>
      <c r="AF10" s="2"/>
      <c r="AG10" s="2"/>
      <c r="AH10" s="2"/>
      <c r="AI10" s="2"/>
      <c r="AJ10" s="2"/>
      <c r="AK10" s="2"/>
      <c r="AL10" s="7"/>
      <c r="AM10" s="8"/>
      <c r="AN10" s="9"/>
    </row>
    <row r="11" spans="1:40" ht="25.5" customHeight="1">
      <c r="A11" s="11" t="s">
        <v>29</v>
      </c>
      <c r="B11" s="14">
        <v>2000</v>
      </c>
      <c r="C11" s="14">
        <v>4.4089999999999998</v>
      </c>
      <c r="D11" s="2"/>
      <c r="E11" s="2"/>
      <c r="F11" s="14">
        <f t="shared" si="0"/>
        <v>2.4382810118866196</v>
      </c>
      <c r="G11" s="14">
        <v>8</v>
      </c>
      <c r="H11" s="14">
        <f t="shared" si="1"/>
        <v>0.49543676662320729</v>
      </c>
      <c r="I11" s="14">
        <f t="shared" si="2"/>
        <v>8.515969026583034E-2</v>
      </c>
      <c r="J11" s="14">
        <f t="shared" si="3"/>
        <v>7.1086909967539927E-3</v>
      </c>
      <c r="K11" s="14">
        <f t="shared" si="4"/>
        <v>0.99997473293694406</v>
      </c>
      <c r="L11" s="14">
        <f t="shared" si="5"/>
        <v>2.0419999999999998</v>
      </c>
      <c r="M11" s="14">
        <f t="shared" si="6"/>
        <v>2.1737010940353192E-2</v>
      </c>
      <c r="N11" s="14">
        <f t="shared" si="7"/>
        <v>4.2780394344013817E-2</v>
      </c>
      <c r="O11" s="14">
        <f t="shared" si="8"/>
        <v>30.243539721998143</v>
      </c>
      <c r="P11" s="14">
        <f t="shared" si="9"/>
        <v>39.957357994586701</v>
      </c>
      <c r="Q11" s="14">
        <f t="shared" si="10"/>
        <v>40.000138388930715</v>
      </c>
      <c r="R11" s="14">
        <f t="shared" si="11"/>
        <v>5.831348174781164</v>
      </c>
      <c r="S11" s="14">
        <f t="shared" si="12"/>
        <v>1</v>
      </c>
      <c r="T11" s="15">
        <f t="shared" si="13"/>
        <v>8.7288682522476096E-2</v>
      </c>
      <c r="U11" s="15">
        <f t="shared" si="14"/>
        <v>8.7286476993830728E-2</v>
      </c>
      <c r="V11" s="15">
        <f t="shared" si="15"/>
        <v>2.8628263065966914E-3</v>
      </c>
      <c r="W11" s="15">
        <f t="shared" si="16"/>
        <v>1.0664560086896415</v>
      </c>
      <c r="X11" s="15">
        <f t="shared" si="17"/>
        <v>9.8048260827362163E-2</v>
      </c>
      <c r="Y11" s="15">
        <f t="shared" si="18"/>
        <v>0.35251766306936311</v>
      </c>
      <c r="Z11" s="15">
        <f t="shared" si="19"/>
        <v>3.1468087697639488E-3</v>
      </c>
      <c r="AA11" s="15">
        <f t="shared" si="20"/>
        <v>1.1112712135766891</v>
      </c>
      <c r="AB11" s="15">
        <f t="shared" si="21"/>
        <v>0.10216849913254636</v>
      </c>
      <c r="AC11" s="15">
        <f t="shared" si="22"/>
        <v>0.37342969420653538</v>
      </c>
      <c r="AD11" s="15">
        <f t="shared" si="23"/>
        <v>1.0112036884690541E-3</v>
      </c>
      <c r="AE11" s="15">
        <f t="shared" si="24"/>
        <v>5.8383690135459938</v>
      </c>
      <c r="AF11" s="2"/>
      <c r="AG11" s="2"/>
      <c r="AH11" s="2"/>
      <c r="AI11" s="2"/>
      <c r="AJ11" s="2"/>
      <c r="AK11" s="2"/>
      <c r="AL11" s="7"/>
      <c r="AM11" s="8"/>
      <c r="AN11" s="9"/>
    </row>
    <row r="12" spans="1:40" ht="24.6" customHeight="1">
      <c r="A12" s="2"/>
      <c r="B12" s="2"/>
      <c r="C12" s="2"/>
      <c r="D12" s="2"/>
      <c r="E12" s="2"/>
      <c r="F12" s="14">
        <f t="shared" si="0"/>
        <v>2.7430661383724475</v>
      </c>
      <c r="G12" s="14">
        <v>9</v>
      </c>
      <c r="H12" s="14">
        <f t="shared" si="1"/>
        <v>0.55736636245110815</v>
      </c>
      <c r="I12" s="14">
        <f t="shared" si="2"/>
        <v>8.3177060594467028E-2</v>
      </c>
      <c r="J12" s="14">
        <f t="shared" si="3"/>
        <v>7.9972773713482426E-3</v>
      </c>
      <c r="K12" s="14">
        <f t="shared" si="4"/>
        <v>0.99996802126600315</v>
      </c>
      <c r="L12" s="14">
        <f t="shared" si="5"/>
        <v>2.0419999999999998</v>
      </c>
      <c r="M12" s="14">
        <f t="shared" si="6"/>
        <v>2.1230944716737706E-2</v>
      </c>
      <c r="N12" s="14">
        <f t="shared" si="7"/>
        <v>4.1392262189095537E-2</v>
      </c>
      <c r="O12" s="14">
        <f t="shared" si="8"/>
        <v>23.896130150714583</v>
      </c>
      <c r="P12" s="14">
        <f t="shared" si="9"/>
        <v>24.945181884747317</v>
      </c>
      <c r="Q12" s="14">
        <f t="shared" si="10"/>
        <v>24.986574146936412</v>
      </c>
      <c r="R12" s="14">
        <f t="shared" si="11"/>
        <v>4.6101944004748514</v>
      </c>
      <c r="S12" s="14">
        <f t="shared" si="12"/>
        <v>1</v>
      </c>
      <c r="T12" s="15">
        <f t="shared" si="13"/>
        <v>8.5256487109328691E-2</v>
      </c>
      <c r="U12" s="15">
        <f t="shared" si="14"/>
        <v>8.5253760714805921E-2</v>
      </c>
      <c r="V12" s="15">
        <f t="shared" si="15"/>
        <v>3.5388864243755497E-3</v>
      </c>
      <c r="W12" s="15">
        <f t="shared" si="16"/>
        <v>1.0664560086896415</v>
      </c>
      <c r="X12" s="15">
        <f t="shared" si="17"/>
        <v>9.5765568270178264E-2</v>
      </c>
      <c r="Y12" s="15">
        <f t="shared" si="18"/>
        <v>0.34107922004454549</v>
      </c>
      <c r="Z12" s="15">
        <f t="shared" si="19"/>
        <v>3.8899578205827843E-3</v>
      </c>
      <c r="AA12" s="15">
        <f t="shared" si="20"/>
        <v>1.1112712135766891</v>
      </c>
      <c r="AB12" s="15">
        <f t="shared" si="21"/>
        <v>9.9789882004812175E-2</v>
      </c>
      <c r="AC12" s="15">
        <f t="shared" si="22"/>
        <v>0.36131270056779097</v>
      </c>
      <c r="AD12" s="15">
        <f t="shared" si="23"/>
        <v>1.250009131141903E-3</v>
      </c>
      <c r="AE12" s="15">
        <f t="shared" si="24"/>
        <v>4.6188732538509516</v>
      </c>
      <c r="AF12" s="2"/>
      <c r="AG12" s="2"/>
      <c r="AH12" s="2"/>
      <c r="AI12" s="2"/>
      <c r="AJ12" s="2"/>
      <c r="AK12" s="2"/>
      <c r="AL12" s="7"/>
      <c r="AM12" s="8"/>
      <c r="AN12" s="9"/>
    </row>
    <row r="13" spans="1:40" ht="25.5" customHeight="1">
      <c r="A13" s="11" t="s">
        <v>30</v>
      </c>
      <c r="B13" s="14">
        <v>0.95</v>
      </c>
      <c r="C13" s="2"/>
      <c r="D13" s="2"/>
      <c r="E13" s="2"/>
      <c r="F13" s="14">
        <f t="shared" si="0"/>
        <v>3.047851264858275</v>
      </c>
      <c r="G13" s="14">
        <v>10</v>
      </c>
      <c r="H13" s="14">
        <f t="shared" si="1"/>
        <v>0.61929595827900918</v>
      </c>
      <c r="I13" s="14">
        <f t="shared" si="2"/>
        <v>8.1442682667072122E-2</v>
      </c>
      <c r="J13" s="14">
        <f t="shared" si="3"/>
        <v>8.8858637459424926E-3</v>
      </c>
      <c r="K13" s="14">
        <f t="shared" si="4"/>
        <v>0.9999605199334064</v>
      </c>
      <c r="L13" s="14">
        <f t="shared" si="5"/>
        <v>2.0419999999999998</v>
      </c>
      <c r="M13" s="14">
        <f t="shared" si="6"/>
        <v>2.0788244750770159E-2</v>
      </c>
      <c r="N13" s="14">
        <f t="shared" si="7"/>
        <v>4.0188686020347621E-2</v>
      </c>
      <c r="O13" s="14">
        <f t="shared" si="8"/>
        <v>19.355865422078814</v>
      </c>
      <c r="P13" s="14">
        <f t="shared" si="9"/>
        <v>16.366533834582718</v>
      </c>
      <c r="Q13" s="14">
        <f t="shared" si="10"/>
        <v>16.406722520603065</v>
      </c>
      <c r="R13" s="14">
        <f t="shared" si="11"/>
        <v>3.73722579775872</v>
      </c>
      <c r="S13" s="14">
        <f t="shared" si="12"/>
        <v>1</v>
      </c>
      <c r="T13" s="15">
        <f t="shared" si="13"/>
        <v>8.3478749733748914E-2</v>
      </c>
      <c r="U13" s="15">
        <f t="shared" si="14"/>
        <v>8.3475453987150269E-2</v>
      </c>
      <c r="V13" s="15">
        <f t="shared" si="15"/>
        <v>4.2778627819119019E-3</v>
      </c>
      <c r="W13" s="15">
        <f t="shared" si="16"/>
        <v>1.0664560086896415</v>
      </c>
      <c r="X13" s="15">
        <f t="shared" si="17"/>
        <v>9.3768699342313355E-2</v>
      </c>
      <c r="Y13" s="15">
        <f t="shared" si="18"/>
        <v>0.33116154946579446</v>
      </c>
      <c r="Z13" s="15">
        <f t="shared" si="19"/>
        <v>4.7022788020702555E-3</v>
      </c>
      <c r="AA13" s="15">
        <f t="shared" si="20"/>
        <v>1.1112712135766891</v>
      </c>
      <c r="AB13" s="15">
        <f t="shared" si="21"/>
        <v>9.7709099545206943E-2</v>
      </c>
      <c r="AC13" s="15">
        <f t="shared" si="22"/>
        <v>0.35080669454466756</v>
      </c>
      <c r="AD13" s="15">
        <f t="shared" si="23"/>
        <v>1.5110424613504465E-3</v>
      </c>
      <c r="AE13" s="15">
        <f t="shared" si="24"/>
        <v>3.7477169818040523</v>
      </c>
      <c r="AF13" s="2"/>
      <c r="AG13" s="2"/>
      <c r="AH13" s="2"/>
      <c r="AI13" s="2"/>
      <c r="AJ13" s="2"/>
      <c r="AK13" s="2"/>
      <c r="AL13" s="7"/>
      <c r="AM13" s="8"/>
      <c r="AN13" s="9"/>
    </row>
    <row r="14" spans="1:40" ht="25.5" customHeight="1">
      <c r="A14" s="11" t="s">
        <v>31</v>
      </c>
      <c r="B14" s="14">
        <v>7.67</v>
      </c>
      <c r="C14" s="2"/>
      <c r="D14" s="2"/>
      <c r="E14" s="2"/>
      <c r="F14" s="14">
        <f t="shared" si="0"/>
        <v>3.3526363913441024</v>
      </c>
      <c r="G14" s="14">
        <v>11</v>
      </c>
      <c r="H14" s="14">
        <f t="shared" si="1"/>
        <v>0.68122555410690999</v>
      </c>
      <c r="I14" s="14">
        <f t="shared" si="2"/>
        <v>7.9904922306229309E-2</v>
      </c>
      <c r="J14" s="14">
        <f t="shared" si="3"/>
        <v>9.7744501205367425E-3</v>
      </c>
      <c r="K14" s="14">
        <f t="shared" si="4"/>
        <v>0.99995222892138258</v>
      </c>
      <c r="L14" s="14">
        <f t="shared" si="5"/>
        <v>2.0419999999999998</v>
      </c>
      <c r="M14" s="14">
        <f t="shared" si="6"/>
        <v>2.039573141866503E-2</v>
      </c>
      <c r="N14" s="14">
        <f t="shared" si="7"/>
        <v>3.9130036617537847E-2</v>
      </c>
      <c r="O14" s="14">
        <f t="shared" si="8"/>
        <v>15.996582993453563</v>
      </c>
      <c r="P14" s="14">
        <f t="shared" si="9"/>
        <v>11.178562826707678</v>
      </c>
      <c r="Q14" s="14">
        <f t="shared" si="10"/>
        <v>11.217692863325215</v>
      </c>
      <c r="R14" s="14">
        <f t="shared" si="11"/>
        <v>3.0918357910962224</v>
      </c>
      <c r="S14" s="14">
        <f t="shared" si="12"/>
        <v>1</v>
      </c>
      <c r="T14" s="15">
        <f t="shared" si="13"/>
        <v>8.190254536388504E-2</v>
      </c>
      <c r="U14" s="15">
        <f t="shared" si="14"/>
        <v>8.1898632790951498E-2</v>
      </c>
      <c r="V14" s="15">
        <f t="shared" si="15"/>
        <v>5.0784371525954526E-3</v>
      </c>
      <c r="W14" s="15">
        <f t="shared" si="16"/>
        <v>1.0664560086896415</v>
      </c>
      <c r="X14" s="15">
        <f t="shared" si="17"/>
        <v>9.1998205244938833E-2</v>
      </c>
      <c r="Y14" s="15">
        <f t="shared" si="18"/>
        <v>0.32243809987607608</v>
      </c>
      <c r="Z14" s="15">
        <f t="shared" si="19"/>
        <v>5.5823261727749301E-3</v>
      </c>
      <c r="AA14" s="15">
        <f t="shared" si="20"/>
        <v>1.1112712135766891</v>
      </c>
      <c r="AB14" s="15">
        <f t="shared" si="21"/>
        <v>9.5864204764561256E-2</v>
      </c>
      <c r="AC14" s="15">
        <f t="shared" si="22"/>
        <v>0.3415657530146719</v>
      </c>
      <c r="AD14" s="15">
        <f t="shared" si="23"/>
        <v>1.7938391650569813E-3</v>
      </c>
      <c r="AE14" s="15">
        <f t="shared" si="24"/>
        <v>3.1042903935866502</v>
      </c>
      <c r="AF14" s="2"/>
      <c r="AG14" s="2"/>
      <c r="AH14" s="2"/>
      <c r="AI14" s="2"/>
      <c r="AJ14" s="2"/>
      <c r="AK14" s="2"/>
      <c r="AL14" s="7"/>
      <c r="AM14" s="8"/>
      <c r="AN14" s="9"/>
    </row>
    <row r="15" spans="1:40" ht="25.5" customHeight="1">
      <c r="A15" s="11" t="s">
        <v>32</v>
      </c>
      <c r="B15" s="14">
        <v>2.3768999999999999E-3</v>
      </c>
      <c r="C15" s="2"/>
      <c r="D15" s="2"/>
      <c r="E15" s="2"/>
      <c r="F15" s="14">
        <f t="shared" si="0"/>
        <v>3.6574215178299299</v>
      </c>
      <c r="G15" s="14">
        <v>12</v>
      </c>
      <c r="H15" s="14">
        <f t="shared" si="1"/>
        <v>0.74315514993481091</v>
      </c>
      <c r="I15" s="14">
        <f t="shared" si="2"/>
        <v>7.8526424133455633E-2</v>
      </c>
      <c r="J15" s="14">
        <f t="shared" si="3"/>
        <v>1.0663036495130991E-2</v>
      </c>
      <c r="K15" s="14">
        <f t="shared" si="4"/>
        <v>0.99994314821028873</v>
      </c>
      <c r="L15" s="14">
        <f t="shared" si="5"/>
        <v>2.0419999999999998</v>
      </c>
      <c r="M15" s="14">
        <f t="shared" si="6"/>
        <v>2.0043869760064548E-2</v>
      </c>
      <c r="N15" s="14">
        <f t="shared" si="7"/>
        <v>3.8187876849045427E-2</v>
      </c>
      <c r="O15" s="14">
        <f t="shared" si="8"/>
        <v>13.441573209776951</v>
      </c>
      <c r="P15" s="14">
        <f t="shared" si="9"/>
        <v>7.8928114557208273</v>
      </c>
      <c r="Q15" s="14">
        <f t="shared" si="10"/>
        <v>7.9309993325698729</v>
      </c>
      <c r="R15" s="14">
        <f t="shared" si="11"/>
        <v>2.6014645392747759</v>
      </c>
      <c r="S15" s="14">
        <f t="shared" si="12"/>
        <v>1</v>
      </c>
      <c r="T15" s="15">
        <f t="shared" si="13"/>
        <v>8.0489584736792019E-2</v>
      </c>
      <c r="U15" s="15">
        <f t="shared" si="14"/>
        <v>8.0485008759846613E-2</v>
      </c>
      <c r="V15" s="15">
        <f t="shared" si="15"/>
        <v>5.9394406633737629E-3</v>
      </c>
      <c r="W15" s="15">
        <f t="shared" si="16"/>
        <v>1.0664560086896415</v>
      </c>
      <c r="X15" s="15">
        <f t="shared" si="17"/>
        <v>9.0411077015934607E-2</v>
      </c>
      <c r="Y15" s="15">
        <f t="shared" si="18"/>
        <v>0.31467454451573618</v>
      </c>
      <c r="Z15" s="15">
        <f t="shared" si="19"/>
        <v>6.528818840668694E-3</v>
      </c>
      <c r="AA15" s="15">
        <f t="shared" si="20"/>
        <v>1.1112712135766891</v>
      </c>
      <c r="AB15" s="15">
        <f t="shared" si="21"/>
        <v>9.4210381354335029E-2</v>
      </c>
      <c r="AC15" s="15">
        <f t="shared" si="22"/>
        <v>0.33334164850051945</v>
      </c>
      <c r="AD15" s="15">
        <f t="shared" si="23"/>
        <v>2.0979875728278433E-3</v>
      </c>
      <c r="AE15" s="15">
        <f t="shared" si="24"/>
        <v>2.6160307863516468</v>
      </c>
      <c r="AF15" s="2"/>
      <c r="AG15" s="2"/>
      <c r="AH15" s="2"/>
      <c r="AI15" s="2"/>
      <c r="AJ15" s="2"/>
      <c r="AK15" s="2"/>
      <c r="AL15" s="7"/>
      <c r="AM15" s="8"/>
      <c r="AN15" s="9"/>
    </row>
    <row r="16" spans="1:40" ht="25.5" customHeight="1">
      <c r="A16" s="11" t="s">
        <v>33</v>
      </c>
      <c r="B16" s="14">
        <v>3.7370000000000002E-7</v>
      </c>
      <c r="C16" s="2"/>
      <c r="D16" s="2"/>
      <c r="E16" s="2"/>
      <c r="F16" s="14">
        <f t="shared" si="0"/>
        <v>3.9622066443157573</v>
      </c>
      <c r="G16" s="14">
        <v>13</v>
      </c>
      <c r="H16" s="14">
        <f t="shared" si="1"/>
        <v>0.80508474576271183</v>
      </c>
      <c r="I16" s="14">
        <f t="shared" si="2"/>
        <v>7.7279339249004944E-2</v>
      </c>
      <c r="J16" s="14">
        <f t="shared" si="3"/>
        <v>1.1551622869725241E-2</v>
      </c>
      <c r="K16" s="14">
        <f t="shared" si="4"/>
        <v>0.99993327777861041</v>
      </c>
      <c r="L16" s="14">
        <f t="shared" si="5"/>
        <v>2.0419999999999998</v>
      </c>
      <c r="M16" s="14">
        <f t="shared" si="6"/>
        <v>1.9725551343308511E-2</v>
      </c>
      <c r="N16" s="14">
        <f t="shared" si="7"/>
        <v>3.7341162709783042E-2</v>
      </c>
      <c r="O16" s="14">
        <f t="shared" si="8"/>
        <v>11.453174805963794</v>
      </c>
      <c r="P16" s="14">
        <f t="shared" si="9"/>
        <v>5.7303784302309841</v>
      </c>
      <c r="Q16" s="14">
        <f t="shared" si="10"/>
        <v>5.7677195929407672</v>
      </c>
      <c r="R16" s="14">
        <f t="shared" si="11"/>
        <v>2.2203341969454815</v>
      </c>
      <c r="S16" s="14">
        <f t="shared" si="12"/>
        <v>1</v>
      </c>
      <c r="T16" s="15">
        <f t="shared" si="13"/>
        <v>7.9211322730230058E-2</v>
      </c>
      <c r="U16" s="15">
        <f t="shared" si="14"/>
        <v>7.9206037574818283E-2</v>
      </c>
      <c r="V16" s="15">
        <f t="shared" si="15"/>
        <v>6.8598252475579099E-3</v>
      </c>
      <c r="W16" s="15">
        <f t="shared" si="16"/>
        <v>1.0664560086896415</v>
      </c>
      <c r="X16" s="15">
        <f t="shared" si="17"/>
        <v>8.897525093856401E-2</v>
      </c>
      <c r="Y16" s="15">
        <f t="shared" si="18"/>
        <v>0.30769747723439339</v>
      </c>
      <c r="Z16" s="15">
        <f t="shared" si="19"/>
        <v>7.5406087795904147E-3</v>
      </c>
      <c r="AA16" s="15">
        <f t="shared" si="20"/>
        <v>1.1112712135766891</v>
      </c>
      <c r="AB16" s="15">
        <f t="shared" si="21"/>
        <v>9.2714218198533427E-2</v>
      </c>
      <c r="AC16" s="15">
        <f t="shared" si="22"/>
        <v>0.325950688062836</v>
      </c>
      <c r="AD16" s="15">
        <f t="shared" si="23"/>
        <v>2.4231187749600498E-3</v>
      </c>
      <c r="AE16" s="15">
        <f t="shared" si="24"/>
        <v>2.2371577497475896</v>
      </c>
      <c r="AF16" s="2"/>
      <c r="AG16" s="2"/>
      <c r="AH16" s="2"/>
      <c r="AI16" s="2"/>
      <c r="AJ16" s="2"/>
      <c r="AK16" s="2"/>
      <c r="AL16" s="7"/>
      <c r="AM16" s="8"/>
      <c r="AN16" s="9"/>
    </row>
    <row r="17" spans="1:256" ht="25.5" customHeight="1">
      <c r="A17" s="11" t="s">
        <v>34</v>
      </c>
      <c r="B17" s="17" t="s">
        <v>35</v>
      </c>
      <c r="C17" s="2"/>
      <c r="D17" s="2"/>
      <c r="E17" s="2"/>
      <c r="F17" s="14">
        <f t="shared" si="0"/>
        <v>4.2669917708015843</v>
      </c>
      <c r="G17" s="14">
        <v>14</v>
      </c>
      <c r="H17" s="14">
        <f t="shared" si="1"/>
        <v>0.86701434159061275</v>
      </c>
      <c r="I17" s="14">
        <f t="shared" si="2"/>
        <v>7.6142382792298235E-2</v>
      </c>
      <c r="J17" s="14">
        <f t="shared" si="3"/>
        <v>1.2440209244319487E-2</v>
      </c>
      <c r="K17" s="14">
        <f t="shared" si="4"/>
        <v>0.99992261760296108</v>
      </c>
      <c r="L17" s="14">
        <f t="shared" si="5"/>
        <v>2.0419999999999998</v>
      </c>
      <c r="M17" s="14">
        <f t="shared" si="6"/>
        <v>1.9435343207734122E-2</v>
      </c>
      <c r="N17" s="14">
        <f t="shared" si="7"/>
        <v>3.6573918713684622E-2</v>
      </c>
      <c r="O17" s="14">
        <f t="shared" si="8"/>
        <v>9.8754415418769455</v>
      </c>
      <c r="P17" s="14">
        <f t="shared" si="9"/>
        <v>4.2603430431546006</v>
      </c>
      <c r="Q17" s="14">
        <f t="shared" si="10"/>
        <v>4.296916961868285</v>
      </c>
      <c r="R17" s="14">
        <f t="shared" si="11"/>
        <v>1.9184060585585243</v>
      </c>
      <c r="S17" s="14">
        <f t="shared" si="12"/>
        <v>1</v>
      </c>
      <c r="T17" s="15">
        <f t="shared" si="13"/>
        <v>7.8045942362105686E-2</v>
      </c>
      <c r="U17" s="15">
        <f t="shared" si="14"/>
        <v>7.8039902980006542E-2</v>
      </c>
      <c r="V17" s="15">
        <f t="shared" si="15"/>
        <v>7.8386424009938109E-3</v>
      </c>
      <c r="W17" s="15">
        <f t="shared" si="16"/>
        <v>1.0664560086896415</v>
      </c>
      <c r="X17" s="15">
        <f t="shared" si="17"/>
        <v>8.7666220775718742E-2</v>
      </c>
      <c r="Y17" s="15">
        <f t="shared" si="18"/>
        <v>0.30137525733305992</v>
      </c>
      <c r="Z17" s="15">
        <f t="shared" si="19"/>
        <v>8.6166576738843162E-3</v>
      </c>
      <c r="AA17" s="15">
        <f t="shared" si="20"/>
        <v>1.1112712135766891</v>
      </c>
      <c r="AB17" s="15">
        <f t="shared" si="21"/>
        <v>9.1350179245383412E-2</v>
      </c>
      <c r="AC17" s="15">
        <f t="shared" si="22"/>
        <v>0.31925342182118144</v>
      </c>
      <c r="AD17" s="15">
        <f t="shared" si="23"/>
        <v>2.7688991164088444E-3</v>
      </c>
      <c r="AE17" s="15">
        <f t="shared" si="24"/>
        <v>1.9376302577498112</v>
      </c>
      <c r="AF17" s="2"/>
      <c r="AG17" s="2"/>
      <c r="AH17" s="2"/>
      <c r="AI17" s="2"/>
      <c r="AJ17" s="2"/>
      <c r="AK17" s="2"/>
      <c r="AL17" s="7"/>
      <c r="AM17" s="8"/>
      <c r="AN17" s="9"/>
    </row>
    <row r="18" spans="1:256" ht="25.5" customHeight="1">
      <c r="A18" s="11" t="s">
        <v>36</v>
      </c>
      <c r="B18" s="17" t="s">
        <v>37</v>
      </c>
      <c r="C18" s="2"/>
      <c r="D18" s="2"/>
      <c r="E18" s="2"/>
      <c r="F18" s="14">
        <f t="shared" si="0"/>
        <v>4.5717768972874122</v>
      </c>
      <c r="G18" s="14">
        <v>15</v>
      </c>
      <c r="H18" s="14">
        <f t="shared" si="1"/>
        <v>0.92894393741851367</v>
      </c>
      <c r="I18" s="14">
        <f t="shared" si="2"/>
        <v>7.5098942019602988E-2</v>
      </c>
      <c r="J18" s="14">
        <f t="shared" si="3"/>
        <v>1.3328795618913739E-2</v>
      </c>
      <c r="K18" s="14">
        <f t="shared" si="4"/>
        <v>0.99991116765808208</v>
      </c>
      <c r="L18" s="14">
        <f t="shared" si="5"/>
        <v>2.0419999999999998</v>
      </c>
      <c r="M18" s="14">
        <f t="shared" si="6"/>
        <v>1.9169004950503662E-2</v>
      </c>
      <c r="N18" s="14">
        <f t="shared" si="7"/>
        <v>3.5873753506784962E-2</v>
      </c>
      <c r="O18" s="14">
        <f t="shared" si="8"/>
        <v>8.6026068542572496</v>
      </c>
      <c r="P18" s="14">
        <f t="shared" si="9"/>
        <v>3.2328955722632515</v>
      </c>
      <c r="Q18" s="14">
        <f t="shared" si="10"/>
        <v>3.2687693257700365</v>
      </c>
      <c r="R18" s="14">
        <f t="shared" si="11"/>
        <v>1.6753065903724162</v>
      </c>
      <c r="S18" s="14">
        <f t="shared" si="12"/>
        <v>1</v>
      </c>
      <c r="T18" s="15">
        <f t="shared" si="13"/>
        <v>7.6976415570093062E-2</v>
      </c>
      <c r="U18" s="15">
        <f t="shared" si="14"/>
        <v>7.6969577574825518E-2</v>
      </c>
      <c r="V18" s="15">
        <f t="shared" si="15"/>
        <v>8.8750269680402394E-3</v>
      </c>
      <c r="W18" s="15">
        <f t="shared" si="16"/>
        <v>1.0664560086896415</v>
      </c>
      <c r="X18" s="15">
        <f t="shared" si="17"/>
        <v>8.6464859512898631E-2</v>
      </c>
      <c r="Y18" s="15">
        <f t="shared" si="18"/>
        <v>0.29560577796561971</v>
      </c>
      <c r="Z18" s="15">
        <f t="shared" si="19"/>
        <v>9.7560190921090577E-3</v>
      </c>
      <c r="AA18" s="15">
        <f t="shared" si="20"/>
        <v>1.1112712135766891</v>
      </c>
      <c r="AB18" s="15">
        <f t="shared" si="21"/>
        <v>9.0098333714391007E-2</v>
      </c>
      <c r="AC18" s="15">
        <f t="shared" si="22"/>
        <v>0.31314168575339124</v>
      </c>
      <c r="AD18" s="15">
        <f t="shared" si="23"/>
        <v>3.1350244684411567E-3</v>
      </c>
      <c r="AE18" s="15">
        <f t="shared" si="24"/>
        <v>1.6970726609010067</v>
      </c>
      <c r="AF18" s="2"/>
      <c r="AG18" s="2"/>
      <c r="AH18" s="2"/>
      <c r="AI18" s="2"/>
      <c r="AJ18" s="2"/>
      <c r="AK18" s="2"/>
      <c r="AL18" s="7"/>
      <c r="AM18" s="8"/>
      <c r="AN18" s="9"/>
    </row>
    <row r="19" spans="1:256" ht="25.5" customHeight="1">
      <c r="A19" s="11" t="s">
        <v>38</v>
      </c>
      <c r="B19" s="14">
        <v>1</v>
      </c>
      <c r="C19" s="2"/>
      <c r="D19" s="2"/>
      <c r="E19" s="2"/>
      <c r="F19" s="14">
        <f t="shared" si="0"/>
        <v>4.8765620237732392</v>
      </c>
      <c r="G19" s="14">
        <v>16</v>
      </c>
      <c r="H19" s="14">
        <f t="shared" si="1"/>
        <v>0.99087353324641458</v>
      </c>
      <c r="I19" s="14">
        <f t="shared" si="2"/>
        <v>7.4135816331042062E-2</v>
      </c>
      <c r="J19" s="14">
        <f t="shared" si="3"/>
        <v>1.4217381993507985E-2</v>
      </c>
      <c r="K19" s="14">
        <f t="shared" si="4"/>
        <v>0.99989892791684232</v>
      </c>
      <c r="L19" s="14">
        <f t="shared" si="5"/>
        <v>2.0419999999999998</v>
      </c>
      <c r="M19" s="14">
        <f t="shared" si="6"/>
        <v>1.8923167118498483E-2</v>
      </c>
      <c r="N19" s="14">
        <f t="shared" si="7"/>
        <v>3.5230877549555208E-2</v>
      </c>
      <c r="O19" s="14">
        <f t="shared" si="8"/>
        <v>7.5608849304995358</v>
      </c>
      <c r="P19" s="14">
        <f t="shared" si="9"/>
        <v>2.4973348746616688</v>
      </c>
      <c r="Q19" s="14">
        <f t="shared" si="10"/>
        <v>2.5325657522112239</v>
      </c>
      <c r="R19" s="14">
        <f t="shared" si="11"/>
        <v>1.4768221582710372</v>
      </c>
      <c r="S19" s="14">
        <f t="shared" si="12"/>
        <v>1</v>
      </c>
      <c r="T19" s="15">
        <f t="shared" si="13"/>
        <v>7.5989211739318108E-2</v>
      </c>
      <c r="U19" s="15">
        <f t="shared" si="14"/>
        <v>7.5981531351390103E-2</v>
      </c>
      <c r="V19" s="15">
        <f t="shared" si="15"/>
        <v>9.9681845004987411E-3</v>
      </c>
      <c r="W19" s="15">
        <f t="shared" si="16"/>
        <v>1.0664560086896415</v>
      </c>
      <c r="X19" s="15">
        <f t="shared" si="17"/>
        <v>8.5355968693465428E-2</v>
      </c>
      <c r="Y19" s="15">
        <f t="shared" si="18"/>
        <v>0.29030837167563256</v>
      </c>
      <c r="Z19" s="15">
        <f t="shared" si="19"/>
        <v>1.0957824588412756E-2</v>
      </c>
      <c r="AA19" s="15">
        <f t="shared" si="20"/>
        <v>1.1112712135766891</v>
      </c>
      <c r="AB19" s="15">
        <f t="shared" si="21"/>
        <v>8.8942844470957808E-2</v>
      </c>
      <c r="AC19" s="15">
        <f t="shared" si="22"/>
        <v>0.30753002705313365</v>
      </c>
      <c r="AD19" s="15">
        <f t="shared" si="23"/>
        <v>3.5212157624154145E-3</v>
      </c>
      <c r="AE19" s="15">
        <f t="shared" si="24"/>
        <v>1.501269383122364</v>
      </c>
      <c r="AF19" s="2"/>
      <c r="AG19" s="2"/>
      <c r="AH19" s="2"/>
      <c r="AI19" s="2"/>
      <c r="AJ19" s="2"/>
      <c r="AK19" s="2"/>
      <c r="AL19" s="7"/>
      <c r="AM19" s="8"/>
      <c r="AN19" s="9"/>
    </row>
    <row r="20" spans="1:256" ht="25.5" customHeight="1">
      <c r="A20" s="11" t="s">
        <v>39</v>
      </c>
      <c r="B20" s="14">
        <v>0.125</v>
      </c>
      <c r="C20" s="2"/>
      <c r="D20" s="2"/>
      <c r="E20" s="2"/>
      <c r="F20" s="14">
        <f t="shared" si="0"/>
        <v>5.1813471502590671</v>
      </c>
      <c r="G20" s="14">
        <v>17</v>
      </c>
      <c r="H20" s="14">
        <f t="shared" si="1"/>
        <v>1.0528031290743154</v>
      </c>
      <c r="I20" s="14">
        <f t="shared" si="2"/>
        <v>7.3242352700816013E-2</v>
      </c>
      <c r="J20" s="14">
        <f t="shared" si="3"/>
        <v>1.5105968368102237E-2</v>
      </c>
      <c r="K20" s="14">
        <f t="shared" si="4"/>
        <v>0.99988589835023767</v>
      </c>
      <c r="L20" s="14">
        <f t="shared" si="5"/>
        <v>2.0419999999999998</v>
      </c>
      <c r="M20" s="14">
        <f t="shared" si="6"/>
        <v>1.8695110526883284E-2</v>
      </c>
      <c r="N20" s="14">
        <f t="shared" si="7"/>
        <v>3.4637433008796591E-2</v>
      </c>
      <c r="O20" s="14">
        <f t="shared" si="8"/>
        <v>6.6975312879165436</v>
      </c>
      <c r="P20" s="14">
        <f t="shared" si="9"/>
        <v>1.9595711060191703</v>
      </c>
      <c r="Q20" s="14">
        <f t="shared" si="10"/>
        <v>1.9942085390279669</v>
      </c>
      <c r="R20" s="14">
        <f t="shared" si="11"/>
        <v>1.3127919931389302</v>
      </c>
      <c r="S20" s="14">
        <f t="shared" si="12"/>
        <v>1</v>
      </c>
      <c r="T20" s="15">
        <f t="shared" si="13"/>
        <v>7.5073411518336408E-2</v>
      </c>
      <c r="U20" s="15">
        <f t="shared" si="14"/>
        <v>7.5064845518228882E-2</v>
      </c>
      <c r="V20" s="15">
        <f t="shared" si="15"/>
        <v>1.1117381221838996E-2</v>
      </c>
      <c r="W20" s="15">
        <f t="shared" si="16"/>
        <v>1.0664560086896415</v>
      </c>
      <c r="X20" s="15">
        <f t="shared" si="17"/>
        <v>8.432728299976798E-2</v>
      </c>
      <c r="Y20" s="15">
        <f t="shared" si="18"/>
        <v>0.28541828859254453</v>
      </c>
      <c r="Z20" s="15">
        <f t="shared" si="19"/>
        <v>1.2221272667897435E-2</v>
      </c>
      <c r="AA20" s="15">
        <f t="shared" si="20"/>
        <v>1.1112712135766891</v>
      </c>
      <c r="AB20" s="15">
        <f t="shared" si="21"/>
        <v>8.7870930777463094E-2</v>
      </c>
      <c r="AC20" s="15">
        <f t="shared" si="22"/>
        <v>0.30234985476201415</v>
      </c>
      <c r="AD20" s="15">
        <f t="shared" si="23"/>
        <v>3.9272154438831528E-3</v>
      </c>
      <c r="AE20" s="15">
        <f t="shared" si="24"/>
        <v>1.3400578624725499</v>
      </c>
      <c r="AF20" s="2"/>
      <c r="AG20" s="2"/>
      <c r="AH20" s="2"/>
      <c r="AI20" s="2"/>
      <c r="AJ20" s="2"/>
      <c r="AK20" s="2"/>
      <c r="AL20" s="7"/>
      <c r="AM20" s="8"/>
      <c r="AN20" s="9"/>
    </row>
    <row r="21" spans="1:256" ht="25.5" customHeight="1">
      <c r="A21" s="11" t="s">
        <v>40</v>
      </c>
      <c r="B21" s="14">
        <f>(1+2*B20+100*POWER(B20,4))*1.05</f>
        <v>1.338134765625</v>
      </c>
      <c r="C21" s="2"/>
      <c r="D21" s="2"/>
      <c r="E21" s="2"/>
      <c r="F21" s="14">
        <f t="shared" si="0"/>
        <v>5.486132276744895</v>
      </c>
      <c r="G21" s="14">
        <v>18</v>
      </c>
      <c r="H21" s="14">
        <f t="shared" si="1"/>
        <v>1.1147327249022163</v>
      </c>
      <c r="I21" s="14">
        <f t="shared" si="2"/>
        <v>7.2409836953829118E-2</v>
      </c>
      <c r="J21" s="14">
        <f t="shared" si="3"/>
        <v>1.5994554742696485E-2</v>
      </c>
      <c r="K21" s="14">
        <f t="shared" si="4"/>
        <v>0.99987207892739105</v>
      </c>
      <c r="L21" s="14">
        <f t="shared" si="5"/>
        <v>2.0419999999999998</v>
      </c>
      <c r="M21" s="14">
        <f t="shared" si="6"/>
        <v>1.8482610882464882E-2</v>
      </c>
      <c r="N21" s="14">
        <f t="shared" si="7"/>
        <v>3.4087024516069722E-2</v>
      </c>
      <c r="O21" s="14">
        <f t="shared" si="8"/>
        <v>5.9740325376786458</v>
      </c>
      <c r="P21" s="14">
        <f t="shared" si="9"/>
        <v>1.5590738677967073</v>
      </c>
      <c r="Q21" s="14">
        <f t="shared" si="10"/>
        <v>1.5931608923127771</v>
      </c>
      <c r="R21" s="14">
        <f t="shared" si="11"/>
        <v>1.1757964707933235</v>
      </c>
      <c r="S21" s="14">
        <f t="shared" si="12"/>
        <v>1</v>
      </c>
      <c r="T21" s="15">
        <f t="shared" si="13"/>
        <v>7.4220082877674842E-2</v>
      </c>
      <c r="U21" s="15">
        <f t="shared" si="14"/>
        <v>7.4210588565064003E-2</v>
      </c>
      <c r="V21" s="15">
        <f t="shared" si="15"/>
        <v>1.2321935934127773E-2</v>
      </c>
      <c r="W21" s="15">
        <f t="shared" si="16"/>
        <v>1.0664560086896415</v>
      </c>
      <c r="X21" s="15">
        <f t="shared" si="17"/>
        <v>8.33687694019771E-2</v>
      </c>
      <c r="Y21" s="15">
        <f t="shared" si="18"/>
        <v>0.28088282980202123</v>
      </c>
      <c r="Z21" s="15">
        <f t="shared" si="19"/>
        <v>1.3545619887626023E-2</v>
      </c>
      <c r="AA21" s="15">
        <f t="shared" si="20"/>
        <v>1.1112712135766891</v>
      </c>
      <c r="AB21" s="15">
        <f t="shared" si="21"/>
        <v>8.6872137990542983E-2</v>
      </c>
      <c r="AC21" s="15">
        <f t="shared" si="22"/>
        <v>0.29754534376394193</v>
      </c>
      <c r="AD21" s="15">
        <f t="shared" si="23"/>
        <v>4.3527846129635291E-3</v>
      </c>
      <c r="AE21" s="15">
        <f t="shared" si="24"/>
        <v>1.2060168112280409</v>
      </c>
      <c r="AF21" s="2"/>
      <c r="AG21" s="2"/>
      <c r="AH21" s="2"/>
      <c r="AI21" s="2"/>
      <c r="AJ21" s="2"/>
      <c r="AK21" s="2"/>
      <c r="AL21" s="7"/>
      <c r="AM21" s="8"/>
      <c r="AN21" s="9"/>
    </row>
    <row r="22" spans="1:256" ht="25.5" customHeight="1">
      <c r="A22" s="11" t="s">
        <v>41</v>
      </c>
      <c r="B22" s="14">
        <v>3.1415899999999999</v>
      </c>
      <c r="C22" s="2"/>
      <c r="D22" s="2"/>
      <c r="E22" s="2"/>
      <c r="F22" s="14">
        <f t="shared" si="0"/>
        <v>5.790917403230722</v>
      </c>
      <c r="G22" s="14">
        <v>19</v>
      </c>
      <c r="H22" s="14">
        <f t="shared" si="1"/>
        <v>1.1766623207301175</v>
      </c>
      <c r="I22" s="14">
        <f t="shared" si="2"/>
        <v>7.1631055462205828E-2</v>
      </c>
      <c r="J22" s="14">
        <f t="shared" si="3"/>
        <v>1.6883141117290733E-2</v>
      </c>
      <c r="K22" s="14">
        <f t="shared" si="4"/>
        <v>0.99985746961555155</v>
      </c>
      <c r="L22" s="14">
        <f t="shared" si="5"/>
        <v>2.0419999999999998</v>
      </c>
      <c r="M22" s="14">
        <f t="shared" si="6"/>
        <v>1.8283826906728036E-2</v>
      </c>
      <c r="N22" s="14">
        <f t="shared" si="7"/>
        <v>3.3574383014623302E-2</v>
      </c>
      <c r="O22" s="14">
        <f t="shared" si="8"/>
        <v>5.3617355739830508</v>
      </c>
      <c r="P22" s="14">
        <f t="shared" si="9"/>
        <v>1.2558631252509354</v>
      </c>
      <c r="Q22" s="14">
        <f t="shared" si="10"/>
        <v>1.2894375082655587</v>
      </c>
      <c r="R22" s="14">
        <f t="shared" si="11"/>
        <v>1.0603152459679317</v>
      </c>
      <c r="S22" s="14">
        <f t="shared" si="12"/>
        <v>1</v>
      </c>
      <c r="T22" s="15">
        <f t="shared" si="13"/>
        <v>7.3421831848760971E-2</v>
      </c>
      <c r="U22" s="15">
        <f t="shared" si="14"/>
        <v>7.3411367006840658E-2</v>
      </c>
      <c r="V22" s="15">
        <f t="shared" si="15"/>
        <v>1.3581213401937454E-2</v>
      </c>
      <c r="W22" s="15">
        <f t="shared" si="16"/>
        <v>1.0664560086896415</v>
      </c>
      <c r="X22" s="15">
        <f t="shared" si="17"/>
        <v>8.2472122519163818E-2</v>
      </c>
      <c r="Y22" s="15">
        <f t="shared" si="18"/>
        <v>0.2766585773879584</v>
      </c>
      <c r="Z22" s="15">
        <f t="shared" si="19"/>
        <v>1.4930173581325002E-2</v>
      </c>
      <c r="AA22" s="15">
        <f t="shared" si="20"/>
        <v>1.1112712135766891</v>
      </c>
      <c r="AB22" s="15">
        <f t="shared" si="21"/>
        <v>8.5937811715952453E-2</v>
      </c>
      <c r="AC22" s="15">
        <f t="shared" si="22"/>
        <v>0.29307050050786287</v>
      </c>
      <c r="AD22" s="15">
        <f t="shared" si="23"/>
        <v>4.7977006864804083E-3</v>
      </c>
      <c r="AE22" s="15">
        <f t="shared" si="24"/>
        <v>1.0936243336376745</v>
      </c>
      <c r="AF22" s="2"/>
      <c r="AG22" s="2"/>
      <c r="AH22" s="2"/>
      <c r="AI22" s="2"/>
      <c r="AJ22" s="2"/>
      <c r="AK22" s="2"/>
      <c r="AL22" s="7"/>
      <c r="AM22" s="8"/>
      <c r="AN22" s="9"/>
    </row>
    <row r="23" spans="1:256" ht="25.5" customHeight="1">
      <c r="A23" s="11" t="s">
        <v>42</v>
      </c>
      <c r="B23" s="14">
        <f>1/(B22*B13*B14)</f>
        <v>4.3684918005747142E-2</v>
      </c>
      <c r="C23" s="2"/>
      <c r="D23" s="2"/>
      <c r="E23" s="2"/>
      <c r="F23" s="14">
        <f t="shared" si="0"/>
        <v>6.0957025297165499</v>
      </c>
      <c r="G23" s="14">
        <v>20</v>
      </c>
      <c r="H23" s="14">
        <f t="shared" si="1"/>
        <v>1.2385919165580184</v>
      </c>
      <c r="I23" s="14">
        <f t="shared" si="2"/>
        <v>7.0899973272167127E-2</v>
      </c>
      <c r="J23" s="14">
        <f t="shared" si="3"/>
        <v>1.7771727491884985E-2</v>
      </c>
      <c r="K23" s="14">
        <f t="shared" si="4"/>
        <v>0.99984207038009465</v>
      </c>
      <c r="L23" s="14">
        <f t="shared" si="5"/>
        <v>2.0419999999999998</v>
      </c>
      <c r="M23" s="14">
        <f t="shared" si="6"/>
        <v>1.8097218177720656E-2</v>
      </c>
      <c r="N23" s="14">
        <f t="shared" si="7"/>
        <v>3.3095120080756796E-2</v>
      </c>
      <c r="O23" s="14">
        <f t="shared" si="8"/>
        <v>4.8389663555197036</v>
      </c>
      <c r="P23" s="14">
        <f t="shared" si="9"/>
        <v>1.0229083646614199</v>
      </c>
      <c r="Q23" s="14">
        <f t="shared" si="10"/>
        <v>1.0560034847421766</v>
      </c>
      <c r="R23" s="14">
        <f t="shared" si="11"/>
        <v>0.96217229510541047</v>
      </c>
      <c r="S23" s="14">
        <f t="shared" si="12"/>
        <v>1</v>
      </c>
      <c r="T23" s="15">
        <f t="shared" si="13"/>
        <v>7.2672472603971305E-2</v>
      </c>
      <c r="U23" s="15">
        <f t="shared" si="14"/>
        <v>7.2660995467995385E-2</v>
      </c>
      <c r="V23" s="15">
        <f t="shared" si="15"/>
        <v>1.4894618878361765E-2</v>
      </c>
      <c r="W23" s="15">
        <f t="shared" si="16"/>
        <v>1.0664560086896415</v>
      </c>
      <c r="X23" s="15">
        <f t="shared" si="17"/>
        <v>8.1630394031995804E-2</v>
      </c>
      <c r="Y23" s="15">
        <f t="shared" si="18"/>
        <v>0.27270936999908291</v>
      </c>
      <c r="Z23" s="15">
        <f t="shared" si="19"/>
        <v>1.6374285839670741E-2</v>
      </c>
      <c r="AA23" s="15">
        <f t="shared" si="20"/>
        <v>1.1112712135766891</v>
      </c>
      <c r="AB23" s="15">
        <f t="shared" si="21"/>
        <v>8.5060711648236975E-2</v>
      </c>
      <c r="AC23" s="15">
        <f t="shared" si="22"/>
        <v>0.28888701848104653</v>
      </c>
      <c r="AD23" s="15">
        <f t="shared" si="23"/>
        <v>5.2617554635719732E-3</v>
      </c>
      <c r="AE23" s="15">
        <f t="shared" si="24"/>
        <v>0.99870295528701492</v>
      </c>
      <c r="AF23" s="2"/>
      <c r="AG23" s="2"/>
      <c r="AH23" s="2"/>
      <c r="AI23" s="2"/>
      <c r="AJ23" s="2"/>
      <c r="AK23" s="2"/>
      <c r="AL23" s="7"/>
      <c r="AM23" s="8"/>
      <c r="AN23" s="9"/>
    </row>
    <row r="24" spans="1:256" ht="25.5" customHeight="1">
      <c r="A24" s="11" t="s">
        <v>43</v>
      </c>
      <c r="B24" s="15">
        <v>1.0249999999999999</v>
      </c>
      <c r="C24" s="2"/>
      <c r="D24" s="2"/>
      <c r="E24" s="2"/>
      <c r="F24" s="14">
        <f t="shared" si="0"/>
        <v>6.4004876562023769</v>
      </c>
      <c r="G24" s="14">
        <v>21</v>
      </c>
      <c r="H24" s="14">
        <f t="shared" si="1"/>
        <v>1.3005215123859191</v>
      </c>
      <c r="I24" s="14">
        <f t="shared" si="2"/>
        <v>7.021149357184836E-2</v>
      </c>
      <c r="J24" s="14">
        <f t="shared" si="3"/>
        <v>1.8660313866479233E-2</v>
      </c>
      <c r="K24" s="14">
        <f t="shared" si="4"/>
        <v>0.99982588118452131</v>
      </c>
      <c r="L24" s="14">
        <f t="shared" si="5"/>
        <v>2.0419999999999998</v>
      </c>
      <c r="M24" s="14">
        <f t="shared" si="6"/>
        <v>1.7921483734214292E-2</v>
      </c>
      <c r="N24" s="14">
        <f t="shared" si="7"/>
        <v>3.2645545157769545E-2</v>
      </c>
      <c r="O24" s="14">
        <f t="shared" si="8"/>
        <v>4.3890851297230862</v>
      </c>
      <c r="P24" s="14">
        <f t="shared" si="9"/>
        <v>0.84154924309226653</v>
      </c>
      <c r="Q24" s="14">
        <f t="shared" si="10"/>
        <v>0.87419478825003605</v>
      </c>
      <c r="R24" s="14">
        <f t="shared" si="11"/>
        <v>0.8781613268999372</v>
      </c>
      <c r="S24" s="14">
        <f t="shared" si="12"/>
        <v>1</v>
      </c>
      <c r="T24" s="15">
        <f t="shared" si="13"/>
        <v>7.1966780911144557E-2</v>
      </c>
      <c r="U24" s="15">
        <f t="shared" si="14"/>
        <v>7.1954250140498499E-2</v>
      </c>
      <c r="V24" s="15">
        <f t="shared" si="15"/>
        <v>1.6261593527505218E-2</v>
      </c>
      <c r="W24" s="15">
        <f t="shared" si="16"/>
        <v>1.0664560086896415</v>
      </c>
      <c r="X24" s="15">
        <f t="shared" si="17"/>
        <v>8.0837715746994054E-2</v>
      </c>
      <c r="Y24" s="15">
        <f t="shared" si="18"/>
        <v>0.2690047968258758</v>
      </c>
      <c r="Z24" s="15">
        <f t="shared" si="19"/>
        <v>1.7877348476141555E-2</v>
      </c>
      <c r="AA24" s="15">
        <f t="shared" si="20"/>
        <v>1.1112712135766891</v>
      </c>
      <c r="AB24" s="15">
        <f t="shared" si="21"/>
        <v>8.4234722997441974E-2</v>
      </c>
      <c r="AC24" s="15">
        <f t="shared" si="22"/>
        <v>0.28496268284580129</v>
      </c>
      <c r="AD24" s="15">
        <f t="shared" si="23"/>
        <v>5.744753508004562E-3</v>
      </c>
      <c r="AE24" s="15">
        <f t="shared" si="24"/>
        <v>0.91804502241158847</v>
      </c>
      <c r="AF24" s="2"/>
      <c r="AG24" s="2"/>
      <c r="AH24" s="2"/>
      <c r="AI24" s="2"/>
      <c r="AJ24" s="2"/>
      <c r="AK24" s="7"/>
      <c r="AL24" s="8"/>
      <c r="AM24" s="9"/>
      <c r="IV24"/>
    </row>
    <row r="25" spans="1:256" ht="25.5" customHeight="1">
      <c r="A25" s="11" t="s">
        <v>44</v>
      </c>
      <c r="B25" s="15">
        <v>1.0795999999999999</v>
      </c>
      <c r="C25" s="2"/>
      <c r="D25" s="2"/>
      <c r="E25" s="2"/>
      <c r="F25" s="14">
        <f t="shared" si="0"/>
        <v>6.7052727826882048</v>
      </c>
      <c r="G25" s="14">
        <v>22</v>
      </c>
      <c r="H25" s="14">
        <f t="shared" si="1"/>
        <v>1.36245110821382</v>
      </c>
      <c r="I25" s="14">
        <f t="shared" si="2"/>
        <v>6.9561275123820959E-2</v>
      </c>
      <c r="J25" s="14">
        <f t="shared" si="3"/>
        <v>1.9548900241073485E-2</v>
      </c>
      <c r="K25" s="14">
        <f t="shared" si="4"/>
        <v>0.99980890199045769</v>
      </c>
      <c r="L25" s="14">
        <f t="shared" si="5"/>
        <v>2.0419999999999998</v>
      </c>
      <c r="M25" s="14">
        <f t="shared" si="6"/>
        <v>1.77555154753553E-2</v>
      </c>
      <c r="N25" s="14">
        <f t="shared" si="7"/>
        <v>3.2222527424865623E-2</v>
      </c>
      <c r="O25" s="14">
        <f t="shared" si="8"/>
        <v>3.9991457483633908</v>
      </c>
      <c r="P25" s="14">
        <f t="shared" si="9"/>
        <v>0.69866017666922986</v>
      </c>
      <c r="Q25" s="14">
        <f t="shared" si="10"/>
        <v>0.7308827040940955</v>
      </c>
      <c r="R25" s="14">
        <f t="shared" si="11"/>
        <v>0.80578754692039578</v>
      </c>
      <c r="S25" s="14">
        <f t="shared" si="12"/>
        <v>1</v>
      </c>
      <c r="T25" s="15">
        <f t="shared" si="13"/>
        <v>7.1300307001916474E-2</v>
      </c>
      <c r="U25" s="15">
        <f t="shared" si="14"/>
        <v>7.1286681655168646E-2</v>
      </c>
      <c r="V25" s="15">
        <f t="shared" si="15"/>
        <v>1.7681610560065474E-2</v>
      </c>
      <c r="W25" s="15">
        <f t="shared" si="16"/>
        <v>1.0664560086896415</v>
      </c>
      <c r="X25" s="15">
        <f t="shared" si="17"/>
        <v>8.008908939821395E-2</v>
      </c>
      <c r="Y25" s="15">
        <f t="shared" si="18"/>
        <v>0.26551905937705628</v>
      </c>
      <c r="Z25" s="15">
        <f t="shared" si="19"/>
        <v>1.9438788776847651E-2</v>
      </c>
      <c r="AA25" s="15">
        <f t="shared" si="20"/>
        <v>1.1112712135766891</v>
      </c>
      <c r="AB25" s="15">
        <f t="shared" si="21"/>
        <v>8.3454637457723788E-2</v>
      </c>
      <c r="AC25" s="15">
        <f t="shared" si="22"/>
        <v>0.28127016469433275</v>
      </c>
      <c r="AD25" s="15">
        <f t="shared" si="23"/>
        <v>6.2465107824120156E-3</v>
      </c>
      <c r="AE25" s="15">
        <f t="shared" si="24"/>
        <v>0.84915445703972092</v>
      </c>
      <c r="AF25" s="2"/>
      <c r="AG25" s="2"/>
      <c r="AH25" s="2"/>
      <c r="AI25" s="2"/>
      <c r="AJ25" s="2"/>
      <c r="AK25" s="7"/>
      <c r="AL25" s="8"/>
      <c r="AM25" s="9"/>
      <c r="IV25"/>
    </row>
    <row r="26" spans="1:256" ht="25.5" customHeight="1">
      <c r="A26" s="11" t="s">
        <v>45</v>
      </c>
      <c r="B26" s="15">
        <v>62.094000000000001</v>
      </c>
      <c r="C26" s="14">
        <f t="shared" ref="C26:C31" si="25">B26/144</f>
        <v>0.43120833333333336</v>
      </c>
      <c r="D26" s="2"/>
      <c r="E26" s="2"/>
      <c r="F26" s="14">
        <f t="shared" si="0"/>
        <v>7.0100579091740318</v>
      </c>
      <c r="G26" s="14">
        <v>23</v>
      </c>
      <c r="H26" s="14">
        <f t="shared" si="1"/>
        <v>1.4243807040417209</v>
      </c>
      <c r="I26" s="14">
        <f t="shared" si="2"/>
        <v>6.8945591742993695E-2</v>
      </c>
      <c r="J26" s="14">
        <f t="shared" si="3"/>
        <v>2.043748661566773E-2</v>
      </c>
      <c r="K26" s="14">
        <f t="shared" si="4"/>
        <v>0.99979113275765474</v>
      </c>
      <c r="L26" s="14">
        <f t="shared" si="5"/>
        <v>2.0419999999999998</v>
      </c>
      <c r="M26" s="14">
        <f t="shared" si="6"/>
        <v>1.7598362292399139E-2</v>
      </c>
      <c r="N26" s="14">
        <f t="shared" si="7"/>
        <v>3.1823389907534021E-2</v>
      </c>
      <c r="O26" s="14">
        <f t="shared" si="8"/>
        <v>3.658953765988433</v>
      </c>
      <c r="P26" s="14">
        <f t="shared" si="9"/>
        <v>0.58485117743942838</v>
      </c>
      <c r="Q26" s="14">
        <f t="shared" si="10"/>
        <v>0.61667456734696235</v>
      </c>
      <c r="R26" s="14">
        <f t="shared" si="11"/>
        <v>0.74308623210992275</v>
      </c>
      <c r="S26" s="14">
        <f t="shared" si="12"/>
        <v>1</v>
      </c>
      <c r="T26" s="15">
        <f t="shared" si="13"/>
        <v>7.0669231536568525E-2</v>
      </c>
      <c r="U26" s="15">
        <f t="shared" si="14"/>
        <v>7.0654471049058823E-2</v>
      </c>
      <c r="V26" s="15">
        <f t="shared" si="15"/>
        <v>1.9154171942934235E-2</v>
      </c>
      <c r="W26" s="15">
        <f t="shared" si="16"/>
        <v>1.0664560086896415</v>
      </c>
      <c r="X26" s="15">
        <f t="shared" si="17"/>
        <v>7.9380224857702034E-2</v>
      </c>
      <c r="Y26" s="15">
        <f t="shared" si="18"/>
        <v>0.26223009893125965</v>
      </c>
      <c r="Z26" s="15">
        <f t="shared" si="19"/>
        <v>2.1058065881454958E-2</v>
      </c>
      <c r="AA26" s="15">
        <f t="shared" si="20"/>
        <v>1.1112712135766891</v>
      </c>
      <c r="AB26" s="15">
        <f t="shared" si="21"/>
        <v>8.2715984618996707E-2</v>
      </c>
      <c r="AC26" s="15">
        <f t="shared" si="22"/>
        <v>0.27778609673916316</v>
      </c>
      <c r="AD26" s="15">
        <f t="shared" si="23"/>
        <v>6.7668534853323548E-3</v>
      </c>
      <c r="AE26" s="15">
        <f t="shared" si="24"/>
        <v>0.79006532341964431</v>
      </c>
      <c r="AF26" s="2"/>
      <c r="AG26" s="2"/>
      <c r="AH26" s="2"/>
      <c r="AI26" s="2"/>
      <c r="AJ26" s="2"/>
      <c r="AK26" s="7"/>
      <c r="AL26" s="8"/>
      <c r="AM26" s="9"/>
      <c r="IV26"/>
    </row>
    <row r="27" spans="1:256" ht="25.5" customHeight="1">
      <c r="A27" s="11" t="s">
        <v>46</v>
      </c>
      <c r="B27" s="15">
        <v>62.094000000000001</v>
      </c>
      <c r="C27" s="15">
        <f t="shared" si="25"/>
        <v>0.43120833333333336</v>
      </c>
      <c r="D27" s="2"/>
      <c r="E27" s="2"/>
      <c r="F27" s="14">
        <f t="shared" si="0"/>
        <v>7.3148430356598597</v>
      </c>
      <c r="G27" s="14">
        <v>24</v>
      </c>
      <c r="H27" s="14">
        <f t="shared" si="1"/>
        <v>1.4863102998696218</v>
      </c>
      <c r="I27" s="14">
        <f t="shared" si="2"/>
        <v>6.8361222763010154E-2</v>
      </c>
      <c r="J27" s="14">
        <f t="shared" si="3"/>
        <v>2.1326072990261982E-2</v>
      </c>
      <c r="K27" s="14">
        <f t="shared" si="4"/>
        <v>0.99977257344398784</v>
      </c>
      <c r="L27" s="14">
        <f t="shared" si="5"/>
        <v>2.0419999999999998</v>
      </c>
      <c r="M27" s="14">
        <f t="shared" si="6"/>
        <v>1.7449202110258341E-2</v>
      </c>
      <c r="N27" s="14">
        <f t="shared" si="7"/>
        <v>3.1445827256595942E-2</v>
      </c>
      <c r="O27" s="14">
        <f t="shared" si="8"/>
        <v>3.3603933024442378</v>
      </c>
      <c r="P27" s="14">
        <f t="shared" si="9"/>
        <v>0.49330071598255171</v>
      </c>
      <c r="Q27" s="14">
        <f t="shared" si="10"/>
        <v>0.5247465432391476</v>
      </c>
      <c r="R27" s="14">
        <f t="shared" si="11"/>
        <v>0.68849307236107182</v>
      </c>
      <c r="S27" s="14">
        <f t="shared" si="12"/>
        <v>1</v>
      </c>
      <c r="T27" s="15">
        <f t="shared" si="13"/>
        <v>7.00702533320854E-2</v>
      </c>
      <c r="U27" s="15">
        <f t="shared" si="14"/>
        <v>7.0054317495691187E-2</v>
      </c>
      <c r="V27" s="15">
        <f t="shared" si="15"/>
        <v>2.0678805575847076E-2</v>
      </c>
      <c r="W27" s="15">
        <f t="shared" si="16"/>
        <v>1.0664560086896415</v>
      </c>
      <c r="X27" s="15">
        <f t="shared" si="17"/>
        <v>7.8707414024431141E-2</v>
      </c>
      <c r="Y27" s="15">
        <f t="shared" si="18"/>
        <v>0.25911891902252215</v>
      </c>
      <c r="Z27" s="15">
        <f t="shared" si="19"/>
        <v>2.273466767760992E-2</v>
      </c>
      <c r="AA27" s="15">
        <f t="shared" si="20"/>
        <v>1.1112712135766891</v>
      </c>
      <c r="AB27" s="15">
        <f t="shared" si="21"/>
        <v>8.201490055635903E-2</v>
      </c>
      <c r="AC27" s="15">
        <f t="shared" si="22"/>
        <v>0.27449035560714286</v>
      </c>
      <c r="AD27" s="15">
        <f t="shared" si="23"/>
        <v>7.3056170532541887E-3</v>
      </c>
      <c r="AE27" s="15">
        <f t="shared" si="24"/>
        <v>0.739212162667783</v>
      </c>
      <c r="AF27" s="2"/>
      <c r="AG27" s="2"/>
      <c r="AH27" s="2"/>
      <c r="AI27" s="2"/>
      <c r="AJ27" s="2"/>
      <c r="AK27" s="7"/>
      <c r="AL27" s="8"/>
      <c r="AM27" s="9"/>
      <c r="IV27"/>
    </row>
    <row r="28" spans="1:256" ht="25.5" customHeight="1">
      <c r="A28" s="11" t="s">
        <v>47</v>
      </c>
      <c r="B28" s="15">
        <v>60.762</v>
      </c>
      <c r="C28" s="15">
        <f t="shared" si="25"/>
        <v>0.42195833333333332</v>
      </c>
      <c r="D28" s="2"/>
      <c r="E28" s="2"/>
      <c r="F28" s="14">
        <f t="shared" si="0"/>
        <v>7.6196281621456867</v>
      </c>
      <c r="G28" s="14">
        <v>25</v>
      </c>
      <c r="H28" s="14">
        <f t="shared" si="1"/>
        <v>1.5482398956975227</v>
      </c>
      <c r="I28" s="14">
        <f t="shared" si="2"/>
        <v>6.7805366673883843E-2</v>
      </c>
      <c r="J28" s="14">
        <f t="shared" si="3"/>
        <v>2.221465936485623E-2</v>
      </c>
      <c r="K28" s="14">
        <f t="shared" si="4"/>
        <v>0.99975322400545596</v>
      </c>
      <c r="L28" s="14">
        <f t="shared" si="5"/>
        <v>2.0419999999999998</v>
      </c>
      <c r="M28" s="14">
        <f t="shared" si="6"/>
        <v>1.7307319843508851E-2</v>
      </c>
      <c r="N28" s="14">
        <f t="shared" si="7"/>
        <v>3.1087841158449338E-2</v>
      </c>
      <c r="O28" s="14">
        <f t="shared" si="8"/>
        <v>3.0969384675326102</v>
      </c>
      <c r="P28" s="14">
        <f t="shared" si="9"/>
        <v>0.41898326616531745</v>
      </c>
      <c r="Q28" s="14">
        <f t="shared" si="10"/>
        <v>0.45007110732376676</v>
      </c>
      <c r="R28" s="14">
        <f t="shared" si="11"/>
        <v>0.64075006106642729</v>
      </c>
      <c r="S28" s="14">
        <f t="shared" si="12"/>
        <v>1</v>
      </c>
      <c r="T28" s="15">
        <f t="shared" si="13"/>
        <v>6.9500500840730936E-2</v>
      </c>
      <c r="U28" s="15">
        <f t="shared" si="14"/>
        <v>6.9483349785514653E-2</v>
      </c>
      <c r="V28" s="15">
        <f t="shared" si="15"/>
        <v>2.225506285175272E-2</v>
      </c>
      <c r="W28" s="15">
        <f t="shared" si="16"/>
        <v>1.0664560086896415</v>
      </c>
      <c r="X28" s="15">
        <f t="shared" si="17"/>
        <v>7.8067431391344907E-2</v>
      </c>
      <c r="Y28" s="15">
        <f t="shared" si="18"/>
        <v>0.2561690532098051</v>
      </c>
      <c r="Z28" s="15">
        <f t="shared" si="19"/>
        <v>2.4468108117258931E-2</v>
      </c>
      <c r="AA28" s="15">
        <f t="shared" si="20"/>
        <v>1.1112712135766891</v>
      </c>
      <c r="AB28" s="15">
        <f t="shared" si="21"/>
        <v>8.1348024218710943E-2</v>
      </c>
      <c r="AC28" s="15">
        <f t="shared" si="22"/>
        <v>0.27136549803603016</v>
      </c>
      <c r="AD28" s="15">
        <f t="shared" si="23"/>
        <v>7.8626452982358437E-3</v>
      </c>
      <c r="AE28" s="15">
        <f t="shared" si="24"/>
        <v>0.69533587733367486</v>
      </c>
      <c r="AF28" s="2"/>
      <c r="AG28" s="2"/>
      <c r="AH28" s="2"/>
      <c r="AI28" s="2"/>
      <c r="AJ28" s="2"/>
      <c r="AK28" s="7"/>
      <c r="AL28" s="8"/>
      <c r="AM28" s="9"/>
      <c r="IV28"/>
    </row>
    <row r="29" spans="1:256" ht="25.5" customHeight="1">
      <c r="A29" s="11" t="s">
        <v>48</v>
      </c>
      <c r="B29" s="15">
        <v>64.8</v>
      </c>
      <c r="C29" s="15">
        <f t="shared" si="25"/>
        <v>0.44999999999999996</v>
      </c>
      <c r="D29" s="2"/>
      <c r="E29" s="2"/>
      <c r="F29" s="14">
        <f t="shared" si="0"/>
        <v>7.9244132886315146</v>
      </c>
      <c r="G29" s="14">
        <v>26</v>
      </c>
      <c r="H29" s="14">
        <f t="shared" si="1"/>
        <v>1.6101694915254237</v>
      </c>
      <c r="I29" s="14">
        <f t="shared" si="2"/>
        <v>6.7275572314373533E-2</v>
      </c>
      <c r="J29" s="14">
        <f t="shared" si="3"/>
        <v>2.3103245739450481E-2</v>
      </c>
      <c r="K29" s="14">
        <f t="shared" si="4"/>
        <v>0.99973308439618147</v>
      </c>
      <c r="L29" s="14">
        <f t="shared" si="5"/>
        <v>2.0419999999999998</v>
      </c>
      <c r="M29" s="14">
        <f t="shared" si="6"/>
        <v>1.7172089833243843E-2</v>
      </c>
      <c r="N29" s="14">
        <f t="shared" si="7"/>
        <v>3.0747689054797078E-2</v>
      </c>
      <c r="O29" s="14">
        <f t="shared" si="8"/>
        <v>2.8632937014909485</v>
      </c>
      <c r="P29" s="14">
        <f t="shared" si="9"/>
        <v>0.35814865188943651</v>
      </c>
      <c r="Q29" s="14">
        <f t="shared" si="10"/>
        <v>0.38889634094423359</v>
      </c>
      <c r="R29" s="14">
        <f t="shared" si="11"/>
        <v>0.59883621660268094</v>
      </c>
      <c r="S29" s="14">
        <f t="shared" si="12"/>
        <v>1</v>
      </c>
      <c r="T29" s="15">
        <f t="shared" si="13"/>
        <v>6.895746162223286E-2</v>
      </c>
      <c r="U29" s="15">
        <f t="shared" si="14"/>
        <v>6.8939055799726173E-2</v>
      </c>
      <c r="V29" s="15">
        <f t="shared" si="15"/>
        <v>2.3882516535235231E-2</v>
      </c>
      <c r="W29" s="15">
        <f t="shared" si="16"/>
        <v>1.0664560086896415</v>
      </c>
      <c r="X29" s="15">
        <f t="shared" si="17"/>
        <v>7.7457454823980906E-2</v>
      </c>
      <c r="Y29" s="15">
        <f t="shared" si="18"/>
        <v>0.25336614251890821</v>
      </c>
      <c r="Z29" s="15">
        <f t="shared" si="19"/>
        <v>2.6257924882672541E-2</v>
      </c>
      <c r="AA29" s="15">
        <f t="shared" si="20"/>
        <v>1.1112712135766891</v>
      </c>
      <c r="AB29" s="15">
        <f t="shared" si="21"/>
        <v>8.0712414878293046E-2</v>
      </c>
      <c r="AC29" s="15">
        <f t="shared" si="22"/>
        <v>0.26839631324944013</v>
      </c>
      <c r="AD29" s="15">
        <f t="shared" si="23"/>
        <v>8.4377896578995432E-3</v>
      </c>
      <c r="AE29" s="15">
        <f t="shared" si="24"/>
        <v>0.65741444767848822</v>
      </c>
      <c r="AF29" s="2"/>
      <c r="AG29" s="2"/>
      <c r="AH29" s="2"/>
      <c r="AI29" s="2"/>
      <c r="AJ29" s="2"/>
      <c r="AK29" s="2"/>
      <c r="AL29" s="7"/>
      <c r="AM29" s="8"/>
      <c r="AN29" s="9"/>
    </row>
    <row r="30" spans="1:256" ht="25.5" customHeight="1">
      <c r="A30" s="11" t="s">
        <v>49</v>
      </c>
      <c r="B30" s="15">
        <v>18.738</v>
      </c>
      <c r="C30" s="15">
        <f t="shared" si="25"/>
        <v>0.13012499999999999</v>
      </c>
      <c r="D30" s="2"/>
      <c r="E30" s="2"/>
      <c r="F30" s="14">
        <f t="shared" si="0"/>
        <v>8.2291984151173416</v>
      </c>
      <c r="G30" s="14">
        <v>27</v>
      </c>
      <c r="H30" s="14">
        <f t="shared" si="1"/>
        <v>1.6720990873533246</v>
      </c>
      <c r="I30" s="14">
        <f t="shared" si="2"/>
        <v>6.6769683524227796E-2</v>
      </c>
      <c r="J30" s="14">
        <f t="shared" si="3"/>
        <v>2.3991832114044726E-2</v>
      </c>
      <c r="K30" s="14">
        <f t="shared" si="4"/>
        <v>0.99971215456840956</v>
      </c>
      <c r="L30" s="14">
        <f t="shared" si="5"/>
        <v>2.0419999999999998</v>
      </c>
      <c r="M30" s="14">
        <f t="shared" si="6"/>
        <v>1.7042961719559144E-2</v>
      </c>
      <c r="N30" s="14">
        <f t="shared" si="7"/>
        <v>3.0423843032122391E-2</v>
      </c>
      <c r="O30" s="14">
        <f t="shared" si="8"/>
        <v>2.6551255723016207</v>
      </c>
      <c r="P30" s="14">
        <f t="shared" si="9"/>
        <v>0.30796520845367065</v>
      </c>
      <c r="Q30" s="14">
        <f t="shared" si="10"/>
        <v>0.33838905148579301</v>
      </c>
      <c r="R30" s="14">
        <f t="shared" si="11"/>
        <v>0.56191591974595156</v>
      </c>
      <c r="S30" s="14">
        <f t="shared" si="12"/>
        <v>1</v>
      </c>
      <c r="T30" s="15">
        <f t="shared" si="13"/>
        <v>6.8438925612333487E-2</v>
      </c>
      <c r="U30" s="15">
        <f t="shared" si="14"/>
        <v>6.8419225780253015E-2</v>
      </c>
      <c r="V30" s="15">
        <f t="shared" si="15"/>
        <v>2.5560758906694847E-2</v>
      </c>
      <c r="W30" s="15">
        <f t="shared" si="16"/>
        <v>1.0664560086896415</v>
      </c>
      <c r="X30" s="15">
        <f t="shared" si="17"/>
        <v>7.6875001836058873E-2</v>
      </c>
      <c r="Y30" s="15">
        <f t="shared" si="18"/>
        <v>0.25069759668481489</v>
      </c>
      <c r="Z30" s="15">
        <f t="shared" si="19"/>
        <v>2.8103677344684413E-2</v>
      </c>
      <c r="AA30" s="15">
        <f t="shared" si="20"/>
        <v>1.1112712135766891</v>
      </c>
      <c r="AB30" s="15">
        <f t="shared" si="21"/>
        <v>8.0105485728412043E-2</v>
      </c>
      <c r="AC30" s="15">
        <f t="shared" si="22"/>
        <v>0.26556946410342852</v>
      </c>
      <c r="AD30" s="15">
        <f t="shared" si="23"/>
        <v>9.030908539326598E-3</v>
      </c>
      <c r="AE30" s="15">
        <f t="shared" si="24"/>
        <v>0.6246112645366575</v>
      </c>
      <c r="AF30" s="2"/>
      <c r="AG30" s="2"/>
      <c r="AH30" s="2"/>
      <c r="AI30" s="2"/>
      <c r="AJ30" s="2"/>
      <c r="AK30" s="2"/>
      <c r="AL30" s="7"/>
      <c r="AM30" s="8"/>
      <c r="AN30" s="9"/>
    </row>
    <row r="31" spans="1:256" ht="25.5" customHeight="1">
      <c r="A31" s="11" t="s">
        <v>50</v>
      </c>
      <c r="B31" s="15">
        <v>20.823</v>
      </c>
      <c r="C31" s="15">
        <f t="shared" si="25"/>
        <v>0.14460416666666667</v>
      </c>
      <c r="D31" s="2"/>
      <c r="E31" s="2"/>
      <c r="F31" s="14">
        <f t="shared" si="0"/>
        <v>8.5339835416031686</v>
      </c>
      <c r="G31" s="14">
        <v>28</v>
      </c>
      <c r="H31" s="14">
        <f t="shared" si="1"/>
        <v>1.7340286831812255</v>
      </c>
      <c r="I31" s="14">
        <f t="shared" si="2"/>
        <v>6.6285794230544329E-2</v>
      </c>
      <c r="J31" s="14">
        <f t="shared" si="3"/>
        <v>2.4880418488638974E-2</v>
      </c>
      <c r="K31" s="14">
        <f t="shared" si="4"/>
        <v>0.99969043447250716</v>
      </c>
      <c r="L31" s="14">
        <f t="shared" si="5"/>
        <v>2.0419999999999998</v>
      </c>
      <c r="M31" s="14">
        <f t="shared" si="6"/>
        <v>1.691944897734644E-2</v>
      </c>
      <c r="N31" s="14">
        <f t="shared" si="7"/>
        <v>3.0114956568765752E-2</v>
      </c>
      <c r="O31" s="14">
        <f t="shared" si="8"/>
        <v>2.4688603854692364</v>
      </c>
      <c r="P31" s="14">
        <f t="shared" si="9"/>
        <v>0.26627144019716253</v>
      </c>
      <c r="Q31" s="14">
        <f t="shared" si="10"/>
        <v>0.29638639676592826</v>
      </c>
      <c r="R31" s="14">
        <f t="shared" si="11"/>
        <v>0.52929992762333167</v>
      </c>
      <c r="S31" s="14">
        <f t="shared" si="12"/>
        <v>1</v>
      </c>
      <c r="T31" s="15">
        <f t="shared" si="13"/>
        <v>6.7942939086307927E-2</v>
      </c>
      <c r="U31" s="15">
        <f t="shared" si="14"/>
        <v>6.7921906294530265E-2</v>
      </c>
      <c r="V31" s="15">
        <f t="shared" si="15"/>
        <v>2.7289400130240331E-2</v>
      </c>
      <c r="W31" s="15">
        <f t="shared" si="16"/>
        <v>1.0664560086896415</v>
      </c>
      <c r="X31" s="15">
        <f t="shared" si="17"/>
        <v>7.631787787834432E-2</v>
      </c>
      <c r="Y31" s="15">
        <f t="shared" si="18"/>
        <v>0.24815232014199862</v>
      </c>
      <c r="Z31" s="15">
        <f t="shared" si="19"/>
        <v>3.0004944766919443E-2</v>
      </c>
      <c r="AA31" s="15">
        <f t="shared" si="20"/>
        <v>1.1112712135766891</v>
      </c>
      <c r="AB31" s="15">
        <f t="shared" si="21"/>
        <v>7.9524949999270428E-2</v>
      </c>
      <c r="AC31" s="15">
        <f t="shared" si="22"/>
        <v>0.26287319682201316</v>
      </c>
      <c r="AD31" s="15">
        <f t="shared" si="23"/>
        <v>9.6418667419994383E-3</v>
      </c>
      <c r="AE31" s="15">
        <f t="shared" si="24"/>
        <v>0.59623613926249075</v>
      </c>
      <c r="AF31" s="2"/>
      <c r="AG31" s="2"/>
      <c r="AH31" s="2"/>
      <c r="AI31" s="2"/>
      <c r="AJ31" s="2"/>
      <c r="AK31" s="2"/>
      <c r="AL31" s="7"/>
      <c r="AM31" s="8"/>
      <c r="AN31" s="9"/>
    </row>
    <row r="32" spans="1:256" ht="24.6" customHeight="1">
      <c r="A32" s="2"/>
      <c r="B32" s="2"/>
      <c r="C32" s="2"/>
      <c r="D32" s="2"/>
      <c r="E32" s="2"/>
      <c r="F32" s="14">
        <f t="shared" si="0"/>
        <v>8.8387686680889974</v>
      </c>
      <c r="G32" s="14">
        <v>29</v>
      </c>
      <c r="H32" s="14">
        <f t="shared" si="1"/>
        <v>1.7959582790091262</v>
      </c>
      <c r="I32" s="14">
        <f t="shared" si="2"/>
        <v>6.5822211704804984E-2</v>
      </c>
      <c r="J32" s="14">
        <f t="shared" si="3"/>
        <v>2.576900486323323E-2</v>
      </c>
      <c r="K32" s="14">
        <f t="shared" si="4"/>
        <v>0.99966792405696336</v>
      </c>
      <c r="L32" s="14">
        <f t="shared" si="5"/>
        <v>2.0419999999999998</v>
      </c>
      <c r="M32" s="14">
        <f t="shared" si="6"/>
        <v>1.6801119537651472E-2</v>
      </c>
      <c r="N32" s="14">
        <f t="shared" si="7"/>
        <v>2.9819837415593863E-2</v>
      </c>
      <c r="O32" s="14">
        <f t="shared" si="8"/>
        <v>2.3015297767037826</v>
      </c>
      <c r="P32" s="14">
        <f t="shared" si="9"/>
        <v>0.23140072806399029</v>
      </c>
      <c r="Q32" s="14">
        <f t="shared" si="10"/>
        <v>0.26122056547958417</v>
      </c>
      <c r="R32" s="14">
        <f t="shared" si="11"/>
        <v>0.50041563001151568</v>
      </c>
      <c r="S32" s="14">
        <f t="shared" si="12"/>
        <v>1</v>
      </c>
      <c r="T32" s="15">
        <f t="shared" si="13"/>
        <v>6.7467766997425099E-2</v>
      </c>
      <c r="U32" s="15">
        <f t="shared" si="14"/>
        <v>6.7445362575074858E-2</v>
      </c>
      <c r="V32" s="15">
        <f t="shared" si="15"/>
        <v>2.9068066811184529E-2</v>
      </c>
      <c r="W32" s="15">
        <f t="shared" si="16"/>
        <v>1.0664560086896415</v>
      </c>
      <c r="X32" s="15">
        <f t="shared" si="17"/>
        <v>7.578413403478626E-2</v>
      </c>
      <c r="Y32" s="15">
        <f t="shared" si="18"/>
        <v>0.24572048855656306</v>
      </c>
      <c r="Z32" s="15">
        <f t="shared" si="19"/>
        <v>3.1961324718512769E-2</v>
      </c>
      <c r="AA32" s="15">
        <f t="shared" si="20"/>
        <v>1.1112712135766891</v>
      </c>
      <c r="AB32" s="15">
        <f t="shared" si="21"/>
        <v>7.8968776876387814E-2</v>
      </c>
      <c r="AC32" s="15">
        <f t="shared" si="22"/>
        <v>0.26029710427276614</v>
      </c>
      <c r="AD32" s="15">
        <f t="shared" si="23"/>
        <v>1.0270534947740608E-2</v>
      </c>
      <c r="AE32" s="15">
        <f t="shared" si="24"/>
        <v>0.57171555648895367</v>
      </c>
      <c r="AF32" s="2"/>
      <c r="AG32" s="2"/>
      <c r="AH32" s="2"/>
      <c r="AI32" s="2"/>
      <c r="AJ32" s="2"/>
      <c r="AK32" s="2"/>
      <c r="AL32" s="7"/>
      <c r="AM32" s="8"/>
      <c r="AN32" s="9"/>
    </row>
    <row r="33" spans="1:40" ht="24.6" customHeight="1">
      <c r="A33" s="2"/>
      <c r="B33" s="2"/>
      <c r="C33" s="2"/>
      <c r="D33" s="2"/>
      <c r="E33" s="2"/>
      <c r="F33" s="14">
        <f t="shared" si="0"/>
        <v>9.1435537945748244</v>
      </c>
      <c r="G33" s="14">
        <v>30</v>
      </c>
      <c r="H33" s="14">
        <f t="shared" si="1"/>
        <v>1.8578878748370273</v>
      </c>
      <c r="I33" s="14">
        <f t="shared" si="2"/>
        <v>6.5377426278108358E-2</v>
      </c>
      <c r="J33" s="14">
        <f t="shared" si="3"/>
        <v>2.6657591237827478E-2</v>
      </c>
      <c r="K33" s="14">
        <f t="shared" si="4"/>
        <v>0.99964462326838777</v>
      </c>
      <c r="L33" s="14">
        <f t="shared" si="5"/>
        <v>2.0419999999999998</v>
      </c>
      <c r="M33" s="14">
        <f t="shared" si="6"/>
        <v>1.6687588057487157E-2</v>
      </c>
      <c r="N33" s="14">
        <f t="shared" si="7"/>
        <v>2.953742530996871E-2</v>
      </c>
      <c r="O33" s="14">
        <f t="shared" si="8"/>
        <v>2.1506517135643124</v>
      </c>
      <c r="P33" s="14">
        <f t="shared" si="9"/>
        <v>0.20205597326645322</v>
      </c>
      <c r="Q33" s="14">
        <f t="shared" si="10"/>
        <v>0.23159339857642192</v>
      </c>
      <c r="R33" s="14">
        <f t="shared" si="11"/>
        <v>0.47478412607830639</v>
      </c>
      <c r="S33" s="14">
        <f t="shared" si="12"/>
        <v>1</v>
      </c>
      <c r="T33" s="15">
        <f t="shared" si="13"/>
        <v>6.7011861935061062E-2</v>
      </c>
      <c r="U33" s="15">
        <f t="shared" si="14"/>
        <v>6.6988047478587331E-2</v>
      </c>
      <c r="V33" s="15">
        <f t="shared" si="15"/>
        <v>3.0896400715249489E-2</v>
      </c>
      <c r="W33" s="15">
        <f t="shared" si="16"/>
        <v>1.0664560086896415</v>
      </c>
      <c r="X33" s="15">
        <f t="shared" si="17"/>
        <v>7.5272032154274152E-2</v>
      </c>
      <c r="Y33" s="15">
        <f t="shared" si="18"/>
        <v>0.24339336518558816</v>
      </c>
      <c r="Z33" s="15">
        <f t="shared" si="19"/>
        <v>3.3972431664653135E-2</v>
      </c>
      <c r="AA33" s="15">
        <f t="shared" si="20"/>
        <v>1.1112712135766891</v>
      </c>
      <c r="AB33" s="15">
        <f t="shared" si="21"/>
        <v>7.843515516710528E-2</v>
      </c>
      <c r="AC33" s="15">
        <f t="shared" si="22"/>
        <v>0.25783193143224076</v>
      </c>
      <c r="AD33" s="15">
        <f t="shared" si="23"/>
        <v>1.0916789267794326E-2</v>
      </c>
      <c r="AE33" s="15">
        <f t="shared" si="24"/>
        <v>0.55056974772600342</v>
      </c>
      <c r="AF33" s="2"/>
      <c r="AG33" s="2"/>
      <c r="AH33" s="2"/>
      <c r="AI33" s="2"/>
      <c r="AJ33" s="2"/>
      <c r="AK33" s="2"/>
      <c r="AL33" s="7"/>
      <c r="AM33" s="8"/>
      <c r="AN33" s="9"/>
    </row>
    <row r="34" spans="1:40" ht="24.6" customHeight="1">
      <c r="A34" s="2"/>
      <c r="B34" s="2"/>
      <c r="C34" s="2"/>
      <c r="D34" s="2"/>
      <c r="E34" s="2"/>
      <c r="F34" s="14">
        <f t="shared" si="0"/>
        <v>9.4483389210606514</v>
      </c>
      <c r="G34" s="14">
        <v>31</v>
      </c>
      <c r="H34" s="14">
        <f t="shared" si="1"/>
        <v>1.9198174706649282</v>
      </c>
      <c r="I34" s="14">
        <f t="shared" si="2"/>
        <v>6.495008620532558E-2</v>
      </c>
      <c r="J34" s="14">
        <f t="shared" si="3"/>
        <v>2.7546177612421726E-2</v>
      </c>
      <c r="K34" s="14">
        <f t="shared" si="4"/>
        <v>0.99962053205151047</v>
      </c>
      <c r="L34" s="14">
        <f t="shared" si="5"/>
        <v>2.0419999999999998</v>
      </c>
      <c r="M34" s="14">
        <f t="shared" si="6"/>
        <v>1.6578509503909353E-2</v>
      </c>
      <c r="N34" s="14">
        <f t="shared" si="7"/>
        <v>2.9266773531858154E-2</v>
      </c>
      <c r="O34" s="14">
        <f t="shared" si="8"/>
        <v>2.0141379211320301</v>
      </c>
      <c r="P34" s="14">
        <f t="shared" si="9"/>
        <v>0.17721885950165406</v>
      </c>
      <c r="Q34" s="14">
        <f t="shared" si="10"/>
        <v>0.20648563303351222</v>
      </c>
      <c r="R34" s="14">
        <f t="shared" si="11"/>
        <v>0.45200239094504263</v>
      </c>
      <c r="S34" s="14">
        <f t="shared" si="12"/>
        <v>1</v>
      </c>
      <c r="T34" s="15">
        <f t="shared" si="13"/>
        <v>6.6573838360458715E-2</v>
      </c>
      <c r="U34" s="15">
        <f t="shared" si="14"/>
        <v>6.6548575722592998E-2</v>
      </c>
      <c r="V34" s="15">
        <f t="shared" si="15"/>
        <v>3.2774057626496551E-2</v>
      </c>
      <c r="W34" s="15">
        <f t="shared" si="16"/>
        <v>1.0664560086896415</v>
      </c>
      <c r="X34" s="15">
        <f t="shared" si="17"/>
        <v>7.4780015910586597E-2</v>
      </c>
      <c r="Y34" s="15">
        <f t="shared" si="18"/>
        <v>0.24116314889637225</v>
      </c>
      <c r="Z34" s="15">
        <f t="shared" si="19"/>
        <v>3.6037895709680717E-2</v>
      </c>
      <c r="AA34" s="15">
        <f t="shared" si="20"/>
        <v>1.1112712135766891</v>
      </c>
      <c r="AB34" s="15">
        <f t="shared" si="21"/>
        <v>7.7922463144399226E-2</v>
      </c>
      <c r="AC34" s="15">
        <f t="shared" si="22"/>
        <v>0.25546941438942111</v>
      </c>
      <c r="AD34" s="15">
        <f t="shared" si="23"/>
        <v>1.1580510838930269E-2</v>
      </c>
      <c r="AE34" s="15">
        <f t="shared" si="24"/>
        <v>0.53239485512015017</v>
      </c>
      <c r="AF34" s="2"/>
      <c r="AG34" s="2"/>
      <c r="AH34" s="2"/>
      <c r="AI34" s="2"/>
      <c r="AJ34" s="2"/>
      <c r="AK34" s="2"/>
      <c r="AL34" s="7"/>
      <c r="AM34" s="8"/>
      <c r="AN34" s="9"/>
    </row>
    <row r="35" spans="1:40" ht="24.6" customHeight="1">
      <c r="A35" s="2"/>
      <c r="B35" s="2"/>
      <c r="C35" s="2"/>
      <c r="D35" s="2"/>
      <c r="E35" s="2"/>
      <c r="F35" s="14">
        <f t="shared" si="0"/>
        <v>9.7531240475464784</v>
      </c>
      <c r="G35" s="14">
        <v>32</v>
      </c>
      <c r="H35" s="14">
        <f t="shared" si="1"/>
        <v>1.9817470664928292</v>
      </c>
      <c r="I35" s="14">
        <f t="shared" si="2"/>
        <v>6.4538976667406669E-2</v>
      </c>
      <c r="J35" s="14">
        <f t="shared" si="3"/>
        <v>2.8434763987015971E-2</v>
      </c>
      <c r="K35" s="14">
        <f t="shared" si="4"/>
        <v>0.9995956503491813</v>
      </c>
      <c r="L35" s="14">
        <f t="shared" si="5"/>
        <v>2.0419999999999998</v>
      </c>
      <c r="M35" s="14">
        <f t="shared" si="6"/>
        <v>1.6473573794355552E-2</v>
      </c>
      <c r="N35" s="14">
        <f t="shared" si="7"/>
        <v>2.9007033539114071E-2</v>
      </c>
      <c r="O35" s="14">
        <f t="shared" si="8"/>
        <v>1.890221232624884</v>
      </c>
      <c r="P35" s="14">
        <f t="shared" si="9"/>
        <v>0.1560834296663543</v>
      </c>
      <c r="Q35" s="14">
        <f t="shared" si="10"/>
        <v>0.18509046320546838</v>
      </c>
      <c r="R35" s="14">
        <f t="shared" si="11"/>
        <v>0.43172928024920698</v>
      </c>
      <c r="S35" s="14">
        <f t="shared" si="12"/>
        <v>1</v>
      </c>
      <c r="T35" s="15">
        <f t="shared" si="13"/>
        <v>6.6152451084091832E-2</v>
      </c>
      <c r="U35" s="15">
        <f t="shared" si="14"/>
        <v>6.6125702363595176E-2</v>
      </c>
      <c r="V35" s="15">
        <f t="shared" si="15"/>
        <v>3.4700706324909993E-2</v>
      </c>
      <c r="W35" s="15">
        <f t="shared" si="16"/>
        <v>1.0664560086896415</v>
      </c>
      <c r="X35" s="15">
        <f t="shared" si="17"/>
        <v>7.4306686626782678E-2</v>
      </c>
      <c r="Y35" s="15">
        <f t="shared" si="18"/>
        <v>0.23902284755853268</v>
      </c>
      <c r="Z35" s="15">
        <f t="shared" si="19"/>
        <v>3.8157361471771387E-2</v>
      </c>
      <c r="AA35" s="15">
        <f t="shared" si="20"/>
        <v>1.1112712135766891</v>
      </c>
      <c r="AB35" s="15">
        <f t="shared" si="21"/>
        <v>7.7429243355351882E-2</v>
      </c>
      <c r="AC35" s="15">
        <f t="shared" si="22"/>
        <v>0.25320214622719561</v>
      </c>
      <c r="AD35" s="15">
        <f t="shared" si="23"/>
        <v>1.2261585461831721E-2</v>
      </c>
      <c r="AE35" s="15">
        <f t="shared" si="24"/>
        <v>0.5168489335077201</v>
      </c>
      <c r="AF35" s="2"/>
      <c r="AG35" s="2"/>
      <c r="AH35" s="2"/>
      <c r="AI35" s="2"/>
      <c r="AJ35" s="2"/>
      <c r="AK35" s="2"/>
      <c r="AL35" s="7"/>
      <c r="AM35" s="8"/>
      <c r="AN35" s="9"/>
    </row>
    <row r="36" spans="1:40" ht="24.6" customHeight="1">
      <c r="A36" s="2"/>
      <c r="B36" s="2"/>
      <c r="C36" s="2"/>
      <c r="D36" s="2"/>
      <c r="E36" s="2"/>
      <c r="F36" s="14">
        <f t="shared" ref="F36:F67" si="26">G36/3.281</f>
        <v>10.057909174032307</v>
      </c>
      <c r="G36" s="14">
        <v>33</v>
      </c>
      <c r="H36" s="14">
        <f t="shared" ref="H36:H67" si="27">(B$13*G36*C$6)/B$14</f>
        <v>2.0436766623207299</v>
      </c>
      <c r="I36" s="14">
        <f t="shared" ref="I36:I67" si="28">0.074/POWER(H36,0.2)</f>
        <v>6.4143002124432399E-2</v>
      </c>
      <c r="J36" s="14">
        <f t="shared" ref="J36:J67" si="29">F36/343</f>
        <v>2.9323350361610226E-2</v>
      </c>
      <c r="K36" s="14">
        <f t="shared" ref="K36:K67" si="30">(1-J36*J36)^0.5</f>
        <v>0.99956997810236892</v>
      </c>
      <c r="L36" s="14">
        <f t="shared" si="5"/>
        <v>2.0419999999999998</v>
      </c>
      <c r="M36" s="14">
        <f t="shared" ref="M36:M67" si="31">B$20*I36*L36</f>
        <v>1.6372501292261369E-2</v>
      </c>
      <c r="N36" s="14">
        <f t="shared" ref="N36:N67" si="32">I36*B$20*K36*L36*(M36/0.004)^0.4</f>
        <v>2.875744208920655E-2</v>
      </c>
      <c r="O36" s="14">
        <f t="shared" ref="O36:O67" si="33">(2*C$11)/(B$15*G36*G36*C$7)</f>
        <v>1.7773981103837293</v>
      </c>
      <c r="P36" s="14">
        <f t="shared" ref="P36:P67" si="34">B$23*O36*O36</f>
        <v>0.13800694847787257</v>
      </c>
      <c r="Q36" s="14">
        <f t="shared" ref="Q36:Q67" si="35">N36+P36</f>
        <v>0.16676439056707912</v>
      </c>
      <c r="R36" s="14">
        <f t="shared" ref="R36:R67" si="36">0.5*B$15*G36*G36*C$7*Q36</f>
        <v>0.41367445690122445</v>
      </c>
      <c r="S36" s="14">
        <f t="shared" si="12"/>
        <v>1</v>
      </c>
      <c r="T36" s="15">
        <f t="shared" ref="T36:T67" si="37">B$24*I36*S36</f>
        <v>6.5746577177543203E-2</v>
      </c>
      <c r="U36" s="15">
        <f t="shared" ref="U36:U67" si="38">T36*K36</f>
        <v>6.571830470966257E-2</v>
      </c>
      <c r="V36" s="15">
        <f t="shared" ref="V36:V67" si="39">0.5*B$15*G36*G36*C$26*U36</f>
        <v>3.6676027667706251E-2</v>
      </c>
      <c r="W36" s="15">
        <f t="shared" si="16"/>
        <v>1.0664560086896415</v>
      </c>
      <c r="X36" s="15">
        <f t="shared" ref="X36:X67" si="40">B$25*I36*W36</f>
        <v>7.3850782957460434E-2</v>
      </c>
      <c r="Y36" s="15">
        <f t="shared" ref="Y36:Y67" si="41">X36*K36*POWER(X36/0.004,0.4)</f>
        <v>0.23696617192492422</v>
      </c>
      <c r="Z36" s="15">
        <f t="shared" ref="Z36:Z67" si="42">0.5*B$15*G36*G36*C$28*X36</f>
        <v>4.0330487071695224E-2</v>
      </c>
      <c r="AA36" s="15">
        <f t="shared" si="20"/>
        <v>1.1112712135766891</v>
      </c>
      <c r="AB36" s="15">
        <f t="shared" ref="AB36:AB67" si="43">B$25*I36*AA36</f>
        <v>7.6954181449606432E-2</v>
      </c>
      <c r="AC36" s="15">
        <f t="shared" ref="AC36:AC67" si="44">AB36*K36*POWER(AB36/0.004,0.4)</f>
        <v>0.25102346460808672</v>
      </c>
      <c r="AD36" s="15">
        <f t="shared" ref="AD36:AD67" si="45">0.5*B$15*G36*G36*C$30*AB36</f>
        <v>1.2959903276140579E-2</v>
      </c>
      <c r="AE36" s="15">
        <f t="shared" ref="AE36:AE67" si="46">R36+V36+Z36+AD36</f>
        <v>0.50364087491676646</v>
      </c>
      <c r="AF36" s="2"/>
      <c r="AG36" s="2"/>
      <c r="AH36" s="2"/>
      <c r="AI36" s="2"/>
      <c r="AJ36" s="2"/>
      <c r="AK36" s="2"/>
      <c r="AL36" s="7"/>
      <c r="AM36" s="8"/>
      <c r="AN36" s="9"/>
    </row>
    <row r="37" spans="1:40" ht="24.6" customHeight="1">
      <c r="A37" s="2"/>
      <c r="B37" s="2"/>
      <c r="C37" s="2"/>
      <c r="D37" s="2"/>
      <c r="E37" s="2"/>
      <c r="F37" s="14">
        <f t="shared" si="26"/>
        <v>10.362694300518134</v>
      </c>
      <c r="G37" s="14">
        <v>34</v>
      </c>
      <c r="H37" s="14">
        <f t="shared" si="27"/>
        <v>2.1056062581486308</v>
      </c>
      <c r="I37" s="14">
        <f t="shared" si="28"/>
        <v>6.3761171400828778E-2</v>
      </c>
      <c r="J37" s="14">
        <f t="shared" si="29"/>
        <v>3.0211936736204474E-2</v>
      </c>
      <c r="K37" s="14">
        <f t="shared" si="30"/>
        <v>0.99954351525016039</v>
      </c>
      <c r="L37" s="14">
        <f t="shared" si="5"/>
        <v>2.0419999999999998</v>
      </c>
      <c r="M37" s="14">
        <f t="shared" si="31"/>
        <v>1.6275039000061543E-2</v>
      </c>
      <c r="N37" s="14">
        <f t="shared" si="32"/>
        <v>2.8517310383035482E-2</v>
      </c>
      <c r="O37" s="14">
        <f t="shared" si="33"/>
        <v>1.6743828219791359</v>
      </c>
      <c r="P37" s="14">
        <f t="shared" si="34"/>
        <v>0.12247319412619814</v>
      </c>
      <c r="Q37" s="14">
        <f t="shared" si="35"/>
        <v>0.15099050450923363</v>
      </c>
      <c r="R37" s="14">
        <f t="shared" si="36"/>
        <v>0.39758956293777981</v>
      </c>
      <c r="S37" s="14">
        <f t="shared" si="12"/>
        <v>1</v>
      </c>
      <c r="T37" s="15">
        <f t="shared" si="37"/>
        <v>6.535520068584949E-2</v>
      </c>
      <c r="U37" s="15">
        <f t="shared" si="38"/>
        <v>6.5325367033413698E-2</v>
      </c>
      <c r="V37" s="15">
        <f t="shared" si="39"/>
        <v>3.8699713760985521E-2</v>
      </c>
      <c r="W37" s="15">
        <f t="shared" si="16"/>
        <v>1.0664560086896415</v>
      </c>
      <c r="X37" s="15">
        <f t="shared" si="40"/>
        <v>7.3411163716679689E-2</v>
      </c>
      <c r="Y37" s="15">
        <f t="shared" si="41"/>
        <v>0.23498744617481609</v>
      </c>
      <c r="Z37" s="15">
        <f t="shared" si="42"/>
        <v>4.2556943220934555E-2</v>
      </c>
      <c r="AA37" s="15">
        <f t="shared" si="20"/>
        <v>1.1112712135766891</v>
      </c>
      <c r="AB37" s="15">
        <f t="shared" si="43"/>
        <v>7.6496088285675223E-2</v>
      </c>
      <c r="AC37" s="15">
        <f t="shared" si="44"/>
        <v>0.24892735701067517</v>
      </c>
      <c r="AD37" s="15">
        <f t="shared" si="45"/>
        <v>1.3675358467430867E-2</v>
      </c>
      <c r="AE37" s="15">
        <f t="shared" si="46"/>
        <v>0.49252157838713073</v>
      </c>
      <c r="AF37" s="2"/>
      <c r="AG37" s="2"/>
      <c r="AH37" s="2"/>
      <c r="AI37" s="2"/>
      <c r="AJ37" s="2"/>
      <c r="AK37" s="2"/>
      <c r="AL37" s="7"/>
      <c r="AM37" s="8"/>
      <c r="AN37" s="9"/>
    </row>
    <row r="38" spans="1:40" ht="24.6" customHeight="1">
      <c r="A38" s="2"/>
      <c r="B38" s="2"/>
      <c r="C38" s="2"/>
      <c r="D38" s="2"/>
      <c r="E38" s="2"/>
      <c r="F38" s="14">
        <f t="shared" si="26"/>
        <v>10.667479427003961</v>
      </c>
      <c r="G38" s="14">
        <v>35</v>
      </c>
      <c r="H38" s="14">
        <f t="shared" si="27"/>
        <v>2.1675358539765321</v>
      </c>
      <c r="I38" s="14">
        <f t="shared" si="28"/>
        <v>6.3392585012949088E-2</v>
      </c>
      <c r="J38" s="14">
        <f t="shared" si="29"/>
        <v>3.1100523110798722E-2</v>
      </c>
      <c r="K38" s="14">
        <f t="shared" si="30"/>
        <v>0.99951626172976027</v>
      </c>
      <c r="L38" s="14">
        <f t="shared" si="5"/>
        <v>2.0419999999999998</v>
      </c>
      <c r="M38" s="14">
        <f t="shared" si="31"/>
        <v>1.6180957324555253E-2</v>
      </c>
      <c r="N38" s="14">
        <f t="shared" si="32"/>
        <v>2.82860148640806E-2</v>
      </c>
      <c r="O38" s="14">
        <f t="shared" si="33"/>
        <v>1.5800706467003109</v>
      </c>
      <c r="P38" s="14">
        <f t="shared" si="34"/>
        <v>0.10906478190475774</v>
      </c>
      <c r="Q38" s="14">
        <f t="shared" si="35"/>
        <v>0.13735079676883835</v>
      </c>
      <c r="R38" s="14">
        <f t="shared" si="36"/>
        <v>0.38326113089845115</v>
      </c>
      <c r="S38" s="14">
        <f t="shared" si="12"/>
        <v>1</v>
      </c>
      <c r="T38" s="15">
        <f t="shared" si="37"/>
        <v>6.4977399638272815E-2</v>
      </c>
      <c r="U38" s="15">
        <f t="shared" si="38"/>
        <v>6.4945967583367126E-2</v>
      </c>
      <c r="V38" s="15">
        <f t="shared" si="39"/>
        <v>4.0771467210416794E-2</v>
      </c>
      <c r="W38" s="15">
        <f t="shared" si="16"/>
        <v>1.0664560086896415</v>
      </c>
      <c r="X38" s="15">
        <f t="shared" si="40"/>
        <v>7.2986793287625376E-2</v>
      </c>
      <c r="Y38" s="15">
        <f t="shared" si="41"/>
        <v>0.23308153209733634</v>
      </c>
      <c r="Z38" s="15">
        <f t="shared" si="42"/>
        <v>4.4836412396727206E-2</v>
      </c>
      <c r="AA38" s="15">
        <f t="shared" si="20"/>
        <v>1.1112712135766891</v>
      </c>
      <c r="AB38" s="15">
        <f t="shared" si="43"/>
        <v>7.6053884727479995E-2</v>
      </c>
      <c r="AC38" s="15">
        <f t="shared" si="44"/>
        <v>0.24690838041545943</v>
      </c>
      <c r="AD38" s="15">
        <f t="shared" si="45"/>
        <v>1.4407849002114977E-2</v>
      </c>
      <c r="AE38" s="15">
        <f t="shared" si="46"/>
        <v>0.48327685950771015</v>
      </c>
      <c r="AF38" s="2"/>
      <c r="AG38" s="2"/>
      <c r="AH38" s="2"/>
      <c r="AI38" s="2"/>
      <c r="AJ38" s="2"/>
      <c r="AK38" s="2"/>
      <c r="AL38" s="7"/>
      <c r="AM38" s="8"/>
      <c r="AN38" s="9"/>
    </row>
    <row r="39" spans="1:40" ht="24.6" customHeight="1">
      <c r="A39" s="2"/>
      <c r="B39" s="2"/>
      <c r="C39" s="2"/>
      <c r="D39" s="2"/>
      <c r="E39" s="2"/>
      <c r="F39" s="14">
        <f t="shared" si="26"/>
        <v>10.97226455348979</v>
      </c>
      <c r="G39" s="14">
        <v>36</v>
      </c>
      <c r="H39" s="14">
        <f t="shared" si="27"/>
        <v>2.2294654498044326</v>
      </c>
      <c r="I39" s="14">
        <f t="shared" si="28"/>
        <v>6.3036424348336451E-2</v>
      </c>
      <c r="J39" s="14">
        <f t="shared" si="29"/>
        <v>3.1989109485392971E-2</v>
      </c>
      <c r="K39" s="14">
        <f t="shared" si="30"/>
        <v>0.99948821747649008</v>
      </c>
      <c r="L39" s="14">
        <f t="shared" si="5"/>
        <v>2.0419999999999998</v>
      </c>
      <c r="M39" s="14">
        <f t="shared" si="31"/>
        <v>1.6090047314912877E-2</v>
      </c>
      <c r="N39" s="14">
        <f t="shared" si="32"/>
        <v>2.8062989381096397E-2</v>
      </c>
      <c r="O39" s="14">
        <f t="shared" si="33"/>
        <v>1.4935081344196615</v>
      </c>
      <c r="P39" s="14">
        <f t="shared" si="34"/>
        <v>9.7442116737294207E-2</v>
      </c>
      <c r="Q39" s="14">
        <f t="shared" si="35"/>
        <v>0.12550510611839061</v>
      </c>
      <c r="R39" s="14">
        <f t="shared" si="36"/>
        <v>0.37050485372214087</v>
      </c>
      <c r="S39" s="14">
        <f t="shared" si="12"/>
        <v>1</v>
      </c>
      <c r="T39" s="15">
        <f t="shared" si="37"/>
        <v>6.4612334957044854E-2</v>
      </c>
      <c r="U39" s="15">
        <f t="shared" si="38"/>
        <v>6.4579267493210663E-2</v>
      </c>
      <c r="V39" s="15">
        <f t="shared" si="39"/>
        <v>4.2891000441349525E-2</v>
      </c>
      <c r="W39" s="15">
        <f t="shared" si="16"/>
        <v>1.0664560086896415</v>
      </c>
      <c r="X39" s="15">
        <f t="shared" si="40"/>
        <v>7.2576729164195858E-2</v>
      </c>
      <c r="Y39" s="15">
        <f t="shared" si="41"/>
        <v>0.23124376451075704</v>
      </c>
      <c r="Z39" s="15">
        <f t="shared" si="42"/>
        <v>4.7168588093472075E-2</v>
      </c>
      <c r="AA39" s="15">
        <f t="shared" si="20"/>
        <v>1.1112712135766891</v>
      </c>
      <c r="AB39" s="15">
        <f t="shared" si="43"/>
        <v>7.5626588662405833E-2</v>
      </c>
      <c r="AC39" s="15">
        <f t="shared" si="44"/>
        <v>0.24496159289308794</v>
      </c>
      <c r="AD39" s="15">
        <f t="shared" si="45"/>
        <v>1.5157276386888409E-2</v>
      </c>
      <c r="AE39" s="15">
        <f t="shared" si="46"/>
        <v>0.47572171864385088</v>
      </c>
      <c r="AF39" s="2"/>
      <c r="AG39" s="2"/>
      <c r="AH39" s="2"/>
      <c r="AI39" s="2"/>
      <c r="AJ39" s="2"/>
      <c r="AK39" s="2"/>
      <c r="AL39" s="7"/>
      <c r="AM39" s="8"/>
      <c r="AN39" s="9"/>
    </row>
    <row r="40" spans="1:40" ht="24.6" customHeight="1">
      <c r="A40" s="2"/>
      <c r="B40" s="2"/>
      <c r="C40" s="2"/>
      <c r="D40" s="2"/>
      <c r="E40" s="2"/>
      <c r="F40" s="14">
        <f t="shared" si="26"/>
        <v>11.277049679975617</v>
      </c>
      <c r="G40" s="14">
        <v>37</v>
      </c>
      <c r="H40" s="14">
        <f t="shared" si="27"/>
        <v>2.2913950456323335</v>
      </c>
      <c r="I40" s="14">
        <f t="shared" si="28"/>
        <v>6.2691942382870861E-2</v>
      </c>
      <c r="J40" s="14">
        <f t="shared" si="29"/>
        <v>3.2877695859987219E-2</v>
      </c>
      <c r="K40" s="14">
        <f t="shared" si="30"/>
        <v>0.99945938242378729</v>
      </c>
      <c r="L40" s="14">
        <f t="shared" si="5"/>
        <v>2.0419999999999998</v>
      </c>
      <c r="M40" s="14">
        <f t="shared" si="31"/>
        <v>1.6002118293227785E-2</v>
      </c>
      <c r="N40" s="14">
        <f t="shared" si="32"/>
        <v>2.7847718480558788E-2</v>
      </c>
      <c r="O40" s="14">
        <f t="shared" si="33"/>
        <v>1.4138689132270863</v>
      </c>
      <c r="P40" s="14">
        <f t="shared" si="34"/>
        <v>8.7327256487477398E-2</v>
      </c>
      <c r="Q40" s="14">
        <f t="shared" si="35"/>
        <v>0.11517497496803619</v>
      </c>
      <c r="R40" s="14">
        <f t="shared" si="36"/>
        <v>0.35916092353641771</v>
      </c>
      <c r="S40" s="14">
        <f t="shared" si="12"/>
        <v>1</v>
      </c>
      <c r="T40" s="15">
        <f t="shared" si="37"/>
        <v>6.4259240942442633E-2</v>
      </c>
      <c r="U40" s="15">
        <f t="shared" si="38"/>
        <v>6.4224501267355058E-2</v>
      </c>
      <c r="V40" s="15">
        <f t="shared" si="39"/>
        <v>4.5058035080150209E-2</v>
      </c>
      <c r="W40" s="15">
        <f t="shared" si="16"/>
        <v>1.0664560086896415</v>
      </c>
      <c r="X40" s="15">
        <f t="shared" si="40"/>
        <v>7.2180111263228167E-2</v>
      </c>
      <c r="Y40" s="15">
        <f t="shared" si="41"/>
        <v>0.22946989599112347</v>
      </c>
      <c r="Z40" s="15">
        <f t="shared" si="42"/>
        <v>4.9553174141478751E-2</v>
      </c>
      <c r="AA40" s="15">
        <f t="shared" si="20"/>
        <v>1.1112712135766891</v>
      </c>
      <c r="AB40" s="15">
        <f t="shared" si="43"/>
        <v>7.5213303864398867E-2</v>
      </c>
      <c r="AC40" s="15">
        <f t="shared" si="44"/>
        <v>0.24308249505418328</v>
      </c>
      <c r="AD40" s="15">
        <f t="shared" si="45"/>
        <v>1.5923545449814999E-2</v>
      </c>
      <c r="AE40" s="15">
        <f t="shared" si="46"/>
        <v>0.46969567820786168</v>
      </c>
      <c r="AF40" s="2"/>
      <c r="AG40" s="2"/>
      <c r="AH40" s="2"/>
      <c r="AI40" s="2"/>
      <c r="AJ40" s="2"/>
      <c r="AK40" s="2"/>
      <c r="AL40" s="7"/>
      <c r="AM40" s="8"/>
      <c r="AN40" s="9"/>
    </row>
    <row r="41" spans="1:40" ht="24.6" customHeight="1">
      <c r="A41" s="2"/>
      <c r="B41" s="2"/>
      <c r="C41" s="2"/>
      <c r="D41" s="2"/>
      <c r="E41" s="2"/>
      <c r="F41" s="14">
        <f t="shared" si="26"/>
        <v>11.581834806461444</v>
      </c>
      <c r="G41" s="14">
        <v>38</v>
      </c>
      <c r="H41" s="14">
        <f t="shared" si="27"/>
        <v>2.3533246414602349</v>
      </c>
      <c r="I41" s="14">
        <f t="shared" si="28"/>
        <v>6.2358455682119195E-2</v>
      </c>
      <c r="J41" s="14">
        <f t="shared" si="29"/>
        <v>3.3766282234581467E-2</v>
      </c>
      <c r="K41" s="14">
        <f t="shared" si="30"/>
        <v>0.99942975650320443</v>
      </c>
      <c r="L41" s="14">
        <f t="shared" si="5"/>
        <v>2.0419999999999998</v>
      </c>
      <c r="M41" s="14">
        <f t="shared" si="31"/>
        <v>1.5916995812860924E-2</v>
      </c>
      <c r="N41" s="14">
        <f t="shared" si="32"/>
        <v>2.7639731640306312E-2</v>
      </c>
      <c r="O41" s="14">
        <f t="shared" si="33"/>
        <v>1.3404338934957627</v>
      </c>
      <c r="P41" s="14">
        <f t="shared" si="34"/>
        <v>7.849144532818346E-2</v>
      </c>
      <c r="Q41" s="14">
        <f t="shared" si="35"/>
        <v>0.10613117696848977</v>
      </c>
      <c r="R41" s="14">
        <f t="shared" si="36"/>
        <v>0.34909021737262613</v>
      </c>
      <c r="S41" s="14">
        <f t="shared" si="12"/>
        <v>1</v>
      </c>
      <c r="T41" s="15">
        <f t="shared" si="37"/>
        <v>6.3917417074172173E-2</v>
      </c>
      <c r="U41" s="15">
        <f t="shared" si="38"/>
        <v>6.3880968582753661E-2</v>
      </c>
      <c r="V41" s="15">
        <f t="shared" si="39"/>
        <v>4.727230138972871E-2</v>
      </c>
      <c r="W41" s="15">
        <f t="shared" si="16"/>
        <v>1.0664560086896415</v>
      </c>
      <c r="X41" s="15">
        <f t="shared" si="40"/>
        <v>7.1796152715285028E-2</v>
      </c>
      <c r="Y41" s="15">
        <f t="shared" si="41"/>
        <v>0.22775604935648525</v>
      </c>
      <c r="Z41" s="15">
        <f t="shared" si="42"/>
        <v>5.1989884085325566E-2</v>
      </c>
      <c r="AA41" s="15">
        <f t="shared" si="20"/>
        <v>1.1112712135766891</v>
      </c>
      <c r="AB41" s="15">
        <f t="shared" si="43"/>
        <v>7.4813210397758664E-2</v>
      </c>
      <c r="AC41" s="15">
        <f t="shared" si="44"/>
        <v>0.24126697971484576</v>
      </c>
      <c r="AD41" s="15">
        <f t="shared" si="45"/>
        <v>1.6706564140566885E-2</v>
      </c>
      <c r="AE41" s="15">
        <f t="shared" si="46"/>
        <v>0.46505896698824728</v>
      </c>
      <c r="AF41" s="2"/>
      <c r="AG41" s="2"/>
      <c r="AH41" s="2"/>
      <c r="AI41" s="2"/>
      <c r="AJ41" s="2"/>
      <c r="AK41" s="2"/>
      <c r="AL41" s="7"/>
      <c r="AM41" s="8"/>
      <c r="AN41" s="9"/>
    </row>
    <row r="42" spans="1:40" ht="24.6" customHeight="1">
      <c r="A42" s="2"/>
      <c r="B42" s="2"/>
      <c r="C42" s="2"/>
      <c r="D42" s="2"/>
      <c r="E42" s="2"/>
      <c r="F42" s="14">
        <f t="shared" si="26"/>
        <v>11.886619932947271</v>
      </c>
      <c r="G42" s="14">
        <v>39</v>
      </c>
      <c r="H42" s="14">
        <f t="shared" si="27"/>
        <v>2.4152542372881354</v>
      </c>
      <c r="I42" s="14">
        <f t="shared" si="28"/>
        <v>6.2035337480544912E-2</v>
      </c>
      <c r="J42" s="14">
        <f t="shared" si="29"/>
        <v>3.4654868609175715E-2</v>
      </c>
      <c r="K42" s="14">
        <f t="shared" si="30"/>
        <v>0.99939933964440897</v>
      </c>
      <c r="L42" s="14">
        <f t="shared" si="5"/>
        <v>2.0419999999999998</v>
      </c>
      <c r="M42" s="14">
        <f t="shared" si="31"/>
        <v>1.5834519891909087E-2</v>
      </c>
      <c r="N42" s="14">
        <f t="shared" si="32"/>
        <v>2.7438598291357526E-2</v>
      </c>
      <c r="O42" s="14">
        <f t="shared" si="33"/>
        <v>1.2725749784404217</v>
      </c>
      <c r="P42" s="14">
        <f t="shared" si="34"/>
        <v>7.0745412718901043E-2</v>
      </c>
      <c r="Q42" s="14">
        <f t="shared" si="35"/>
        <v>9.8184011010258573E-2</v>
      </c>
      <c r="R42" s="14">
        <f t="shared" si="36"/>
        <v>0.34017115838215961</v>
      </c>
      <c r="S42" s="14">
        <f t="shared" si="12"/>
        <v>1</v>
      </c>
      <c r="T42" s="15">
        <f t="shared" si="37"/>
        <v>6.3586220917558528E-2</v>
      </c>
      <c r="U42" s="15">
        <f t="shared" si="38"/>
        <v>6.3548027195491491E-2</v>
      </c>
      <c r="V42" s="15">
        <f t="shared" si="39"/>
        <v>4.9533537753193982E-2</v>
      </c>
      <c r="W42" s="15">
        <f t="shared" si="16"/>
        <v>1.0664560086896415</v>
      </c>
      <c r="X42" s="15">
        <f t="shared" si="40"/>
        <v>7.1424131896431306E-2</v>
      </c>
      <c r="Y42" s="15">
        <f t="shared" si="41"/>
        <v>0.22609867664583233</v>
      </c>
      <c r="Z42" s="15">
        <f t="shared" si="42"/>
        <v>5.4478440615161848E-2</v>
      </c>
      <c r="AA42" s="15">
        <f t="shared" si="20"/>
        <v>1.1112712135766891</v>
      </c>
      <c r="AB42" s="15">
        <f t="shared" si="43"/>
        <v>7.442555631406951E-2</v>
      </c>
      <c r="AC42" s="15">
        <f t="shared" si="44"/>
        <v>0.23951128844214037</v>
      </c>
      <c r="AD42" s="15">
        <f t="shared" si="45"/>
        <v>1.75062433476777E-2</v>
      </c>
      <c r="AE42" s="15">
        <f t="shared" si="46"/>
        <v>0.4616893800981931</v>
      </c>
      <c r="AF42" s="2"/>
      <c r="AG42" s="2"/>
      <c r="AH42" s="2"/>
      <c r="AI42" s="2"/>
      <c r="AJ42" s="2"/>
      <c r="AK42" s="2"/>
      <c r="AL42" s="7"/>
      <c r="AM42" s="8"/>
      <c r="AN42" s="9"/>
    </row>
    <row r="43" spans="1:40" ht="24.6" customHeight="1">
      <c r="A43" s="2"/>
      <c r="B43" s="2"/>
      <c r="C43" s="2"/>
      <c r="D43" s="2"/>
      <c r="E43" s="2"/>
      <c r="F43" s="14">
        <f t="shared" si="26"/>
        <v>12.1914050594331</v>
      </c>
      <c r="G43" s="14">
        <v>40</v>
      </c>
      <c r="H43" s="14">
        <f t="shared" si="27"/>
        <v>2.4771838331160367</v>
      </c>
      <c r="I43" s="14">
        <f t="shared" si="28"/>
        <v>6.1722011669765237E-2</v>
      </c>
      <c r="J43" s="14">
        <f t="shared" si="29"/>
        <v>3.554345498376997E-2</v>
      </c>
      <c r="K43" s="14">
        <f t="shared" si="30"/>
        <v>0.99936813177518158</v>
      </c>
      <c r="L43" s="14">
        <f t="shared" si="5"/>
        <v>2.0419999999999998</v>
      </c>
      <c r="M43" s="14">
        <f t="shared" si="31"/>
        <v>1.5754543478707576E-2</v>
      </c>
      <c r="N43" s="14">
        <f t="shared" si="32"/>
        <v>2.7243923502998063E-2</v>
      </c>
      <c r="O43" s="14">
        <f t="shared" si="33"/>
        <v>1.2097415888799259</v>
      </c>
      <c r="P43" s="14">
        <f t="shared" si="34"/>
        <v>6.3931772791338742E-2</v>
      </c>
      <c r="Q43" s="14">
        <f t="shared" si="35"/>
        <v>9.1175696294336805E-2</v>
      </c>
      <c r="R43" s="14">
        <f t="shared" si="36"/>
        <v>0.33229711920041405</v>
      </c>
      <c r="S43" s="14">
        <f t="shared" si="12"/>
        <v>1</v>
      </c>
      <c r="T43" s="15">
        <f t="shared" si="37"/>
        <v>6.3265061961509356E-2</v>
      </c>
      <c r="U43" s="15">
        <f t="shared" si="38"/>
        <v>6.3225086779114703E-2</v>
      </c>
      <c r="V43" s="15">
        <f t="shared" si="39"/>
        <v>5.1841490200395308E-2</v>
      </c>
      <c r="W43" s="15">
        <f t="shared" si="16"/>
        <v>1.0664560086896415</v>
      </c>
      <c r="X43" s="15">
        <f t="shared" si="40"/>
        <v>7.1063385506638516E-2</v>
      </c>
      <c r="Y43" s="15">
        <f t="shared" si="41"/>
        <v>0.22449452356348462</v>
      </c>
      <c r="Z43" s="15">
        <f t="shared" si="42"/>
        <v>5.7018575045188445E-2</v>
      </c>
      <c r="AA43" s="15">
        <f t="shared" si="20"/>
        <v>1.1112712135766891</v>
      </c>
      <c r="AB43" s="15">
        <f t="shared" si="43"/>
        <v>7.4049650439741876E-2</v>
      </c>
      <c r="AC43" s="15">
        <f t="shared" si="44"/>
        <v>0.23781197388925876</v>
      </c>
      <c r="AD43" s="15">
        <f t="shared" si="45"/>
        <v>1.8322496730956157E-2</v>
      </c>
      <c r="AE43" s="15">
        <f t="shared" si="46"/>
        <v>0.45947968117695392</v>
      </c>
      <c r="AF43" s="2"/>
      <c r="AG43" s="2"/>
      <c r="AH43" s="2"/>
      <c r="AI43" s="2"/>
      <c r="AJ43" s="2"/>
      <c r="AK43" s="2"/>
      <c r="AL43" s="7"/>
      <c r="AM43" s="8"/>
      <c r="AN43" s="9"/>
    </row>
    <row r="44" spans="1:40" ht="24.6" customHeight="1">
      <c r="A44" s="2"/>
      <c r="B44" s="2"/>
      <c r="C44" s="2"/>
      <c r="D44" s="2"/>
      <c r="E44" s="2"/>
      <c r="F44" s="14">
        <f t="shared" si="26"/>
        <v>12.496190185918927</v>
      </c>
      <c r="G44" s="14">
        <v>41</v>
      </c>
      <c r="H44" s="14">
        <f t="shared" si="27"/>
        <v>2.5391134289439372</v>
      </c>
      <c r="I44" s="14">
        <f t="shared" si="28"/>
        <v>6.1417947556992029E-2</v>
      </c>
      <c r="J44" s="14">
        <f t="shared" si="29"/>
        <v>3.6432041358364219E-2</v>
      </c>
      <c r="K44" s="14">
        <f t="shared" si="30"/>
        <v>0.99933613282141576</v>
      </c>
      <c r="L44" s="14">
        <f t="shared" si="5"/>
        <v>2.0419999999999998</v>
      </c>
      <c r="M44" s="14">
        <f t="shared" si="31"/>
        <v>1.5676931113922214E-2</v>
      </c>
      <c r="N44" s="14">
        <f t="shared" si="32"/>
        <v>2.7055344228613658E-2</v>
      </c>
      <c r="O44" s="14">
        <f t="shared" si="33"/>
        <v>1.1514494599689953</v>
      </c>
      <c r="P44" s="14">
        <f t="shared" si="34"/>
        <v>5.7919030783504723E-2</v>
      </c>
      <c r="Q44" s="14">
        <f t="shared" si="35"/>
        <v>8.4974375012118381E-2</v>
      </c>
      <c r="R44" s="14">
        <f t="shared" si="36"/>
        <v>0.32537426300805078</v>
      </c>
      <c r="S44" s="14">
        <f t="shared" si="12"/>
        <v>1</v>
      </c>
      <c r="T44" s="15">
        <f t="shared" si="37"/>
        <v>6.2953396245916823E-2</v>
      </c>
      <c r="U44" s="15">
        <f t="shared" si="38"/>
        <v>6.2911603552368744E-2</v>
      </c>
      <c r="V44" s="15">
        <f t="shared" si="39"/>
        <v>5.4195911972795392E-2</v>
      </c>
      <c r="W44" s="15">
        <f t="shared" si="16"/>
        <v>1.0664560086896415</v>
      </c>
      <c r="X44" s="15">
        <f t="shared" si="40"/>
        <v>7.0713302534937184E-2</v>
      </c>
      <c r="Y44" s="15">
        <f t="shared" si="41"/>
        <v>0.22294059854412332</v>
      </c>
      <c r="Z44" s="15">
        <f t="shared" si="42"/>
        <v>5.9610026834308792E-2</v>
      </c>
      <c r="AA44" s="15">
        <f t="shared" si="20"/>
        <v>1.1112712135766891</v>
      </c>
      <c r="AB44" s="15">
        <f t="shared" si="43"/>
        <v>7.3684856087565004E-2</v>
      </c>
      <c r="AC44" s="15">
        <f t="shared" si="44"/>
        <v>0.23616586702542827</v>
      </c>
      <c r="AD44" s="15">
        <f t="shared" si="45"/>
        <v>1.9155240567450802E-2</v>
      </c>
      <c r="AE44" s="15">
        <f t="shared" si="46"/>
        <v>0.45833544238260576</v>
      </c>
      <c r="AF44" s="2"/>
      <c r="AG44" s="2"/>
      <c r="AH44" s="2"/>
      <c r="AI44" s="2"/>
      <c r="AJ44" s="2"/>
      <c r="AK44" s="2"/>
      <c r="AL44" s="7"/>
      <c r="AM44" s="8"/>
      <c r="AN44" s="9"/>
    </row>
    <row r="45" spans="1:40" ht="24.6" customHeight="1">
      <c r="A45" s="2"/>
      <c r="B45" s="2"/>
      <c r="C45" s="2"/>
      <c r="D45" s="2"/>
      <c r="E45" s="2"/>
      <c r="F45" s="14">
        <f t="shared" si="26"/>
        <v>12.800975312404754</v>
      </c>
      <c r="G45" s="14">
        <v>42</v>
      </c>
      <c r="H45" s="14">
        <f t="shared" si="27"/>
        <v>2.6010430247718381</v>
      </c>
      <c r="I45" s="14">
        <f t="shared" si="28"/>
        <v>6.11226552788348E-2</v>
      </c>
      <c r="J45" s="14">
        <f t="shared" si="29"/>
        <v>3.7320627732958467E-2</v>
      </c>
      <c r="K45" s="14">
        <f t="shared" si="30"/>
        <v>0.99930334270711707</v>
      </c>
      <c r="L45" s="14">
        <f t="shared" si="5"/>
        <v>2.0419999999999998</v>
      </c>
      <c r="M45" s="14">
        <f t="shared" si="31"/>
        <v>1.5601557759922582E-2</v>
      </c>
      <c r="N45" s="14">
        <f t="shared" si="32"/>
        <v>2.6872526027675543E-2</v>
      </c>
      <c r="O45" s="14">
        <f t="shared" si="33"/>
        <v>1.0972712824307715</v>
      </c>
      <c r="P45" s="14">
        <f t="shared" si="34"/>
        <v>5.2596827693266658E-2</v>
      </c>
      <c r="Q45" s="14">
        <f t="shared" si="35"/>
        <v>7.9469353720942201E-2</v>
      </c>
      <c r="R45" s="14">
        <f t="shared" si="36"/>
        <v>0.31931973994565938</v>
      </c>
      <c r="S45" s="14">
        <f t="shared" si="12"/>
        <v>1</v>
      </c>
      <c r="T45" s="15">
        <f t="shared" si="37"/>
        <v>6.2650721660805667E-2</v>
      </c>
      <c r="U45" s="15">
        <f t="shared" si="38"/>
        <v>6.2607075578656288E-2</v>
      </c>
      <c r="V45" s="15">
        <f t="shared" si="39"/>
        <v>5.6596563122704995E-2</v>
      </c>
      <c r="W45" s="15">
        <f t="shared" si="16"/>
        <v>1.0664560086896415</v>
      </c>
      <c r="X45" s="15">
        <f t="shared" si="40"/>
        <v>7.0373318979117652E-2</v>
      </c>
      <c r="Y45" s="15">
        <f t="shared" si="41"/>
        <v>0.22143414574139758</v>
      </c>
      <c r="Z45" s="15">
        <f t="shared" si="42"/>
        <v>6.225254314458456E-2</v>
      </c>
      <c r="AA45" s="15">
        <f t="shared" si="20"/>
        <v>1.1112712135766891</v>
      </c>
      <c r="AB45" s="15">
        <f t="shared" si="43"/>
        <v>7.3330585554516103E-2</v>
      </c>
      <c r="AC45" s="15">
        <f t="shared" si="44"/>
        <v>0.23457004852215016</v>
      </c>
      <c r="AD45" s="15">
        <f t="shared" si="45"/>
        <v>2.0004393609563027E-2</v>
      </c>
      <c r="AE45" s="15">
        <f t="shared" si="46"/>
        <v>0.45817323982251196</v>
      </c>
      <c r="AF45" s="2"/>
      <c r="AG45" s="2"/>
      <c r="AH45" s="2"/>
      <c r="AI45" s="2"/>
      <c r="AJ45" s="2"/>
      <c r="AK45" s="2"/>
      <c r="AL45" s="7"/>
      <c r="AM45" s="8"/>
      <c r="AN45" s="9"/>
    </row>
    <row r="46" spans="1:40" ht="24.6" customHeight="1">
      <c r="A46" s="2"/>
      <c r="B46" s="2"/>
      <c r="C46" s="2"/>
      <c r="D46" s="2"/>
      <c r="E46" s="2"/>
      <c r="F46" s="14">
        <f t="shared" si="26"/>
        <v>13.105760438890581</v>
      </c>
      <c r="G46" s="14">
        <v>43</v>
      </c>
      <c r="H46" s="14">
        <f t="shared" si="27"/>
        <v>2.6629726205997395</v>
      </c>
      <c r="I46" s="14">
        <f t="shared" si="28"/>
        <v>6.0835681775057195E-2</v>
      </c>
      <c r="J46" s="14">
        <f t="shared" si="29"/>
        <v>3.8209214107552715E-2</v>
      </c>
      <c r="K46" s="14">
        <f t="shared" si="30"/>
        <v>0.99926976135440182</v>
      </c>
      <c r="L46" s="14">
        <f t="shared" si="5"/>
        <v>2.0419999999999998</v>
      </c>
      <c r="M46" s="14">
        <f t="shared" si="31"/>
        <v>1.5528307773083347E-2</v>
      </c>
      <c r="N46" s="14">
        <f t="shared" si="32"/>
        <v>2.6695160193731554E-2</v>
      </c>
      <c r="O46" s="14">
        <f t="shared" si="33"/>
        <v>1.0468288492200548</v>
      </c>
      <c r="P46" s="14">
        <f t="shared" si="34"/>
        <v>4.7872145335697266E-2</v>
      </c>
      <c r="Q46" s="14">
        <f t="shared" si="35"/>
        <v>7.4567305529428821E-2</v>
      </c>
      <c r="R46" s="14">
        <f t="shared" si="36"/>
        <v>0.31406017356533633</v>
      </c>
      <c r="S46" s="14">
        <f t="shared" si="12"/>
        <v>1</v>
      </c>
      <c r="T46" s="15">
        <f t="shared" si="37"/>
        <v>6.2356573819433617E-2</v>
      </c>
      <c r="U46" s="15">
        <f t="shared" si="38"/>
        <v>6.2311038639423569E-2</v>
      </c>
      <c r="V46" s="15">
        <f t="shared" si="39"/>
        <v>5.90432101434058E-2</v>
      </c>
      <c r="W46" s="15">
        <f t="shared" si="16"/>
        <v>1.0664560086896415</v>
      </c>
      <c r="X46" s="15">
        <f t="shared" si="40"/>
        <v>7.0042913210131202E-2</v>
      </c>
      <c r="Y46" s="15">
        <f t="shared" si="41"/>
        <v>0.21997262136208726</v>
      </c>
      <c r="Z46" s="15">
        <f t="shared" si="42"/>
        <v>6.4945878433676343E-2</v>
      </c>
      <c r="AA46" s="15">
        <f t="shared" si="20"/>
        <v>1.1112712135766891</v>
      </c>
      <c r="AB46" s="15">
        <f t="shared" si="43"/>
        <v>7.2986295291361733E-2</v>
      </c>
      <c r="AC46" s="15">
        <f t="shared" si="44"/>
        <v>0.23302182368345931</v>
      </c>
      <c r="AD46" s="15">
        <f t="shared" si="45"/>
        <v>2.0869876954080907E-2</v>
      </c>
      <c r="AE46" s="15">
        <f t="shared" si="46"/>
        <v>0.4589191390964994</v>
      </c>
      <c r="AF46" s="2"/>
      <c r="AG46" s="2"/>
      <c r="AH46" s="2"/>
      <c r="AI46" s="2"/>
      <c r="AJ46" s="2"/>
      <c r="AK46" s="2"/>
      <c r="AL46" s="7"/>
      <c r="AM46" s="8"/>
      <c r="AN46" s="9"/>
    </row>
    <row r="47" spans="1:40" ht="24.6" customHeight="1">
      <c r="A47" s="2"/>
      <c r="B47" s="2"/>
      <c r="C47" s="2"/>
      <c r="D47" s="2"/>
      <c r="E47" s="2"/>
      <c r="F47" s="14">
        <f t="shared" si="26"/>
        <v>13.41054556537641</v>
      </c>
      <c r="G47" s="14">
        <v>44</v>
      </c>
      <c r="H47" s="14">
        <f t="shared" si="27"/>
        <v>2.72490221642764</v>
      </c>
      <c r="I47" s="14">
        <f t="shared" si="28"/>
        <v>6.0556607242639005E-2</v>
      </c>
      <c r="J47" s="14">
        <f t="shared" si="29"/>
        <v>3.909780048214697E-2</v>
      </c>
      <c r="K47" s="14">
        <f t="shared" si="30"/>
        <v>0.99923538868349648</v>
      </c>
      <c r="L47" s="14">
        <f t="shared" si="5"/>
        <v>2.0419999999999998</v>
      </c>
      <c r="M47" s="14">
        <f t="shared" si="31"/>
        <v>1.5457073998683605E-2</v>
      </c>
      <c r="N47" s="14">
        <f t="shared" si="32"/>
        <v>2.6522961229962068E-2</v>
      </c>
      <c r="O47" s="14">
        <f t="shared" si="33"/>
        <v>0.99978643709084769</v>
      </c>
      <c r="P47" s="14">
        <f t="shared" si="34"/>
        <v>4.3666261041826866E-2</v>
      </c>
      <c r="Q47" s="14">
        <f t="shared" si="35"/>
        <v>7.0189222271788934E-2</v>
      </c>
      <c r="R47" s="14">
        <f t="shared" si="36"/>
        <v>0.30953038520585302</v>
      </c>
      <c r="S47" s="14">
        <f t="shared" si="12"/>
        <v>1</v>
      </c>
      <c r="T47" s="15">
        <f t="shared" si="37"/>
        <v>6.2070522423704977E-2</v>
      </c>
      <c r="U47" s="15">
        <f t="shared" si="38"/>
        <v>6.202306259983853E-2</v>
      </c>
      <c r="V47" s="15">
        <f t="shared" si="39"/>
        <v>6.1535625627112803E-2</v>
      </c>
      <c r="W47" s="15">
        <f t="shared" si="16"/>
        <v>1.0664560086896415</v>
      </c>
      <c r="X47" s="15">
        <f t="shared" si="40"/>
        <v>6.9721601889488796E-2</v>
      </c>
      <c r="Y47" s="15">
        <f t="shared" si="41"/>
        <v>0.21855367286425795</v>
      </c>
      <c r="Z47" s="15">
        <f t="shared" si="42"/>
        <v>6.7689794077916379E-2</v>
      </c>
      <c r="AA47" s="15">
        <f t="shared" si="20"/>
        <v>1.1112712135766891</v>
      </c>
      <c r="AB47" s="15">
        <f t="shared" si="43"/>
        <v>7.2651481648495261E-2</v>
      </c>
      <c r="AC47" s="15">
        <f t="shared" si="44"/>
        <v>0.23151870041007327</v>
      </c>
      <c r="AD47" s="15">
        <f t="shared" si="45"/>
        <v>2.1751613921056373E-2</v>
      </c>
      <c r="AE47" s="15">
        <f t="shared" si="46"/>
        <v>0.46050741883193858</v>
      </c>
      <c r="AF47" s="2"/>
      <c r="AG47" s="2"/>
      <c r="AH47" s="2"/>
      <c r="AI47" s="2"/>
      <c r="AJ47" s="2"/>
      <c r="AK47" s="2"/>
      <c r="AL47" s="7"/>
      <c r="AM47" s="8"/>
      <c r="AN47" s="9"/>
    </row>
    <row r="48" spans="1:40" ht="24.6" customHeight="1">
      <c r="A48" s="2"/>
      <c r="B48" s="2"/>
      <c r="C48" s="2"/>
      <c r="D48" s="2"/>
      <c r="E48" s="2"/>
      <c r="F48" s="14">
        <f t="shared" si="26"/>
        <v>13.715330691862237</v>
      </c>
      <c r="G48" s="14">
        <v>45</v>
      </c>
      <c r="H48" s="14">
        <f t="shared" si="27"/>
        <v>2.7868318122555409</v>
      </c>
      <c r="I48" s="14">
        <f t="shared" si="28"/>
        <v>6.0285042003357117E-2</v>
      </c>
      <c r="J48" s="14">
        <f t="shared" si="29"/>
        <v>3.9986386856741211E-2</v>
      </c>
      <c r="K48" s="14">
        <f t="shared" si="30"/>
        <v>0.9992002246127365</v>
      </c>
      <c r="L48" s="14">
        <f t="shared" si="5"/>
        <v>2.0419999999999998</v>
      </c>
      <c r="M48" s="14">
        <f t="shared" si="31"/>
        <v>1.5387756971356904E-2</v>
      </c>
      <c r="N48" s="14">
        <f t="shared" si="32"/>
        <v>2.6355664623392547E-2</v>
      </c>
      <c r="O48" s="14">
        <f t="shared" si="33"/>
        <v>0.95584520602858325</v>
      </c>
      <c r="P48" s="14">
        <f t="shared" si="34"/>
        <v>3.9912291015595694E-2</v>
      </c>
      <c r="Q48" s="14">
        <f t="shared" si="35"/>
        <v>6.6267955638988241E-2</v>
      </c>
      <c r="R48" s="14">
        <f t="shared" si="36"/>
        <v>0.3056723144809726</v>
      </c>
      <c r="S48" s="14">
        <f t="shared" si="12"/>
        <v>1</v>
      </c>
      <c r="T48" s="15">
        <f t="shared" si="37"/>
        <v>6.1792168053441038E-2</v>
      </c>
      <c r="U48" s="15">
        <f t="shared" si="38"/>
        <v>6.1742748198306246E-2</v>
      </c>
      <c r="V48" s="15">
        <f t="shared" si="39"/>
        <v>6.4073587948090704E-2</v>
      </c>
      <c r="W48" s="15">
        <f t="shared" si="16"/>
        <v>1.0664560086896415</v>
      </c>
      <c r="X48" s="15">
        <f t="shared" si="40"/>
        <v>6.9408936362763185E-2</v>
      </c>
      <c r="Y48" s="15">
        <f t="shared" si="41"/>
        <v>0.21717512061639688</v>
      </c>
      <c r="Z48" s="15">
        <f t="shared" si="42"/>
        <v>7.0484058023060292E-2</v>
      </c>
      <c r="AA48" s="15">
        <f t="shared" si="20"/>
        <v>1.1112712135766891</v>
      </c>
      <c r="AB48" s="15">
        <f t="shared" si="43"/>
        <v>7.2325677117884693E-2</v>
      </c>
      <c r="AC48" s="15">
        <f t="shared" si="44"/>
        <v>0.23005836977051272</v>
      </c>
      <c r="AD48" s="15">
        <f t="shared" si="45"/>
        <v>2.2649529941576922E-2</v>
      </c>
      <c r="AE48" s="15">
        <f t="shared" si="46"/>
        <v>0.46287949039370052</v>
      </c>
      <c r="AF48" s="2"/>
      <c r="AG48" s="2"/>
      <c r="AH48" s="2"/>
      <c r="AI48" s="2"/>
      <c r="AJ48" s="2"/>
      <c r="AK48" s="2"/>
      <c r="AL48" s="7"/>
      <c r="AM48" s="8"/>
      <c r="AN48" s="9"/>
    </row>
    <row r="49" spans="1:40" ht="24.6" customHeight="1">
      <c r="A49" s="2"/>
      <c r="B49" s="2"/>
      <c r="C49" s="2"/>
      <c r="D49" s="2"/>
      <c r="E49" s="2"/>
      <c r="F49" s="14">
        <f t="shared" si="26"/>
        <v>14.020115818348064</v>
      </c>
      <c r="G49" s="14">
        <v>46</v>
      </c>
      <c r="H49" s="14">
        <f t="shared" si="27"/>
        <v>2.8487614080834418</v>
      </c>
      <c r="I49" s="14">
        <f t="shared" si="28"/>
        <v>6.0020623728647769E-2</v>
      </c>
      <c r="J49" s="14">
        <f t="shared" si="29"/>
        <v>4.087497323133546E-2</v>
      </c>
      <c r="K49" s="14">
        <f t="shared" si="30"/>
        <v>0.99916426905856559</v>
      </c>
      <c r="L49" s="14">
        <f t="shared" si="5"/>
        <v>2.0419999999999998</v>
      </c>
      <c r="M49" s="14">
        <f t="shared" si="31"/>
        <v>1.5320264206737341E-2</v>
      </c>
      <c r="N49" s="14">
        <f t="shared" si="32"/>
        <v>2.619302487665854E-2</v>
      </c>
      <c r="O49" s="14">
        <f t="shared" si="33"/>
        <v>0.91473844149710826</v>
      </c>
      <c r="P49" s="14">
        <f t="shared" si="34"/>
        <v>3.6553198589964274E-2</v>
      </c>
      <c r="Q49" s="14">
        <f t="shared" si="35"/>
        <v>6.2746223466622814E-2</v>
      </c>
      <c r="R49" s="14">
        <f t="shared" si="36"/>
        <v>0.3024341021588241</v>
      </c>
      <c r="S49" s="14">
        <f t="shared" si="12"/>
        <v>1</v>
      </c>
      <c r="T49" s="15">
        <f t="shared" si="37"/>
        <v>6.1521139321863962E-2</v>
      </c>
      <c r="U49" s="15">
        <f t="shared" si="38"/>
        <v>6.146972420218038E-2</v>
      </c>
      <c r="V49" s="15">
        <f t="shared" si="39"/>
        <v>6.665688096855367E-2</v>
      </c>
      <c r="W49" s="15">
        <f t="shared" si="16"/>
        <v>1.0664560086896415</v>
      </c>
      <c r="X49" s="15">
        <f t="shared" si="40"/>
        <v>6.910449946444551E-2</v>
      </c>
      <c r="Y49" s="15">
        <f t="shared" si="41"/>
        <v>0.21583494167882505</v>
      </c>
      <c r="Z49" s="15">
        <f t="shared" si="42"/>
        <v>7.3328444460110026E-2</v>
      </c>
      <c r="AA49" s="15">
        <f t="shared" si="20"/>
        <v>1.1112712135766891</v>
      </c>
      <c r="AB49" s="15">
        <f t="shared" si="43"/>
        <v>7.200844700366113E-2</v>
      </c>
      <c r="AC49" s="15">
        <f t="shared" si="44"/>
        <v>0.22863868882039518</v>
      </c>
      <c r="AD49" s="15">
        <f t="shared" si="45"/>
        <v>2.3563552453593692E-2</v>
      </c>
      <c r="AE49" s="15">
        <f t="shared" si="46"/>
        <v>0.46598298004108146</v>
      </c>
      <c r="AF49" s="2"/>
      <c r="AG49" s="2"/>
      <c r="AH49" s="2"/>
      <c r="AI49" s="2"/>
      <c r="AJ49" s="2"/>
      <c r="AK49" s="2"/>
      <c r="AL49" s="7"/>
      <c r="AM49" s="8"/>
      <c r="AN49" s="9"/>
    </row>
    <row r="50" spans="1:40" ht="24.6" customHeight="1">
      <c r="A50" s="2"/>
      <c r="B50" s="2"/>
      <c r="C50" s="2"/>
      <c r="D50" s="2"/>
      <c r="E50" s="2"/>
      <c r="F50" s="14">
        <f t="shared" si="26"/>
        <v>14.324900944833891</v>
      </c>
      <c r="G50" s="14">
        <v>47</v>
      </c>
      <c r="H50" s="14">
        <f t="shared" si="27"/>
        <v>2.9106910039113427</v>
      </c>
      <c r="I50" s="14">
        <f t="shared" si="28"/>
        <v>5.9763014974203235E-2</v>
      </c>
      <c r="J50" s="14">
        <f t="shared" si="29"/>
        <v>4.1763559605929708E-2</v>
      </c>
      <c r="K50" s="14">
        <f t="shared" si="30"/>
        <v>0.99912752193553456</v>
      </c>
      <c r="L50" s="14">
        <f t="shared" si="5"/>
        <v>2.0419999999999998</v>
      </c>
      <c r="M50" s="14">
        <f t="shared" si="31"/>
        <v>1.5254509572165374E-2</v>
      </c>
      <c r="N50" s="14">
        <f t="shared" si="32"/>
        <v>2.6034813762636028E-2</v>
      </c>
      <c r="O50" s="14">
        <f t="shared" si="33"/>
        <v>0.87622749760429197</v>
      </c>
      <c r="P50" s="14">
        <f t="shared" si="34"/>
        <v>3.3540171651759015E-2</v>
      </c>
      <c r="Q50" s="14">
        <f t="shared" si="35"/>
        <v>5.9574985414395043E-2</v>
      </c>
      <c r="R50" s="14">
        <f t="shared" si="36"/>
        <v>0.29976930809661584</v>
      </c>
      <c r="S50" s="14">
        <f t="shared" si="12"/>
        <v>1</v>
      </c>
      <c r="T50" s="15">
        <f t="shared" si="37"/>
        <v>6.1257090348558307E-2</v>
      </c>
      <c r="U50" s="15">
        <f t="shared" si="38"/>
        <v>6.1203644880936214E-2</v>
      </c>
      <c r="V50" s="15">
        <f t="shared" si="39"/>
        <v>6.9285293765246628E-2</v>
      </c>
      <c r="W50" s="15">
        <f t="shared" si="16"/>
        <v>1.0664560086896415</v>
      </c>
      <c r="X50" s="15">
        <f t="shared" si="40"/>
        <v>6.8807902679413252E-2</v>
      </c>
      <c r="Y50" s="15">
        <f t="shared" si="41"/>
        <v>0.21453125542155668</v>
      </c>
      <c r="Z50" s="15">
        <f t="shared" si="42"/>
        <v>7.6222733523897204E-2</v>
      </c>
      <c r="AA50" s="15">
        <f t="shared" si="20"/>
        <v>1.1112712135766891</v>
      </c>
      <c r="AB50" s="15">
        <f t="shared" si="43"/>
        <v>7.1699386464304488E-2</v>
      </c>
      <c r="AC50" s="15">
        <f t="shared" si="44"/>
        <v>0.22725766536711864</v>
      </c>
      <c r="AD50" s="15">
        <f t="shared" si="45"/>
        <v>2.4493610805063445E-2</v>
      </c>
      <c r="AE50" s="15">
        <f t="shared" si="46"/>
        <v>0.4697709461908231</v>
      </c>
      <c r="AF50" s="2"/>
      <c r="AG50" s="2"/>
      <c r="AH50" s="2"/>
      <c r="AI50" s="2"/>
      <c r="AJ50" s="2"/>
      <c r="AK50" s="2"/>
      <c r="AL50" s="7"/>
      <c r="AM50" s="8"/>
      <c r="AN50" s="9"/>
    </row>
    <row r="51" spans="1:40" ht="24.6" customHeight="1">
      <c r="A51" s="2"/>
      <c r="B51" s="2"/>
      <c r="C51" s="2"/>
      <c r="D51" s="2"/>
      <c r="E51" s="2"/>
      <c r="F51" s="14">
        <f t="shared" si="26"/>
        <v>14.629686071319719</v>
      </c>
      <c r="G51" s="14">
        <v>48</v>
      </c>
      <c r="H51" s="14">
        <f t="shared" si="27"/>
        <v>2.9726205997392436</v>
      </c>
      <c r="I51" s="14">
        <f t="shared" si="28"/>
        <v>5.9511900983950317E-2</v>
      </c>
      <c r="J51" s="14">
        <f t="shared" si="29"/>
        <v>4.2652145980523963E-2</v>
      </c>
      <c r="K51" s="14">
        <f t="shared" si="30"/>
        <v>0.99908998315630015</v>
      </c>
      <c r="L51" s="14">
        <f t="shared" si="5"/>
        <v>2.0419999999999998</v>
      </c>
      <c r="M51" s="14">
        <f t="shared" si="31"/>
        <v>1.5190412726153317E-2</v>
      </c>
      <c r="N51" s="14">
        <f t="shared" si="32"/>
        <v>2.5880818772552106E-2</v>
      </c>
      <c r="O51" s="14">
        <f t="shared" si="33"/>
        <v>0.84009832561105946</v>
      </c>
      <c r="P51" s="14">
        <f t="shared" si="34"/>
        <v>3.0831294748909482E-2</v>
      </c>
      <c r="Q51" s="14">
        <f t="shared" si="35"/>
        <v>5.6712113521461591E-2</v>
      </c>
      <c r="R51" s="14">
        <f t="shared" si="36"/>
        <v>0.29763624196518984</v>
      </c>
      <c r="S51" s="14">
        <f t="shared" si="12"/>
        <v>1</v>
      </c>
      <c r="T51" s="15">
        <f t="shared" si="37"/>
        <v>6.0999698508549069E-2</v>
      </c>
      <c r="U51" s="15">
        <f t="shared" si="38"/>
        <v>6.0944187755445675E-2</v>
      </c>
      <c r="V51" s="15">
        <f t="shared" si="39"/>
        <v>7.1958620374842436E-2</v>
      </c>
      <c r="W51" s="15">
        <f t="shared" si="16"/>
        <v>1.0664560086896415</v>
      </c>
      <c r="X51" s="15">
        <f t="shared" si="40"/>
        <v>6.8518783614549786E-2</v>
      </c>
      <c r="Y51" s="15">
        <f t="shared" si="41"/>
        <v>0.21326231073646928</v>
      </c>
      <c r="Z51" s="15">
        <f t="shared" si="42"/>
        <v>7.9166711012374005E-2</v>
      </c>
      <c r="AA51" s="15">
        <f t="shared" si="20"/>
        <v>1.1112712135766891</v>
      </c>
      <c r="AB51" s="15">
        <f t="shared" si="43"/>
        <v>7.1398117878013964E-2</v>
      </c>
      <c r="AC51" s="15">
        <f t="shared" si="44"/>
        <v>0.22591344442343259</v>
      </c>
      <c r="AD51" s="15">
        <f t="shared" si="45"/>
        <v>2.5439636163744821E-2</v>
      </c>
      <c r="AE51" s="15">
        <f t="shared" si="46"/>
        <v>0.47420120951615108</v>
      </c>
      <c r="AF51" s="2"/>
      <c r="AG51" s="2"/>
      <c r="AH51" s="2"/>
      <c r="AI51" s="2"/>
      <c r="AJ51" s="2"/>
      <c r="AK51" s="2"/>
      <c r="AL51" s="7"/>
      <c r="AM51" s="8"/>
      <c r="AN51" s="9"/>
    </row>
    <row r="52" spans="1:40" ht="24.6" customHeight="1">
      <c r="A52" s="2"/>
      <c r="B52" s="2"/>
      <c r="C52" s="2"/>
      <c r="D52" s="2"/>
      <c r="E52" s="2"/>
      <c r="F52" s="14">
        <f t="shared" si="26"/>
        <v>14.934471197805546</v>
      </c>
      <c r="G52" s="14">
        <v>49</v>
      </c>
      <c r="H52" s="14">
        <f t="shared" si="27"/>
        <v>3.0345501955671446</v>
      </c>
      <c r="I52" s="14">
        <f t="shared" si="28"/>
        <v>5.9266987729037719E-2</v>
      </c>
      <c r="J52" s="14">
        <f t="shared" si="29"/>
        <v>4.3540732355118211E-2</v>
      </c>
      <c r="K52" s="14">
        <f t="shared" si="30"/>
        <v>0.99905165263162443</v>
      </c>
      <c r="L52" s="14">
        <f t="shared" si="5"/>
        <v>2.0419999999999998</v>
      </c>
      <c r="M52" s="14">
        <f t="shared" si="31"/>
        <v>1.5127898617836876E-2</v>
      </c>
      <c r="N52" s="14">
        <f t="shared" si="32"/>
        <v>2.5730841732590319E-2</v>
      </c>
      <c r="O52" s="14">
        <f t="shared" si="33"/>
        <v>0.80615849321444455</v>
      </c>
      <c r="P52" s="14">
        <f t="shared" si="34"/>
        <v>2.8390457597031907E-2</v>
      </c>
      <c r="Q52" s="14">
        <f t="shared" si="35"/>
        <v>5.412129932962223E-2</v>
      </c>
      <c r="R52" s="14">
        <f t="shared" si="36"/>
        <v>0.29599738854432611</v>
      </c>
      <c r="S52" s="14">
        <f t="shared" si="12"/>
        <v>1</v>
      </c>
      <c r="T52" s="15">
        <f t="shared" si="37"/>
        <v>6.0748662422263656E-2</v>
      </c>
      <c r="U52" s="15">
        <f t="shared" si="38"/>
        <v>6.0691051588123164E-2</v>
      </c>
      <c r="V52" s="15">
        <f t="shared" si="39"/>
        <v>7.4676659556492733E-2</v>
      </c>
      <c r="W52" s="15">
        <f t="shared" si="16"/>
        <v>1.0664560086896415</v>
      </c>
      <c r="X52" s="15">
        <f t="shared" si="40"/>
        <v>6.8236803740940696E-2</v>
      </c>
      <c r="Y52" s="15">
        <f t="shared" si="41"/>
        <v>0.21202647463789939</v>
      </c>
      <c r="Z52" s="15">
        <f t="shared" si="42"/>
        <v>8.2160168124784244E-2</v>
      </c>
      <c r="AA52" s="15">
        <f t="shared" si="20"/>
        <v>1.1112712135766891</v>
      </c>
      <c r="AB52" s="15">
        <f t="shared" si="43"/>
        <v>7.1104288490025619E-2</v>
      </c>
      <c r="AC52" s="15">
        <f t="shared" si="44"/>
        <v>0.22460429613179775</v>
      </c>
      <c r="AD52" s="15">
        <f t="shared" si="45"/>
        <v>2.6401561433061459E-2</v>
      </c>
      <c r="AE52" s="15">
        <f t="shared" si="46"/>
        <v>0.47923577765866449</v>
      </c>
      <c r="AF52" s="2"/>
      <c r="AG52" s="2"/>
      <c r="AH52" s="2"/>
      <c r="AI52" s="2"/>
      <c r="AJ52" s="2"/>
      <c r="AK52" s="2"/>
      <c r="AL52" s="7"/>
      <c r="AM52" s="8"/>
      <c r="AN52" s="9"/>
    </row>
    <row r="53" spans="1:40" ht="24.6" customHeight="1">
      <c r="A53" s="2"/>
      <c r="B53" s="2"/>
      <c r="C53" s="2"/>
      <c r="D53" s="2"/>
      <c r="E53" s="2"/>
      <c r="F53" s="14">
        <f t="shared" si="26"/>
        <v>15.239256324291373</v>
      </c>
      <c r="G53" s="14">
        <v>50</v>
      </c>
      <c r="H53" s="14">
        <f t="shared" si="27"/>
        <v>3.0964797913950455</v>
      </c>
      <c r="I53" s="14">
        <f t="shared" si="28"/>
        <v>5.9028000152449814E-2</v>
      </c>
      <c r="J53" s="14">
        <f t="shared" si="29"/>
        <v>4.4429318729712459E-2</v>
      </c>
      <c r="K53" s="14">
        <f t="shared" si="30"/>
        <v>0.99901253027037329</v>
      </c>
      <c r="L53" s="14">
        <f t="shared" si="5"/>
        <v>2.0419999999999998</v>
      </c>
      <c r="M53" s="14">
        <f t="shared" si="31"/>
        <v>1.5066897038912813E-2</v>
      </c>
      <c r="N53" s="14">
        <f t="shared" si="32"/>
        <v>2.5584697567669644E-2</v>
      </c>
      <c r="O53" s="14">
        <f t="shared" si="33"/>
        <v>0.77423461688315254</v>
      </c>
      <c r="P53" s="14">
        <f t="shared" si="34"/>
        <v>2.618645413533234E-2</v>
      </c>
      <c r="Q53" s="14">
        <f t="shared" si="35"/>
        <v>5.1771151703001984E-2</v>
      </c>
      <c r="R53" s="14">
        <f t="shared" si="36"/>
        <v>0.29481891261519838</v>
      </c>
      <c r="S53" s="14">
        <f t="shared" si="12"/>
        <v>1</v>
      </c>
      <c r="T53" s="15">
        <f t="shared" si="37"/>
        <v>6.0503700156261053E-2</v>
      </c>
      <c r="U53" s="15">
        <f t="shared" si="38"/>
        <v>6.0443954583826336E-2</v>
      </c>
      <c r="V53" s="15">
        <f t="shared" si="39"/>
        <v>7.7439214570048001E-2</v>
      </c>
      <c r="W53" s="15">
        <f t="shared" si="16"/>
        <v>1.0664560086896415</v>
      </c>
      <c r="X53" s="15">
        <f t="shared" si="40"/>
        <v>6.796164637281682E-2</v>
      </c>
      <c r="Y53" s="15">
        <f t="shared" si="41"/>
        <v>0.21082222207597157</v>
      </c>
      <c r="Z53" s="15">
        <f t="shared" si="42"/>
        <v>8.5202901217080906E-2</v>
      </c>
      <c r="AA53" s="15">
        <f t="shared" si="20"/>
        <v>1.1112712135766891</v>
      </c>
      <c r="AB53" s="15">
        <f t="shared" si="43"/>
        <v>7.0817568306625542E-2</v>
      </c>
      <c r="AC53" s="15">
        <f t="shared" si="44"/>
        <v>0.22332860497342397</v>
      </c>
      <c r="AD53" s="15">
        <f t="shared" si="45"/>
        <v>2.7379321173507339E-2</v>
      </c>
      <c r="AE53" s="15">
        <f t="shared" si="46"/>
        <v>0.48484034957583461</v>
      </c>
      <c r="AF53" s="2"/>
      <c r="AG53" s="2"/>
      <c r="AH53" s="2"/>
      <c r="AI53" s="2"/>
      <c r="AJ53" s="2"/>
      <c r="AK53" s="2"/>
      <c r="AL53" s="7"/>
      <c r="AM53" s="8"/>
      <c r="AN53" s="9"/>
    </row>
    <row r="54" spans="1:40" ht="24.6" customHeight="1">
      <c r="A54" s="2"/>
      <c r="B54" s="2"/>
      <c r="C54" s="2"/>
      <c r="D54" s="2"/>
      <c r="E54" s="2"/>
      <c r="F54" s="14">
        <f t="shared" si="26"/>
        <v>15.544041450777202</v>
      </c>
      <c r="G54" s="14">
        <v>51</v>
      </c>
      <c r="H54" s="14">
        <f t="shared" si="27"/>
        <v>3.1584093872229464</v>
      </c>
      <c r="I54" s="14">
        <f t="shared" si="28"/>
        <v>5.8794680594046696E-2</v>
      </c>
      <c r="J54" s="14">
        <f t="shared" si="29"/>
        <v>4.5317905104306715E-2</v>
      </c>
      <c r="K54" s="14">
        <f t="shared" si="30"/>
        <v>0.9989726159795157</v>
      </c>
      <c r="L54" s="14">
        <f t="shared" si="5"/>
        <v>2.0419999999999998</v>
      </c>
      <c r="M54" s="14">
        <f t="shared" si="31"/>
        <v>1.5007342221630417E-2</v>
      </c>
      <c r="N54" s="14">
        <f t="shared" si="32"/>
        <v>2.5442213194142381E-2</v>
      </c>
      <c r="O54" s="14">
        <f t="shared" si="33"/>
        <v>0.74417014310183816</v>
      </c>
      <c r="P54" s="14">
        <f t="shared" si="34"/>
        <v>2.4192235876779877E-2</v>
      </c>
      <c r="Q54" s="14">
        <f t="shared" si="35"/>
        <v>4.9634449070922258E-2</v>
      </c>
      <c r="R54" s="14">
        <f t="shared" si="36"/>
        <v>0.29407023109196234</v>
      </c>
      <c r="S54" s="14">
        <f t="shared" si="12"/>
        <v>1</v>
      </c>
      <c r="T54" s="15">
        <f t="shared" si="37"/>
        <v>6.0264547608897857E-2</v>
      </c>
      <c r="U54" s="15">
        <f t="shared" si="38"/>
        <v>6.020263277568276E-2</v>
      </c>
      <c r="V54" s="15">
        <f t="shared" si="39"/>
        <v>8.024609296861876E-2</v>
      </c>
      <c r="W54" s="15">
        <f t="shared" si="16"/>
        <v>1.0664560086896415</v>
      </c>
      <c r="X54" s="15">
        <f t="shared" si="40"/>
        <v>6.7693014854230696E-2</v>
      </c>
      <c r="Y54" s="15">
        <f t="shared" si="41"/>
        <v>0.20964812681224337</v>
      </c>
      <c r="Z54" s="15">
        <f t="shared" si="42"/>
        <v>8.8294711573130472E-2</v>
      </c>
      <c r="AA54" s="15">
        <f t="shared" si="20"/>
        <v>1.1112712135766891</v>
      </c>
      <c r="AB54" s="15">
        <f t="shared" si="43"/>
        <v>7.0537648205625844E-2</v>
      </c>
      <c r="AC54" s="15">
        <f t="shared" si="44"/>
        <v>0.22208486010263967</v>
      </c>
      <c r="AD54" s="15">
        <f t="shared" si="45"/>
        <v>2.8372851529124936E-2</v>
      </c>
      <c r="AE54" s="15">
        <f t="shared" si="46"/>
        <v>0.49098388716283653</v>
      </c>
      <c r="AF54" s="2"/>
      <c r="AG54" s="2"/>
      <c r="AH54" s="2"/>
      <c r="AI54" s="2"/>
      <c r="AJ54" s="2"/>
      <c r="AK54" s="2"/>
      <c r="AL54" s="7"/>
      <c r="AM54" s="8"/>
      <c r="AN54" s="9"/>
    </row>
    <row r="55" spans="1:40" ht="24.6" customHeight="1">
      <c r="A55" s="2"/>
      <c r="B55" s="2"/>
      <c r="C55" s="2"/>
      <c r="D55" s="2"/>
      <c r="E55" s="2"/>
      <c r="F55" s="14">
        <f t="shared" si="26"/>
        <v>15.848826577263029</v>
      </c>
      <c r="G55" s="14">
        <v>52</v>
      </c>
      <c r="H55" s="14">
        <f t="shared" si="27"/>
        <v>3.2203389830508473</v>
      </c>
      <c r="I55" s="14">
        <f t="shared" si="28"/>
        <v>5.8566787374347E-2</v>
      </c>
      <c r="J55" s="14">
        <f t="shared" si="29"/>
        <v>4.6206491478900963E-2</v>
      </c>
      <c r="K55" s="14">
        <f t="shared" si="30"/>
        <v>0.99893190966412226</v>
      </c>
      <c r="L55" s="14">
        <f t="shared" si="5"/>
        <v>2.0419999999999998</v>
      </c>
      <c r="M55" s="14">
        <f t="shared" si="31"/>
        <v>1.494917247730207E-2</v>
      </c>
      <c r="N55" s="14">
        <f t="shared" si="32"/>
        <v>2.5303226525729802E-2</v>
      </c>
      <c r="O55" s="14">
        <f t="shared" si="33"/>
        <v>0.71582342537273713</v>
      </c>
      <c r="P55" s="14">
        <f t="shared" si="34"/>
        <v>2.2384290743089782E-2</v>
      </c>
      <c r="Q55" s="14">
        <f t="shared" si="35"/>
        <v>4.7687517268819583E-2</v>
      </c>
      <c r="R55" s="14">
        <f t="shared" si="36"/>
        <v>0.29372364215203467</v>
      </c>
      <c r="S55" s="14">
        <f t="shared" si="12"/>
        <v>1</v>
      </c>
      <c r="T55" s="15">
        <f t="shared" si="37"/>
        <v>6.0030957058705668E-2</v>
      </c>
      <c r="U55" s="15">
        <f t="shared" si="38"/>
        <v>5.9966838573617773E-2</v>
      </c>
      <c r="V55" s="15">
        <f t="shared" si="39"/>
        <v>8.3097106404285678E-2</v>
      </c>
      <c r="W55" s="15">
        <f t="shared" si="16"/>
        <v>1.0664560086896415</v>
      </c>
      <c r="X55" s="15">
        <f t="shared" si="40"/>
        <v>6.7430630928500657E-2</v>
      </c>
      <c r="Y55" s="15">
        <f t="shared" si="41"/>
        <v>0.20850285322844681</v>
      </c>
      <c r="Z55" s="15">
        <f t="shared" si="42"/>
        <v>9.1435405190391575E-2</v>
      </c>
      <c r="AA55" s="15">
        <f t="shared" si="20"/>
        <v>1.1112712135766891</v>
      </c>
      <c r="AB55" s="15">
        <f t="shared" si="43"/>
        <v>7.0264238237288473E-2</v>
      </c>
      <c r="AC55" s="15">
        <f t="shared" si="44"/>
        <v>0.22087164666971221</v>
      </c>
      <c r="AD55" s="15">
        <f t="shared" si="45"/>
        <v>2.9382090158634626E-2</v>
      </c>
      <c r="AE55" s="15">
        <f t="shared" si="46"/>
        <v>0.49763824390534656</v>
      </c>
      <c r="AF55" s="2"/>
      <c r="AG55" s="2"/>
      <c r="AH55" s="2"/>
      <c r="AI55" s="2"/>
      <c r="AJ55" s="2"/>
      <c r="AK55" s="2"/>
      <c r="AL55" s="7"/>
      <c r="AM55" s="8"/>
      <c r="AN55" s="9"/>
    </row>
    <row r="56" spans="1:40" ht="24.6" customHeight="1">
      <c r="A56" s="2"/>
      <c r="B56" s="2"/>
      <c r="C56" s="2"/>
      <c r="D56" s="2"/>
      <c r="E56" s="2"/>
      <c r="F56" s="14">
        <f t="shared" si="26"/>
        <v>16.153611703748858</v>
      </c>
      <c r="G56" s="14">
        <v>53</v>
      </c>
      <c r="H56" s="14">
        <f t="shared" si="27"/>
        <v>3.2822685788787482</v>
      </c>
      <c r="I56" s="14">
        <f t="shared" si="28"/>
        <v>5.8344093518339128E-2</v>
      </c>
      <c r="J56" s="14">
        <f t="shared" si="29"/>
        <v>4.7095077853495211E-2</v>
      </c>
      <c r="K56" s="14">
        <f t="shared" si="30"/>
        <v>0.99889041122736444</v>
      </c>
      <c r="L56" s="14">
        <f t="shared" si="5"/>
        <v>2.0419999999999998</v>
      </c>
      <c r="M56" s="14">
        <f t="shared" si="31"/>
        <v>1.4892329870556061E-2</v>
      </c>
      <c r="N56" s="14">
        <f t="shared" si="32"/>
        <v>2.5167585579183888E-2</v>
      </c>
      <c r="O56" s="14">
        <f t="shared" si="33"/>
        <v>0.68906605276179467</v>
      </c>
      <c r="P56" s="14">
        <f t="shared" si="34"/>
        <v>2.0742124383269809E-2</v>
      </c>
      <c r="Q56" s="14">
        <f t="shared" si="35"/>
        <v>4.5909709962453693E-2</v>
      </c>
      <c r="R56" s="14">
        <f t="shared" si="36"/>
        <v>0.29375400284656322</v>
      </c>
      <c r="S56" s="14">
        <f t="shared" si="12"/>
        <v>1</v>
      </c>
      <c r="T56" s="15">
        <f t="shared" si="37"/>
        <v>5.9802695856297598E-2</v>
      </c>
      <c r="U56" s="15">
        <f t="shared" si="38"/>
        <v>5.973633945640211E-2</v>
      </c>
      <c r="V56" s="15">
        <f t="shared" si="39"/>
        <v>8.5992070445887692E-2</v>
      </c>
      <c r="W56" s="15">
        <f t="shared" si="16"/>
        <v>1.0664560086896415</v>
      </c>
      <c r="X56" s="15">
        <f t="shared" si="40"/>
        <v>6.7174233268876102E-2</v>
      </c>
      <c r="Y56" s="15">
        <f t="shared" si="41"/>
        <v>0.20738514895699073</v>
      </c>
      <c r="Z56" s="15">
        <f t="shared" si="42"/>
        <v>9.4624792578890435E-2</v>
      </c>
      <c r="AA56" s="15">
        <f t="shared" si="20"/>
        <v>1.1112712135766891</v>
      </c>
      <c r="AB56" s="15">
        <f t="shared" si="43"/>
        <v>6.9997066093245422E-2</v>
      </c>
      <c r="AC56" s="15">
        <f t="shared" si="44"/>
        <v>0.21968763801417687</v>
      </c>
      <c r="AD56" s="15">
        <f t="shared" si="45"/>
        <v>3.0406976170836968E-2</v>
      </c>
      <c r="AE56" s="15">
        <f t="shared" si="46"/>
        <v>0.50477784204217835</v>
      </c>
      <c r="AF56" s="2"/>
      <c r="AG56" s="2"/>
      <c r="AH56" s="2"/>
      <c r="AI56" s="2"/>
      <c r="AJ56" s="2"/>
      <c r="AK56" s="2"/>
      <c r="AL56" s="7"/>
      <c r="AM56" s="8"/>
      <c r="AN56" s="9"/>
    </row>
    <row r="57" spans="1:40" ht="24.6" customHeight="1">
      <c r="A57" s="2"/>
      <c r="B57" s="2"/>
      <c r="C57" s="2"/>
      <c r="D57" s="2"/>
      <c r="E57" s="2"/>
      <c r="F57" s="14">
        <f t="shared" si="26"/>
        <v>16.458396830234683</v>
      </c>
      <c r="G57" s="14">
        <v>54</v>
      </c>
      <c r="H57" s="14">
        <f t="shared" si="27"/>
        <v>3.3441981747066492</v>
      </c>
      <c r="I57" s="14">
        <f t="shared" si="28"/>
        <v>5.8126385603120452E-2</v>
      </c>
      <c r="J57" s="14">
        <f t="shared" si="29"/>
        <v>4.7983664228089452E-2</v>
      </c>
      <c r="K57" s="14">
        <f t="shared" si="30"/>
        <v>0.99884812057051298</v>
      </c>
      <c r="L57" s="14">
        <f t="shared" si="5"/>
        <v>2.0419999999999998</v>
      </c>
      <c r="M57" s="14">
        <f t="shared" si="31"/>
        <v>1.4836759925196494E-2</v>
      </c>
      <c r="N57" s="14">
        <f t="shared" si="32"/>
        <v>2.5035147667997287E-2</v>
      </c>
      <c r="O57" s="14">
        <f t="shared" si="33"/>
        <v>0.66378139307540518</v>
      </c>
      <c r="P57" s="14">
        <f t="shared" si="34"/>
        <v>1.9247825528354415E-2</v>
      </c>
      <c r="Q57" s="14">
        <f t="shared" si="35"/>
        <v>4.4282973196351702E-2</v>
      </c>
      <c r="R57" s="14">
        <f t="shared" si="36"/>
        <v>0.2941384480786961</v>
      </c>
      <c r="S57" s="14">
        <f t="shared" si="12"/>
        <v>1</v>
      </c>
      <c r="T57" s="15">
        <f t="shared" si="37"/>
        <v>5.9579545243198459E-2</v>
      </c>
      <c r="U57" s="15">
        <f t="shared" si="38"/>
        <v>5.9510916790614626E-2</v>
      </c>
      <c r="V57" s="15">
        <f t="shared" si="39"/>
        <v>8.8930804407921699E-2</v>
      </c>
      <c r="W57" s="15">
        <f t="shared" si="16"/>
        <v>1.0664560086896415</v>
      </c>
      <c r="X57" s="15">
        <f t="shared" si="40"/>
        <v>6.6923576151771635E-2</v>
      </c>
      <c r="Y57" s="15">
        <f t="shared" si="41"/>
        <v>0.20629383823699443</v>
      </c>
      <c r="Z57" s="15">
        <f t="shared" si="42"/>
        <v>9.7862688572430162E-2</v>
      </c>
      <c r="AA57" s="15">
        <f t="shared" si="20"/>
        <v>1.1112712135766891</v>
      </c>
      <c r="AB57" s="15">
        <f t="shared" si="43"/>
        <v>6.9735875723978741E-2</v>
      </c>
      <c r="AC57" s="15">
        <f t="shared" si="44"/>
        <v>0.21853158862673858</v>
      </c>
      <c r="AD57" s="15">
        <f t="shared" si="45"/>
        <v>3.144745006394619E-2</v>
      </c>
      <c r="AE57" s="15">
        <f t="shared" si="46"/>
        <v>0.51237939112299424</v>
      </c>
      <c r="AF57" s="2"/>
      <c r="AG57" s="2"/>
      <c r="AH57" s="2"/>
      <c r="AI57" s="2"/>
      <c r="AJ57" s="2"/>
      <c r="AK57" s="2"/>
      <c r="AL57" s="7"/>
      <c r="AM57" s="8"/>
      <c r="AN57" s="9"/>
    </row>
    <row r="58" spans="1:40" ht="24.6" customHeight="1">
      <c r="A58" s="2"/>
      <c r="B58" s="2"/>
      <c r="C58" s="2"/>
      <c r="D58" s="2"/>
      <c r="E58" s="2"/>
      <c r="F58" s="14">
        <f t="shared" si="26"/>
        <v>16.763181956720512</v>
      </c>
      <c r="G58" s="14">
        <v>55</v>
      </c>
      <c r="H58" s="14">
        <f t="shared" si="27"/>
        <v>3.4061277705345501</v>
      </c>
      <c r="I58" s="14">
        <f t="shared" si="28"/>
        <v>5.7913462715301268E-2</v>
      </c>
      <c r="J58" s="14">
        <f t="shared" si="29"/>
        <v>4.8872250602683708E-2</v>
      </c>
      <c r="K58" s="14">
        <f t="shared" si="30"/>
        <v>0.99880503759293715</v>
      </c>
      <c r="L58" s="14">
        <f t="shared" si="5"/>
        <v>2.0419999999999998</v>
      </c>
      <c r="M58" s="14">
        <f t="shared" si="31"/>
        <v>1.4782411358080647E-2</v>
      </c>
      <c r="N58" s="14">
        <f t="shared" si="32"/>
        <v>2.490577867404016E-2</v>
      </c>
      <c r="O58" s="14">
        <f t="shared" si="33"/>
        <v>0.63986331973814248</v>
      </c>
      <c r="P58" s="14">
        <f t="shared" si="34"/>
        <v>1.7885700522732282E-2</v>
      </c>
      <c r="Q58" s="14">
        <f t="shared" si="35"/>
        <v>4.2791479196772439E-2</v>
      </c>
      <c r="R58" s="14">
        <f t="shared" si="36"/>
        <v>0.29485614499012064</v>
      </c>
      <c r="S58" s="14">
        <f t="shared" si="12"/>
        <v>1</v>
      </c>
      <c r="T58" s="15">
        <f t="shared" si="37"/>
        <v>5.9361299283183795E-2</v>
      </c>
      <c r="U58" s="15">
        <f t="shared" si="38"/>
        <v>5.9290364762105981E-2</v>
      </c>
      <c r="V58" s="15">
        <f t="shared" si="39"/>
        <v>9.1913131189682792E-2</v>
      </c>
      <c r="W58" s="15">
        <f t="shared" si="16"/>
        <v>1.0664560086896415</v>
      </c>
      <c r="X58" s="15">
        <f t="shared" si="40"/>
        <v>6.6678428256378375E-2</v>
      </c>
      <c r="Y58" s="15">
        <f t="shared" si="41"/>
        <v>0.20522781591245309</v>
      </c>
      <c r="Z58" s="15">
        <f t="shared" si="42"/>
        <v>0.10114891215107528</v>
      </c>
      <c r="AA58" s="15">
        <f t="shared" si="20"/>
        <v>1.1112712135766891</v>
      </c>
      <c r="AB58" s="15">
        <f t="shared" si="43"/>
        <v>6.9480426087988434E-2</v>
      </c>
      <c r="AC58" s="15">
        <f t="shared" si="44"/>
        <v>0.21740232779139573</v>
      </c>
      <c r="AD58" s="15">
        <f t="shared" si="45"/>
        <v>3.2503453668546921E-2</v>
      </c>
      <c r="AE58" s="15">
        <f t="shared" si="46"/>
        <v>0.52042164199942564</v>
      </c>
      <c r="AF58" s="2"/>
      <c r="AG58" s="2"/>
      <c r="AH58" s="2"/>
      <c r="AI58" s="2"/>
      <c r="AJ58" s="2"/>
      <c r="AK58" s="2"/>
      <c r="AL58" s="7"/>
      <c r="AM58" s="8"/>
      <c r="AN58" s="9"/>
    </row>
    <row r="59" spans="1:40" ht="24.6" customHeight="1">
      <c r="A59" s="2"/>
      <c r="B59" s="2"/>
      <c r="C59" s="2"/>
      <c r="D59" s="2"/>
      <c r="E59" s="2"/>
      <c r="F59" s="14">
        <f t="shared" si="26"/>
        <v>17.067967083206337</v>
      </c>
      <c r="G59" s="14">
        <v>56</v>
      </c>
      <c r="H59" s="14">
        <f t="shared" si="27"/>
        <v>3.468057366362451</v>
      </c>
      <c r="I59" s="14">
        <f t="shared" si="28"/>
        <v>5.7705135505931343E-2</v>
      </c>
      <c r="J59" s="14">
        <f t="shared" si="29"/>
        <v>4.9760836977277949E-2</v>
      </c>
      <c r="K59" s="14">
        <f t="shared" si="30"/>
        <v>0.9987611621921032</v>
      </c>
      <c r="L59" s="14">
        <f t="shared" si="5"/>
        <v>2.0419999999999998</v>
      </c>
      <c r="M59" s="14">
        <f t="shared" si="31"/>
        <v>1.4729235837888974E-2</v>
      </c>
      <c r="N59" s="14">
        <f t="shared" si="32"/>
        <v>2.477935238832683E-2</v>
      </c>
      <c r="O59" s="14">
        <f t="shared" si="33"/>
        <v>0.61721509636730909</v>
      </c>
      <c r="P59" s="14">
        <f t="shared" si="34"/>
        <v>1.6641965012322658E-2</v>
      </c>
      <c r="Q59" s="14">
        <f t="shared" si="35"/>
        <v>4.1421317400649485E-2</v>
      </c>
      <c r="R59" s="14">
        <f t="shared" si="36"/>
        <v>0.29588807774523579</v>
      </c>
      <c r="S59" s="14">
        <f t="shared" si="12"/>
        <v>1</v>
      </c>
      <c r="T59" s="15">
        <f t="shared" si="37"/>
        <v>5.9147763893579619E-2</v>
      </c>
      <c r="U59" s="15">
        <f t="shared" si="38"/>
        <v>5.9074489407415699E-2</v>
      </c>
      <c r="V59" s="15">
        <f t="shared" si="39"/>
        <v>9.4938877123855611E-2</v>
      </c>
      <c r="W59" s="15">
        <f t="shared" si="16"/>
        <v>1.0664560086896415</v>
      </c>
      <c r="X59" s="15">
        <f t="shared" si="40"/>
        <v>6.643857157655747E-2</v>
      </c>
      <c r="Y59" s="15">
        <f t="shared" si="41"/>
        <v>0.20418604200004317</v>
      </c>
      <c r="Z59" s="15">
        <f t="shared" si="42"/>
        <v>0.10448328627404327</v>
      </c>
      <c r="AA59" s="15">
        <f t="shared" si="20"/>
        <v>1.1112712135766891</v>
      </c>
      <c r="AB59" s="15">
        <f t="shared" si="43"/>
        <v>6.9230490017960986E-2</v>
      </c>
      <c r="AC59" s="15">
        <f t="shared" si="44"/>
        <v>0.21629875383099814</v>
      </c>
      <c r="AD59" s="15">
        <f t="shared" si="45"/>
        <v>3.357493009389511E-2</v>
      </c>
      <c r="AE59" s="15">
        <f t="shared" si="46"/>
        <v>0.52888517123702983</v>
      </c>
      <c r="AF59" s="2"/>
      <c r="AG59" s="2"/>
      <c r="AH59" s="2"/>
      <c r="AI59" s="2"/>
      <c r="AJ59" s="2"/>
      <c r="AK59" s="2"/>
      <c r="AL59" s="7"/>
      <c r="AM59" s="8"/>
      <c r="AN59" s="9"/>
    </row>
    <row r="60" spans="1:40" ht="24.6" customHeight="1">
      <c r="A60" s="2"/>
      <c r="B60" s="2"/>
      <c r="C60" s="2"/>
      <c r="D60" s="2"/>
      <c r="E60" s="2"/>
      <c r="F60" s="14">
        <f t="shared" si="26"/>
        <v>17.372752209692166</v>
      </c>
      <c r="G60" s="14">
        <v>57</v>
      </c>
      <c r="H60" s="14">
        <f t="shared" si="27"/>
        <v>3.5299869621903519</v>
      </c>
      <c r="I60" s="14">
        <f t="shared" si="28"/>
        <v>5.7501225332264816E-2</v>
      </c>
      <c r="J60" s="14">
        <f t="shared" si="29"/>
        <v>5.0649423351872204E-2</v>
      </c>
      <c r="K60" s="14">
        <f t="shared" si="30"/>
        <v>0.99871649426357367</v>
      </c>
      <c r="L60" s="14">
        <f t="shared" si="5"/>
        <v>2.0419999999999998</v>
      </c>
      <c r="M60" s="14">
        <f t="shared" si="31"/>
        <v>1.4677187766060593E-2</v>
      </c>
      <c r="N60" s="14">
        <f t="shared" si="32"/>
        <v>2.4655749913246268E-2</v>
      </c>
      <c r="O60" s="14">
        <f t="shared" si="33"/>
        <v>0.59574839710922778</v>
      </c>
      <c r="P60" s="14">
        <f t="shared" si="34"/>
        <v>1.5504483027789321E-2</v>
      </c>
      <c r="Q60" s="14">
        <f t="shared" si="35"/>
        <v>4.0160232941035587E-2</v>
      </c>
      <c r="R60" s="14">
        <f t="shared" si="36"/>
        <v>0.29721685848625384</v>
      </c>
      <c r="S60" s="14">
        <f t="shared" si="12"/>
        <v>1</v>
      </c>
      <c r="T60" s="15">
        <f t="shared" si="37"/>
        <v>5.8938755965571431E-2</v>
      </c>
      <c r="U60" s="15">
        <f t="shared" si="38"/>
        <v>5.8863107734191789E-2</v>
      </c>
      <c r="V60" s="15">
        <f t="shared" si="39"/>
        <v>9.8007871833842936E-2</v>
      </c>
      <c r="W60" s="15">
        <f t="shared" si="16"/>
        <v>1.0664560086896415</v>
      </c>
      <c r="X60" s="15">
        <f t="shared" si="40"/>
        <v>6.6203800432714649E-2</v>
      </c>
      <c r="Y60" s="15">
        <f t="shared" si="41"/>
        <v>0.2031675367634011</v>
      </c>
      <c r="Z60" s="15">
        <f t="shared" si="42"/>
        <v>0.10786563772221752</v>
      </c>
      <c r="AA60" s="15">
        <f t="shared" si="20"/>
        <v>1.1112712135766891</v>
      </c>
      <c r="AB60" s="15">
        <f t="shared" si="43"/>
        <v>6.8985853191120328E-2</v>
      </c>
      <c r="AC60" s="15">
        <f t="shared" si="44"/>
        <v>0.21521982888932176</v>
      </c>
      <c r="AD60" s="15">
        <f t="shared" si="45"/>
        <v>3.4661823677310737E-2</v>
      </c>
      <c r="AE60" s="15">
        <f t="shared" si="46"/>
        <v>0.53775219171962496</v>
      </c>
      <c r="AF60" s="2"/>
      <c r="AG60" s="2"/>
      <c r="AH60" s="2"/>
      <c r="AI60" s="2"/>
      <c r="AJ60" s="2"/>
      <c r="AK60" s="2"/>
      <c r="AL60" s="7"/>
      <c r="AM60" s="8"/>
      <c r="AN60" s="9"/>
    </row>
    <row r="61" spans="1:40" ht="24.6" customHeight="1">
      <c r="A61" s="2"/>
      <c r="B61" s="2"/>
      <c r="C61" s="2"/>
      <c r="D61" s="2"/>
      <c r="E61" s="2"/>
      <c r="F61" s="14">
        <f t="shared" si="26"/>
        <v>17.677537336177995</v>
      </c>
      <c r="G61" s="14">
        <v>58</v>
      </c>
      <c r="H61" s="14">
        <f t="shared" si="27"/>
        <v>3.5919165580182524</v>
      </c>
      <c r="I61" s="14">
        <f t="shared" si="28"/>
        <v>5.7301563477014719E-2</v>
      </c>
      <c r="J61" s="14">
        <f t="shared" si="29"/>
        <v>5.1538009726466459E-2</v>
      </c>
      <c r="K61" s="14">
        <f t="shared" si="30"/>
        <v>0.99867103370100541</v>
      </c>
      <c r="L61" s="14">
        <f t="shared" si="5"/>
        <v>2.0419999999999998</v>
      </c>
      <c r="M61" s="14">
        <f t="shared" si="31"/>
        <v>1.4626224077508005E-2</v>
      </c>
      <c r="N61" s="14">
        <f t="shared" si="32"/>
        <v>2.4534859119558643E-2</v>
      </c>
      <c r="O61" s="14">
        <f t="shared" si="33"/>
        <v>0.57538244417594564</v>
      </c>
      <c r="P61" s="14">
        <f t="shared" si="34"/>
        <v>1.4462545503999393E-2</v>
      </c>
      <c r="Q61" s="14">
        <f t="shared" si="35"/>
        <v>3.8997404623558038E-2</v>
      </c>
      <c r="R61" s="14">
        <f t="shared" si="36"/>
        <v>0.29882656088250431</v>
      </c>
      <c r="S61" s="14">
        <f t="shared" si="12"/>
        <v>1</v>
      </c>
      <c r="T61" s="15">
        <f t="shared" si="37"/>
        <v>5.8734102563940085E-2</v>
      </c>
      <c r="U61" s="15">
        <f t="shared" si="38"/>
        <v>5.8656046921030915E-2</v>
      </c>
      <c r="V61" s="15">
        <f t="shared" si="39"/>
        <v>0.10111994809918086</v>
      </c>
      <c r="W61" s="15">
        <f t="shared" si="16"/>
        <v>1.0664560086896415</v>
      </c>
      <c r="X61" s="15">
        <f t="shared" si="40"/>
        <v>6.5973920572892156E-2</v>
      </c>
      <c r="Y61" s="15">
        <f t="shared" si="41"/>
        <v>0.20217137623868345</v>
      </c>
      <c r="Z61" s="15">
        <f t="shared" si="42"/>
        <v>0.11129579694956653</v>
      </c>
      <c r="AA61" s="15">
        <f t="shared" si="20"/>
        <v>1.1112712135766891</v>
      </c>
      <c r="AB61" s="15">
        <f t="shared" si="43"/>
        <v>6.8746313192545358E-2</v>
      </c>
      <c r="AC61" s="15">
        <f t="shared" si="44"/>
        <v>0.21416457419119694</v>
      </c>
      <c r="AD61" s="15">
        <f t="shared" si="45"/>
        <v>3.5764079936432464E-2</v>
      </c>
      <c r="AE61" s="15">
        <f t="shared" si="46"/>
        <v>0.54700638586768413</v>
      </c>
      <c r="AF61" s="2"/>
      <c r="AG61" s="2"/>
      <c r="AH61" s="2"/>
      <c r="AI61" s="2"/>
      <c r="AJ61" s="2"/>
      <c r="AK61" s="2"/>
      <c r="AL61" s="7"/>
      <c r="AM61" s="8"/>
      <c r="AN61" s="9"/>
    </row>
    <row r="62" spans="1:40" ht="24.6" customHeight="1">
      <c r="A62" s="2"/>
      <c r="B62" s="2"/>
      <c r="C62" s="2"/>
      <c r="D62" s="2"/>
      <c r="E62" s="2"/>
      <c r="F62" s="14">
        <f t="shared" si="26"/>
        <v>17.98232246266382</v>
      </c>
      <c r="G62" s="14">
        <v>59</v>
      </c>
      <c r="H62" s="14">
        <f t="shared" si="27"/>
        <v>3.6538461538461537</v>
      </c>
      <c r="I62" s="14">
        <f t="shared" si="28"/>
        <v>5.7105990436897437E-2</v>
      </c>
      <c r="J62" s="14">
        <f t="shared" si="29"/>
        <v>5.24265961010607E-2</v>
      </c>
      <c r="K62" s="14">
        <f t="shared" si="30"/>
        <v>0.99862478039614866</v>
      </c>
      <c r="L62" s="14">
        <f t="shared" si="5"/>
        <v>2.0419999999999998</v>
      </c>
      <c r="M62" s="14">
        <f t="shared" si="31"/>
        <v>1.457630405901807E-2</v>
      </c>
      <c r="N62" s="14">
        <f t="shared" si="32"/>
        <v>2.4416574152291984E-2</v>
      </c>
      <c r="O62" s="14">
        <f t="shared" si="33"/>
        <v>0.55604324682788875</v>
      </c>
      <c r="P62" s="14">
        <f t="shared" si="34"/>
        <v>1.3506681722680958E-2</v>
      </c>
      <c r="Q62" s="14">
        <f t="shared" si="35"/>
        <v>3.7923255874972944E-2</v>
      </c>
      <c r="R62" s="14">
        <f t="shared" si="36"/>
        <v>0.30070257323799493</v>
      </c>
      <c r="S62" s="14">
        <f t="shared" si="12"/>
        <v>1</v>
      </c>
      <c r="T62" s="15">
        <f t="shared" si="37"/>
        <v>5.8533640197819869E-2</v>
      </c>
      <c r="U62" s="15">
        <f t="shared" si="38"/>
        <v>5.8453143588335046E-2</v>
      </c>
      <c r="V62" s="15">
        <f t="shared" si="39"/>
        <v>0.10427494172845168</v>
      </c>
      <c r="W62" s="15">
        <f t="shared" si="16"/>
        <v>1.0664560086896415</v>
      </c>
      <c r="X62" s="15">
        <f t="shared" si="40"/>
        <v>6.5748748353637226E-2</v>
      </c>
      <c r="Y62" s="15">
        <f t="shared" si="41"/>
        <v>0.20119668816307174</v>
      </c>
      <c r="Z62" s="15">
        <f t="shared" si="42"/>
        <v>0.11477359794282026</v>
      </c>
      <c r="AA62" s="15">
        <f t="shared" si="20"/>
        <v>1.1112712135766891</v>
      </c>
      <c r="AB62" s="15">
        <f t="shared" si="43"/>
        <v>6.8511678661616476E-2</v>
      </c>
      <c r="AC62" s="15">
        <f t="shared" si="44"/>
        <v>0.21313206572948382</v>
      </c>
      <c r="AD62" s="15">
        <f t="shared" si="45"/>
        <v>3.6881645524125713E-2</v>
      </c>
      <c r="AE62" s="15">
        <f t="shared" si="46"/>
        <v>0.55663275843339266</v>
      </c>
      <c r="AF62" s="2"/>
      <c r="AG62" s="2"/>
      <c r="AH62" s="2"/>
      <c r="AI62" s="2"/>
      <c r="AJ62" s="2"/>
      <c r="AK62" s="2"/>
      <c r="AL62" s="7"/>
      <c r="AM62" s="8"/>
      <c r="AN62" s="9"/>
    </row>
    <row r="63" spans="1:40" ht="24.6" customHeight="1">
      <c r="A63" s="2"/>
      <c r="B63" s="2"/>
      <c r="C63" s="2"/>
      <c r="D63" s="2"/>
      <c r="E63" s="2"/>
      <c r="F63" s="14">
        <f t="shared" si="26"/>
        <v>18.287107589149649</v>
      </c>
      <c r="G63" s="14">
        <v>60</v>
      </c>
      <c r="H63" s="14">
        <f t="shared" si="27"/>
        <v>3.7157757496740547</v>
      </c>
      <c r="I63" s="14">
        <f t="shared" si="28"/>
        <v>5.6914355273258048E-2</v>
      </c>
      <c r="J63" s="14">
        <f t="shared" si="29"/>
        <v>5.3315182475654956E-2</v>
      </c>
      <c r="K63" s="14">
        <f t="shared" si="30"/>
        <v>0.9985777342388461</v>
      </c>
      <c r="L63" s="14">
        <f t="shared" si="5"/>
        <v>2.0419999999999998</v>
      </c>
      <c r="M63" s="14">
        <f t="shared" si="31"/>
        <v>1.4527389183499115E-2</v>
      </c>
      <c r="N63" s="14">
        <f t="shared" si="32"/>
        <v>2.4300794980389083E-2</v>
      </c>
      <c r="O63" s="14">
        <f t="shared" si="33"/>
        <v>0.5376629283910781</v>
      </c>
      <c r="P63" s="14">
        <f t="shared" si="34"/>
        <v>1.2628498329153326E-2</v>
      </c>
      <c r="Q63" s="14">
        <f t="shared" si="35"/>
        <v>3.6929293309542408E-2</v>
      </c>
      <c r="R63" s="14">
        <f t="shared" si="36"/>
        <v>0.30283146857270715</v>
      </c>
      <c r="S63" s="14">
        <f t="shared" si="12"/>
        <v>1</v>
      </c>
      <c r="T63" s="15">
        <f t="shared" si="37"/>
        <v>5.8337214155089495E-2</v>
      </c>
      <c r="U63" s="15">
        <f t="shared" si="38"/>
        <v>5.8254243132795612E-2</v>
      </c>
      <c r="V63" s="15">
        <f t="shared" si="39"/>
        <v>0.10747269143915522</v>
      </c>
      <c r="W63" s="15">
        <f t="shared" si="16"/>
        <v>1.0664560086896415</v>
      </c>
      <c r="X63" s="15">
        <f t="shared" si="40"/>
        <v>6.5528109992347316E-2</v>
      </c>
      <c r="Y63" s="15">
        <f t="shared" si="41"/>
        <v>0.2002426482637871</v>
      </c>
      <c r="Z63" s="15">
        <f t="shared" si="42"/>
        <v>0.11829887808881145</v>
      </c>
      <c r="AA63" s="15">
        <f t="shared" si="20"/>
        <v>1.1112712135766891</v>
      </c>
      <c r="AB63" s="15">
        <f t="shared" si="43"/>
        <v>6.8281768512942376E-2</v>
      </c>
      <c r="AC63" s="15">
        <f t="shared" si="44"/>
        <v>0.21212143033394451</v>
      </c>
      <c r="AD63" s="15">
        <f t="shared" si="45"/>
        <v>3.8014468185853717E-2</v>
      </c>
      <c r="AE63" s="15">
        <f t="shared" si="46"/>
        <v>0.56661750628652763</v>
      </c>
      <c r="AF63" s="2"/>
      <c r="AG63" s="2"/>
      <c r="AH63" s="2"/>
      <c r="AI63" s="2"/>
      <c r="AJ63" s="2"/>
      <c r="AK63" s="2"/>
      <c r="AL63" s="7"/>
      <c r="AM63" s="8"/>
      <c r="AN63" s="9"/>
    </row>
    <row r="64" spans="1:40" ht="24.6" customHeight="1">
      <c r="A64" s="2"/>
      <c r="B64" s="2"/>
      <c r="C64" s="2"/>
      <c r="D64" s="2"/>
      <c r="E64" s="2"/>
      <c r="F64" s="14">
        <f t="shared" si="26"/>
        <v>18.591892715635478</v>
      </c>
      <c r="G64" s="14">
        <v>61</v>
      </c>
      <c r="H64" s="14">
        <f t="shared" si="27"/>
        <v>3.7777053455019556</v>
      </c>
      <c r="I64" s="14">
        <f t="shared" si="28"/>
        <v>5.672651501842408E-2</v>
      </c>
      <c r="J64" s="14">
        <f t="shared" si="29"/>
        <v>5.4203768850249204E-2</v>
      </c>
      <c r="K64" s="14">
        <f t="shared" si="30"/>
        <v>0.99852989511703094</v>
      </c>
      <c r="L64" s="14">
        <f t="shared" si="5"/>
        <v>2.0419999999999998</v>
      </c>
      <c r="M64" s="14">
        <f t="shared" si="31"/>
        <v>1.4479442958452745E-2</v>
      </c>
      <c r="N64" s="14">
        <f t="shared" si="32"/>
        <v>2.4187426985572975E-2</v>
      </c>
      <c r="O64" s="14">
        <f t="shared" si="33"/>
        <v>0.52017912985968318</v>
      </c>
      <c r="P64" s="18">
        <f t="shared" si="34"/>
        <v>1.182054151465607E-2</v>
      </c>
      <c r="Q64" s="19">
        <f t="shared" si="35"/>
        <v>3.6007968500229047E-2</v>
      </c>
      <c r="R64" s="19">
        <f t="shared" si="36"/>
        <v>0.30520088947116097</v>
      </c>
      <c r="S64" s="19">
        <f t="shared" si="12"/>
        <v>1</v>
      </c>
      <c r="T64" s="20">
        <f t="shared" si="37"/>
        <v>5.8144677893884673E-2</v>
      </c>
      <c r="U64" s="15">
        <f t="shared" si="38"/>
        <v>5.8059199118994209E-2</v>
      </c>
      <c r="V64" s="15">
        <f t="shared" si="39"/>
        <v>0.11071303874404809</v>
      </c>
      <c r="W64" s="15">
        <f t="shared" si="16"/>
        <v>1.0664560086896415</v>
      </c>
      <c r="X64" s="15">
        <f t="shared" si="40"/>
        <v>6.5311840883777908E-2</v>
      </c>
      <c r="Y64" s="15">
        <f t="shared" si="41"/>
        <v>0.199308476870273</v>
      </c>
      <c r="Z64" s="15">
        <f t="shared" si="42"/>
        <v>0.1218714780489418</v>
      </c>
      <c r="AA64" s="15">
        <f t="shared" si="20"/>
        <v>1.1112712135766891</v>
      </c>
      <c r="AB64" s="15">
        <f t="shared" si="43"/>
        <v>6.8056411224145838E-2</v>
      </c>
      <c r="AC64" s="15">
        <f t="shared" si="44"/>
        <v>0.21113184208245359</v>
      </c>
      <c r="AD64" s="15">
        <f t="shared" si="45"/>
        <v>3.9162496719338191E-2</v>
      </c>
      <c r="AE64" s="15">
        <f t="shared" si="46"/>
        <v>0.57694790298348897</v>
      </c>
      <c r="AF64" s="2"/>
      <c r="AG64" s="2"/>
      <c r="AH64" s="2"/>
      <c r="AI64" s="2"/>
      <c r="AJ64" s="2"/>
      <c r="AK64" s="2"/>
      <c r="AL64" s="7"/>
      <c r="AM64" s="8"/>
      <c r="AN64" s="9"/>
    </row>
    <row r="65" spans="1:40" ht="24.6" customHeight="1">
      <c r="A65" s="2"/>
      <c r="B65" s="2"/>
      <c r="C65" s="2"/>
      <c r="D65" s="2"/>
      <c r="E65" s="2"/>
      <c r="F65" s="14">
        <f t="shared" si="26"/>
        <v>18.896677842121303</v>
      </c>
      <c r="G65" s="14">
        <v>62</v>
      </c>
      <c r="H65" s="14">
        <f t="shared" si="27"/>
        <v>3.8396349413298565</v>
      </c>
      <c r="I65" s="14">
        <f t="shared" si="28"/>
        <v>5.6542334132178004E-2</v>
      </c>
      <c r="J65" s="14">
        <f t="shared" si="29"/>
        <v>5.5092355224843452E-2</v>
      </c>
      <c r="K65" s="14">
        <f t="shared" si="30"/>
        <v>0.99848126291672579</v>
      </c>
      <c r="L65" s="14">
        <f t="shared" si="5"/>
        <v>2.0419999999999998</v>
      </c>
      <c r="M65" s="14">
        <f t="shared" si="31"/>
        <v>1.4432430787238434E-2</v>
      </c>
      <c r="N65" s="14">
        <f t="shared" si="32"/>
        <v>2.4076380586434926E-2</v>
      </c>
      <c r="O65" s="14">
        <f t="shared" si="33"/>
        <v>0.50353448028300751</v>
      </c>
      <c r="P65" s="21">
        <f t="shared" si="34"/>
        <v>1.1076178718853379E-2</v>
      </c>
      <c r="Q65" s="22">
        <f t="shared" si="35"/>
        <v>3.5152559305288308E-2</v>
      </c>
      <c r="R65" s="22">
        <f t="shared" si="36"/>
        <v>0.30779944580936458</v>
      </c>
      <c r="S65" s="22">
        <f t="shared" si="12"/>
        <v>1</v>
      </c>
      <c r="T65" s="20">
        <f t="shared" si="37"/>
        <v>5.7955892485482448E-2</v>
      </c>
      <c r="U65" s="15">
        <f t="shared" si="38"/>
        <v>5.7867872722370491E-2</v>
      </c>
      <c r="V65" s="15">
        <f t="shared" si="39"/>
        <v>0.11399582784350178</v>
      </c>
      <c r="W65" s="15">
        <f t="shared" si="16"/>
        <v>1.0664560086896415</v>
      </c>
      <c r="X65" s="15">
        <f t="shared" si="40"/>
        <v>6.5099784974254282E-2</v>
      </c>
      <c r="Y65" s="15">
        <f t="shared" si="41"/>
        <v>0.19839343581661587</v>
      </c>
      <c r="Z65" s="15">
        <f t="shared" si="42"/>
        <v>0.12549124164027808</v>
      </c>
      <c r="AA65" s="15">
        <f t="shared" si="20"/>
        <v>1.1112712135766891</v>
      </c>
      <c r="AB65" s="15">
        <f t="shared" si="43"/>
        <v>6.783544418377821E-2</v>
      </c>
      <c r="AC65" s="15">
        <f t="shared" si="44"/>
        <v>0.21016251901966468</v>
      </c>
      <c r="AD65" s="15">
        <f t="shared" si="45"/>
        <v>4.0325680936350465E-2</v>
      </c>
      <c r="AE65" s="15">
        <f t="shared" si="46"/>
        <v>0.5876121962294949</v>
      </c>
      <c r="AF65" s="2"/>
      <c r="AG65" s="2"/>
      <c r="AH65" s="2"/>
      <c r="AI65" s="2"/>
      <c r="AJ65" s="2"/>
      <c r="AK65" s="2"/>
      <c r="AL65" s="7"/>
      <c r="AM65" s="8"/>
      <c r="AN65" s="9"/>
    </row>
    <row r="66" spans="1:40" ht="24.6" customHeight="1">
      <c r="A66" s="2"/>
      <c r="B66" s="2"/>
      <c r="C66" s="2"/>
      <c r="D66" s="2"/>
      <c r="E66" s="2"/>
      <c r="F66" s="14">
        <f t="shared" si="26"/>
        <v>19.201462968607132</v>
      </c>
      <c r="G66" s="14">
        <v>63</v>
      </c>
      <c r="H66" s="14">
        <f t="shared" si="27"/>
        <v>3.901564537157757</v>
      </c>
      <c r="I66" s="14">
        <f t="shared" si="28"/>
        <v>5.6361684003383962E-2</v>
      </c>
      <c r="J66" s="14">
        <f t="shared" si="29"/>
        <v>5.59809415994377E-2</v>
      </c>
      <c r="K66" s="14">
        <f t="shared" si="30"/>
        <v>0.99843183752204157</v>
      </c>
      <c r="L66" s="14">
        <f t="shared" si="5"/>
        <v>2.0419999999999998</v>
      </c>
      <c r="M66" s="14">
        <f t="shared" si="31"/>
        <v>1.4386319841863756E-2</v>
      </c>
      <c r="N66" s="14">
        <f t="shared" si="32"/>
        <v>2.3967570894213142E-2</v>
      </c>
      <c r="O66" s="14">
        <f t="shared" si="33"/>
        <v>0.48767612552478734</v>
      </c>
      <c r="P66" s="21">
        <f t="shared" si="34"/>
        <v>1.0389496828299587E-2</v>
      </c>
      <c r="Q66" s="22">
        <f t="shared" si="35"/>
        <v>3.4357067722512728E-2</v>
      </c>
      <c r="R66" s="22">
        <f t="shared" si="36"/>
        <v>0.3106166237388614</v>
      </c>
      <c r="S66" s="22">
        <f t="shared" si="12"/>
        <v>1</v>
      </c>
      <c r="T66" s="20">
        <f t="shared" si="37"/>
        <v>5.7770726103468555E-2</v>
      </c>
      <c r="U66" s="15">
        <f t="shared" si="38"/>
        <v>5.7680132218468683E-2</v>
      </c>
      <c r="V66" s="15">
        <f t="shared" si="39"/>
        <v>0.11732090552346872</v>
      </c>
      <c r="W66" s="15">
        <f t="shared" si="16"/>
        <v>1.0664560086896415</v>
      </c>
      <c r="X66" s="15">
        <f t="shared" si="40"/>
        <v>6.489179418787161E-2</v>
      </c>
      <c r="Y66" s="15">
        <f t="shared" si="41"/>
        <v>0.19749682560510456</v>
      </c>
      <c r="Z66" s="15">
        <f t="shared" si="42"/>
        <v>0.12915801572282778</v>
      </c>
      <c r="AA66" s="15">
        <f t="shared" si="20"/>
        <v>1.1112712135766891</v>
      </c>
      <c r="AB66" s="15">
        <f t="shared" si="43"/>
        <v>6.7618713093407001E-2</v>
      </c>
      <c r="AC66" s="15">
        <f t="shared" si="44"/>
        <v>0.20921272015230633</v>
      </c>
      <c r="AD66" s="15">
        <f t="shared" si="45"/>
        <v>4.1503971626488327E-2</v>
      </c>
      <c r="AE66" s="15">
        <f t="shared" si="46"/>
        <v>0.59859951661164623</v>
      </c>
      <c r="AF66" s="2"/>
      <c r="AG66" s="2"/>
      <c r="AH66" s="2"/>
      <c r="AI66" s="2"/>
      <c r="AJ66" s="2"/>
      <c r="AK66" s="2"/>
      <c r="AL66" s="7"/>
      <c r="AM66" s="8"/>
      <c r="AN66" s="9"/>
    </row>
    <row r="67" spans="1:40" ht="24.6" customHeight="1">
      <c r="A67" s="2"/>
      <c r="B67" s="2"/>
      <c r="C67" s="2"/>
      <c r="D67" s="2"/>
      <c r="E67" s="2"/>
      <c r="F67" s="14">
        <f t="shared" si="26"/>
        <v>19.506248095092957</v>
      </c>
      <c r="G67" s="14">
        <v>64</v>
      </c>
      <c r="H67" s="14">
        <f t="shared" si="27"/>
        <v>3.9634941329856583</v>
      </c>
      <c r="I67" s="14">
        <f t="shared" si="28"/>
        <v>5.6184442492366281E-2</v>
      </c>
      <c r="J67" s="14">
        <f t="shared" si="29"/>
        <v>5.6869527974031941E-2</v>
      </c>
      <c r="K67" s="14">
        <f t="shared" si="30"/>
        <v>0.99838161881517573</v>
      </c>
      <c r="L67" s="14">
        <f t="shared" si="5"/>
        <v>2.0419999999999998</v>
      </c>
      <c r="M67" s="14">
        <f t="shared" si="31"/>
        <v>1.4341078946176491E-2</v>
      </c>
      <c r="N67" s="14">
        <f t="shared" si="32"/>
        <v>2.3860917397134359E-2</v>
      </c>
      <c r="O67" s="14">
        <f t="shared" si="33"/>
        <v>0.47255530815622099</v>
      </c>
      <c r="P67" s="21">
        <f t="shared" si="34"/>
        <v>9.7552143541471438E-3</v>
      </c>
      <c r="Q67" s="22">
        <f t="shared" si="35"/>
        <v>3.3616131751281503E-2</v>
      </c>
      <c r="R67" s="22">
        <f t="shared" si="36"/>
        <v>0.31364270453269899</v>
      </c>
      <c r="S67" s="22">
        <f t="shared" si="12"/>
        <v>1</v>
      </c>
      <c r="T67" s="20">
        <f t="shared" si="37"/>
        <v>5.7589053554675432E-2</v>
      </c>
      <c r="U67" s="15">
        <f t="shared" si="38"/>
        <v>5.7495852513950708E-2</v>
      </c>
      <c r="V67" s="15">
        <f t="shared" si="39"/>
        <v>0.12068812105867924</v>
      </c>
      <c r="W67" s="15">
        <f t="shared" si="16"/>
        <v>1.0664560086896415</v>
      </c>
      <c r="X67" s="15">
        <f t="shared" si="40"/>
        <v>6.4687727899614217E-2</v>
      </c>
      <c r="Y67" s="15">
        <f t="shared" si="41"/>
        <v>0.19661798280515161</v>
      </c>
      <c r="Z67" s="15">
        <f t="shared" si="42"/>
        <v>0.13287165009257756</v>
      </c>
      <c r="AA67" s="15">
        <f t="shared" si="20"/>
        <v>1.1112712135766891</v>
      </c>
      <c r="AB67" s="15">
        <f t="shared" si="43"/>
        <v>6.7406071418594241E-2</v>
      </c>
      <c r="AC67" s="15">
        <f t="shared" si="44"/>
        <v>0.20828174269380229</v>
      </c>
      <c r="AD67" s="15">
        <f t="shared" si="45"/>
        <v>4.2697320522804678E-2</v>
      </c>
      <c r="AE67" s="15">
        <f t="shared" si="46"/>
        <v>0.60989979620676049</v>
      </c>
      <c r="AF67" s="2"/>
      <c r="AG67" s="2"/>
      <c r="AH67" s="2"/>
      <c r="AI67" s="2"/>
      <c r="AJ67" s="2"/>
      <c r="AK67" s="2"/>
      <c r="AL67" s="7"/>
      <c r="AM67" s="8"/>
      <c r="AN67" s="9"/>
    </row>
    <row r="68" spans="1:40" ht="24.6" customHeight="1">
      <c r="A68" s="2"/>
      <c r="B68" s="2"/>
      <c r="C68" s="2"/>
      <c r="D68" s="2"/>
      <c r="E68" s="2"/>
      <c r="F68" s="14">
        <f t="shared" ref="F68:F99" si="47">G68/3.281</f>
        <v>19.811033221578786</v>
      </c>
      <c r="G68" s="14">
        <v>65</v>
      </c>
      <c r="H68" s="14">
        <f t="shared" ref="H68:H99" si="48">(B$13*G68*C$6)/B$14</f>
        <v>4.0254237288135597</v>
      </c>
      <c r="I68" s="14">
        <f t="shared" ref="I68:I99" si="49">0.074/POWER(H68,0.2)</f>
        <v>5.601049351012833E-2</v>
      </c>
      <c r="J68" s="14">
        <f t="shared" ref="J68:J99" si="50">F68/343</f>
        <v>5.7758114348626197E-2</v>
      </c>
      <c r="K68" s="14">
        <f t="shared" ref="K68:K99" si="51">(1-J68*J68)^0.5</f>
        <v>0.99833060667641116</v>
      </c>
      <c r="L68" s="14">
        <f t="shared" si="5"/>
        <v>2.0419999999999998</v>
      </c>
      <c r="M68" s="14">
        <f t="shared" ref="M68:M99" si="52">B$20*I68*L68</f>
        <v>1.4296678468460255E-2</v>
      </c>
      <c r="N68" s="14">
        <f t="shared" ref="N68:N99" si="53">I68*B$20*K68*L68*(M68/0.004)^0.4</f>
        <v>2.3756343670543311E-2</v>
      </c>
      <c r="O68" s="14">
        <f t="shared" ref="O68:O99" si="54">(2*C$11)/(B$15*G68*G68*C$7)</f>
        <v>0.45812699223855174</v>
      </c>
      <c r="P68" s="21">
        <f t="shared" ref="P68:P99" si="55">B$23*O68*O68</f>
        <v>9.1686054883695738E-3</v>
      </c>
      <c r="Q68" s="22">
        <f t="shared" ref="Q68:Q99" si="56">N68+P68</f>
        <v>3.2924949158912885E-2</v>
      </c>
      <c r="R68" s="22">
        <f t="shared" ref="R68:R99" si="57">0.5*B$15*G68*G68*C$7*Q68</f>
        <v>0.31686869208976304</v>
      </c>
      <c r="S68" s="22">
        <f t="shared" si="12"/>
        <v>1</v>
      </c>
      <c r="T68" s="20">
        <f t="shared" ref="T68:T99" si="58">B$24*I68*S68</f>
        <v>5.7410755847881537E-2</v>
      </c>
      <c r="U68" s="15">
        <f t="shared" ref="U68:U99" si="59">T68*K68</f>
        <v>5.7314914715366892E-2</v>
      </c>
      <c r="V68" s="15">
        <f t="shared" ref="V68:V99" si="60">0.5*B$15*G68*G68*C$26*U68</f>
        <v>0.12409732612072415</v>
      </c>
      <c r="W68" s="15">
        <f t="shared" si="16"/>
        <v>1.0664560086896415</v>
      </c>
      <c r="X68" s="15">
        <f t="shared" ref="X68:X99" si="61">B$25*I68*W68</f>
        <v>6.4487452450890992E-2</v>
      </c>
      <c r="Y68" s="15">
        <f t="shared" ref="Y68:Y99" si="62">X68*K68*POWER(X68/0.004,0.4)</f>
        <v>0.19575627766471068</v>
      </c>
      <c r="Z68" s="15">
        <f t="shared" ref="Z68:Z99" si="63">0.5*B$15*G68*G68*C$28*X68</f>
        <v>0.13663199737991547</v>
      </c>
      <c r="AA68" s="15">
        <f t="shared" si="20"/>
        <v>1.1112712135766891</v>
      </c>
      <c r="AB68" s="15">
        <f t="shared" ref="AB68:AB99" si="64">B$25*I68*AA68</f>
        <v>6.7197379884073524E-2</v>
      </c>
      <c r="AC68" s="15">
        <f t="shared" ref="AC68:AC99" si="65">AB68*K68*POWER(AB68/0.004,0.4)</f>
        <v>0.20736891953399439</v>
      </c>
      <c r="AD68" s="15">
        <f t="shared" ref="AD68:AD99" si="66">0.5*B$15*G68*G68*C$30*AB68</f>
        <v>4.3905680269166351E-2</v>
      </c>
      <c r="AE68" s="15">
        <f t="shared" ref="AE68:AE99" si="67">R68+V68+Z68+AD68</f>
        <v>0.62150369585956899</v>
      </c>
      <c r="AF68" s="2"/>
      <c r="AG68" s="2"/>
      <c r="AH68" s="2"/>
      <c r="AI68" s="2"/>
      <c r="AJ68" s="2"/>
      <c r="AK68" s="2"/>
      <c r="AL68" s="7"/>
      <c r="AM68" s="8"/>
      <c r="AN68" s="9"/>
    </row>
    <row r="69" spans="1:40" ht="24.6" customHeight="1">
      <c r="A69" s="2"/>
      <c r="B69" s="2"/>
      <c r="C69" s="2"/>
      <c r="D69" s="2"/>
      <c r="E69" s="2"/>
      <c r="F69" s="14">
        <f t="shared" si="47"/>
        <v>20.115818348064614</v>
      </c>
      <c r="G69" s="14">
        <v>66</v>
      </c>
      <c r="H69" s="14">
        <f t="shared" si="48"/>
        <v>4.0873533246414597</v>
      </c>
      <c r="I69" s="14">
        <f t="shared" si="49"/>
        <v>5.5839726630929121E-2</v>
      </c>
      <c r="J69" s="14">
        <f t="shared" si="50"/>
        <v>5.8646700723220452E-2</v>
      </c>
      <c r="K69" s="14">
        <f t="shared" si="51"/>
        <v>0.99827880098411437</v>
      </c>
      <c r="L69" s="14">
        <f t="shared" si="5"/>
        <v>2.0419999999999998</v>
      </c>
      <c r="M69" s="14">
        <f t="shared" si="52"/>
        <v>1.4253090222544658E-2</v>
      </c>
      <c r="N69" s="14">
        <f t="shared" si="53"/>
        <v>2.3653777110352103E-2</v>
      </c>
      <c r="O69" s="14">
        <f t="shared" si="54"/>
        <v>0.44434952759593233</v>
      </c>
      <c r="P69" s="21">
        <f t="shared" si="55"/>
        <v>8.6254342798670353E-3</v>
      </c>
      <c r="Q69" s="22">
        <f t="shared" si="56"/>
        <v>3.2279211390219137E-2</v>
      </c>
      <c r="R69" s="22">
        <f t="shared" si="57"/>
        <v>0.32028624805671785</v>
      </c>
      <c r="S69" s="22">
        <f t="shared" si="12"/>
        <v>1</v>
      </c>
      <c r="T69" s="20">
        <f t="shared" si="58"/>
        <v>5.723571979670234E-2</v>
      </c>
      <c r="U69" s="15">
        <f t="shared" si="59"/>
        <v>5.7137205732114747E-2</v>
      </c>
      <c r="V69" s="15">
        <f t="shared" si="60"/>
        <v>0.1275483746907034</v>
      </c>
      <c r="W69" s="15">
        <f t="shared" si="16"/>
        <v>1.0664560086896415</v>
      </c>
      <c r="X69" s="15">
        <f t="shared" si="61"/>
        <v>6.4290840703477001E-2</v>
      </c>
      <c r="Y69" s="15">
        <f t="shared" si="62"/>
        <v>0.19491111191385477</v>
      </c>
      <c r="Z69" s="15">
        <f t="shared" si="63"/>
        <v>0.14043891295308533</v>
      </c>
      <c r="AA69" s="15">
        <f t="shared" si="20"/>
        <v>1.1112712135766891</v>
      </c>
      <c r="AB69" s="15">
        <f t="shared" si="64"/>
        <v>6.6992506008947045E-2</v>
      </c>
      <c r="AC69" s="15">
        <f t="shared" si="65"/>
        <v>0.2064736169124238</v>
      </c>
      <c r="AD69" s="15">
        <f t="shared" si="66"/>
        <v>4.5129004389229878E-2</v>
      </c>
      <c r="AE69" s="15">
        <f t="shared" si="67"/>
        <v>0.6334025400897364</v>
      </c>
      <c r="AF69" s="2"/>
      <c r="AG69" s="2"/>
      <c r="AH69" s="2"/>
      <c r="AI69" s="2"/>
      <c r="AJ69" s="2"/>
      <c r="AK69" s="2"/>
      <c r="AL69" s="7"/>
      <c r="AM69" s="8"/>
      <c r="AN69" s="9"/>
    </row>
    <row r="70" spans="1:40" ht="24.6" customHeight="1">
      <c r="A70" s="2"/>
      <c r="B70" s="2"/>
      <c r="C70" s="2"/>
      <c r="D70" s="2"/>
      <c r="E70" s="2"/>
      <c r="F70" s="14">
        <f t="shared" si="47"/>
        <v>20.42060347455044</v>
      </c>
      <c r="G70" s="14">
        <v>67</v>
      </c>
      <c r="H70" s="14">
        <f t="shared" si="48"/>
        <v>4.1492829204693615</v>
      </c>
      <c r="I70" s="14">
        <f t="shared" si="49"/>
        <v>5.5672036735112271E-2</v>
      </c>
      <c r="J70" s="14">
        <f t="shared" si="50"/>
        <v>5.9535287097814693E-2</v>
      </c>
      <c r="K70" s="14">
        <f t="shared" si="51"/>
        <v>0.99822620161473463</v>
      </c>
      <c r="L70" s="14">
        <f t="shared" si="5"/>
        <v>2.0419999999999998</v>
      </c>
      <c r="M70" s="14">
        <f t="shared" si="52"/>
        <v>1.4210287376637406E-2</v>
      </c>
      <c r="N70" s="14">
        <f t="shared" si="53"/>
        <v>2.3553148687611949E-2</v>
      </c>
      <c r="O70" s="14">
        <f t="shared" si="54"/>
        <v>0.43118434889906021</v>
      </c>
      <c r="P70" s="21">
        <f t="shared" si="55"/>
        <v>8.1218974540338048E-3</v>
      </c>
      <c r="Q70" s="22">
        <f t="shared" si="56"/>
        <v>3.1675046141645756E-2</v>
      </c>
      <c r="R70" s="22">
        <f t="shared" si="57"/>
        <v>0.32388763366550044</v>
      </c>
      <c r="S70" s="22">
        <f t="shared" si="12"/>
        <v>1</v>
      </c>
      <c r="T70" s="20">
        <f t="shared" si="58"/>
        <v>5.7063837653490074E-2</v>
      </c>
      <c r="U70" s="15">
        <f t="shared" si="59"/>
        <v>5.6962617910403267E-2</v>
      </c>
      <c r="V70" s="15">
        <f t="shared" si="60"/>
        <v>0.13104112297614987</v>
      </c>
      <c r="W70" s="15">
        <f t="shared" si="16"/>
        <v>1.0664560086896415</v>
      </c>
      <c r="X70" s="15">
        <f t="shared" si="61"/>
        <v>6.4097771628286143E-2</v>
      </c>
      <c r="Y70" s="15">
        <f t="shared" si="62"/>
        <v>0.19408191674240632</v>
      </c>
      <c r="Z70" s="15">
        <f t="shared" si="63"/>
        <v>0.14429225482635258</v>
      </c>
      <c r="AA70" s="15">
        <f t="shared" si="20"/>
        <v>1.1112712135766891</v>
      </c>
      <c r="AB70" s="15">
        <f t="shared" si="64"/>
        <v>6.6791323678177389E-2</v>
      </c>
      <c r="AC70" s="15">
        <f t="shared" si="65"/>
        <v>0.20559523227599041</v>
      </c>
      <c r="AD70" s="15">
        <f t="shared" si="66"/>
        <v>4.6367247256931157E-2</v>
      </c>
      <c r="AE70" s="15">
        <f t="shared" si="67"/>
        <v>0.64558825872493408</v>
      </c>
      <c r="AF70" s="2"/>
      <c r="AG70" s="2"/>
      <c r="AH70" s="2"/>
      <c r="AI70" s="2"/>
      <c r="AJ70" s="2"/>
      <c r="AK70" s="2"/>
      <c r="AL70" s="7"/>
      <c r="AM70" s="8"/>
      <c r="AN70" s="9"/>
    </row>
    <row r="71" spans="1:40" ht="24.6" customHeight="1">
      <c r="A71" s="2"/>
      <c r="B71" s="2"/>
      <c r="C71" s="2"/>
      <c r="D71" s="2"/>
      <c r="E71" s="2"/>
      <c r="F71" s="14">
        <f t="shared" si="47"/>
        <v>20.725388601036268</v>
      </c>
      <c r="G71" s="14">
        <v>68</v>
      </c>
      <c r="H71" s="14">
        <f t="shared" si="48"/>
        <v>4.2112125162972616</v>
      </c>
      <c r="I71" s="14">
        <f t="shared" si="49"/>
        <v>5.5507323679412218E-2</v>
      </c>
      <c r="J71" s="14">
        <f t="shared" si="50"/>
        <v>6.0423873472408948E-2</v>
      </c>
      <c r="K71" s="14">
        <f t="shared" si="51"/>
        <v>0.99817280844280187</v>
      </c>
      <c r="L71" s="14">
        <f t="shared" si="5"/>
        <v>2.0419999999999998</v>
      </c>
      <c r="M71" s="14">
        <f t="shared" si="52"/>
        <v>1.4168244369169967E-2</v>
      </c>
      <c r="N71" s="14">
        <f t="shared" si="53"/>
        <v>2.3454392722245743E-2</v>
      </c>
      <c r="O71" s="14">
        <f t="shared" si="54"/>
        <v>0.41859570549478398</v>
      </c>
      <c r="P71" s="21">
        <f t="shared" si="55"/>
        <v>7.6545746328873839E-3</v>
      </c>
      <c r="Q71" s="22">
        <f t="shared" si="56"/>
        <v>3.1108967355133126E-2</v>
      </c>
      <c r="R71" s="22">
        <f t="shared" si="57"/>
        <v>0.32766565750276444</v>
      </c>
      <c r="S71" s="22">
        <f t="shared" si="12"/>
        <v>1</v>
      </c>
      <c r="T71" s="20">
        <f t="shared" si="58"/>
        <v>5.689500677139752E-2</v>
      </c>
      <c r="U71" s="15">
        <f t="shared" si="59"/>
        <v>5.6791048695378092E-2</v>
      </c>
      <c r="V71" s="15">
        <f t="shared" si="60"/>
        <v>0.13457542933195657</v>
      </c>
      <c r="W71" s="15">
        <f t="shared" si="16"/>
        <v>1.0664560086896415</v>
      </c>
      <c r="X71" s="15">
        <f t="shared" si="61"/>
        <v>6.3908129925779503E-2</v>
      </c>
      <c r="Y71" s="15">
        <f t="shared" si="62"/>
        <v>0.19326815093545502</v>
      </c>
      <c r="Z71" s="15">
        <f t="shared" si="63"/>
        <v>0.14819188357258301</v>
      </c>
      <c r="AA71" s="15">
        <f t="shared" si="20"/>
        <v>1.1112712135766891</v>
      </c>
      <c r="AB71" s="15">
        <f t="shared" si="64"/>
        <v>6.659371274704462E-2</v>
      </c>
      <c r="AC71" s="15">
        <f t="shared" si="65"/>
        <v>0.20473319230386633</v>
      </c>
      <c r="AD71" s="15">
        <f t="shared" si="66"/>
        <v>4.7620364068393456E-2</v>
      </c>
      <c r="AE71" s="15">
        <f t="shared" si="67"/>
        <v>0.65805333447569736</v>
      </c>
      <c r="AF71" s="2"/>
      <c r="AG71" s="2"/>
      <c r="AH71" s="2"/>
      <c r="AI71" s="2"/>
      <c r="AJ71" s="2"/>
      <c r="AK71" s="2"/>
      <c r="AL71" s="7"/>
      <c r="AM71" s="8"/>
      <c r="AN71" s="9"/>
    </row>
    <row r="72" spans="1:40" ht="24.6" customHeight="1">
      <c r="A72" s="2"/>
      <c r="B72" s="2"/>
      <c r="C72" s="2"/>
      <c r="D72" s="2"/>
      <c r="E72" s="2"/>
      <c r="F72" s="14">
        <f t="shared" si="47"/>
        <v>21.030173727522097</v>
      </c>
      <c r="G72" s="14">
        <v>69</v>
      </c>
      <c r="H72" s="14">
        <f t="shared" si="48"/>
        <v>4.2731421121251625</v>
      </c>
      <c r="I72" s="14">
        <f t="shared" si="49"/>
        <v>5.5345491992254026E-2</v>
      </c>
      <c r="J72" s="14">
        <f t="shared" si="50"/>
        <v>6.1312459847003196E-2</v>
      </c>
      <c r="K72" s="14">
        <f t="shared" si="51"/>
        <v>0.99811862134092544</v>
      </c>
      <c r="L72" s="14">
        <f t="shared" si="5"/>
        <v>2.0419999999999998</v>
      </c>
      <c r="M72" s="14">
        <f t="shared" si="52"/>
        <v>1.4126936831022839E-2</v>
      </c>
      <c r="N72" s="14">
        <f t="shared" si="53"/>
        <v>2.3357446674188233E-2</v>
      </c>
      <c r="O72" s="14">
        <f t="shared" si="54"/>
        <v>0.40655041844315926</v>
      </c>
      <c r="P72" s="21">
        <f t="shared" si="55"/>
        <v>7.2203849066596118E-3</v>
      </c>
      <c r="Q72" s="22">
        <f t="shared" si="56"/>
        <v>3.0577831580847845E-2</v>
      </c>
      <c r="R72" s="22">
        <f t="shared" si="57"/>
        <v>0.33161362852909548</v>
      </c>
      <c r="S72" s="22">
        <f t="shared" si="12"/>
        <v>1</v>
      </c>
      <c r="T72" s="20">
        <f t="shared" si="58"/>
        <v>5.6729129292060372E-2</v>
      </c>
      <c r="U72" s="15">
        <f t="shared" si="59"/>
        <v>5.6622400318862405E-2</v>
      </c>
      <c r="V72" s="15">
        <f t="shared" si="60"/>
        <v>0.13815115418505883</v>
      </c>
      <c r="W72" s="15">
        <f t="shared" si="16"/>
        <v>1.0664560086896415</v>
      </c>
      <c r="X72" s="15">
        <f t="shared" si="61"/>
        <v>6.3721805675150026E-2</v>
      </c>
      <c r="Y72" s="15">
        <f t="shared" si="62"/>
        <v>0.19246929915231736</v>
      </c>
      <c r="Z72" s="15">
        <f t="shared" si="63"/>
        <v>0.15213766223996084</v>
      </c>
      <c r="AA72" s="15">
        <f t="shared" si="20"/>
        <v>1.1112712135766891</v>
      </c>
      <c r="AB72" s="15">
        <f t="shared" si="64"/>
        <v>6.6399558675588638E-2</v>
      </c>
      <c r="AC72" s="15">
        <f t="shared" si="65"/>
        <v>0.20388695108435978</v>
      </c>
      <c r="AD72" s="15">
        <f t="shared" si="66"/>
        <v>4.8888310815165183E-2</v>
      </c>
      <c r="AE72" s="15">
        <f t="shared" si="67"/>
        <v>0.67079075576928038</v>
      </c>
      <c r="AF72" s="2"/>
      <c r="AG72" s="2"/>
      <c r="AH72" s="2"/>
      <c r="AI72" s="2"/>
      <c r="AJ72" s="2"/>
      <c r="AK72" s="2"/>
      <c r="AL72" s="7"/>
      <c r="AM72" s="8"/>
      <c r="AN72" s="9"/>
    </row>
    <row r="73" spans="1:40" ht="24.6" customHeight="1">
      <c r="A73" s="2"/>
      <c r="B73" s="2"/>
      <c r="C73" s="2"/>
      <c r="D73" s="2"/>
      <c r="E73" s="2"/>
      <c r="F73" s="14">
        <f t="shared" si="47"/>
        <v>21.334958854007922</v>
      </c>
      <c r="G73" s="14">
        <v>70</v>
      </c>
      <c r="H73" s="14">
        <f t="shared" si="48"/>
        <v>4.3350717079530643</v>
      </c>
      <c r="I73" s="14">
        <f t="shared" si="49"/>
        <v>5.5186450591820264E-2</v>
      </c>
      <c r="J73" s="14">
        <f t="shared" si="50"/>
        <v>6.2201046221597445E-2</v>
      </c>
      <c r="K73" s="14">
        <f t="shared" si="51"/>
        <v>0.99806364017979277</v>
      </c>
      <c r="L73" s="14">
        <f t="shared" si="5"/>
        <v>2.0419999999999998</v>
      </c>
      <c r="M73" s="14">
        <f t="shared" si="52"/>
        <v>1.408634151356212E-2</v>
      </c>
      <c r="N73" s="14">
        <f t="shared" si="53"/>
        <v>2.3262250950363821E-2</v>
      </c>
      <c r="O73" s="14">
        <f t="shared" si="54"/>
        <v>0.39501766167507774</v>
      </c>
      <c r="P73" s="21">
        <f t="shared" si="55"/>
        <v>6.8165488690473588E-3</v>
      </c>
      <c r="Q73" s="22">
        <f t="shared" si="56"/>
        <v>3.0078799819411181E-2</v>
      </c>
      <c r="R73" s="22">
        <f t="shared" si="57"/>
        <v>0.33572531375285319</v>
      </c>
      <c r="S73" s="22">
        <f t="shared" si="12"/>
        <v>1</v>
      </c>
      <c r="T73" s="20">
        <f t="shared" si="58"/>
        <v>5.6566111856615767E-2</v>
      </c>
      <c r="U73" s="15">
        <f t="shared" si="59"/>
        <v>5.6456579510431266E-2</v>
      </c>
      <c r="V73" s="15">
        <f t="shared" si="60"/>
        <v>0.14176815996264192</v>
      </c>
      <c r="W73" s="15">
        <f t="shared" si="16"/>
        <v>1.0664560086896415</v>
      </c>
      <c r="X73" s="15">
        <f t="shared" si="61"/>
        <v>6.3538694009720037E-2</v>
      </c>
      <c r="Y73" s="15">
        <f t="shared" si="62"/>
        <v>0.19168487033600204</v>
      </c>
      <c r="Z73" s="15">
        <f t="shared" si="63"/>
        <v>0.15612945627259275</v>
      </c>
      <c r="AA73" s="15">
        <f t="shared" si="20"/>
        <v>1.1112712135766891</v>
      </c>
      <c r="AB73" s="15">
        <f t="shared" si="64"/>
        <v>6.6208752190366191E-2</v>
      </c>
      <c r="AC73" s="15">
        <f t="shared" si="65"/>
        <v>0.20305598843002665</v>
      </c>
      <c r="AD73" s="15">
        <f t="shared" si="66"/>
        <v>5.0171044258706762E-2</v>
      </c>
      <c r="AE73" s="15">
        <f t="shared" si="67"/>
        <v>0.68379397424679467</v>
      </c>
      <c r="AF73" s="2"/>
      <c r="AG73" s="2"/>
      <c r="AH73" s="2"/>
      <c r="AI73" s="2"/>
      <c r="AJ73" s="2"/>
      <c r="AK73" s="2"/>
      <c r="AL73" s="7"/>
      <c r="AM73" s="8"/>
      <c r="AN73" s="9"/>
    </row>
    <row r="74" spans="1:40" ht="24.6" customHeight="1">
      <c r="A74" s="2"/>
      <c r="B74" s="2"/>
      <c r="C74" s="2"/>
      <c r="D74" s="2"/>
      <c r="E74" s="2"/>
      <c r="F74" s="14">
        <f t="shared" si="47"/>
        <v>21.639743980493751</v>
      </c>
      <c r="G74" s="14">
        <v>71</v>
      </c>
      <c r="H74" s="14">
        <f t="shared" si="48"/>
        <v>4.3970013037809652</v>
      </c>
      <c r="I74" s="14">
        <f t="shared" si="49"/>
        <v>5.5030112524885155E-2</v>
      </c>
      <c r="J74" s="14">
        <f t="shared" si="50"/>
        <v>6.30896325961917E-2</v>
      </c>
      <c r="K74" s="14">
        <f t="shared" si="51"/>
        <v>0.99800786482816739</v>
      </c>
      <c r="L74" s="14">
        <f t="shared" si="5"/>
        <v>2.0419999999999998</v>
      </c>
      <c r="M74" s="14">
        <f t="shared" si="52"/>
        <v>1.4046436221976934E-2</v>
      </c>
      <c r="N74" s="14">
        <f t="shared" si="53"/>
        <v>2.316874872609382E-2</v>
      </c>
      <c r="O74" s="14">
        <f t="shared" si="54"/>
        <v>0.38396876457208512</v>
      </c>
      <c r="P74" s="21">
        <f t="shared" si="55"/>
        <v>6.4405553629382929E-3</v>
      </c>
      <c r="Q74" s="22">
        <f t="shared" si="56"/>
        <v>2.9609304089032111E-2</v>
      </c>
      <c r="R74" s="22">
        <f t="shared" si="57"/>
        <v>0.33999490003837018</v>
      </c>
      <c r="S74" s="22">
        <f t="shared" si="12"/>
        <v>1</v>
      </c>
      <c r="T74" s="20">
        <f t="shared" si="58"/>
        <v>5.6405865338007281E-2</v>
      </c>
      <c r="U74" s="15">
        <f t="shared" si="59"/>
        <v>5.6293497229769784E-2</v>
      </c>
      <c r="V74" s="15">
        <f t="shared" si="60"/>
        <v>0.14542631102365877</v>
      </c>
      <c r="W74" s="15">
        <f t="shared" si="16"/>
        <v>1.0664560086896415</v>
      </c>
      <c r="X74" s="15">
        <f t="shared" si="61"/>
        <v>6.3358694816248923E-2</v>
      </c>
      <c r="Y74" s="15">
        <f t="shared" si="62"/>
        <v>0.19091439624157469</v>
      </c>
      <c r="Z74" s="15">
        <f t="shared" si="63"/>
        <v>0.16016713343476241</v>
      </c>
      <c r="AA74" s="15">
        <f t="shared" si="20"/>
        <v>1.1112712135766891</v>
      </c>
      <c r="AB74" s="15">
        <f t="shared" si="64"/>
        <v>6.6021188971122635E-2</v>
      </c>
      <c r="AC74" s="15">
        <f t="shared" si="65"/>
        <v>0.20223980831873548</v>
      </c>
      <c r="AD74" s="15">
        <f t="shared" si="66"/>
        <v>5.1468521906050273E-2</v>
      </c>
      <c r="AE74" s="15">
        <f t="shared" si="67"/>
        <v>0.69705686640284159</v>
      </c>
      <c r="AF74" s="2"/>
      <c r="AG74" s="2"/>
      <c r="AH74" s="2"/>
      <c r="AI74" s="2"/>
      <c r="AJ74" s="2"/>
      <c r="AK74" s="2"/>
      <c r="AL74" s="7"/>
      <c r="AM74" s="8"/>
      <c r="AN74" s="9"/>
    </row>
    <row r="75" spans="1:40" ht="24.6" customHeight="1">
      <c r="A75" s="2"/>
      <c r="B75" s="2"/>
      <c r="C75" s="2"/>
      <c r="D75" s="2"/>
      <c r="E75" s="2"/>
      <c r="F75" s="14">
        <f t="shared" si="47"/>
        <v>21.94452910697958</v>
      </c>
      <c r="G75" s="14">
        <v>72</v>
      </c>
      <c r="H75" s="14">
        <f t="shared" si="48"/>
        <v>4.4589308996088652</v>
      </c>
      <c r="I75" s="14">
        <f t="shared" si="49"/>
        <v>5.4876394724617812E-2</v>
      </c>
      <c r="J75" s="14">
        <f t="shared" si="50"/>
        <v>6.3978218970785941E-2</v>
      </c>
      <c r="K75" s="14">
        <f t="shared" si="51"/>
        <v>0.99795129515288783</v>
      </c>
      <c r="L75" s="14">
        <f t="shared" si="5"/>
        <v>2.0419999999999998</v>
      </c>
      <c r="M75" s="14">
        <f t="shared" si="52"/>
        <v>1.4007199753458694E-2</v>
      </c>
      <c r="N75" s="14">
        <f t="shared" si="53"/>
        <v>2.3076885779668103E-2</v>
      </c>
      <c r="O75" s="14">
        <f t="shared" si="54"/>
        <v>0.37337703360491536</v>
      </c>
      <c r="P75" s="21">
        <f t="shared" si="55"/>
        <v>6.0901322960808879E-3</v>
      </c>
      <c r="Q75" s="22">
        <f t="shared" si="56"/>
        <v>2.916701807574899E-2</v>
      </c>
      <c r="R75" s="22">
        <f t="shared" si="57"/>
        <v>0.34441695959278296</v>
      </c>
      <c r="S75" s="22">
        <f t="shared" si="12"/>
        <v>1</v>
      </c>
      <c r="T75" s="20">
        <f t="shared" si="58"/>
        <v>5.624830459273325E-2</v>
      </c>
      <c r="U75" s="15">
        <f t="shared" si="59"/>
        <v>5.6133068418472279E-2</v>
      </c>
      <c r="V75" s="15">
        <f t="shared" si="60"/>
        <v>0.14912547359346331</v>
      </c>
      <c r="W75" s="15">
        <f t="shared" si="16"/>
        <v>1.0664560086896415</v>
      </c>
      <c r="X75" s="15">
        <f t="shared" si="61"/>
        <v>6.3181712456080952E-2</v>
      </c>
      <c r="Y75" s="15">
        <f t="shared" si="62"/>
        <v>0.19015743007300109</v>
      </c>
      <c r="Z75" s="15">
        <f t="shared" si="63"/>
        <v>0.16425056373861988</v>
      </c>
      <c r="AA75" s="15">
        <f t="shared" si="20"/>
        <v>1.1112712135766891</v>
      </c>
      <c r="AB75" s="15">
        <f t="shared" si="64"/>
        <v>6.5836769360221675E-2</v>
      </c>
      <c r="AC75" s="15">
        <f t="shared" si="65"/>
        <v>0.20143793744964511</v>
      </c>
      <c r="AD75" s="15">
        <f t="shared" si="66"/>
        <v>5.2780701986562983E-2</v>
      </c>
      <c r="AE75" s="15">
        <f t="shared" si="67"/>
        <v>0.71057369891142907</v>
      </c>
      <c r="AF75" s="2"/>
      <c r="AG75" s="2"/>
      <c r="AH75" s="2"/>
      <c r="AI75" s="2"/>
      <c r="AJ75" s="2"/>
      <c r="AK75" s="2"/>
      <c r="AL75" s="7"/>
      <c r="AM75" s="8"/>
      <c r="AN75" s="9"/>
    </row>
    <row r="76" spans="1:40" ht="24.6" customHeight="1">
      <c r="A76" s="2"/>
      <c r="B76" s="2"/>
      <c r="C76" s="2"/>
      <c r="D76" s="2"/>
      <c r="E76" s="2"/>
      <c r="F76" s="14">
        <f t="shared" si="47"/>
        <v>22.249314233465405</v>
      </c>
      <c r="G76" s="14">
        <v>73</v>
      </c>
      <c r="H76" s="14">
        <f t="shared" si="48"/>
        <v>4.5208604954367662</v>
      </c>
      <c r="I76" s="14">
        <f t="shared" si="49"/>
        <v>5.4725217785734193E-2</v>
      </c>
      <c r="J76" s="14">
        <f t="shared" si="50"/>
        <v>6.4866805345380196E-2</v>
      </c>
      <c r="K76" s="14">
        <f t="shared" si="51"/>
        <v>0.99789393101886559</v>
      </c>
      <c r="L76" s="14">
        <f t="shared" si="5"/>
        <v>2.0419999999999998</v>
      </c>
      <c r="M76" s="14">
        <f t="shared" si="52"/>
        <v>1.3968611839808652E-2</v>
      </c>
      <c r="N76" s="14">
        <f t="shared" si="53"/>
        <v>2.298661033894301E-2</v>
      </c>
      <c r="O76" s="14">
        <f t="shared" si="54"/>
        <v>0.36321759095662998</v>
      </c>
      <c r="P76" s="21">
        <f t="shared" si="55"/>
        <v>5.7632209806877518E-3</v>
      </c>
      <c r="Q76" s="22">
        <f t="shared" si="56"/>
        <v>2.8749831319630763E-2</v>
      </c>
      <c r="R76" s="22">
        <f t="shared" si="57"/>
        <v>0.34898641873154096</v>
      </c>
      <c r="S76" s="22">
        <f t="shared" si="12"/>
        <v>1</v>
      </c>
      <c r="T76" s="20">
        <f t="shared" si="58"/>
        <v>5.6093348230377545E-2</v>
      </c>
      <c r="U76" s="15">
        <f t="shared" si="59"/>
        <v>5.5975211769621579E-2</v>
      </c>
      <c r="V76" s="15">
        <f t="shared" si="60"/>
        <v>0.15286551570137405</v>
      </c>
      <c r="W76" s="15">
        <f t="shared" si="16"/>
        <v>1.0664560086896415</v>
      </c>
      <c r="X76" s="15">
        <f t="shared" si="61"/>
        <v>6.3007655506267315E-2</v>
      </c>
      <c r="Y76" s="15">
        <f t="shared" si="62"/>
        <v>0.18941354521908732</v>
      </c>
      <c r="Z76" s="15">
        <f t="shared" si="63"/>
        <v>0.16837961937510229</v>
      </c>
      <c r="AA76" s="15">
        <f t="shared" si="20"/>
        <v>1.1112712135766891</v>
      </c>
      <c r="AB76" s="15">
        <f t="shared" si="64"/>
        <v>6.5655398092888756E-2</v>
      </c>
      <c r="AC76" s="15">
        <f t="shared" si="65"/>
        <v>0.20064992390415862</v>
      </c>
      <c r="AD76" s="15">
        <f t="shared" si="66"/>
        <v>5.4107543429749307E-2</v>
      </c>
      <c r="AE76" s="15">
        <f t="shared" si="67"/>
        <v>0.72433909723776657</v>
      </c>
      <c r="AF76" s="2"/>
      <c r="AG76" s="2"/>
      <c r="AH76" s="2"/>
      <c r="AI76" s="2"/>
      <c r="AJ76" s="2"/>
      <c r="AK76" s="2"/>
      <c r="AL76" s="7"/>
      <c r="AM76" s="8"/>
      <c r="AN76" s="9"/>
    </row>
    <row r="77" spans="1:40" ht="24.6" customHeight="1">
      <c r="A77" s="2"/>
      <c r="B77" s="2"/>
      <c r="C77" s="2"/>
      <c r="D77" s="2"/>
      <c r="E77" s="2"/>
      <c r="F77" s="14">
        <f t="shared" si="47"/>
        <v>22.554099359951234</v>
      </c>
      <c r="G77" s="14">
        <v>74</v>
      </c>
      <c r="H77" s="14">
        <f t="shared" si="48"/>
        <v>4.5827900912646671</v>
      </c>
      <c r="I77" s="14">
        <f t="shared" si="49"/>
        <v>5.4576505755536381E-2</v>
      </c>
      <c r="J77" s="14">
        <f t="shared" si="50"/>
        <v>6.5755391719974438E-2</v>
      </c>
      <c r="K77" s="14">
        <f t="shared" si="51"/>
        <v>0.99783577228908404</v>
      </c>
      <c r="L77" s="14">
        <f t="shared" si="5"/>
        <v>2.0419999999999998</v>
      </c>
      <c r="M77" s="14">
        <f t="shared" si="52"/>
        <v>1.3930653094100661E-2</v>
      </c>
      <c r="N77" s="14">
        <f t="shared" si="53"/>
        <v>2.2897872938939585E-2</v>
      </c>
      <c r="O77" s="14">
        <f t="shared" si="54"/>
        <v>0.35346722830677157</v>
      </c>
      <c r="P77" s="21">
        <f t="shared" si="55"/>
        <v>5.4579535304673374E-3</v>
      </c>
      <c r="Q77" s="22">
        <f t="shared" si="56"/>
        <v>2.8355826469406924E-2</v>
      </c>
      <c r="R77" s="22">
        <f t="shared" si="57"/>
        <v>0.35369852957092379</v>
      </c>
      <c r="S77" s="22">
        <f t="shared" si="12"/>
        <v>1</v>
      </c>
      <c r="T77" s="20">
        <f t="shared" si="58"/>
        <v>5.5940918399424784E-2</v>
      </c>
      <c r="U77" s="15">
        <f t="shared" si="59"/>
        <v>5.5819849513650661E-2</v>
      </c>
      <c r="V77" s="15">
        <f t="shared" si="60"/>
        <v>0.15664630712099928</v>
      </c>
      <c r="W77" s="15">
        <f t="shared" si="16"/>
        <v>1.0664560086896415</v>
      </c>
      <c r="X77" s="15">
        <f t="shared" si="61"/>
        <v>6.2836436518980188E-2</v>
      </c>
      <c r="Y77" s="15">
        <f t="shared" si="62"/>
        <v>0.18868233408006621</v>
      </c>
      <c r="Z77" s="15">
        <f t="shared" si="63"/>
        <v>0.17255417464790102</v>
      </c>
      <c r="AA77" s="15">
        <f t="shared" si="20"/>
        <v>1.1112712135766891</v>
      </c>
      <c r="AB77" s="15">
        <f t="shared" si="64"/>
        <v>6.5476984046514988E-2</v>
      </c>
      <c r="AC77" s="15">
        <f t="shared" si="65"/>
        <v>0.19987533590290066</v>
      </c>
      <c r="AD77" s="15">
        <f t="shared" si="66"/>
        <v>5.5449005844031535E-2</v>
      </c>
      <c r="AE77" s="15">
        <f t="shared" si="67"/>
        <v>0.73834801718385568</v>
      </c>
      <c r="AF77" s="2"/>
      <c r="AG77" s="2"/>
      <c r="AH77" s="2"/>
      <c r="AI77" s="2"/>
      <c r="AJ77" s="2"/>
      <c r="AK77" s="2"/>
      <c r="AL77" s="7"/>
      <c r="AM77" s="8"/>
      <c r="AN77" s="9"/>
    </row>
    <row r="78" spans="1:40" ht="24.6" customHeight="1">
      <c r="A78" s="2"/>
      <c r="B78" s="2"/>
      <c r="C78" s="2"/>
      <c r="D78" s="2"/>
      <c r="E78" s="2"/>
      <c r="F78" s="14">
        <f t="shared" si="47"/>
        <v>22.858884486437059</v>
      </c>
      <c r="G78" s="14">
        <v>75</v>
      </c>
      <c r="H78" s="14">
        <f t="shared" si="48"/>
        <v>4.6447196870925689</v>
      </c>
      <c r="I78" s="14">
        <f t="shared" si="49"/>
        <v>5.4430185939518608E-2</v>
      </c>
      <c r="J78" s="14">
        <f t="shared" si="50"/>
        <v>6.6643978094568693E-2</v>
      </c>
      <c r="K78" s="14">
        <f t="shared" si="51"/>
        <v>0.99777681882459601</v>
      </c>
      <c r="L78" s="14">
        <f t="shared" si="5"/>
        <v>2.0419999999999998</v>
      </c>
      <c r="M78" s="14">
        <f t="shared" si="52"/>
        <v>1.3893304961062123E-2</v>
      </c>
      <c r="N78" s="14">
        <f t="shared" si="53"/>
        <v>2.2810626289516727E-2</v>
      </c>
      <c r="O78" s="14">
        <f t="shared" si="54"/>
        <v>0.34410427417028999</v>
      </c>
      <c r="P78" s="21">
        <f t="shared" si="55"/>
        <v>5.1726329156212029E-3</v>
      </c>
      <c r="Q78" s="22">
        <f t="shared" si="56"/>
        <v>2.7983259205137931E-2</v>
      </c>
      <c r="R78" s="22">
        <f t="shared" si="57"/>
        <v>0.35854884433779466</v>
      </c>
      <c r="S78" s="22">
        <f t="shared" si="12"/>
        <v>1</v>
      </c>
      <c r="T78" s="20">
        <f t="shared" si="58"/>
        <v>5.5790940588006571E-2</v>
      </c>
      <c r="U78" s="15">
        <f t="shared" si="59"/>
        <v>5.5666907219133234E-2</v>
      </c>
      <c r="V78" s="15">
        <f t="shared" si="60"/>
        <v>0.1604677193131657</v>
      </c>
      <c r="W78" s="15">
        <f t="shared" si="16"/>
        <v>1.0664560086896415</v>
      </c>
      <c r="X78" s="15">
        <f t="shared" si="61"/>
        <v>6.2667971797697869E-2</v>
      </c>
      <c r="Y78" s="15">
        <f t="shared" si="62"/>
        <v>0.18796340697720096</v>
      </c>
      <c r="Z78" s="15">
        <f t="shared" si="63"/>
        <v>0.17677410591029954</v>
      </c>
      <c r="AA78" s="15">
        <f t="shared" si="20"/>
        <v>1.1112712135766891</v>
      </c>
      <c r="AB78" s="15">
        <f t="shared" si="64"/>
        <v>6.5301440007437095E-2</v>
      </c>
      <c r="AC78" s="15">
        <f t="shared" si="65"/>
        <v>0.19911376065063596</v>
      </c>
      <c r="AD78" s="15">
        <f t="shared" si="66"/>
        <v>5.6805049496453201E-2</v>
      </c>
      <c r="AE78" s="15">
        <f t="shared" si="67"/>
        <v>0.75259571905771305</v>
      </c>
      <c r="AF78" s="2"/>
      <c r="AG78" s="2"/>
      <c r="AH78" s="2"/>
      <c r="AI78" s="2"/>
      <c r="AJ78" s="2"/>
      <c r="AK78" s="2"/>
      <c r="AL78" s="7"/>
      <c r="AM78" s="8"/>
      <c r="AN78" s="9"/>
    </row>
    <row r="79" spans="1:40" ht="24.6" customHeight="1">
      <c r="A79" s="2"/>
      <c r="B79" s="2"/>
      <c r="C79" s="2"/>
      <c r="D79" s="2"/>
      <c r="E79" s="2"/>
      <c r="F79" s="14">
        <f t="shared" si="47"/>
        <v>23.163669612922888</v>
      </c>
      <c r="G79" s="14">
        <v>76</v>
      </c>
      <c r="H79" s="14">
        <f t="shared" si="48"/>
        <v>4.7066492829204698</v>
      </c>
      <c r="I79" s="14">
        <f t="shared" si="49"/>
        <v>5.4286188720345262E-2</v>
      </c>
      <c r="J79" s="14">
        <f t="shared" si="50"/>
        <v>6.7532564469162934E-2</v>
      </c>
      <c r="K79" s="14">
        <f t="shared" si="51"/>
        <v>0.99771707048452285</v>
      </c>
      <c r="L79" s="14">
        <f t="shared" si="5"/>
        <v>2.0419999999999998</v>
      </c>
      <c r="M79" s="14">
        <f t="shared" si="52"/>
        <v>1.3856549670868128E-2</v>
      </c>
      <c r="N79" s="14">
        <f t="shared" si="53"/>
        <v>2.2724825152282538E-2</v>
      </c>
      <c r="O79" s="14">
        <f t="shared" si="54"/>
        <v>0.33510847337394067</v>
      </c>
      <c r="P79" s="21">
        <f t="shared" si="55"/>
        <v>4.9057153330114662E-3</v>
      </c>
      <c r="Q79" s="22">
        <f t="shared" si="56"/>
        <v>2.7630540485294005E-2</v>
      </c>
      <c r="R79" s="22">
        <f t="shared" si="57"/>
        <v>0.36353319202323309</v>
      </c>
      <c r="S79" s="22">
        <f t="shared" si="12"/>
        <v>1</v>
      </c>
      <c r="T79" s="20">
        <f t="shared" si="58"/>
        <v>5.5643343438353886E-2</v>
      </c>
      <c r="U79" s="15">
        <f t="shared" si="59"/>
        <v>5.5516313607278635E-2</v>
      </c>
      <c r="V79" s="15">
        <f t="shared" si="60"/>
        <v>0.16432962537130308</v>
      </c>
      <c r="W79" s="15">
        <f t="shared" si="16"/>
        <v>1.0664560086896415</v>
      </c>
      <c r="X79" s="15">
        <f t="shared" si="61"/>
        <v>6.2502181188785935E-2</v>
      </c>
      <c r="Y79" s="15">
        <f t="shared" si="62"/>
        <v>0.187256391138514</v>
      </c>
      <c r="Z79" s="15">
        <f t="shared" si="63"/>
        <v>0.18103929150472148</v>
      </c>
      <c r="AA79" s="15">
        <f t="shared" si="20"/>
        <v>1.1112712135766891</v>
      </c>
      <c r="AB79" s="15">
        <f t="shared" si="64"/>
        <v>6.5128682453760259E-2</v>
      </c>
      <c r="AC79" s="15">
        <f t="shared" si="65"/>
        <v>0.19836480326183104</v>
      </c>
      <c r="AD79" s="15">
        <f t="shared" si="66"/>
        <v>5.8175635293253321E-2</v>
      </c>
      <c r="AE79" s="15">
        <f t="shared" si="67"/>
        <v>0.76707774419251085</v>
      </c>
      <c r="AF79" s="2"/>
      <c r="AG79" s="2"/>
      <c r="AH79" s="2"/>
      <c r="AI79" s="2"/>
      <c r="AJ79" s="2"/>
      <c r="AK79" s="2"/>
      <c r="AL79" s="7"/>
      <c r="AM79" s="8"/>
      <c r="AN79" s="9"/>
    </row>
    <row r="80" spans="1:40" ht="24.6" customHeight="1">
      <c r="A80" s="2"/>
      <c r="B80" s="2"/>
      <c r="C80" s="2"/>
      <c r="D80" s="2"/>
      <c r="E80" s="2"/>
      <c r="F80" s="14">
        <f t="shared" si="47"/>
        <v>23.468454739408717</v>
      </c>
      <c r="G80" s="14">
        <v>77</v>
      </c>
      <c r="H80" s="14">
        <f t="shared" si="48"/>
        <v>4.7685788787483698</v>
      </c>
      <c r="I80" s="14">
        <f t="shared" si="49"/>
        <v>5.4144447389118507E-2</v>
      </c>
      <c r="J80" s="14">
        <f t="shared" si="50"/>
        <v>6.8421150843757189E-2</v>
      </c>
      <c r="K80" s="14">
        <f t="shared" si="51"/>
        <v>0.99765652712605246</v>
      </c>
      <c r="L80" s="14">
        <f t="shared" si="5"/>
        <v>2.0419999999999998</v>
      </c>
      <c r="M80" s="14">
        <f t="shared" si="52"/>
        <v>1.3820370196072497E-2</v>
      </c>
      <c r="N80" s="14">
        <f t="shared" si="53"/>
        <v>2.2640426225986828E-2</v>
      </c>
      <c r="O80" s="14">
        <f t="shared" si="54"/>
        <v>0.32646087741741964</v>
      </c>
      <c r="P80" s="21">
        <f t="shared" si="55"/>
        <v>4.6557945967129017E-3</v>
      </c>
      <c r="Q80" s="22">
        <f t="shared" si="56"/>
        <v>2.7296220822699731E-2</v>
      </c>
      <c r="R80" s="22">
        <f t="shared" si="57"/>
        <v>0.36864765713841524</v>
      </c>
      <c r="S80" s="22">
        <f t="shared" si="12"/>
        <v>1</v>
      </c>
      <c r="T80" s="20">
        <f t="shared" si="58"/>
        <v>5.5498058573846466E-2</v>
      </c>
      <c r="U80" s="15">
        <f t="shared" si="59"/>
        <v>5.5368000379021905E-2</v>
      </c>
      <c r="V80" s="15">
        <f t="shared" si="60"/>
        <v>0.16823189996914942</v>
      </c>
      <c r="W80" s="15">
        <f t="shared" si="16"/>
        <v>1.0664560086896415</v>
      </c>
      <c r="X80" s="15">
        <f t="shared" si="61"/>
        <v>6.2338987887227922E-2</v>
      </c>
      <c r="Y80" s="15">
        <f t="shared" si="62"/>
        <v>0.18656092975440244</v>
      </c>
      <c r="Z80" s="15">
        <f t="shared" si="63"/>
        <v>0.18534961170483816</v>
      </c>
      <c r="AA80" s="15">
        <f t="shared" si="20"/>
        <v>1.1112712135766891</v>
      </c>
      <c r="AB80" s="15">
        <f t="shared" si="64"/>
        <v>6.4958631352925081E-2</v>
      </c>
      <c r="AC80" s="15">
        <f t="shared" si="65"/>
        <v>0.19762808576024546</v>
      </c>
      <c r="AD80" s="15">
        <f t="shared" si="66"/>
        <v>5.9560724761263034E-2</v>
      </c>
      <c r="AE80" s="15">
        <f t="shared" si="67"/>
        <v>0.7817898935736658</v>
      </c>
      <c r="AF80" s="2"/>
      <c r="AG80" s="2"/>
      <c r="AH80" s="2"/>
      <c r="AI80" s="2"/>
      <c r="AJ80" s="2"/>
      <c r="AK80" s="2"/>
      <c r="AL80" s="7"/>
      <c r="AM80" s="8"/>
      <c r="AN80" s="9"/>
    </row>
    <row r="81" spans="1:40" ht="24.6" customHeight="1">
      <c r="A81" s="2"/>
      <c r="B81" s="2"/>
      <c r="C81" s="2"/>
      <c r="D81" s="2"/>
      <c r="E81" s="2"/>
      <c r="F81" s="14">
        <f t="shared" si="47"/>
        <v>23.773239865894542</v>
      </c>
      <c r="G81" s="14">
        <v>78</v>
      </c>
      <c r="H81" s="14">
        <f t="shared" si="48"/>
        <v>4.8305084745762707</v>
      </c>
      <c r="I81" s="14">
        <f t="shared" si="49"/>
        <v>5.4004897987953542E-2</v>
      </c>
      <c r="J81" s="14">
        <f t="shared" si="50"/>
        <v>6.930973721835143E-2</v>
      </c>
      <c r="K81" s="14">
        <f t="shared" si="51"/>
        <v>0.99759518860443741</v>
      </c>
      <c r="L81" s="14">
        <f t="shared" si="5"/>
        <v>2.0419999999999998</v>
      </c>
      <c r="M81" s="14">
        <f t="shared" si="52"/>
        <v>1.378475021142514E-2</v>
      </c>
      <c r="N81" s="14">
        <f t="shared" si="53"/>
        <v>2.2557388039708765E-2</v>
      </c>
      <c r="O81" s="14">
        <f t="shared" si="54"/>
        <v>0.31814374461010542</v>
      </c>
      <c r="P81" s="21">
        <f t="shared" si="55"/>
        <v>4.4215882949313152E-3</v>
      </c>
      <c r="Q81" s="22">
        <f t="shared" si="56"/>
        <v>2.6978976334640081E-2</v>
      </c>
      <c r="R81" s="22">
        <f t="shared" si="57"/>
        <v>0.37388856035879392</v>
      </c>
      <c r="S81" s="22">
        <f t="shared" si="12"/>
        <v>1</v>
      </c>
      <c r="T81" s="20">
        <f t="shared" si="58"/>
        <v>5.5355020437652377E-2</v>
      </c>
      <c r="U81" s="15">
        <f t="shared" si="59"/>
        <v>5.522190205370231E-2</v>
      </c>
      <c r="V81" s="15">
        <f t="shared" si="60"/>
        <v>0.17217441931064739</v>
      </c>
      <c r="W81" s="15">
        <f t="shared" si="16"/>
        <v>1.0664560086896415</v>
      </c>
      <c r="X81" s="15">
        <f t="shared" si="61"/>
        <v>6.217831825537494E-2</v>
      </c>
      <c r="Y81" s="15">
        <f t="shared" si="62"/>
        <v>0.18587668109748565</v>
      </c>
      <c r="Z81" s="15">
        <f t="shared" si="63"/>
        <v>0.18970494866009438</v>
      </c>
      <c r="AA81" s="15">
        <f t="shared" si="20"/>
        <v>1.1112712135766891</v>
      </c>
      <c r="AB81" s="15">
        <f t="shared" si="64"/>
        <v>6.479120997284063E-2</v>
      </c>
      <c r="AC81" s="15">
        <f t="shared" si="65"/>
        <v>0.19690324614656809</v>
      </c>
      <c r="AD81" s="15">
        <f t="shared" si="66"/>
        <v>6.0960280030079403E-2</v>
      </c>
      <c r="AE81" s="15">
        <f t="shared" si="67"/>
        <v>0.796728208359615</v>
      </c>
      <c r="AF81" s="2"/>
      <c r="AG81" s="2"/>
      <c r="AH81" s="2"/>
      <c r="AI81" s="2"/>
      <c r="AJ81" s="2"/>
      <c r="AK81" s="2"/>
      <c r="AL81" s="7"/>
      <c r="AM81" s="8"/>
      <c r="AN81" s="9"/>
    </row>
    <row r="82" spans="1:40" ht="24.6" customHeight="1">
      <c r="A82" s="2"/>
      <c r="B82" s="2"/>
      <c r="C82" s="2"/>
      <c r="D82" s="2"/>
      <c r="E82" s="2"/>
      <c r="F82" s="14">
        <f t="shared" si="47"/>
        <v>24.078024992380371</v>
      </c>
      <c r="G82" s="14">
        <v>79</v>
      </c>
      <c r="H82" s="14">
        <f t="shared" si="48"/>
        <v>4.8924380704041717</v>
      </c>
      <c r="I82" s="14">
        <f t="shared" si="49"/>
        <v>5.3867479162969398E-2</v>
      </c>
      <c r="J82" s="14">
        <f t="shared" si="50"/>
        <v>7.0198323592945686E-2</v>
      </c>
      <c r="K82" s="14">
        <f t="shared" si="51"/>
        <v>0.99753305477299359</v>
      </c>
      <c r="L82" s="14">
        <f t="shared" si="5"/>
        <v>2.0419999999999998</v>
      </c>
      <c r="M82" s="14">
        <f t="shared" si="52"/>
        <v>1.3749674056347938E-2</v>
      </c>
      <c r="N82" s="14">
        <f t="shared" si="53"/>
        <v>2.2475670853216976E-2</v>
      </c>
      <c r="O82" s="14">
        <f t="shared" si="54"/>
        <v>0.31014044899982074</v>
      </c>
      <c r="P82" s="21">
        <f t="shared" si="55"/>
        <v>4.2019254939630836E-3</v>
      </c>
      <c r="Q82" s="22">
        <f t="shared" si="56"/>
        <v>2.667759634718006E-2</v>
      </c>
      <c r="R82" s="22">
        <f t="shared" si="57"/>
        <v>0.37925244086683085</v>
      </c>
      <c r="S82" s="22">
        <f t="shared" si="12"/>
        <v>1</v>
      </c>
      <c r="T82" s="20">
        <f t="shared" si="58"/>
        <v>5.5214166142043629E-2</v>
      </c>
      <c r="U82" s="15">
        <f t="shared" si="59"/>
        <v>5.5077955818416374E-2</v>
      </c>
      <c r="V82" s="15">
        <f t="shared" si="60"/>
        <v>0.17615706108191512</v>
      </c>
      <c r="W82" s="15">
        <f t="shared" si="16"/>
        <v>1.0664560086896415</v>
      </c>
      <c r="X82" s="15">
        <f t="shared" si="61"/>
        <v>6.2020101653687265E-2</v>
      </c>
      <c r="Y82" s="15">
        <f t="shared" si="62"/>
        <v>0.18520331770155612</v>
      </c>
      <c r="Z82" s="15">
        <f t="shared" si="63"/>
        <v>0.194105186342523</v>
      </c>
      <c r="AA82" s="15">
        <f t="shared" si="20"/>
        <v>1.1112712135766891</v>
      </c>
      <c r="AB82" s="15">
        <f t="shared" si="64"/>
        <v>6.4626344705513303E-2</v>
      </c>
      <c r="AC82" s="15">
        <f t="shared" si="65"/>
        <v>0.19618993752866096</v>
      </c>
      <c r="AD82" s="15">
        <f t="shared" si="66"/>
        <v>6.2374263814974629E-2</v>
      </c>
      <c r="AE82" s="15">
        <f t="shared" si="67"/>
        <v>0.81188895210624357</v>
      </c>
      <c r="AF82" s="2"/>
      <c r="AG82" s="2"/>
      <c r="AH82" s="2"/>
      <c r="AI82" s="2"/>
      <c r="AJ82" s="2"/>
      <c r="AK82" s="2"/>
      <c r="AL82" s="7"/>
      <c r="AM82" s="8"/>
      <c r="AN82" s="9"/>
    </row>
    <row r="83" spans="1:40" ht="24.6" customHeight="1">
      <c r="A83" s="2"/>
      <c r="B83" s="2"/>
      <c r="C83" s="2"/>
      <c r="D83" s="2"/>
      <c r="E83" s="2"/>
      <c r="F83" s="14">
        <f t="shared" si="47"/>
        <v>24.3828101188662</v>
      </c>
      <c r="G83" s="14">
        <v>80</v>
      </c>
      <c r="H83" s="14">
        <f t="shared" si="48"/>
        <v>4.9543676662320735</v>
      </c>
      <c r="I83" s="14">
        <f t="shared" si="49"/>
        <v>5.3732132026884073E-2</v>
      </c>
      <c r="J83" s="14">
        <f t="shared" si="50"/>
        <v>7.1086909967539941E-2</v>
      </c>
      <c r="K83" s="14">
        <f t="shared" si="51"/>
        <v>0.99747012548309777</v>
      </c>
      <c r="L83" s="14">
        <f t="shared" si="5"/>
        <v>2.0419999999999998</v>
      </c>
      <c r="M83" s="14">
        <f t="shared" si="52"/>
        <v>1.3715126699862159E-2</v>
      </c>
      <c r="N83" s="14">
        <f t="shared" si="53"/>
        <v>2.2395236563936518E-2</v>
      </c>
      <c r="O83" s="14">
        <f t="shared" si="54"/>
        <v>0.30243539721998147</v>
      </c>
      <c r="P83" s="23">
        <f t="shared" si="55"/>
        <v>3.9957357994586714E-3</v>
      </c>
      <c r="Q83" s="24">
        <f t="shared" si="56"/>
        <v>2.6390972363395188E-2</v>
      </c>
      <c r="R83" s="24">
        <f t="shared" si="57"/>
        <v>0.38473604022473135</v>
      </c>
      <c r="S83" s="24">
        <f t="shared" si="12"/>
        <v>1</v>
      </c>
      <c r="T83" s="20">
        <f t="shared" si="58"/>
        <v>5.5075435327556169E-2</v>
      </c>
      <c r="U83" s="15">
        <f t="shared" si="59"/>
        <v>5.4936101387213686E-2</v>
      </c>
      <c r="V83" s="15">
        <f t="shared" si="60"/>
        <v>0.1801797044051785</v>
      </c>
      <c r="W83" s="15">
        <f t="shared" si="16"/>
        <v>1.0664560086896415</v>
      </c>
      <c r="X83" s="15">
        <f t="shared" si="61"/>
        <v>6.186427028253378E-2</v>
      </c>
      <c r="Y83" s="15">
        <f t="shared" si="62"/>
        <v>0.18454052559497147</v>
      </c>
      <c r="Z83" s="15">
        <f t="shared" si="63"/>
        <v>0.19855021049572449</v>
      </c>
      <c r="AA83" s="15">
        <f t="shared" si="20"/>
        <v>1.1112712135766891</v>
      </c>
      <c r="AB83" s="15">
        <f t="shared" si="64"/>
        <v>6.4463964902198384E-2</v>
      </c>
      <c r="AC83" s="15">
        <f t="shared" si="65"/>
        <v>0.19548782730947545</v>
      </c>
      <c r="AD83" s="15">
        <f t="shared" si="66"/>
        <v>6.3802639400501113E-2</v>
      </c>
      <c r="AE83" s="15">
        <f t="shared" si="67"/>
        <v>0.82726859452613544</v>
      </c>
      <c r="AF83" s="2"/>
      <c r="AG83" s="2"/>
      <c r="AH83" s="2"/>
      <c r="AI83" s="2"/>
      <c r="AJ83" s="2"/>
      <c r="AK83" s="2"/>
      <c r="AL83" s="7"/>
      <c r="AM83" s="8"/>
      <c r="AN83" s="9"/>
    </row>
    <row r="84" spans="1:40" ht="24.6" customHeight="1">
      <c r="A84" s="2"/>
      <c r="B84" s="2"/>
      <c r="C84" s="2"/>
      <c r="D84" s="2"/>
      <c r="E84" s="2"/>
      <c r="F84" s="14">
        <f t="shared" si="47"/>
        <v>24.687595245352025</v>
      </c>
      <c r="G84" s="14">
        <v>81</v>
      </c>
      <c r="H84" s="14">
        <f t="shared" si="48"/>
        <v>5.0162972620599744</v>
      </c>
      <c r="I84" s="14">
        <f t="shared" si="49"/>
        <v>5.3598800030474965E-2</v>
      </c>
      <c r="J84" s="14">
        <f t="shared" si="50"/>
        <v>7.1975496342134182E-2</v>
      </c>
      <c r="K84" s="14">
        <f t="shared" si="51"/>
        <v>0.99740640058418684</v>
      </c>
      <c r="L84" s="14">
        <f t="shared" si="5"/>
        <v>2.0419999999999998</v>
      </c>
      <c r="M84" s="14">
        <f t="shared" si="52"/>
        <v>1.3681093707778733E-2</v>
      </c>
      <c r="N84" s="14">
        <f t="shared" si="53"/>
        <v>2.2316048620008203E-2</v>
      </c>
      <c r="O84" s="14">
        <f t="shared" si="54"/>
        <v>0.29501395247795781</v>
      </c>
      <c r="P84" s="14">
        <f t="shared" si="55"/>
        <v>3.8020396105391428E-3</v>
      </c>
      <c r="Q84" s="14">
        <f t="shared" si="56"/>
        <v>2.6118088230547346E-2</v>
      </c>
      <c r="R84" s="14">
        <f t="shared" si="57"/>
        <v>0.39033628762723388</v>
      </c>
      <c r="S84" s="14">
        <f t="shared" si="12"/>
        <v>1</v>
      </c>
      <c r="T84" s="15">
        <f t="shared" si="58"/>
        <v>5.4938770031236837E-2</v>
      </c>
      <c r="U84" s="15">
        <f t="shared" si="59"/>
        <v>5.4796280869378329E-2</v>
      </c>
      <c r="V84" s="15">
        <f t="shared" si="60"/>
        <v>0.18424222979456253</v>
      </c>
      <c r="W84" s="15">
        <f t="shared" si="16"/>
        <v>1.0664560086896415</v>
      </c>
      <c r="X84" s="15">
        <f t="shared" si="61"/>
        <v>6.1710759034198502E-2</v>
      </c>
      <c r="Y84" s="15">
        <f t="shared" si="62"/>
        <v>0.18388800358424845</v>
      </c>
      <c r="Z84" s="15">
        <f t="shared" si="63"/>
        <v>0.20303990858589827</v>
      </c>
      <c r="AA84" s="15">
        <f t="shared" si="20"/>
        <v>1.1112712135766891</v>
      </c>
      <c r="AB84" s="15">
        <f t="shared" si="64"/>
        <v>6.4304002719187348E-2</v>
      </c>
      <c r="AC84" s="15">
        <f t="shared" si="65"/>
        <v>0.19479659642814678</v>
      </c>
      <c r="AD84" s="15">
        <f t="shared" si="66"/>
        <v>6.5245370624755536E-2</v>
      </c>
      <c r="AE84" s="15">
        <f t="shared" si="67"/>
        <v>0.84286379663245026</v>
      </c>
      <c r="AF84" s="2"/>
      <c r="AG84" s="2"/>
      <c r="AH84" s="2"/>
      <c r="AI84" s="2"/>
      <c r="AJ84" s="2"/>
      <c r="AK84" s="2"/>
      <c r="AL84" s="7"/>
      <c r="AM84" s="8"/>
      <c r="AN84" s="9"/>
    </row>
    <row r="85" spans="1:40" ht="24.6" customHeight="1">
      <c r="A85" s="2"/>
      <c r="B85" s="2"/>
      <c r="C85" s="2"/>
      <c r="D85" s="2"/>
      <c r="E85" s="2"/>
      <c r="F85" s="14">
        <f t="shared" si="47"/>
        <v>24.992380371837854</v>
      </c>
      <c r="G85" s="14">
        <v>82</v>
      </c>
      <c r="H85" s="14">
        <f t="shared" si="48"/>
        <v>5.0782268578878744</v>
      </c>
      <c r="I85" s="14">
        <f t="shared" si="49"/>
        <v>5.346742884223122E-2</v>
      </c>
      <c r="J85" s="14">
        <f t="shared" si="50"/>
        <v>7.2864082716728437E-2</v>
      </c>
      <c r="K85" s="14">
        <f t="shared" si="51"/>
        <v>0.997341879923755</v>
      </c>
      <c r="L85" s="14">
        <f t="shared" si="5"/>
        <v>2.0419999999999998</v>
      </c>
      <c r="M85" s="14">
        <f t="shared" si="52"/>
        <v>1.3647561211979518E-2</v>
      </c>
      <c r="N85" s="14">
        <f t="shared" si="53"/>
        <v>2.2238071938971427E-2</v>
      </c>
      <c r="O85" s="14">
        <f t="shared" si="54"/>
        <v>0.28786236499224882</v>
      </c>
      <c r="P85" s="14">
        <f t="shared" si="55"/>
        <v>3.6199394239690452E-3</v>
      </c>
      <c r="Q85" s="14">
        <f t="shared" si="56"/>
        <v>2.5858011362940473E-2</v>
      </c>
      <c r="R85" s="14">
        <f t="shared" si="57"/>
        <v>0.39605028640084433</v>
      </c>
      <c r="S85" s="14">
        <f t="shared" si="12"/>
        <v>1</v>
      </c>
      <c r="T85" s="15">
        <f t="shared" si="58"/>
        <v>5.4804114563286994E-2</v>
      </c>
      <c r="U85" s="15">
        <f t="shared" si="59"/>
        <v>5.4658438646105492E-2</v>
      </c>
      <c r="V85" s="15">
        <f t="shared" si="60"/>
        <v>0.18834451911364361</v>
      </c>
      <c r="W85" s="15">
        <f t="shared" si="16"/>
        <v>1.0664560086896415</v>
      </c>
      <c r="X85" s="15">
        <f t="shared" si="61"/>
        <v>6.155950535431879E-2</v>
      </c>
      <c r="Y85" s="15">
        <f t="shared" si="62"/>
        <v>0.18324546258399613</v>
      </c>
      <c r="Z85" s="15">
        <f t="shared" si="63"/>
        <v>0.20757416975481832</v>
      </c>
      <c r="AA85" s="15">
        <f t="shared" si="20"/>
        <v>1.1112712135766891</v>
      </c>
      <c r="AB85" s="15">
        <f t="shared" si="64"/>
        <v>6.4146392973423547E-2</v>
      </c>
      <c r="AC85" s="15">
        <f t="shared" si="65"/>
        <v>0.19411593865017859</v>
      </c>
      <c r="AD85" s="15">
        <f t="shared" si="66"/>
        <v>6.6702421864268252E-2</v>
      </c>
      <c r="AE85" s="15">
        <f t="shared" si="67"/>
        <v>0.85867139713357454</v>
      </c>
      <c r="AF85" s="2"/>
      <c r="AG85" s="2"/>
      <c r="AH85" s="2"/>
      <c r="AI85" s="2"/>
      <c r="AJ85" s="2"/>
      <c r="AK85" s="2"/>
      <c r="AL85" s="7"/>
      <c r="AM85" s="8"/>
      <c r="AN85" s="9"/>
    </row>
    <row r="86" spans="1:40" ht="24.6" customHeight="1">
      <c r="A86" s="2"/>
      <c r="B86" s="2"/>
      <c r="C86" s="2"/>
      <c r="D86" s="2"/>
      <c r="E86" s="2"/>
      <c r="F86" s="14">
        <f t="shared" si="47"/>
        <v>25.297165498323682</v>
      </c>
      <c r="G86" s="14">
        <v>83</v>
      </c>
      <c r="H86" s="14">
        <f t="shared" si="48"/>
        <v>5.1401564537157753</v>
      </c>
      <c r="I86" s="14">
        <f t="shared" si="49"/>
        <v>5.3337966235582783E-2</v>
      </c>
      <c r="J86" s="14">
        <f t="shared" si="50"/>
        <v>7.3752669091322692E-2</v>
      </c>
      <c r="K86" s="14">
        <f t="shared" si="51"/>
        <v>0.99727656334735237</v>
      </c>
      <c r="L86" s="14">
        <f t="shared" si="5"/>
        <v>2.0419999999999998</v>
      </c>
      <c r="M86" s="14">
        <f t="shared" si="52"/>
        <v>1.3614515881632504E-2</v>
      </c>
      <c r="N86" s="14">
        <f t="shared" si="53"/>
        <v>2.2161272831643267E-2</v>
      </c>
      <c r="O86" s="14">
        <f t="shared" si="54"/>
        <v>0.28096770826068818</v>
      </c>
      <c r="P86" s="14">
        <f t="shared" si="55"/>
        <v>3.4486120641694647E-3</v>
      </c>
      <c r="Q86" s="14">
        <f t="shared" si="56"/>
        <v>2.5609884895812732E-2</v>
      </c>
      <c r="R86" s="14">
        <f t="shared" si="57"/>
        <v>0.40187530163030044</v>
      </c>
      <c r="S86" s="14">
        <f t="shared" si="12"/>
        <v>1</v>
      </c>
      <c r="T86" s="15">
        <f t="shared" si="58"/>
        <v>5.4671415391472349E-2</v>
      </c>
      <c r="U86" s="15">
        <f t="shared" si="59"/>
        <v>5.4522521254943092E-2</v>
      </c>
      <c r="V86" s="15">
        <f t="shared" si="60"/>
        <v>0.1924864555346727</v>
      </c>
      <c r="W86" s="15">
        <f t="shared" si="16"/>
        <v>1.0664560086896415</v>
      </c>
      <c r="X86" s="15">
        <f t="shared" si="61"/>
        <v>6.1410449112046982E-2</v>
      </c>
      <c r="Y86" s="15">
        <f t="shared" si="62"/>
        <v>0.18261262498966663</v>
      </c>
      <c r="Z86" s="15">
        <f t="shared" si="63"/>
        <v>0.21215288477465338</v>
      </c>
      <c r="AA86" s="15">
        <f t="shared" si="20"/>
        <v>1.1112712135766891</v>
      </c>
      <c r="AB86" s="15">
        <f t="shared" si="64"/>
        <v>6.3991073007207494E-2</v>
      </c>
      <c r="AC86" s="15">
        <f t="shared" si="65"/>
        <v>0.19344555990298265</v>
      </c>
      <c r="AD86" s="15">
        <f t="shared" si="66"/>
        <v>6.8173758019484693E-2</v>
      </c>
      <c r="AE86" s="15">
        <f t="shared" si="67"/>
        <v>0.87468839995911118</v>
      </c>
      <c r="AF86" s="2"/>
      <c r="AG86" s="2"/>
      <c r="AH86" s="2"/>
      <c r="AI86" s="2"/>
      <c r="AJ86" s="2"/>
      <c r="AK86" s="2"/>
      <c r="AL86" s="7"/>
      <c r="AM86" s="8"/>
      <c r="AN86" s="9"/>
    </row>
    <row r="87" spans="1:40" ht="24.6" customHeight="1">
      <c r="A87" s="2"/>
      <c r="B87" s="2"/>
      <c r="C87" s="2"/>
      <c r="D87" s="2"/>
      <c r="E87" s="2"/>
      <c r="F87" s="14">
        <f t="shared" si="47"/>
        <v>25.601950624809508</v>
      </c>
      <c r="G87" s="14">
        <v>84</v>
      </c>
      <c r="H87" s="14">
        <f t="shared" si="48"/>
        <v>5.2020860495436763</v>
      </c>
      <c r="I87" s="14">
        <f t="shared" si="49"/>
        <v>5.3210361983144445E-2</v>
      </c>
      <c r="J87" s="14">
        <f t="shared" si="50"/>
        <v>7.4641255465916934E-2</v>
      </c>
      <c r="K87" s="14">
        <f t="shared" si="51"/>
        <v>0.99721045069858338</v>
      </c>
      <c r="L87" s="14">
        <f t="shared" si="5"/>
        <v>2.0419999999999998</v>
      </c>
      <c r="M87" s="14">
        <f t="shared" si="52"/>
        <v>1.3581944896197618E-2</v>
      </c>
      <c r="N87" s="14">
        <f t="shared" si="53"/>
        <v>2.2085618930803574E-2</v>
      </c>
      <c r="O87" s="14">
        <f t="shared" si="54"/>
        <v>0.27431782060769289</v>
      </c>
      <c r="P87" s="14">
        <f t="shared" si="55"/>
        <v>3.2873017308291661E-3</v>
      </c>
      <c r="Q87" s="14">
        <f t="shared" si="56"/>
        <v>2.5372920661632742E-2</v>
      </c>
      <c r="R87" s="14">
        <f t="shared" si="57"/>
        <v>0.40780874880573298</v>
      </c>
      <c r="S87" s="14">
        <f t="shared" si="12"/>
        <v>1</v>
      </c>
      <c r="T87" s="15">
        <f t="shared" si="58"/>
        <v>5.4540621032723051E-2</v>
      </c>
      <c r="U87" s="15">
        <f t="shared" si="59"/>
        <v>5.438847728142239E-2</v>
      </c>
      <c r="V87" s="15">
        <f t="shared" si="60"/>
        <v>0.19666792349938381</v>
      </c>
      <c r="W87" s="15">
        <f t="shared" si="16"/>
        <v>1.0664560086896415</v>
      </c>
      <c r="X87" s="15">
        <f t="shared" si="61"/>
        <v>6.1263532478288689E-2</v>
      </c>
      <c r="Y87" s="15">
        <f t="shared" si="62"/>
        <v>0.18198922408990797</v>
      </c>
      <c r="Z87" s="15">
        <f t="shared" si="63"/>
        <v>0.21677594600453742</v>
      </c>
      <c r="AA87" s="15">
        <f t="shared" si="20"/>
        <v>1.1112712135766891</v>
      </c>
      <c r="AB87" s="15">
        <f t="shared" si="64"/>
        <v>6.3837982561318604E-2</v>
      </c>
      <c r="AC87" s="15">
        <f t="shared" si="65"/>
        <v>0.19278517765337275</v>
      </c>
      <c r="AD87" s="15">
        <f t="shared" si="66"/>
        <v>6.9659344500809905E-2</v>
      </c>
      <c r="AE87" s="15">
        <f t="shared" si="67"/>
        <v>0.89091196281046414</v>
      </c>
      <c r="AF87" s="2"/>
      <c r="AG87" s="2"/>
      <c r="AH87" s="2"/>
      <c r="AI87" s="2"/>
      <c r="AJ87" s="2"/>
      <c r="AK87" s="2"/>
      <c r="AL87" s="7"/>
      <c r="AM87" s="8"/>
      <c r="AN87" s="9"/>
    </row>
    <row r="88" spans="1:40" ht="24.6" customHeight="1">
      <c r="A88" s="2"/>
      <c r="B88" s="2"/>
      <c r="C88" s="2"/>
      <c r="D88" s="2"/>
      <c r="E88" s="2"/>
      <c r="F88" s="14">
        <f t="shared" si="47"/>
        <v>25.906735751295336</v>
      </c>
      <c r="G88" s="14">
        <v>85</v>
      </c>
      <c r="H88" s="14">
        <f t="shared" si="48"/>
        <v>5.2640156453715781</v>
      </c>
      <c r="I88" s="14">
        <f t="shared" si="49"/>
        <v>5.308456775746058E-2</v>
      </c>
      <c r="J88" s="14">
        <f t="shared" si="50"/>
        <v>7.5529841840511189E-2</v>
      </c>
      <c r="K88" s="14">
        <f t="shared" si="51"/>
        <v>0.99714354181910403</v>
      </c>
      <c r="L88" s="14">
        <f t="shared" si="5"/>
        <v>2.0419999999999998</v>
      </c>
      <c r="M88" s="14">
        <f t="shared" si="52"/>
        <v>1.3549835920091811E-2</v>
      </c>
      <c r="N88" s="14">
        <f t="shared" si="53"/>
        <v>2.2011079124329425E-2</v>
      </c>
      <c r="O88" s="14">
        <f t="shared" si="54"/>
        <v>0.26790125151666172</v>
      </c>
      <c r="P88" s="14">
        <f t="shared" si="55"/>
        <v>3.1353137696306719E-3</v>
      </c>
      <c r="Q88" s="14">
        <f t="shared" si="56"/>
        <v>2.5146392893960097E-2</v>
      </c>
      <c r="R88" s="14">
        <f t="shared" si="57"/>
        <v>0.41384818339519641</v>
      </c>
      <c r="S88" s="14">
        <f t="shared" si="12"/>
        <v>1</v>
      </c>
      <c r="T88" s="15">
        <f t="shared" si="58"/>
        <v>5.441168195139709E-2</v>
      </c>
      <c r="U88" s="15">
        <f t="shared" si="59"/>
        <v>5.4256257257350712E-2</v>
      </c>
      <c r="V88" s="15">
        <f t="shared" si="60"/>
        <v>0.20088880868130793</v>
      </c>
      <c r="W88" s="15">
        <f t="shared" si="16"/>
        <v>1.0664560086896415</v>
      </c>
      <c r="X88" s="15">
        <f t="shared" si="61"/>
        <v>6.1118699811425682E-2</v>
      </c>
      <c r="Y88" s="15">
        <f t="shared" si="62"/>
        <v>0.18137500351558103</v>
      </c>
      <c r="Z88" s="15">
        <f t="shared" si="63"/>
        <v>0.22144324734880291</v>
      </c>
      <c r="AA88" s="15">
        <f t="shared" si="20"/>
        <v>1.1112712135766891</v>
      </c>
      <c r="AB88" s="15">
        <f t="shared" si="64"/>
        <v>6.3687063655935752E-2</v>
      </c>
      <c r="AC88" s="15">
        <f t="shared" si="65"/>
        <v>0.1921345203238955</v>
      </c>
      <c r="AD88" s="15">
        <f t="shared" si="66"/>
        <v>7.1159147215187082E-2</v>
      </c>
      <c r="AE88" s="15">
        <f t="shared" si="67"/>
        <v>0.90733938664049441</v>
      </c>
      <c r="AF88" s="2"/>
      <c r="AG88" s="2"/>
      <c r="AH88" s="2"/>
      <c r="AI88" s="2"/>
      <c r="AJ88" s="2"/>
      <c r="AK88" s="2"/>
      <c r="AL88" s="7"/>
      <c r="AM88" s="8"/>
      <c r="AN88" s="9"/>
    </row>
    <row r="89" spans="1:40" ht="24.6" customHeight="1">
      <c r="A89" s="2"/>
      <c r="B89" s="2"/>
      <c r="C89" s="2"/>
      <c r="D89" s="2"/>
      <c r="E89" s="2"/>
      <c r="F89" s="14">
        <f t="shared" si="47"/>
        <v>26.211520877781162</v>
      </c>
      <c r="G89" s="14">
        <v>86</v>
      </c>
      <c r="H89" s="14">
        <f t="shared" si="48"/>
        <v>5.325945241199479</v>
      </c>
      <c r="I89" s="14">
        <f t="shared" si="49"/>
        <v>5.2960537037779795E-2</v>
      </c>
      <c r="J89" s="14">
        <f t="shared" si="50"/>
        <v>7.641842821510543E-2</v>
      </c>
      <c r="K89" s="14">
        <f t="shared" si="51"/>
        <v>0.9970758365486212</v>
      </c>
      <c r="L89" s="14">
        <f t="shared" si="5"/>
        <v>2.0419999999999998</v>
      </c>
      <c r="M89" s="14">
        <f t="shared" si="52"/>
        <v>1.3518177078893292E-2</v>
      </c>
      <c r="N89" s="14">
        <f t="shared" si="53"/>
        <v>2.1937623492452672E-2</v>
      </c>
      <c r="O89" s="14">
        <f t="shared" si="54"/>
        <v>0.2617072123050137</v>
      </c>
      <c r="P89" s="14">
        <f t="shared" si="55"/>
        <v>2.9920090834810792E-3</v>
      </c>
      <c r="Q89" s="14">
        <f t="shared" si="56"/>
        <v>2.4929632575933752E-2</v>
      </c>
      <c r="R89" s="14">
        <f t="shared" si="57"/>
        <v>0.41999129125715046</v>
      </c>
      <c r="S89" s="14">
        <f t="shared" si="12"/>
        <v>1</v>
      </c>
      <c r="T89" s="15">
        <f t="shared" si="58"/>
        <v>5.4284550463724282E-2</v>
      </c>
      <c r="U89" s="15">
        <f t="shared" si="59"/>
        <v>5.4125813565283731E-2</v>
      </c>
      <c r="V89" s="15">
        <f t="shared" si="60"/>
        <v>0.20514899794951744</v>
      </c>
      <c r="W89" s="15">
        <f t="shared" si="16"/>
        <v>1.0664560086896415</v>
      </c>
      <c r="X89" s="15">
        <f t="shared" si="61"/>
        <v>6.0975897549981263E-2</v>
      </c>
      <c r="Y89" s="15">
        <f t="shared" si="62"/>
        <v>0.18076971672275144</v>
      </c>
      <c r="Z89" s="15">
        <f t="shared" si="63"/>
        <v>0.22615468421679422</v>
      </c>
      <c r="AA89" s="15">
        <f t="shared" si="20"/>
        <v>1.1112712135766891</v>
      </c>
      <c r="AB89" s="15">
        <f t="shared" si="64"/>
        <v>6.3538260478792213E-2</v>
      </c>
      <c r="AC89" s="15">
        <f t="shared" si="65"/>
        <v>0.19149332674515238</v>
      </c>
      <c r="AD89" s="15">
        <f t="shared" si="66"/>
        <v>7.2673132553183736E-2</v>
      </c>
      <c r="AE89" s="15">
        <f t="shared" si="67"/>
        <v>0.9239681059766458</v>
      </c>
      <c r="AF89" s="2"/>
      <c r="AG89" s="2"/>
      <c r="AH89" s="2"/>
      <c r="AI89" s="2"/>
      <c r="AJ89" s="2"/>
      <c r="AK89" s="2"/>
      <c r="AL89" s="7"/>
      <c r="AM89" s="8"/>
      <c r="AN89" s="9"/>
    </row>
    <row r="90" spans="1:40" ht="24.6" customHeight="1">
      <c r="A90" s="2"/>
      <c r="B90" s="2"/>
      <c r="C90" s="2"/>
      <c r="D90" s="2"/>
      <c r="E90" s="2"/>
      <c r="F90" s="14">
        <f t="shared" si="47"/>
        <v>26.51630600426699</v>
      </c>
      <c r="G90" s="14">
        <v>87</v>
      </c>
      <c r="H90" s="14">
        <f t="shared" si="48"/>
        <v>5.387874837027379</v>
      </c>
      <c r="I90" s="14">
        <f t="shared" si="49"/>
        <v>5.2838225022427687E-2</v>
      </c>
      <c r="J90" s="14">
        <f t="shared" si="50"/>
        <v>7.7307014589699685E-2</v>
      </c>
      <c r="K90" s="14">
        <f t="shared" si="51"/>
        <v>0.99700733472488956</v>
      </c>
      <c r="L90" s="14">
        <f t="shared" si="5"/>
        <v>2.0419999999999998</v>
      </c>
      <c r="M90" s="14">
        <f t="shared" si="52"/>
        <v>1.3486956936974666E-2</v>
      </c>
      <c r="N90" s="14">
        <f t="shared" si="53"/>
        <v>2.1865223248841673E-2</v>
      </c>
      <c r="O90" s="14">
        <f t="shared" si="54"/>
        <v>0.2557255307448647</v>
      </c>
      <c r="P90" s="14">
        <f t="shared" si="55"/>
        <v>2.856799111901114E-3</v>
      </c>
      <c r="Q90" s="14">
        <f t="shared" si="56"/>
        <v>2.4722022360742786E-2</v>
      </c>
      <c r="R90" s="14">
        <f t="shared" si="57"/>
        <v>0.42623587981625016</v>
      </c>
      <c r="S90" s="14">
        <f t="shared" si="12"/>
        <v>1</v>
      </c>
      <c r="T90" s="15">
        <f t="shared" si="58"/>
        <v>5.4159180647988373E-2</v>
      </c>
      <c r="U90" s="15">
        <f t="shared" si="59"/>
        <v>5.3997100348734707E-2</v>
      </c>
      <c r="V90" s="15">
        <f t="shared" si="60"/>
        <v>0.20944837933373101</v>
      </c>
      <c r="W90" s="15">
        <f t="shared" si="16"/>
        <v>1.0664560086896415</v>
      </c>
      <c r="X90" s="15">
        <f t="shared" si="61"/>
        <v>6.0835074111730975E-2</v>
      </c>
      <c r="Y90" s="15">
        <f t="shared" si="62"/>
        <v>0.18017312650719225</v>
      </c>
      <c r="Z90" s="15">
        <f t="shared" si="63"/>
        <v>0.23091015348418326</v>
      </c>
      <c r="AA90" s="15">
        <f t="shared" si="20"/>
        <v>1.1112712135766891</v>
      </c>
      <c r="AB90" s="15">
        <f t="shared" si="64"/>
        <v>6.3391519280046729E-2</v>
      </c>
      <c r="AC90" s="15">
        <f t="shared" si="65"/>
        <v>0.19086134564150181</v>
      </c>
      <c r="AD90" s="15">
        <f t="shared" si="66"/>
        <v>7.4201267376560923E-2</v>
      </c>
      <c r="AE90" s="15">
        <f t="shared" si="67"/>
        <v>0.94079568001072544</v>
      </c>
      <c r="AF90" s="2"/>
      <c r="AG90" s="2"/>
      <c r="AH90" s="2"/>
      <c r="AI90" s="2"/>
      <c r="AJ90" s="2"/>
      <c r="AK90" s="2"/>
      <c r="AL90" s="7"/>
      <c r="AM90" s="8"/>
      <c r="AN90" s="9"/>
    </row>
    <row r="91" spans="1:40" ht="24.6" customHeight="1">
      <c r="A91" s="2"/>
      <c r="B91" s="2"/>
      <c r="C91" s="2"/>
      <c r="D91" s="2"/>
      <c r="E91" s="2"/>
      <c r="F91" s="14">
        <f t="shared" si="47"/>
        <v>26.821091130752819</v>
      </c>
      <c r="G91" s="14">
        <v>88</v>
      </c>
      <c r="H91" s="14">
        <f t="shared" si="48"/>
        <v>5.4498044328552799</v>
      </c>
      <c r="I91" s="14">
        <f t="shared" si="49"/>
        <v>5.271758854638154E-2</v>
      </c>
      <c r="J91" s="14">
        <f t="shared" si="50"/>
        <v>7.819560096429394E-2</v>
      </c>
      <c r="K91" s="14">
        <f t="shared" si="51"/>
        <v>0.99693803618371035</v>
      </c>
      <c r="L91" s="14">
        <f t="shared" si="5"/>
        <v>2.0419999999999998</v>
      </c>
      <c r="M91" s="14">
        <f t="shared" si="52"/>
        <v>1.3456164476463887E-2</v>
      </c>
      <c r="N91" s="14">
        <f t="shared" si="53"/>
        <v>2.1793850685233117E-2</v>
      </c>
      <c r="O91" s="14">
        <f t="shared" si="54"/>
        <v>0.24994660927271192</v>
      </c>
      <c r="P91" s="14">
        <f t="shared" si="55"/>
        <v>2.7291413151141791E-3</v>
      </c>
      <c r="Q91" s="14">
        <f t="shared" si="56"/>
        <v>2.4522992000347296E-2</v>
      </c>
      <c r="R91" s="14">
        <f t="shared" si="57"/>
        <v>0.43257986993358866</v>
      </c>
      <c r="S91" s="14">
        <f t="shared" si="12"/>
        <v>1</v>
      </c>
      <c r="T91" s="15">
        <f t="shared" si="58"/>
        <v>5.4035528260041071E-2</v>
      </c>
      <c r="U91" s="15">
        <f t="shared" si="59"/>
        <v>5.3870073427714729E-2</v>
      </c>
      <c r="V91" s="15">
        <f t="shared" si="60"/>
        <v>0.21378684199071207</v>
      </c>
      <c r="W91" s="15">
        <f t="shared" si="16"/>
        <v>1.0664560086896415</v>
      </c>
      <c r="X91" s="15">
        <f t="shared" si="61"/>
        <v>6.0696179798802589E-2</v>
      </c>
      <c r="Y91" s="15">
        <f t="shared" si="62"/>
        <v>0.17958500454814169</v>
      </c>
      <c r="Z91" s="15">
        <f t="shared" si="63"/>
        <v>0.23570955345571504</v>
      </c>
      <c r="AA91" s="15">
        <f t="shared" si="20"/>
        <v>1.1112712135766891</v>
      </c>
      <c r="AB91" s="15">
        <f t="shared" si="64"/>
        <v>6.3246788273395582E-2</v>
      </c>
      <c r="AC91" s="15">
        <f t="shared" si="65"/>
        <v>0.19023833514775201</v>
      </c>
      <c r="AD91" s="15">
        <f t="shared" si="66"/>
        <v>7.5743519006301774E-2</v>
      </c>
      <c r="AE91" s="15">
        <f t="shared" si="67"/>
        <v>0.95781978438631765</v>
      </c>
      <c r="AF91" s="2"/>
      <c r="AG91" s="2"/>
      <c r="AH91" s="2"/>
      <c r="AI91" s="2"/>
      <c r="AJ91" s="2"/>
      <c r="AK91" s="2"/>
      <c r="AL91" s="7"/>
      <c r="AM91" s="8"/>
      <c r="AN91" s="9"/>
    </row>
    <row r="92" spans="1:40" ht="24.6" customHeight="1">
      <c r="A92" s="2"/>
      <c r="B92" s="2"/>
      <c r="C92" s="2"/>
      <c r="D92" s="2"/>
      <c r="E92" s="2"/>
      <c r="F92" s="14">
        <f t="shared" si="47"/>
        <v>27.125876257238644</v>
      </c>
      <c r="G92" s="14">
        <v>89</v>
      </c>
      <c r="H92" s="14">
        <f t="shared" si="48"/>
        <v>5.5117340286831809</v>
      </c>
      <c r="I92" s="14">
        <f t="shared" si="49"/>
        <v>5.2598586003682862E-2</v>
      </c>
      <c r="J92" s="14">
        <f t="shared" si="50"/>
        <v>7.9084187338888182E-2</v>
      </c>
      <c r="K92" s="14">
        <f t="shared" si="51"/>
        <v>0.99686794075892904</v>
      </c>
      <c r="L92" s="14">
        <f t="shared" si="5"/>
        <v>2.0419999999999998</v>
      </c>
      <c r="M92" s="14">
        <f t="shared" si="52"/>
        <v>1.342578907744005E-2</v>
      </c>
      <c r="N92" s="14">
        <f t="shared" si="53"/>
        <v>2.1723479119362489E-2</v>
      </c>
      <c r="O92" s="14">
        <f t="shared" si="54"/>
        <v>0.24436138646735026</v>
      </c>
      <c r="P92" s="14">
        <f t="shared" si="55"/>
        <v>2.6085351070872197E-3</v>
      </c>
      <c r="Q92" s="14">
        <f t="shared" si="56"/>
        <v>2.4332014226449709E-2</v>
      </c>
      <c r="R92" s="14">
        <f t="shared" si="57"/>
        <v>0.43902128840945454</v>
      </c>
      <c r="S92" s="14">
        <f t="shared" si="12"/>
        <v>1</v>
      </c>
      <c r="T92" s="15">
        <f t="shared" si="58"/>
        <v>5.3913550653774928E-2</v>
      </c>
      <c r="U92" s="15">
        <f t="shared" si="59"/>
        <v>5.3744690219230826E-2</v>
      </c>
      <c r="V92" s="15">
        <f t="shared" si="60"/>
        <v>0.21816427617189935</v>
      </c>
      <c r="W92" s="15">
        <f t="shared" si="16"/>
        <v>1.0664560086896415</v>
      </c>
      <c r="X92" s="15">
        <f t="shared" si="61"/>
        <v>6.0559166708346095E-2</v>
      </c>
      <c r="Y92" s="15">
        <f t="shared" si="62"/>
        <v>0.17900513097924087</v>
      </c>
      <c r="Z92" s="15">
        <f t="shared" si="63"/>
        <v>0.24055278382931403</v>
      </c>
      <c r="AA92" s="15">
        <f t="shared" si="20"/>
        <v>1.1112712135766891</v>
      </c>
      <c r="AB92" s="15">
        <f t="shared" si="64"/>
        <v>6.3104017542988652E-2</v>
      </c>
      <c r="AC92" s="15">
        <f t="shared" si="65"/>
        <v>0.18962406235464521</v>
      </c>
      <c r="AD92" s="15">
        <f t="shared" si="66"/>
        <v>7.7299855211077254E-2</v>
      </c>
      <c r="AE92" s="15">
        <f t="shared" si="67"/>
        <v>0.9750382036217452</v>
      </c>
      <c r="AF92" s="2"/>
      <c r="AG92" s="2"/>
      <c r="AH92" s="2"/>
      <c r="AI92" s="2"/>
      <c r="AJ92" s="2"/>
      <c r="AK92" s="2"/>
      <c r="AL92" s="7"/>
      <c r="AM92" s="8"/>
      <c r="AN92" s="9"/>
    </row>
    <row r="93" spans="1:40" ht="24.6" customHeight="1">
      <c r="A93" s="2"/>
      <c r="B93" s="2"/>
      <c r="C93" s="2"/>
      <c r="D93" s="2"/>
      <c r="E93" s="2"/>
      <c r="F93" s="14">
        <f t="shared" si="47"/>
        <v>27.430661383724473</v>
      </c>
      <c r="G93" s="14">
        <v>90</v>
      </c>
      <c r="H93" s="14">
        <f t="shared" si="48"/>
        <v>5.5736636245110818</v>
      </c>
      <c r="I93" s="14">
        <f t="shared" si="49"/>
        <v>5.2481177274353044E-2</v>
      </c>
      <c r="J93" s="14">
        <f t="shared" si="50"/>
        <v>7.9972773713482423E-2</v>
      </c>
      <c r="K93" s="14">
        <f t="shared" si="51"/>
        <v>0.99679704828243354</v>
      </c>
      <c r="L93" s="14">
        <f t="shared" si="5"/>
        <v>2.0419999999999998</v>
      </c>
      <c r="M93" s="14">
        <f t="shared" si="52"/>
        <v>1.3395820499278613E-2</v>
      </c>
      <c r="N93" s="14">
        <f t="shared" si="53"/>
        <v>2.1654082845961927E-2</v>
      </c>
      <c r="O93" s="14">
        <f t="shared" si="54"/>
        <v>0.23896130150714581</v>
      </c>
      <c r="P93" s="14">
        <f t="shared" si="55"/>
        <v>2.4945181884747309E-3</v>
      </c>
      <c r="Q93" s="14">
        <f t="shared" si="56"/>
        <v>2.4148601034436657E-2</v>
      </c>
      <c r="R93" s="14">
        <f t="shared" si="57"/>
        <v>0.44555826106281621</v>
      </c>
      <c r="S93" s="14">
        <f t="shared" si="12"/>
        <v>1</v>
      </c>
      <c r="T93" s="15">
        <f t="shared" si="58"/>
        <v>5.3793206706211863E-2</v>
      </c>
      <c r="U93" s="15">
        <f t="shared" si="59"/>
        <v>5.3620909662398797E-2</v>
      </c>
      <c r="V93" s="15">
        <f t="shared" si="60"/>
        <v>0.22258057319221078</v>
      </c>
      <c r="W93" s="15">
        <f t="shared" si="16"/>
        <v>1.0664560086896415</v>
      </c>
      <c r="X93" s="15">
        <f t="shared" si="61"/>
        <v>6.0423988648388334E-2</v>
      </c>
      <c r="Y93" s="15">
        <f t="shared" si="62"/>
        <v>0.17843329398474836</v>
      </c>
      <c r="Z93" s="15">
        <f t="shared" si="63"/>
        <v>0.24543974566148738</v>
      </c>
      <c r="AA93" s="15">
        <f t="shared" si="20"/>
        <v>1.1112712135766891</v>
      </c>
      <c r="AB93" s="15">
        <f t="shared" si="64"/>
        <v>6.2963158955748111E-2</v>
      </c>
      <c r="AC93" s="15">
        <f t="shared" si="65"/>
        <v>0.18901830288111976</v>
      </c>
      <c r="AD93" s="15">
        <f t="shared" si="66"/>
        <v>7.8870244196128869E-2</v>
      </c>
      <c r="AE93" s="15">
        <f t="shared" si="67"/>
        <v>0.99244882411264324</v>
      </c>
      <c r="AF93" s="2"/>
      <c r="AG93" s="2"/>
      <c r="AH93" s="2"/>
      <c r="AI93" s="2"/>
      <c r="AJ93" s="2"/>
      <c r="AK93" s="2"/>
      <c r="AL93" s="7"/>
      <c r="AM93" s="8"/>
      <c r="AN93" s="9"/>
    </row>
    <row r="94" spans="1:40" ht="24.6" customHeight="1">
      <c r="A94" s="2"/>
      <c r="B94" s="2"/>
      <c r="C94" s="2"/>
      <c r="D94" s="2"/>
      <c r="E94" s="2"/>
      <c r="F94" s="14">
        <f t="shared" si="47"/>
        <v>27.735446510210302</v>
      </c>
      <c r="G94" s="14">
        <v>91</v>
      </c>
      <c r="H94" s="14">
        <f t="shared" si="48"/>
        <v>5.6355932203389836</v>
      </c>
      <c r="I94" s="14">
        <f t="shared" si="49"/>
        <v>5.2365323655503872E-2</v>
      </c>
      <c r="J94" s="14">
        <f t="shared" si="50"/>
        <v>8.0861360088076678E-2</v>
      </c>
      <c r="K94" s="14">
        <f t="shared" si="51"/>
        <v>0.99672535858415201</v>
      </c>
      <c r="L94" s="14">
        <f t="shared" si="5"/>
        <v>2.0419999999999998</v>
      </c>
      <c r="M94" s="14">
        <f t="shared" si="52"/>
        <v>1.3366248863067361E-2</v>
      </c>
      <c r="N94" s="14">
        <f t="shared" si="53"/>
        <v>2.1585637090613074E-2</v>
      </c>
      <c r="O94" s="14">
        <f t="shared" si="54"/>
        <v>0.23373826134619985</v>
      </c>
      <c r="P94" s="14">
        <f t="shared" si="55"/>
        <v>2.3866632362478058E-3</v>
      </c>
      <c r="Q94" s="14">
        <f t="shared" si="56"/>
        <v>2.3972300326860881E-2</v>
      </c>
      <c r="R94" s="14">
        <f t="shared" si="57"/>
        <v>0.45218900633722886</v>
      </c>
      <c r="S94" s="14">
        <f t="shared" si="12"/>
        <v>1</v>
      </c>
      <c r="T94" s="15">
        <f t="shared" si="58"/>
        <v>5.3674456746891461E-2</v>
      </c>
      <c r="U94" s="15">
        <f t="shared" si="59"/>
        <v>5.3498692147854951E-2</v>
      </c>
      <c r="V94" s="15">
        <f t="shared" si="60"/>
        <v>0.22703562539996494</v>
      </c>
      <c r="W94" s="15">
        <f t="shared" si="16"/>
        <v>1.0664560086896415</v>
      </c>
      <c r="X94" s="15">
        <f t="shared" si="61"/>
        <v>6.0290601058517357E-2</v>
      </c>
      <c r="Y94" s="15">
        <f t="shared" si="62"/>
        <v>0.17786928941927913</v>
      </c>
      <c r="Z94" s="15">
        <f t="shared" si="63"/>
        <v>0.25037034133396341</v>
      </c>
      <c r="AA94" s="15">
        <f t="shared" si="20"/>
        <v>1.1112712135766891</v>
      </c>
      <c r="AB94" s="15">
        <f t="shared" si="64"/>
        <v>6.2824166078719726E-2</v>
      </c>
      <c r="AC94" s="15">
        <f t="shared" si="65"/>
        <v>0.18842084047149063</v>
      </c>
      <c r="AD94" s="15">
        <f t="shared" si="66"/>
        <v>8.0454654592548164E-2</v>
      </c>
      <c r="AE94" s="15">
        <f t="shared" si="67"/>
        <v>1.0100496276637054</v>
      </c>
      <c r="AF94" s="2"/>
      <c r="AG94" s="2"/>
      <c r="AH94" s="2"/>
      <c r="AI94" s="2"/>
      <c r="AJ94" s="2"/>
      <c r="AK94" s="2"/>
      <c r="AL94" s="7"/>
      <c r="AM94" s="8"/>
      <c r="AN94" s="9"/>
    </row>
    <row r="95" spans="1:40" ht="24.6" customHeight="1">
      <c r="A95" s="2"/>
      <c r="B95" s="2"/>
      <c r="C95" s="2"/>
      <c r="D95" s="2"/>
      <c r="E95" s="2"/>
      <c r="F95" s="14">
        <f t="shared" si="47"/>
        <v>28.040231636696127</v>
      </c>
      <c r="G95" s="14">
        <v>92</v>
      </c>
      <c r="H95" s="14">
        <f t="shared" si="48"/>
        <v>5.6975228161668836</v>
      </c>
      <c r="I95" s="14">
        <f t="shared" si="49"/>
        <v>5.2250987796359026E-2</v>
      </c>
      <c r="J95" s="14">
        <f t="shared" si="50"/>
        <v>8.1749946462670919E-2</v>
      </c>
      <c r="K95" s="14">
        <f t="shared" si="51"/>
        <v>0.99665287149205084</v>
      </c>
      <c r="L95" s="14">
        <f t="shared" si="5"/>
        <v>2.0419999999999998</v>
      </c>
      <c r="M95" s="14">
        <f t="shared" si="52"/>
        <v>1.3337064635020639E-2</v>
      </c>
      <c r="N95" s="14">
        <f t="shared" si="53"/>
        <v>2.1518117966259066E-2</v>
      </c>
      <c r="O95" s="14">
        <f t="shared" si="54"/>
        <v>0.22868461037427706</v>
      </c>
      <c r="P95" s="14">
        <f t="shared" si="55"/>
        <v>2.2845749118727671E-3</v>
      </c>
      <c r="Q95" s="14">
        <f t="shared" si="56"/>
        <v>2.3802692878131831E-2</v>
      </c>
      <c r="R95" s="14">
        <f t="shared" si="57"/>
        <v>0.45891182938774527</v>
      </c>
      <c r="S95" s="14">
        <f t="shared" si="12"/>
        <v>1</v>
      </c>
      <c r="T95" s="15">
        <f t="shared" si="58"/>
        <v>5.3557262491268E-2</v>
      </c>
      <c r="U95" s="15">
        <f t="shared" si="59"/>
        <v>5.3377999451175759E-2</v>
      </c>
      <c r="V95" s="15">
        <f t="shared" si="60"/>
        <v>0.23152932614786911</v>
      </c>
      <c r="W95" s="15">
        <f t="shared" si="16"/>
        <v>1.0664560086896415</v>
      </c>
      <c r="X95" s="15">
        <f t="shared" si="61"/>
        <v>6.0158960935069748E-2</v>
      </c>
      <c r="Y95" s="15">
        <f t="shared" si="62"/>
        <v>0.17731292044945698</v>
      </c>
      <c r="Z95" s="15">
        <f t="shared" si="63"/>
        <v>0.25534447452150938</v>
      </c>
      <c r="AA95" s="15">
        <f t="shared" si="20"/>
        <v>1.1112712135766891</v>
      </c>
      <c r="AB95" s="15">
        <f t="shared" si="64"/>
        <v>6.2686994101116292E-2</v>
      </c>
      <c r="AC95" s="15">
        <f t="shared" si="65"/>
        <v>0.18783146661584404</v>
      </c>
      <c r="AD95" s="15">
        <f t="shared" si="66"/>
        <v>8.2053055446935017E-2</v>
      </c>
      <c r="AE95" s="15">
        <f t="shared" si="67"/>
        <v>1.0278386855040587</v>
      </c>
      <c r="AF95" s="2"/>
      <c r="AG95" s="2"/>
      <c r="AH95" s="2"/>
      <c r="AI95" s="2"/>
      <c r="AJ95" s="2"/>
      <c r="AK95" s="2"/>
      <c r="AL95" s="7"/>
      <c r="AM95" s="8"/>
      <c r="AN95" s="9"/>
    </row>
    <row r="96" spans="1:40" ht="24.6" customHeight="1">
      <c r="A96" s="2"/>
      <c r="B96" s="2"/>
      <c r="C96" s="2"/>
      <c r="D96" s="2"/>
      <c r="E96" s="2"/>
      <c r="F96" s="14">
        <f t="shared" si="47"/>
        <v>28.345016763181956</v>
      </c>
      <c r="G96" s="14">
        <v>93</v>
      </c>
      <c r="H96" s="14">
        <f t="shared" si="48"/>
        <v>5.7594524119947845</v>
      </c>
      <c r="I96" s="14">
        <f t="shared" si="49"/>
        <v>5.2138133636924669E-2</v>
      </c>
      <c r="J96" s="14">
        <f t="shared" si="50"/>
        <v>8.2638532837265175E-2</v>
      </c>
      <c r="K96" s="14">
        <f t="shared" si="51"/>
        <v>0.99657958683213266</v>
      </c>
      <c r="L96" s="14">
        <f t="shared" si="5"/>
        <v>2.0419999999999998</v>
      </c>
      <c r="M96" s="14">
        <f t="shared" si="52"/>
        <v>1.3308258610825021E-2</v>
      </c>
      <c r="N96" s="14">
        <f t="shared" si="53"/>
        <v>2.14515024321956E-2</v>
      </c>
      <c r="O96" s="14">
        <f t="shared" si="54"/>
        <v>0.2237931023480034</v>
      </c>
      <c r="P96" s="14">
        <f t="shared" si="55"/>
        <v>2.1878871543414098E-3</v>
      </c>
      <c r="Q96" s="14">
        <f t="shared" si="56"/>
        <v>2.363938958653701E-2</v>
      </c>
      <c r="R96" s="14">
        <f t="shared" si="57"/>
        <v>0.46572511660778426</v>
      </c>
      <c r="S96" s="14">
        <f t="shared" si="12"/>
        <v>1</v>
      </c>
      <c r="T96" s="15">
        <f t="shared" si="58"/>
        <v>5.3441586977847781E-2</v>
      </c>
      <c r="U96" s="15">
        <f t="shared" si="59"/>
        <v>5.3258794670037024E-2</v>
      </c>
      <c r="V96" s="15">
        <f t="shared" si="60"/>
        <v>0.23606156976502393</v>
      </c>
      <c r="W96" s="15">
        <f t="shared" si="16"/>
        <v>1.0664560086896415</v>
      </c>
      <c r="X96" s="15">
        <f t="shared" si="61"/>
        <v>6.0029026760519182E-2</v>
      </c>
      <c r="Y96" s="15">
        <f t="shared" si="62"/>
        <v>0.17676399721599323</v>
      </c>
      <c r="Z96" s="15">
        <f t="shared" si="63"/>
        <v>0.26036205016087266</v>
      </c>
      <c r="AA96" s="15">
        <f t="shared" si="20"/>
        <v>1.1112712135766891</v>
      </c>
      <c r="AB96" s="15">
        <f t="shared" si="64"/>
        <v>6.2551599760739041E-2</v>
      </c>
      <c r="AC96" s="15">
        <f t="shared" si="65"/>
        <v>0.18724998019207048</v>
      </c>
      <c r="AD96" s="15">
        <f t="shared" si="66"/>
        <v>8.3665416211417473E-2</v>
      </c>
      <c r="AE96" s="15">
        <f t="shared" si="67"/>
        <v>1.0458141527450984</v>
      </c>
      <c r="AF96" s="2"/>
      <c r="AG96" s="2"/>
      <c r="AH96" s="2"/>
      <c r="AI96" s="2"/>
      <c r="AJ96" s="2"/>
      <c r="AK96" s="2"/>
      <c r="AL96" s="7"/>
      <c r="AM96" s="8"/>
      <c r="AN96" s="9"/>
    </row>
    <row r="97" spans="1:40" ht="24.6" customHeight="1">
      <c r="A97" s="2"/>
      <c r="B97" s="2"/>
      <c r="C97" s="2"/>
      <c r="D97" s="2"/>
      <c r="E97" s="2"/>
      <c r="F97" s="14">
        <f t="shared" si="47"/>
        <v>28.649801889667781</v>
      </c>
      <c r="G97" s="14">
        <v>94</v>
      </c>
      <c r="H97" s="14">
        <f t="shared" si="48"/>
        <v>5.8213820078226854</v>
      </c>
      <c r="I97" s="14">
        <f t="shared" si="49"/>
        <v>5.2026726350067318E-2</v>
      </c>
      <c r="J97" s="14">
        <f t="shared" si="50"/>
        <v>8.3527119211859416E-2</v>
      </c>
      <c r="K97" s="14">
        <f t="shared" si="51"/>
        <v>0.99650550442843411</v>
      </c>
      <c r="L97" s="14">
        <f t="shared" si="5"/>
        <v>2.0419999999999998</v>
      </c>
      <c r="M97" s="14">
        <f t="shared" si="52"/>
        <v>1.3279821900854681E-2</v>
      </c>
      <c r="N97" s="14">
        <f t="shared" si="53"/>
        <v>2.1385768255374565E-2</v>
      </c>
      <c r="O97" s="14">
        <f t="shared" si="54"/>
        <v>0.21905687440107299</v>
      </c>
      <c r="P97" s="14">
        <f t="shared" si="55"/>
        <v>2.0962607282349385E-3</v>
      </c>
      <c r="Q97" s="14">
        <f t="shared" si="56"/>
        <v>2.3482028983609501E-2</v>
      </c>
      <c r="R97" s="14">
        <f t="shared" si="57"/>
        <v>0.47262733055880379</v>
      </c>
      <c r="S97" s="14">
        <f t="shared" si="12"/>
        <v>1</v>
      </c>
      <c r="T97" s="15">
        <f t="shared" si="58"/>
        <v>5.3327394508818994E-2</v>
      </c>
      <c r="U97" s="15">
        <f t="shared" si="59"/>
        <v>5.3141042164864781E-2</v>
      </c>
      <c r="V97" s="15">
        <f t="shared" si="60"/>
        <v>0.24063225152989895</v>
      </c>
      <c r="W97" s="15">
        <f t="shared" si="16"/>
        <v>1.0664560086896415</v>
      </c>
      <c r="X97" s="15">
        <f t="shared" si="61"/>
        <v>5.9900758436788076E-2</v>
      </c>
      <c r="Y97" s="15">
        <f t="shared" si="62"/>
        <v>0.17622233651482247</v>
      </c>
      <c r="Z97" s="15">
        <f t="shared" si="63"/>
        <v>0.26542297442079626</v>
      </c>
      <c r="AA97" s="15">
        <f t="shared" si="20"/>
        <v>1.1112712135766891</v>
      </c>
      <c r="AB97" s="15">
        <f t="shared" si="64"/>
        <v>6.2417941274486757E-2</v>
      </c>
      <c r="AC97" s="15">
        <f t="shared" si="65"/>
        <v>0.18667618712808409</v>
      </c>
      <c r="AD97" s="15">
        <f t="shared" si="66"/>
        <v>8.5291706734016051E-2</v>
      </c>
      <c r="AE97" s="15">
        <f t="shared" si="67"/>
        <v>1.063974263243515</v>
      </c>
      <c r="AF97" s="2"/>
      <c r="AG97" s="2"/>
      <c r="AH97" s="2"/>
      <c r="AI97" s="2"/>
      <c r="AJ97" s="2"/>
      <c r="AK97" s="2"/>
      <c r="AL97" s="7"/>
      <c r="AM97" s="8"/>
      <c r="AN97" s="9"/>
    </row>
    <row r="98" spans="1:40" ht="24.6" customHeight="1">
      <c r="A98" s="2"/>
      <c r="B98" s="2"/>
      <c r="C98" s="2"/>
      <c r="D98" s="2"/>
      <c r="E98" s="2"/>
      <c r="F98" s="14">
        <f t="shared" si="47"/>
        <v>28.95458701615361</v>
      </c>
      <c r="G98" s="14">
        <v>95</v>
      </c>
      <c r="H98" s="14">
        <f t="shared" si="48"/>
        <v>5.8833116036505864</v>
      </c>
      <c r="I98" s="14">
        <f t="shared" si="49"/>
        <v>5.1916732286775895E-2</v>
      </c>
      <c r="J98" s="14">
        <f t="shared" si="50"/>
        <v>8.4415705586453671E-2</v>
      </c>
      <c r="K98" s="14">
        <f t="shared" si="51"/>
        <v>0.99643062410302363</v>
      </c>
      <c r="L98" s="14">
        <f t="shared" si="5"/>
        <v>2.0419999999999998</v>
      </c>
      <c r="M98" s="14">
        <f t="shared" si="52"/>
        <v>1.3251745916199546E-2</v>
      </c>
      <c r="N98" s="14">
        <f t="shared" si="53"/>
        <v>2.1320893973867005E-2</v>
      </c>
      <c r="O98" s="14">
        <f t="shared" si="54"/>
        <v>0.21446942295932203</v>
      </c>
      <c r="P98" s="14">
        <f t="shared" si="55"/>
        <v>2.0093810004014963E-3</v>
      </c>
      <c r="Q98" s="14">
        <f t="shared" si="56"/>
        <v>2.3330274974268501E-2</v>
      </c>
      <c r="R98" s="14">
        <f t="shared" si="57"/>
        <v>0.47961700526913648</v>
      </c>
      <c r="S98" s="14">
        <f t="shared" si="12"/>
        <v>1</v>
      </c>
      <c r="T98" s="15">
        <f t="shared" si="58"/>
        <v>5.3214650593945291E-2</v>
      </c>
      <c r="U98" s="15">
        <f t="shared" si="59"/>
        <v>5.3024707502749242E-2</v>
      </c>
      <c r="V98" s="15">
        <f t="shared" si="60"/>
        <v>0.24524126764423526</v>
      </c>
      <c r="W98" s="15">
        <f t="shared" si="16"/>
        <v>1.0664560086896415</v>
      </c>
      <c r="X98" s="15">
        <f t="shared" si="61"/>
        <v>5.9774117222225254E-2</v>
      </c>
      <c r="Y98" s="15">
        <f t="shared" si="62"/>
        <v>0.17568776149603121</v>
      </c>
      <c r="Z98" s="15">
        <f t="shared" si="63"/>
        <v>0.27052715467305877</v>
      </c>
      <c r="AA98" s="15">
        <f t="shared" si="20"/>
        <v>1.1112712135766891</v>
      </c>
      <c r="AB98" s="15">
        <f t="shared" si="64"/>
        <v>6.2285978272685144E-2</v>
      </c>
      <c r="AC98" s="15">
        <f t="shared" si="65"/>
        <v>0.18610990008289174</v>
      </c>
      <c r="AD98" s="15">
        <f t="shared" si="66"/>
        <v>8.6931897249338003E-2</v>
      </c>
      <c r="AE98" s="15">
        <f t="shared" si="67"/>
        <v>1.0823173248357685</v>
      </c>
      <c r="AF98" s="2"/>
      <c r="AG98" s="2"/>
      <c r="AH98" s="2"/>
      <c r="AI98" s="2"/>
      <c r="AJ98" s="2"/>
      <c r="AK98" s="2"/>
      <c r="AL98" s="7"/>
      <c r="AM98" s="8"/>
      <c r="AN98" s="9"/>
    </row>
    <row r="99" spans="1:40" ht="24.6" customHeight="1">
      <c r="A99" s="2"/>
      <c r="B99" s="2"/>
      <c r="C99" s="2"/>
      <c r="D99" s="2"/>
      <c r="E99" s="2"/>
      <c r="F99" s="14">
        <f t="shared" si="47"/>
        <v>29.259372142639439</v>
      </c>
      <c r="G99" s="14">
        <v>96</v>
      </c>
      <c r="H99" s="14">
        <f t="shared" si="48"/>
        <v>5.9452411994784873</v>
      </c>
      <c r="I99" s="14">
        <f t="shared" si="49"/>
        <v>5.1808118924401118E-2</v>
      </c>
      <c r="J99" s="14">
        <f t="shared" si="50"/>
        <v>8.5304291961047926E-2</v>
      </c>
      <c r="K99" s="14">
        <f t="shared" si="51"/>
        <v>0.99635494567599969</v>
      </c>
      <c r="L99" s="14">
        <f t="shared" si="5"/>
        <v>2.0419999999999998</v>
      </c>
      <c r="M99" s="14">
        <f t="shared" si="52"/>
        <v>1.3224022355453384E-2</v>
      </c>
      <c r="N99" s="14">
        <f t="shared" si="53"/>
        <v>2.1256858862343408E-2</v>
      </c>
      <c r="O99" s="14">
        <f t="shared" si="54"/>
        <v>0.21002458140276486</v>
      </c>
      <c r="P99" s="14">
        <f t="shared" si="55"/>
        <v>1.9269559218068426E-3</v>
      </c>
      <c r="Q99" s="14">
        <f t="shared" si="56"/>
        <v>2.3183814784150252E-2</v>
      </c>
      <c r="R99" s="14">
        <f t="shared" si="57"/>
        <v>0.48669274187146561</v>
      </c>
      <c r="S99" s="14">
        <f t="shared" si="12"/>
        <v>1</v>
      </c>
      <c r="T99" s="15">
        <f t="shared" si="58"/>
        <v>5.3103321897511144E-2</v>
      </c>
      <c r="U99" s="15">
        <f t="shared" si="59"/>
        <v>5.2909757404409841E-2</v>
      </c>
      <c r="V99" s="15">
        <f t="shared" si="60"/>
        <v>0.24988851520783348</v>
      </c>
      <c r="W99" s="15">
        <f t="shared" si="16"/>
        <v>1.0664560086896415</v>
      </c>
      <c r="X99" s="15">
        <f t="shared" si="61"/>
        <v>5.9649065672011573E-2</v>
      </c>
      <c r="Y99" s="15">
        <f t="shared" si="62"/>
        <v>0.17516010137940954</v>
      </c>
      <c r="Z99" s="15">
        <f t="shared" si="63"/>
        <v>0.27567449946449474</v>
      </c>
      <c r="AA99" s="15">
        <f t="shared" si="20"/>
        <v>1.1112712135766891</v>
      </c>
      <c r="AB99" s="15">
        <f t="shared" si="64"/>
        <v>6.215567173698814E-2</v>
      </c>
      <c r="AC99" s="15">
        <f t="shared" si="65"/>
        <v>0.18555093814527032</v>
      </c>
      <c r="AD99" s="15">
        <f t="shared" si="66"/>
        <v>8.8585958369586035E-2</v>
      </c>
      <c r="AE99" s="15">
        <f t="shared" si="67"/>
        <v>1.10084171491338</v>
      </c>
      <c r="AF99" s="2"/>
      <c r="AG99" s="2"/>
      <c r="AH99" s="2"/>
      <c r="AI99" s="2"/>
      <c r="AJ99" s="2"/>
      <c r="AK99" s="2"/>
      <c r="AL99" s="7"/>
      <c r="AM99" s="8"/>
      <c r="AN99" s="9"/>
    </row>
    <row r="100" spans="1:40" ht="24.6" customHeight="1">
      <c r="A100" s="2"/>
      <c r="B100" s="2"/>
      <c r="C100" s="2"/>
      <c r="D100" s="2"/>
      <c r="E100" s="2"/>
      <c r="F100" s="14">
        <f t="shared" ref="F100:F131" si="68">G100/3.281</f>
        <v>29.564157269125264</v>
      </c>
      <c r="G100" s="14">
        <v>97</v>
      </c>
      <c r="H100" s="14">
        <f t="shared" ref="H100:H131" si="69">(B$13*G100*C$6)/B$14</f>
        <v>6.0071707953063882</v>
      </c>
      <c r="I100" s="14">
        <f t="shared" ref="I100:I131" si="70">0.074/POWER(H100,0.2)</f>
        <v>5.1700854817681427E-2</v>
      </c>
      <c r="J100" s="14">
        <f t="shared" ref="J100:J131" si="71">F100/343</f>
        <v>8.6192878335642167E-2</v>
      </c>
      <c r="K100" s="14">
        <f t="shared" ref="K100:K131" si="72">(1-J100*J100)^0.5</f>
        <v>0.99627846896548811</v>
      </c>
      <c r="L100" s="14">
        <f t="shared" si="5"/>
        <v>2.0419999999999998</v>
      </c>
      <c r="M100" s="14">
        <f t="shared" ref="M100:M131" si="73">B$20*I100*L100</f>
        <v>1.3196643192213184E-2</v>
      </c>
      <c r="N100" s="14">
        <f t="shared" ref="N100:N131" si="74">I100*B$20*K100*L100*(M100/0.004)^0.4</f>
        <v>2.1193642899440326E-2</v>
      </c>
      <c r="O100" s="14">
        <f t="shared" ref="O100:O131" si="75">(2*C$11)/(B$15*G100*G100*C$7)</f>
        <v>0.20571649933126596</v>
      </c>
      <c r="P100" s="14">
        <f t="shared" ref="P100:P131" si="76">B$23*O100*O100</f>
        <v>1.8487141937346939E-3</v>
      </c>
      <c r="Q100" s="14">
        <f t="shared" ref="Q100:Q131" si="77">N100+P100</f>
        <v>2.3042357093175019E-2</v>
      </c>
      <c r="R100" s="14">
        <f t="shared" ref="R100:R131" si="78">0.5*B$15*G100*G100*C$7*Q100</f>
        <v>0.49385320455123971</v>
      </c>
      <c r="S100" s="14">
        <f t="shared" si="12"/>
        <v>1</v>
      </c>
      <c r="T100" s="15">
        <f t="shared" ref="T100:T131" si="79">B$24*I100*S100</f>
        <v>5.2993376188123456E-2</v>
      </c>
      <c r="U100" s="15">
        <f t="shared" ref="U100:U131" si="80">T100*K100</f>
        <v>5.2796159694015792E-2</v>
      </c>
      <c r="V100" s="15">
        <f t="shared" ref="V100:V131" si="81">0.5*B$15*G100*G100*C$26*U100</f>
        <v>0.25457389219418874</v>
      </c>
      <c r="W100" s="15">
        <f t="shared" si="16"/>
        <v>1.0664560086896415</v>
      </c>
      <c r="X100" s="15">
        <f t="shared" ref="X100:X131" si="82">B$25*I100*W100</f>
        <v>5.9525567581773839E-2</v>
      </c>
      <c r="Y100" s="15">
        <f t="shared" ref="Y100:Y131" si="83">X100*K100*POWER(X100/0.004,0.4)</f>
        <v>0.17463919118554655</v>
      </c>
      <c r="Z100" s="15">
        <f t="shared" ref="Z100:Z131" si="84">0.5*B$15*G100*G100*C$28*X100</f>
        <v>0.28086491848995121</v>
      </c>
      <c r="AA100" s="15">
        <f t="shared" si="20"/>
        <v>1.1112712135766891</v>
      </c>
      <c r="AB100" s="15">
        <f t="shared" ref="AB100:AB131" si="85">B$25*I100*AA100</f>
        <v>6.202698394162233E-2</v>
      </c>
      <c r="AC100" s="15">
        <f t="shared" ref="AC100:AC131" si="86">AB100*K100*POWER(AB100/0.004,0.4)</f>
        <v>0.18499912654891057</v>
      </c>
      <c r="AD100" s="15">
        <f t="shared" ref="AD100:AD131" si="87">0.5*B$15*G100*G100*C$30*AB100</f>
        <v>9.0253861075868136E-2</v>
      </c>
      <c r="AE100" s="15">
        <f t="shared" ref="AE100:AE131" si="88">R100+V100+Z100+AD100</f>
        <v>1.1195458763112478</v>
      </c>
      <c r="AF100" s="2"/>
      <c r="AG100" s="2"/>
      <c r="AH100" s="2"/>
      <c r="AI100" s="2"/>
      <c r="AJ100" s="2"/>
      <c r="AK100" s="2"/>
      <c r="AL100" s="7"/>
      <c r="AM100" s="8"/>
      <c r="AN100" s="9"/>
    </row>
    <row r="101" spans="1:40" ht="24.6" customHeight="1">
      <c r="A101" s="2"/>
      <c r="B101" s="2"/>
      <c r="C101" s="2"/>
      <c r="D101" s="2"/>
      <c r="E101" s="2"/>
      <c r="F101" s="14">
        <f t="shared" si="68"/>
        <v>29.868942395611093</v>
      </c>
      <c r="G101" s="14">
        <v>98</v>
      </c>
      <c r="H101" s="14">
        <f t="shared" si="69"/>
        <v>6.0691003911342891</v>
      </c>
      <c r="I101" s="14">
        <f t="shared" si="70"/>
        <v>5.1594909552378269E-2</v>
      </c>
      <c r="J101" s="14">
        <f t="shared" si="71"/>
        <v>8.7081464710236423E-2</v>
      </c>
      <c r="K101" s="14">
        <f t="shared" si="72"/>
        <v>0.99620119378764038</v>
      </c>
      <c r="L101" s="14">
        <f t="shared" si="5"/>
        <v>2.0419999999999998</v>
      </c>
      <c r="M101" s="14">
        <f t="shared" si="73"/>
        <v>1.3169600663244551E-2</v>
      </c>
      <c r="N101" s="14">
        <f t="shared" si="74"/>
        <v>2.1131226736891967E-2</v>
      </c>
      <c r="O101" s="14">
        <f t="shared" si="75"/>
        <v>0.20153962330361114</v>
      </c>
      <c r="P101" s="14">
        <f t="shared" si="76"/>
        <v>1.7744035998144942E-3</v>
      </c>
      <c r="Q101" s="14">
        <f t="shared" si="77"/>
        <v>2.2905630336706461E-2</v>
      </c>
      <c r="R101" s="14">
        <f t="shared" si="78"/>
        <v>0.50109711678085322</v>
      </c>
      <c r="S101" s="14">
        <f t="shared" si="12"/>
        <v>1</v>
      </c>
      <c r="T101" s="15">
        <f t="shared" si="79"/>
        <v>5.2884782291187725E-2</v>
      </c>
      <c r="U101" s="15">
        <f t="shared" si="80"/>
        <v>5.2683883251680677E-2</v>
      </c>
      <c r="V101" s="15">
        <f t="shared" si="81"/>
        <v>0.25929729742693569</v>
      </c>
      <c r="W101" s="15">
        <f t="shared" si="16"/>
        <v>1.0664560086896415</v>
      </c>
      <c r="X101" s="15">
        <f t="shared" si="82"/>
        <v>5.9403587934202993E-2</v>
      </c>
      <c r="Y101" s="15">
        <f t="shared" si="83"/>
        <v>0.17412487148146968</v>
      </c>
      <c r="Z101" s="15">
        <f t="shared" si="84"/>
        <v>0.28609832256614071</v>
      </c>
      <c r="AA101" s="15">
        <f t="shared" si="20"/>
        <v>1.1112712135766891</v>
      </c>
      <c r="AB101" s="15">
        <f t="shared" si="85"/>
        <v>6.1899878397761912E-2</v>
      </c>
      <c r="AC101" s="15">
        <f t="shared" si="86"/>
        <v>0.18445429640296682</v>
      </c>
      <c r="AD101" s="15">
        <f t="shared" si="87"/>
        <v>9.1935576709795505E-2</v>
      </c>
      <c r="AE101" s="15">
        <f t="shared" si="88"/>
        <v>1.1384283134837252</v>
      </c>
      <c r="AF101" s="2"/>
      <c r="AG101" s="2"/>
      <c r="AH101" s="2"/>
      <c r="AI101" s="2"/>
      <c r="AJ101" s="2"/>
      <c r="AK101" s="2"/>
      <c r="AL101" s="7"/>
      <c r="AM101" s="8"/>
      <c r="AN101" s="9"/>
    </row>
    <row r="102" spans="1:40" ht="24.6" customHeight="1">
      <c r="A102" s="2"/>
      <c r="B102" s="2"/>
      <c r="C102" s="2"/>
      <c r="D102" s="2"/>
      <c r="E102" s="2"/>
      <c r="F102" s="14">
        <f t="shared" si="68"/>
        <v>30.173727522096922</v>
      </c>
      <c r="G102" s="14">
        <v>99</v>
      </c>
      <c r="H102" s="14">
        <f t="shared" si="69"/>
        <v>6.13102998696219</v>
      </c>
      <c r="I102" s="14">
        <f t="shared" si="70"/>
        <v>5.1490253701356667E-2</v>
      </c>
      <c r="J102" s="14">
        <f t="shared" si="71"/>
        <v>8.7970051084830678E-2</v>
      </c>
      <c r="K102" s="14">
        <f t="shared" si="72"/>
        <v>0.99612311995663083</v>
      </c>
      <c r="L102" s="14">
        <f t="shared" si="5"/>
        <v>2.0419999999999998</v>
      </c>
      <c r="M102" s="14">
        <f t="shared" si="73"/>
        <v>1.3142887257271288E-2</v>
      </c>
      <c r="N102" s="14">
        <f t="shared" si="74"/>
        <v>2.1069591670314369E-2</v>
      </c>
      <c r="O102" s="14">
        <f t="shared" si="75"/>
        <v>0.19748867893152547</v>
      </c>
      <c r="P102" s="14">
        <f t="shared" si="76"/>
        <v>1.7037894873811426E-3</v>
      </c>
      <c r="Q102" s="14">
        <f t="shared" si="77"/>
        <v>2.2773381157695512E-2</v>
      </c>
      <c r="R102" s="14">
        <f t="shared" si="78"/>
        <v>0.50842325781668507</v>
      </c>
      <c r="S102" s="14">
        <f t="shared" si="12"/>
        <v>1</v>
      </c>
      <c r="T102" s="15">
        <f t="shared" si="79"/>
        <v>5.2777510043890578E-2</v>
      </c>
      <c r="U102" s="15">
        <f t="shared" si="80"/>
        <v>5.2572897968462706E-2</v>
      </c>
      <c r="V102" s="15">
        <f t="shared" si="81"/>
        <v>0.26405863055706669</v>
      </c>
      <c r="W102" s="15">
        <f t="shared" si="16"/>
        <v>1.0664560086896415</v>
      </c>
      <c r="X102" s="15">
        <f t="shared" si="82"/>
        <v>5.928309284848763E-2</v>
      </c>
      <c r="Y102" s="15">
        <f t="shared" si="83"/>
        <v>0.17361698813990109</v>
      </c>
      <c r="Z102" s="15">
        <f t="shared" si="84"/>
        <v>0.29137462360635075</v>
      </c>
      <c r="AA102" s="15">
        <f t="shared" si="20"/>
        <v>1.1112712135766891</v>
      </c>
      <c r="AB102" s="15">
        <f t="shared" si="85"/>
        <v>6.1774319800837252E-2</v>
      </c>
      <c r="AC102" s="15">
        <f t="shared" si="86"/>
        <v>0.18391628443703242</v>
      </c>
      <c r="AD102" s="15">
        <f t="shared" si="87"/>
        <v>9.3631076965355595E-2</v>
      </c>
      <c r="AE102" s="15">
        <f t="shared" si="88"/>
        <v>1.1574875889454581</v>
      </c>
      <c r="AF102" s="2"/>
      <c r="AG102" s="2"/>
      <c r="AH102" s="2"/>
      <c r="AI102" s="2"/>
      <c r="AJ102" s="2"/>
      <c r="AK102" s="2"/>
      <c r="AL102" s="7"/>
      <c r="AM102" s="8"/>
      <c r="AN102" s="9"/>
    </row>
    <row r="103" spans="1:40" ht="24.6" customHeight="1">
      <c r="A103" s="2"/>
      <c r="B103" s="2"/>
      <c r="C103" s="2"/>
      <c r="D103" s="2"/>
      <c r="E103" s="2"/>
      <c r="F103" s="14">
        <f t="shared" si="68"/>
        <v>30.478512648582747</v>
      </c>
      <c r="G103" s="14">
        <v>100</v>
      </c>
      <c r="H103" s="14">
        <f t="shared" si="69"/>
        <v>6.192959582790091</v>
      </c>
      <c r="I103" s="14">
        <f t="shared" si="70"/>
        <v>5.1386858782958893E-2</v>
      </c>
      <c r="J103" s="14">
        <f t="shared" si="71"/>
        <v>8.8858637459424919E-2</v>
      </c>
      <c r="K103" s="14">
        <f t="shared" si="72"/>
        <v>0.99604424728465479</v>
      </c>
      <c r="L103" s="14">
        <f t="shared" si="5"/>
        <v>2.0419999999999998</v>
      </c>
      <c r="M103" s="14">
        <f t="shared" si="73"/>
        <v>1.3116495704350256E-2</v>
      </c>
      <c r="N103" s="14">
        <f t="shared" si="74"/>
        <v>2.1008719611537979E-2</v>
      </c>
      <c r="O103" s="14">
        <f t="shared" si="75"/>
        <v>0.19355865422078813</v>
      </c>
      <c r="P103" s="14">
        <f t="shared" si="76"/>
        <v>1.6366533834582713E-3</v>
      </c>
      <c r="Q103" s="14">
        <f t="shared" si="77"/>
        <v>2.2645372994996249E-2</v>
      </c>
      <c r="R103" s="14">
        <f t="shared" si="78"/>
        <v>0.51583045943814643</v>
      </c>
      <c r="S103" s="14">
        <f t="shared" si="12"/>
        <v>1</v>
      </c>
      <c r="T103" s="15">
        <f t="shared" si="79"/>
        <v>5.2671530252532864E-2</v>
      </c>
      <c r="U103" s="15">
        <f t="shared" si="80"/>
        <v>5.2463174703715018E-2</v>
      </c>
      <c r="V103" s="15">
        <f t="shared" si="81"/>
        <v>0.26885779204089377</v>
      </c>
      <c r="W103" s="15">
        <f t="shared" si="16"/>
        <v>1.0664560086896415</v>
      </c>
      <c r="X103" s="15">
        <f t="shared" si="82"/>
        <v>5.9164049532387679E-2</v>
      </c>
      <c r="Y103" s="15">
        <f t="shared" si="83"/>
        <v>0.17311539211127364</v>
      </c>
      <c r="Z103" s="15">
        <f t="shared" si="84"/>
        <v>0.2966937345959752</v>
      </c>
      <c r="AA103" s="15">
        <f t="shared" si="20"/>
        <v>1.1112712135766891</v>
      </c>
      <c r="AB103" s="15">
        <f t="shared" si="85"/>
        <v>6.1650273980594632E-2</v>
      </c>
      <c r="AC103" s="15">
        <f t="shared" si="86"/>
        <v>0.18338493275963091</v>
      </c>
      <c r="AD103" s="15">
        <f t="shared" si="87"/>
        <v>9.5340333881049275E-2</v>
      </c>
      <c r="AE103" s="15">
        <f t="shared" si="88"/>
        <v>1.1767223199560646</v>
      </c>
      <c r="AF103" s="2"/>
      <c r="AG103" s="2"/>
      <c r="AH103" s="2"/>
      <c r="AI103" s="2"/>
      <c r="AJ103" s="2"/>
      <c r="AK103" s="2"/>
      <c r="AL103" s="7"/>
      <c r="AM103" s="8"/>
      <c r="AN103" s="9"/>
    </row>
    <row r="104" spans="1:40" ht="24.6" customHeight="1">
      <c r="A104" s="2"/>
      <c r="B104" s="2"/>
      <c r="C104" s="2"/>
      <c r="D104" s="2"/>
      <c r="E104" s="2"/>
      <c r="F104" s="14">
        <f t="shared" si="68"/>
        <v>30.783297775068576</v>
      </c>
      <c r="G104" s="14">
        <v>101</v>
      </c>
      <c r="H104" s="14">
        <f t="shared" si="69"/>
        <v>6.2548891786179919</v>
      </c>
      <c r="I104" s="14">
        <f t="shared" si="70"/>
        <v>5.1284697221529868E-2</v>
      </c>
      <c r="J104" s="14">
        <f t="shared" si="71"/>
        <v>8.9747223834019174E-2</v>
      </c>
      <c r="K104" s="14">
        <f t="shared" si="72"/>
        <v>0.99596457558192619</v>
      </c>
      <c r="L104" s="14">
        <f t="shared" si="5"/>
        <v>2.0419999999999998</v>
      </c>
      <c r="M104" s="14">
        <f t="shared" si="73"/>
        <v>1.3090418965795497E-2</v>
      </c>
      <c r="N104" s="14">
        <f t="shared" si="74"/>
        <v>2.0948593062392037E-2</v>
      </c>
      <c r="O104" s="14">
        <f t="shared" si="75"/>
        <v>0.1897447840611588</v>
      </c>
      <c r="P104" s="14">
        <f t="shared" si="76"/>
        <v>1.5727917322346959E-3</v>
      </c>
      <c r="Q104" s="14">
        <f t="shared" si="77"/>
        <v>2.2521384794626734E-2</v>
      </c>
      <c r="R104" s="14">
        <f t="shared" si="78"/>
        <v>0.52331760290972629</v>
      </c>
      <c r="S104" s="14">
        <f t="shared" si="12"/>
        <v>1</v>
      </c>
      <c r="T104" s="15">
        <f t="shared" si="79"/>
        <v>5.2566814652068111E-2</v>
      </c>
      <c r="U104" s="15">
        <f t="shared" si="80"/>
        <v>5.2354685244640799E-2</v>
      </c>
      <c r="V104" s="15">
        <f t="shared" si="81"/>
        <v>0.27369468311871897</v>
      </c>
      <c r="W104" s="15">
        <f t="shared" si="16"/>
        <v>1.0664560086896415</v>
      </c>
      <c r="X104" s="15">
        <f t="shared" si="82"/>
        <v>5.9046426236785556E-2</v>
      </c>
      <c r="Y104" s="15">
        <f t="shared" si="83"/>
        <v>0.17261993920770974</v>
      </c>
      <c r="Z104" s="15">
        <f t="shared" si="84"/>
        <v>0.30205556956883139</v>
      </c>
      <c r="AA104" s="15">
        <f t="shared" si="20"/>
        <v>1.1112712135766891</v>
      </c>
      <c r="AB104" s="15">
        <f t="shared" si="85"/>
        <v>6.1527707853737443E-2</v>
      </c>
      <c r="AC104" s="15">
        <f t="shared" si="86"/>
        <v>0.1828600886293803</v>
      </c>
      <c r="AD104" s="15">
        <f t="shared" si="87"/>
        <v>9.706331983228049E-2</v>
      </c>
      <c r="AE104" s="15">
        <f t="shared" si="88"/>
        <v>1.1961311754295572</v>
      </c>
      <c r="AF104" s="2"/>
      <c r="AG104" s="2"/>
      <c r="AH104" s="2"/>
      <c r="AI104" s="2"/>
      <c r="AJ104" s="2"/>
      <c r="AK104" s="2"/>
      <c r="AL104" s="7"/>
      <c r="AM104" s="8"/>
      <c r="AN104" s="9"/>
    </row>
    <row r="105" spans="1:40" ht="24.6" customHeight="1">
      <c r="A105" s="2"/>
      <c r="B105" s="2"/>
      <c r="C105" s="2"/>
      <c r="D105" s="2"/>
      <c r="E105" s="2"/>
      <c r="F105" s="14">
        <f t="shared" si="68"/>
        <v>31.088082901554404</v>
      </c>
      <c r="G105" s="14">
        <v>102</v>
      </c>
      <c r="H105" s="14">
        <f t="shared" si="69"/>
        <v>6.3168187744458928</v>
      </c>
      <c r="I105" s="14">
        <f t="shared" si="70"/>
        <v>5.1183742309963053E-2</v>
      </c>
      <c r="J105" s="14">
        <f t="shared" si="71"/>
        <v>9.0635810208613429E-2</v>
      </c>
      <c r="K105" s="14">
        <f t="shared" si="72"/>
        <v>0.99588410465667554</v>
      </c>
      <c r="L105" s="14">
        <f t="shared" si="5"/>
        <v>2.0419999999999998</v>
      </c>
      <c r="M105" s="14">
        <f t="shared" si="73"/>
        <v>1.3064650224618068E-2</v>
      </c>
      <c r="N105" s="14">
        <f t="shared" si="74"/>
        <v>2.0889195089851032E-2</v>
      </c>
      <c r="O105" s="14">
        <f t="shared" si="75"/>
        <v>0.18604253577545954</v>
      </c>
      <c r="P105" s="14">
        <f t="shared" si="76"/>
        <v>1.5120147422987423E-3</v>
      </c>
      <c r="Q105" s="14">
        <f t="shared" si="77"/>
        <v>2.2401209832149774E-2</v>
      </c>
      <c r="R105" s="14">
        <f t="shared" si="78"/>
        <v>0.53088361614869195</v>
      </c>
      <c r="S105" s="14">
        <f t="shared" si="12"/>
        <v>1</v>
      </c>
      <c r="T105" s="15">
        <f t="shared" si="79"/>
        <v>5.2463335867712124E-2</v>
      </c>
      <c r="U105" s="15">
        <f t="shared" si="80"/>
        <v>5.2247402267918942E-2</v>
      </c>
      <c r="V105" s="15">
        <f t="shared" si="81"/>
        <v>0.27856920579418609</v>
      </c>
      <c r="W105" s="15">
        <f t="shared" si="16"/>
        <v>1.0664560086896415</v>
      </c>
      <c r="X105" s="15">
        <f t="shared" si="82"/>
        <v>5.8930192212563438E-2</v>
      </c>
      <c r="Y105" s="15">
        <f t="shared" si="83"/>
        <v>0.17213048989822383</v>
      </c>
      <c r="Z105" s="15">
        <f t="shared" si="84"/>
        <v>0.30746004358423024</v>
      </c>
      <c r="AA105" s="15">
        <f t="shared" si="20"/>
        <v>1.1112712135766891</v>
      </c>
      <c r="AB105" s="15">
        <f t="shared" si="85"/>
        <v>6.1406589378991426E-2</v>
      </c>
      <c r="AC105" s="15">
        <f t="shared" si="86"/>
        <v>0.18234160423804655</v>
      </c>
      <c r="AD105" s="15">
        <f t="shared" si="87"/>
        <v>9.8800007523988057E-2</v>
      </c>
      <c r="AE105" s="15">
        <f t="shared" si="88"/>
        <v>1.2157128730510964</v>
      </c>
      <c r="AF105" s="2"/>
      <c r="AG105" s="2"/>
      <c r="AH105" s="2"/>
      <c r="AI105" s="2"/>
      <c r="AJ105" s="2"/>
      <c r="AK105" s="2"/>
      <c r="AL105" s="7"/>
      <c r="AM105" s="8"/>
      <c r="AN105" s="9"/>
    </row>
    <row r="106" spans="1:40" ht="24.6" customHeight="1">
      <c r="A106" s="2"/>
      <c r="B106" s="2"/>
      <c r="C106" s="2"/>
      <c r="D106" s="2"/>
      <c r="E106" s="2"/>
      <c r="F106" s="14">
        <f t="shared" si="68"/>
        <v>31.39286802804023</v>
      </c>
      <c r="G106" s="14">
        <v>103</v>
      </c>
      <c r="H106" s="14">
        <f t="shared" si="69"/>
        <v>6.3787483702737937</v>
      </c>
      <c r="I106" s="14">
        <f t="shared" si="70"/>
        <v>5.1083968174144553E-2</v>
      </c>
      <c r="J106" s="14">
        <f t="shared" si="71"/>
        <v>9.1524396583207671E-2</v>
      </c>
      <c r="K106" s="14">
        <f t="shared" si="72"/>
        <v>0.99580283431514682</v>
      </c>
      <c r="L106" s="14">
        <f t="shared" si="5"/>
        <v>2.0419999999999998</v>
      </c>
      <c r="M106" s="14">
        <f t="shared" si="73"/>
        <v>1.3039182876450396E-2</v>
      </c>
      <c r="N106" s="14">
        <f t="shared" si="74"/>
        <v>2.0830509302459835E-2</v>
      </c>
      <c r="O106" s="14">
        <f t="shared" si="75"/>
        <v>0.18244759564594976</v>
      </c>
      <c r="P106" s="14">
        <f t="shared" si="76"/>
        <v>1.454145333130063E-3</v>
      </c>
      <c r="Q106" s="14">
        <f t="shared" si="77"/>
        <v>2.2284654635589898E-2</v>
      </c>
      <c r="R106" s="14">
        <f t="shared" si="78"/>
        <v>0.53852747108260968</v>
      </c>
      <c r="S106" s="14">
        <f t="shared" si="12"/>
        <v>1</v>
      </c>
      <c r="T106" s="15">
        <f t="shared" si="79"/>
        <v>5.2361067378498161E-2</v>
      </c>
      <c r="U106" s="15">
        <f t="shared" si="80"/>
        <v>5.2141299303274845E-2</v>
      </c>
      <c r="V106" s="15">
        <f t="shared" si="81"/>
        <v>0.28348126281428376</v>
      </c>
      <c r="W106" s="15">
        <f t="shared" si="16"/>
        <v>1.0664560086896415</v>
      </c>
      <c r="X106" s="15">
        <f t="shared" si="82"/>
        <v>5.8815317669666203E-2</v>
      </c>
      <c r="Y106" s="15">
        <f t="shared" si="83"/>
        <v>0.17164690911446165</v>
      </c>
      <c r="Z106" s="15">
        <f t="shared" si="84"/>
        <v>0.31290707270476942</v>
      </c>
      <c r="AA106" s="15">
        <f t="shared" si="20"/>
        <v>1.1112712135766891</v>
      </c>
      <c r="AB106" s="15">
        <f t="shared" si="85"/>
        <v>6.1286887514447261E-2</v>
      </c>
      <c r="AC106" s="15">
        <f t="shared" si="86"/>
        <v>0.18182933650475872</v>
      </c>
      <c r="AD106" s="15">
        <f t="shared" si="87"/>
        <v>0.10055036998350948</v>
      </c>
      <c r="AE106" s="15">
        <f t="shared" si="88"/>
        <v>1.2354661765851724</v>
      </c>
      <c r="AF106" s="2"/>
      <c r="AG106" s="2"/>
      <c r="AH106" s="2"/>
      <c r="AI106" s="2"/>
      <c r="AJ106" s="2"/>
      <c r="AK106" s="2"/>
      <c r="AL106" s="7"/>
      <c r="AM106" s="8"/>
      <c r="AN106" s="9"/>
    </row>
    <row r="107" spans="1:40" ht="24.6" customHeight="1">
      <c r="A107" s="2"/>
      <c r="B107" s="2"/>
      <c r="C107" s="2"/>
      <c r="D107" s="2"/>
      <c r="E107" s="2"/>
      <c r="F107" s="14">
        <f t="shared" si="68"/>
        <v>31.697653154526058</v>
      </c>
      <c r="G107" s="14">
        <v>104</v>
      </c>
      <c r="H107" s="14">
        <f t="shared" si="69"/>
        <v>6.4406779661016946</v>
      </c>
      <c r="I107" s="14">
        <f t="shared" si="70"/>
        <v>5.0985349739182118E-2</v>
      </c>
      <c r="J107" s="14">
        <f t="shared" si="71"/>
        <v>9.2412982957801926E-2</v>
      </c>
      <c r="K107" s="14">
        <f t="shared" si="72"/>
        <v>0.99572076436159607</v>
      </c>
      <c r="L107" s="14">
        <f t="shared" si="5"/>
        <v>2.0419999999999998</v>
      </c>
      <c r="M107" s="14">
        <f t="shared" si="73"/>
        <v>1.3014010520926234E-2</v>
      </c>
      <c r="N107" s="14">
        <f t="shared" si="74"/>
        <v>2.0772519827960145E-2</v>
      </c>
      <c r="O107" s="14">
        <f t="shared" si="75"/>
        <v>0.17895585634318428</v>
      </c>
      <c r="P107" s="14">
        <f t="shared" si="76"/>
        <v>1.3990181714431114E-3</v>
      </c>
      <c r="Q107" s="14">
        <f t="shared" si="77"/>
        <v>2.2171537999403256E-2</v>
      </c>
      <c r="R107" s="14">
        <f t="shared" si="78"/>
        <v>0.54624818118220819</v>
      </c>
      <c r="S107" s="14">
        <f t="shared" si="12"/>
        <v>1</v>
      </c>
      <c r="T107" s="15">
        <f t="shared" si="79"/>
        <v>5.2259983482661664E-2</v>
      </c>
      <c r="U107" s="15">
        <f t="shared" si="80"/>
        <v>5.2036350698880254E-2</v>
      </c>
      <c r="V107" s="15">
        <f t="shared" si="81"/>
        <v>0.28843075764997483</v>
      </c>
      <c r="W107" s="15">
        <f t="shared" si="16"/>
        <v>1.0664560086896415</v>
      </c>
      <c r="X107" s="15">
        <f t="shared" si="82"/>
        <v>5.8701773738219304E-2</v>
      </c>
      <c r="Y107" s="15">
        <f t="shared" si="83"/>
        <v>0.17116906606633853</v>
      </c>
      <c r="Z107" s="15">
        <f t="shared" si="84"/>
        <v>0.31839657397481896</v>
      </c>
      <c r="AA107" s="15">
        <f t="shared" si="20"/>
        <v>1.1112712135766891</v>
      </c>
      <c r="AB107" s="15">
        <f t="shared" si="85"/>
        <v>6.116857217704455E-2</v>
      </c>
      <c r="AC107" s="15">
        <f t="shared" si="86"/>
        <v>0.1813231468807108</v>
      </c>
      <c r="AD107" s="15">
        <f t="shared" si="87"/>
        <v>0.10231438055366752</v>
      </c>
      <c r="AE107" s="15">
        <f t="shared" si="88"/>
        <v>1.2553898933606695</v>
      </c>
      <c r="AF107" s="2"/>
      <c r="AG107" s="2"/>
      <c r="AH107" s="2"/>
      <c r="AI107" s="2"/>
      <c r="AJ107" s="2"/>
      <c r="AK107" s="2"/>
      <c r="AL107" s="7"/>
      <c r="AM107" s="8"/>
      <c r="AN107" s="9"/>
    </row>
    <row r="108" spans="1:40" ht="24.6" customHeight="1">
      <c r="A108" s="2"/>
      <c r="B108" s="2"/>
      <c r="C108" s="2"/>
      <c r="D108" s="2"/>
      <c r="E108" s="2"/>
      <c r="F108" s="14">
        <f t="shared" si="68"/>
        <v>32.002438281011884</v>
      </c>
      <c r="G108" s="14">
        <v>105</v>
      </c>
      <c r="H108" s="14">
        <f t="shared" si="69"/>
        <v>6.5026075619295955</v>
      </c>
      <c r="I108" s="14">
        <f t="shared" si="70"/>
        <v>5.0887862697312942E-2</v>
      </c>
      <c r="J108" s="14">
        <f t="shared" si="71"/>
        <v>9.3301569332396167E-2</v>
      </c>
      <c r="K108" s="14">
        <f t="shared" si="72"/>
        <v>0.99563789459828822</v>
      </c>
      <c r="L108" s="14">
        <f t="shared" si="5"/>
        <v>2.0419999999999998</v>
      </c>
      <c r="M108" s="14">
        <f t="shared" si="73"/>
        <v>1.2989126953489128E-2</v>
      </c>
      <c r="N108" s="14">
        <f t="shared" si="74"/>
        <v>2.0715211292046006E-2</v>
      </c>
      <c r="O108" s="14">
        <f t="shared" si="75"/>
        <v>0.17556340518892347</v>
      </c>
      <c r="P108" s="14">
        <f t="shared" si="76"/>
        <v>1.3464787889476268E-3</v>
      </c>
      <c r="Q108" s="14">
        <f t="shared" si="77"/>
        <v>2.2061690080993634E-2</v>
      </c>
      <c r="R108" s="14">
        <f t="shared" si="78"/>
        <v>0.55404479915634397</v>
      </c>
      <c r="S108" s="14">
        <f t="shared" si="12"/>
        <v>1</v>
      </c>
      <c r="T108" s="15">
        <f t="shared" si="79"/>
        <v>5.2160059264745762E-2</v>
      </c>
      <c r="U108" s="15">
        <f t="shared" si="80"/>
        <v>5.1932531588473406E-2</v>
      </c>
      <c r="V108" s="15">
        <f t="shared" si="81"/>
        <v>0.29341759447742494</v>
      </c>
      <c r="W108" s="15">
        <f t="shared" si="16"/>
        <v>1.0664560086896415</v>
      </c>
      <c r="X108" s="15">
        <f t="shared" si="82"/>
        <v>5.8589532431579508E-2</v>
      </c>
      <c r="Y108" s="15">
        <f t="shared" si="83"/>
        <v>0.17069683406698102</v>
      </c>
      <c r="Z108" s="15">
        <f t="shared" si="84"/>
        <v>0.32392846539967102</v>
      </c>
      <c r="AA108" s="15">
        <f t="shared" si="20"/>
        <v>1.1112712135766891</v>
      </c>
      <c r="AB108" s="15">
        <f t="shared" si="85"/>
        <v>6.1051614204069835E-2</v>
      </c>
      <c r="AC108" s="15">
        <f t="shared" si="86"/>
        <v>0.18082290116371841</v>
      </c>
      <c r="AD108" s="15">
        <f t="shared" si="87"/>
        <v>0.1040920128860702</v>
      </c>
      <c r="AE108" s="15">
        <f t="shared" si="88"/>
        <v>1.2754828719195102</v>
      </c>
      <c r="AF108" s="2"/>
      <c r="AG108" s="2"/>
      <c r="AH108" s="2"/>
      <c r="AI108" s="2"/>
      <c r="AJ108" s="2"/>
      <c r="AK108" s="2"/>
      <c r="AL108" s="7"/>
      <c r="AM108" s="8"/>
      <c r="AN108" s="9"/>
    </row>
    <row r="109" spans="1:40" ht="24.6" customHeight="1">
      <c r="A109" s="2"/>
      <c r="B109" s="2"/>
      <c r="C109" s="2"/>
      <c r="D109" s="2"/>
      <c r="E109" s="2"/>
      <c r="F109" s="14">
        <f t="shared" si="68"/>
        <v>32.307223407497716</v>
      </c>
      <c r="G109" s="14">
        <v>106</v>
      </c>
      <c r="H109" s="14">
        <f t="shared" si="69"/>
        <v>6.5645371577574965</v>
      </c>
      <c r="I109" s="14">
        <f t="shared" si="70"/>
        <v>5.0791483477391867E-2</v>
      </c>
      <c r="J109" s="14">
        <f t="shared" si="71"/>
        <v>9.4190155706990422E-2</v>
      </c>
      <c r="K109" s="14">
        <f t="shared" si="72"/>
        <v>0.99555422482549538</v>
      </c>
      <c r="L109" s="14">
        <f t="shared" si="5"/>
        <v>2.0419999999999998</v>
      </c>
      <c r="M109" s="14">
        <f t="shared" si="73"/>
        <v>1.2964526157604272E-2</v>
      </c>
      <c r="N109" s="14">
        <f t="shared" si="74"/>
        <v>2.0658568798181388E-2</v>
      </c>
      <c r="O109" s="14">
        <f t="shared" si="75"/>
        <v>0.17226651319044867</v>
      </c>
      <c r="P109" s="14">
        <f t="shared" si="76"/>
        <v>1.2963827739543631E-3</v>
      </c>
      <c r="Q109" s="14">
        <f t="shared" si="77"/>
        <v>2.1954951572135752E-2</v>
      </c>
      <c r="R109" s="14">
        <f t="shared" si="78"/>
        <v>0.5619164147969391</v>
      </c>
      <c r="S109" s="14">
        <f t="shared" si="12"/>
        <v>1</v>
      </c>
      <c r="T109" s="15">
        <f t="shared" si="79"/>
        <v>5.2061270564326662E-2</v>
      </c>
      <c r="U109" s="15">
        <f t="shared" si="80"/>
        <v>5.1829817860098611E-2</v>
      </c>
      <c r="V109" s="15">
        <f t="shared" si="81"/>
        <v>0.29844167815980654</v>
      </c>
      <c r="W109" s="15">
        <f t="shared" si="16"/>
        <v>1.0664560086896415</v>
      </c>
      <c r="X109" s="15">
        <f t="shared" si="82"/>
        <v>5.8478566611205325E-2</v>
      </c>
      <c r="Y109" s="15">
        <f t="shared" si="83"/>
        <v>0.17023009036642017</v>
      </c>
      <c r="Z109" s="15">
        <f t="shared" si="84"/>
        <v>0.32950266592532784</v>
      </c>
      <c r="AA109" s="15">
        <f t="shared" si="20"/>
        <v>1.1112712135766891</v>
      </c>
      <c r="AB109" s="15">
        <f t="shared" si="85"/>
        <v>6.0935985316550825E-2</v>
      </c>
      <c r="AC109" s="15">
        <f t="shared" si="86"/>
        <v>0.18032846932204649</v>
      </c>
      <c r="AD109" s="15">
        <f t="shared" si="87"/>
        <v>0.10588324093461578</v>
      </c>
      <c r="AE109" s="15">
        <f t="shared" si="88"/>
        <v>1.2957439998166893</v>
      </c>
      <c r="AF109" s="2"/>
      <c r="AG109" s="2"/>
      <c r="AH109" s="2"/>
      <c r="AI109" s="2"/>
      <c r="AJ109" s="2"/>
      <c r="AK109" s="2"/>
      <c r="AL109" s="7"/>
      <c r="AM109" s="8"/>
      <c r="AN109" s="9"/>
    </row>
    <row r="110" spans="1:40" ht="24.6" customHeight="1">
      <c r="A110" s="2"/>
      <c r="B110" s="2"/>
      <c r="C110" s="2"/>
      <c r="D110" s="2"/>
      <c r="E110" s="2"/>
      <c r="F110" s="14">
        <f t="shared" si="68"/>
        <v>32.612008533983541</v>
      </c>
      <c r="G110" s="14">
        <v>107</v>
      </c>
      <c r="H110" s="14">
        <f t="shared" si="69"/>
        <v>6.6264667535853974</v>
      </c>
      <c r="I110" s="14">
        <f t="shared" si="70"/>
        <v>5.0696189215868055E-2</v>
      </c>
      <c r="J110" s="14">
        <f t="shared" si="71"/>
        <v>9.5078742081584663E-2</v>
      </c>
      <c r="K110" s="14">
        <f t="shared" si="72"/>
        <v>0.99546975484149369</v>
      </c>
      <c r="L110" s="14">
        <f t="shared" si="5"/>
        <v>2.0419999999999998</v>
      </c>
      <c r="M110" s="14">
        <f t="shared" si="73"/>
        <v>1.2940202297350319E-2</v>
      </c>
      <c r="N110" s="14">
        <f t="shared" si="74"/>
        <v>2.0602577908417134E-2</v>
      </c>
      <c r="O110" s="14">
        <f t="shared" si="75"/>
        <v>0.16906162478887946</v>
      </c>
      <c r="P110" s="14">
        <f t="shared" si="76"/>
        <v>1.2485950300216971E-3</v>
      </c>
      <c r="Q110" s="14">
        <f t="shared" si="77"/>
        <v>2.1851172938438832E-2</v>
      </c>
      <c r="R110" s="14">
        <f t="shared" si="78"/>
        <v>0.56986215296278153</v>
      </c>
      <c r="S110" s="14">
        <f t="shared" si="12"/>
        <v>1</v>
      </c>
      <c r="T110" s="15">
        <f t="shared" si="79"/>
        <v>5.1963593946264749E-2</v>
      </c>
      <c r="U110" s="15">
        <f t="shared" si="80"/>
        <v>5.1728186126371097E-2</v>
      </c>
      <c r="V110" s="15">
        <f t="shared" si="81"/>
        <v>0.30350291422965653</v>
      </c>
      <c r="W110" s="15">
        <f t="shared" si="16"/>
        <v>1.0664560086896415</v>
      </c>
      <c r="X110" s="15">
        <f t="shared" si="82"/>
        <v>5.8368849953241077E-2</v>
      </c>
      <c r="Y110" s="15">
        <f t="shared" si="83"/>
        <v>0.16976871599352053</v>
      </c>
      <c r="Z110" s="15">
        <f t="shared" si="84"/>
        <v>0.33511909541890295</v>
      </c>
      <c r="AA110" s="15">
        <f t="shared" si="20"/>
        <v>1.1112712135766891</v>
      </c>
      <c r="AB110" s="15">
        <f t="shared" si="85"/>
        <v>6.0821658084436188E-2</v>
      </c>
      <c r="AC110" s="15">
        <f t="shared" si="86"/>
        <v>0.17983972532696124</v>
      </c>
      <c r="AD110" s="15">
        <f t="shared" si="87"/>
        <v>0.10768803894919471</v>
      </c>
      <c r="AE110" s="15">
        <f t="shared" si="88"/>
        <v>1.3161722015605357</v>
      </c>
      <c r="AF110" s="2"/>
      <c r="AG110" s="2"/>
      <c r="AH110" s="2"/>
      <c r="AI110" s="2"/>
      <c r="AJ110" s="2"/>
      <c r="AK110" s="2"/>
      <c r="AL110" s="7"/>
      <c r="AM110" s="8"/>
      <c r="AN110" s="9"/>
    </row>
    <row r="111" spans="1:40" ht="24.6" customHeight="1">
      <c r="A111" s="2"/>
      <c r="B111" s="2"/>
      <c r="C111" s="2"/>
      <c r="D111" s="2"/>
      <c r="E111" s="2"/>
      <c r="F111" s="14">
        <f t="shared" si="68"/>
        <v>32.916793660469367</v>
      </c>
      <c r="G111" s="14">
        <v>108</v>
      </c>
      <c r="H111" s="14">
        <f t="shared" si="69"/>
        <v>6.6883963494132983</v>
      </c>
      <c r="I111" s="14">
        <f t="shared" si="70"/>
        <v>5.0601957729164232E-2</v>
      </c>
      <c r="J111" s="14">
        <f t="shared" si="71"/>
        <v>9.5967328456178905E-2</v>
      </c>
      <c r="K111" s="14">
        <f t="shared" si="72"/>
        <v>0.99538448444256145</v>
      </c>
      <c r="L111" s="14">
        <f t="shared" si="5"/>
        <v>2.0419999999999998</v>
      </c>
      <c r="M111" s="14">
        <f t="shared" si="73"/>
        <v>1.291614971036917E-2</v>
      </c>
      <c r="N111" s="14">
        <f t="shared" si="74"/>
        <v>2.054722462514913E-2</v>
      </c>
      <c r="O111" s="14">
        <f t="shared" si="75"/>
        <v>0.16594534826885129</v>
      </c>
      <c r="P111" s="14">
        <f t="shared" si="76"/>
        <v>1.202989095522151E-3</v>
      </c>
      <c r="Q111" s="14">
        <f t="shared" si="77"/>
        <v>2.175021372067128E-2</v>
      </c>
      <c r="R111" s="14">
        <f t="shared" si="78"/>
        <v>0.57788117169199327</v>
      </c>
      <c r="S111" s="14">
        <f t="shared" si="12"/>
        <v>1</v>
      </c>
      <c r="T111" s="15">
        <f t="shared" si="79"/>
        <v>5.1867006672393336E-2</v>
      </c>
      <c r="U111" s="15">
        <f t="shared" si="80"/>
        <v>5.1627613696179138E-2</v>
      </c>
      <c r="V111" s="15">
        <f t="shared" si="81"/>
        <v>0.30860120887176323</v>
      </c>
      <c r="W111" s="15">
        <f t="shared" si="16"/>
        <v>1.0664560086896415</v>
      </c>
      <c r="X111" s="15">
        <f t="shared" si="82"/>
        <v>5.8260356916715862E-2</v>
      </c>
      <c r="Y111" s="15">
        <f t="shared" si="83"/>
        <v>0.16931259560566383</v>
      </c>
      <c r="Z111" s="15">
        <f t="shared" si="84"/>
        <v>0.34077767464960901</v>
      </c>
      <c r="AA111" s="15">
        <f t="shared" si="20"/>
        <v>1.1112712135766891</v>
      </c>
      <c r="AB111" s="15">
        <f t="shared" si="85"/>
        <v>6.0708605893458209E-2</v>
      </c>
      <c r="AC111" s="15">
        <f t="shared" si="86"/>
        <v>0.17935654699349665</v>
      </c>
      <c r="AD111" s="15">
        <f t="shared" si="87"/>
        <v>0.10950638146958039</v>
      </c>
      <c r="AE111" s="15">
        <f t="shared" si="88"/>
        <v>1.3367664366829459</v>
      </c>
      <c r="AF111" s="2"/>
      <c r="AG111" s="2"/>
      <c r="AH111" s="2"/>
      <c r="AI111" s="2"/>
      <c r="AJ111" s="2"/>
      <c r="AK111" s="2"/>
      <c r="AL111" s="7"/>
      <c r="AM111" s="8"/>
      <c r="AN111" s="9"/>
    </row>
    <row r="112" spans="1:40" ht="24.6" customHeight="1">
      <c r="A112" s="2"/>
      <c r="B112" s="2"/>
      <c r="C112" s="2"/>
      <c r="D112" s="2"/>
      <c r="E112" s="2"/>
      <c r="F112" s="14">
        <f t="shared" si="68"/>
        <v>33.221578786955192</v>
      </c>
      <c r="G112" s="14">
        <v>109</v>
      </c>
      <c r="H112" s="14">
        <f t="shared" si="69"/>
        <v>6.7503259452411992</v>
      </c>
      <c r="I112" s="14">
        <f t="shared" si="70"/>
        <v>5.050876748737862E-2</v>
      </c>
      <c r="J112" s="14">
        <f t="shared" si="71"/>
        <v>9.685591483077316E-2</v>
      </c>
      <c r="K112" s="14">
        <f t="shared" si="72"/>
        <v>0.99529841342297631</v>
      </c>
      <c r="L112" s="14">
        <f t="shared" si="5"/>
        <v>2.0419999999999998</v>
      </c>
      <c r="M112" s="14">
        <f t="shared" si="73"/>
        <v>1.2892362901153391E-2</v>
      </c>
      <c r="N112" s="14">
        <f t="shared" si="74"/>
        <v>2.0492495373763152E-2</v>
      </c>
      <c r="O112" s="14">
        <f t="shared" si="75"/>
        <v>0.16291444678123737</v>
      </c>
      <c r="P112" s="14">
        <f t="shared" si="76"/>
        <v>1.1594465186169939E-3</v>
      </c>
      <c r="Q112" s="14">
        <f t="shared" si="77"/>
        <v>2.1651941892380146E-2</v>
      </c>
      <c r="R112" s="14">
        <f t="shared" si="78"/>
        <v>0.58597266043381024</v>
      </c>
      <c r="S112" s="14">
        <f t="shared" si="12"/>
        <v>1</v>
      </c>
      <c r="T112" s="15">
        <f t="shared" si="79"/>
        <v>5.1771486674563078E-2</v>
      </c>
      <c r="U112" s="15">
        <f t="shared" si="80"/>
        <v>5.1528078547741392E-2</v>
      </c>
      <c r="V112" s="15">
        <f t="shared" si="81"/>
        <v>0.31373646890656498</v>
      </c>
      <c r="W112" s="15">
        <f t="shared" si="16"/>
        <v>1.0664560086896415</v>
      </c>
      <c r="X112" s="15">
        <f t="shared" si="82"/>
        <v>5.815306271326539E-2</v>
      </c>
      <c r="Y112" s="15">
        <f t="shared" si="83"/>
        <v>0.16886161734573996</v>
      </c>
      <c r="Z112" s="15">
        <f t="shared" si="84"/>
        <v>0.3464783252703133</v>
      </c>
      <c r="AA112" s="15">
        <f t="shared" si="20"/>
        <v>1.1112712135766891</v>
      </c>
      <c r="AB112" s="15">
        <f t="shared" si="85"/>
        <v>6.0596802913582229E-2</v>
      </c>
      <c r="AC112" s="15">
        <f t="shared" si="86"/>
        <v>0.1788788158289619</v>
      </c>
      <c r="AD112" s="15">
        <f t="shared" si="87"/>
        <v>0.11133824331950208</v>
      </c>
      <c r="AE112" s="15">
        <f t="shared" si="88"/>
        <v>1.3575256979301906</v>
      </c>
      <c r="AF112" s="2"/>
      <c r="AG112" s="2"/>
      <c r="AH112" s="2"/>
      <c r="AI112" s="2"/>
      <c r="AJ112" s="2"/>
      <c r="AK112" s="2"/>
      <c r="AL112" s="7"/>
      <c r="AM112" s="8"/>
      <c r="AN112" s="9"/>
    </row>
    <row r="113" spans="1:40" ht="24.6" customHeight="1">
      <c r="A113" s="2"/>
      <c r="B113" s="2"/>
      <c r="C113" s="2"/>
      <c r="D113" s="2"/>
      <c r="E113" s="2"/>
      <c r="F113" s="14">
        <f t="shared" si="68"/>
        <v>33.526363913441024</v>
      </c>
      <c r="G113" s="14">
        <v>110</v>
      </c>
      <c r="H113" s="14">
        <f t="shared" si="69"/>
        <v>6.8122555410691001</v>
      </c>
      <c r="I113" s="14">
        <f t="shared" si="70"/>
        <v>5.0416597589234599E-2</v>
      </c>
      <c r="J113" s="14">
        <f t="shared" si="71"/>
        <v>9.7744501205367415E-2</v>
      </c>
      <c r="K113" s="14">
        <f t="shared" si="72"/>
        <v>0.99521154157501301</v>
      </c>
      <c r="L113" s="14">
        <f t="shared" si="5"/>
        <v>2.0419999999999998</v>
      </c>
      <c r="M113" s="14">
        <f t="shared" si="73"/>
        <v>1.286883653465213E-2</v>
      </c>
      <c r="N113" s="14">
        <f t="shared" si="74"/>
        <v>2.0438376986115673E-2</v>
      </c>
      <c r="O113" s="14">
        <f t="shared" si="75"/>
        <v>0.15996582993453562</v>
      </c>
      <c r="P113" s="14">
        <f t="shared" si="76"/>
        <v>1.1178562826707676E-3</v>
      </c>
      <c r="Q113" s="14">
        <f t="shared" si="77"/>
        <v>2.1556233268786442E-2</v>
      </c>
      <c r="R113" s="14">
        <f t="shared" si="78"/>
        <v>0.59413583839107487</v>
      </c>
      <c r="S113" s="14">
        <f t="shared" si="12"/>
        <v>1</v>
      </c>
      <c r="T113" s="15">
        <f t="shared" si="79"/>
        <v>5.1677012528965463E-2</v>
      </c>
      <c r="U113" s="15">
        <f t="shared" si="80"/>
        <v>5.1429559302942983E-2</v>
      </c>
      <c r="V113" s="15">
        <f t="shared" si="81"/>
        <v>0.3189086017740374</v>
      </c>
      <c r="W113" s="15">
        <f t="shared" si="16"/>
        <v>1.0664560086896415</v>
      </c>
      <c r="X113" s="15">
        <f t="shared" si="82"/>
        <v>5.8046943278290387E-2</v>
      </c>
      <c r="Y113" s="15">
        <f t="shared" si="83"/>
        <v>0.16841567270602584</v>
      </c>
      <c r="Z113" s="15">
        <f t="shared" si="84"/>
        <v>0.35222096979963502</v>
      </c>
      <c r="AA113" s="15">
        <f t="shared" si="20"/>
        <v>1.1112712135766891</v>
      </c>
      <c r="AB113" s="15">
        <f t="shared" si="85"/>
        <v>6.048622406895305E-2</v>
      </c>
      <c r="AC113" s="15">
        <f t="shared" si="86"/>
        <v>0.17840641688874564</v>
      </c>
      <c r="AD113" s="15">
        <f t="shared" si="87"/>
        <v>0.11318359960089198</v>
      </c>
      <c r="AE113" s="15">
        <f t="shared" si="88"/>
        <v>1.3784490095656394</v>
      </c>
      <c r="AF113" s="2"/>
      <c r="AG113" s="2"/>
      <c r="AH113" s="2"/>
      <c r="AI113" s="2"/>
      <c r="AJ113" s="2"/>
      <c r="AK113" s="2"/>
      <c r="AL113" s="7"/>
      <c r="AM113" s="8"/>
      <c r="AN113" s="9"/>
    </row>
    <row r="114" spans="1:40" ht="24.6" customHeight="1">
      <c r="A114" s="2"/>
      <c r="B114" s="2"/>
      <c r="C114" s="2"/>
      <c r="D114" s="2"/>
      <c r="E114" s="2"/>
      <c r="F114" s="14">
        <f t="shared" si="68"/>
        <v>33.831149039926849</v>
      </c>
      <c r="G114" s="14">
        <v>111</v>
      </c>
      <c r="H114" s="14">
        <f t="shared" si="69"/>
        <v>6.8741851368970011</v>
      </c>
      <c r="I114" s="14">
        <f t="shared" si="70"/>
        <v>5.0325427738208146E-2</v>
      </c>
      <c r="J114" s="14">
        <f t="shared" si="71"/>
        <v>9.8633087579961656E-2</v>
      </c>
      <c r="K114" s="14">
        <f t="shared" si="72"/>
        <v>0.99512386868894043</v>
      </c>
      <c r="L114" s="14">
        <f t="shared" si="5"/>
        <v>2.0419999999999998</v>
      </c>
      <c r="M114" s="14">
        <f t="shared" si="73"/>
        <v>1.2845565430177628E-2</v>
      </c>
      <c r="N114" s="14">
        <f t="shared" si="74"/>
        <v>2.0384856684803138E-2</v>
      </c>
      <c r="O114" s="14">
        <f t="shared" si="75"/>
        <v>0.15709654591412067</v>
      </c>
      <c r="P114" s="14">
        <f t="shared" si="76"/>
        <v>1.0781142776231773E-3</v>
      </c>
      <c r="Q114" s="14">
        <f t="shared" si="77"/>
        <v>2.1462970962426314E-2</v>
      </c>
      <c r="R114" s="14">
        <f t="shared" si="78"/>
        <v>0.60236995296553963</v>
      </c>
      <c r="S114" s="14">
        <f t="shared" si="12"/>
        <v>1</v>
      </c>
      <c r="T114" s="15">
        <f t="shared" si="79"/>
        <v>5.1583563431663343E-2</v>
      </c>
      <c r="U114" s="15">
        <f t="shared" si="80"/>
        <v>5.1332035202878185E-2</v>
      </c>
      <c r="V114" s="15">
        <f t="shared" si="81"/>
        <v>0.32411751551805223</v>
      </c>
      <c r="W114" s="15">
        <f t="shared" si="16"/>
        <v>1.0664560086896415</v>
      </c>
      <c r="X114" s="15">
        <f t="shared" si="82"/>
        <v>5.7941975243470986E-2</v>
      </c>
      <c r="Y114" s="15">
        <f t="shared" si="83"/>
        <v>0.16797465639856154</v>
      </c>
      <c r="Z114" s="15">
        <f t="shared" si="84"/>
        <v>0.35800553160456594</v>
      </c>
      <c r="AA114" s="15">
        <f t="shared" si="20"/>
        <v>1.1112712135766891</v>
      </c>
      <c r="AB114" s="15">
        <f t="shared" si="85"/>
        <v>6.0376845009254332E-2</v>
      </c>
      <c r="AC114" s="15">
        <f t="shared" si="86"/>
        <v>0.17793923863900196</v>
      </c>
      <c r="AD114" s="15">
        <f t="shared" si="87"/>
        <v>0.11504242568830056</v>
      </c>
      <c r="AE114" s="15">
        <f t="shared" si="88"/>
        <v>1.3995354257764583</v>
      </c>
      <c r="AF114" s="2"/>
      <c r="AG114" s="2"/>
      <c r="AH114" s="2"/>
      <c r="AI114" s="2"/>
      <c r="AJ114" s="2"/>
      <c r="AK114" s="2"/>
      <c r="AL114" s="7"/>
      <c r="AM114" s="8"/>
      <c r="AN114" s="9"/>
    </row>
    <row r="115" spans="1:40" ht="24.6" customHeight="1">
      <c r="A115" s="2"/>
      <c r="B115" s="2"/>
      <c r="C115" s="2"/>
      <c r="D115" s="2"/>
      <c r="E115" s="2"/>
      <c r="F115" s="14">
        <f t="shared" si="68"/>
        <v>34.135934166412675</v>
      </c>
      <c r="G115" s="14">
        <v>112</v>
      </c>
      <c r="H115" s="14">
        <f t="shared" si="69"/>
        <v>6.936114732724902</v>
      </c>
      <c r="I115" s="14">
        <f t="shared" si="70"/>
        <v>5.0235238219767706E-2</v>
      </c>
      <c r="J115" s="14">
        <f t="shared" si="71"/>
        <v>9.9521673954555898E-2</v>
      </c>
      <c r="K115" s="14">
        <f t="shared" si="72"/>
        <v>0.99503539455301937</v>
      </c>
      <c r="L115" s="14">
        <f t="shared" si="5"/>
        <v>2.0419999999999998</v>
      </c>
      <c r="M115" s="14">
        <f t="shared" si="73"/>
        <v>1.2822544555595705E-2</v>
      </c>
      <c r="N115" s="14">
        <f t="shared" si="74"/>
        <v>2.0331922068175336E-2</v>
      </c>
      <c r="O115" s="14">
        <f t="shared" si="75"/>
        <v>0.15430377409182727</v>
      </c>
      <c r="P115" s="14">
        <f t="shared" si="76"/>
        <v>1.0401228132701662E-3</v>
      </c>
      <c r="Q115" s="14">
        <f t="shared" si="77"/>
        <v>2.1372044881445503E-2</v>
      </c>
      <c r="R115" s="14">
        <f t="shared" si="78"/>
        <v>0.61067427829870624</v>
      </c>
      <c r="S115" s="14">
        <f t="shared" si="12"/>
        <v>1</v>
      </c>
      <c r="T115" s="15">
        <f t="shared" si="79"/>
        <v>5.1491119175261897E-2</v>
      </c>
      <c r="U115" s="15">
        <f t="shared" si="80"/>
        <v>5.1235486084533266E-2</v>
      </c>
      <c r="V115" s="15">
        <f t="shared" si="81"/>
        <v>0.32936311877119018</v>
      </c>
      <c r="W115" s="15">
        <f t="shared" si="16"/>
        <v>1.0664560086896415</v>
      </c>
      <c r="X115" s="15">
        <f t="shared" si="82"/>
        <v>5.7838135910561965E-2</v>
      </c>
      <c r="Y115" s="15">
        <f t="shared" si="83"/>
        <v>0.16753846623165822</v>
      </c>
      <c r="Z115" s="15">
        <f t="shared" si="84"/>
        <v>0.36383193488359422</v>
      </c>
      <c r="AA115" s="15">
        <f t="shared" si="20"/>
        <v>1.1112712135766891</v>
      </c>
      <c r="AB115" s="15">
        <f t="shared" si="85"/>
        <v>6.0268642082402638E-2</v>
      </c>
      <c r="AC115" s="15">
        <f t="shared" si="86"/>
        <v>0.17747717282583286</v>
      </c>
      <c r="AD115" s="15">
        <f t="shared" si="87"/>
        <v>0.1169146972234735</v>
      </c>
      <c r="AE115" s="15">
        <f t="shared" si="88"/>
        <v>1.4207840291769642</v>
      </c>
      <c r="AF115" s="2"/>
      <c r="AG115" s="2"/>
      <c r="AH115" s="2"/>
      <c r="AI115" s="2"/>
      <c r="AJ115" s="2"/>
      <c r="AK115" s="2"/>
      <c r="AL115" s="7"/>
      <c r="AM115" s="8"/>
      <c r="AN115" s="9"/>
    </row>
    <row r="116" spans="1:40" ht="24.6" customHeight="1">
      <c r="A116" s="2"/>
      <c r="B116" s="2"/>
      <c r="C116" s="2"/>
      <c r="D116" s="2"/>
      <c r="E116" s="2"/>
      <c r="F116" s="14">
        <f t="shared" si="68"/>
        <v>34.440719292898507</v>
      </c>
      <c r="G116" s="14">
        <v>113</v>
      </c>
      <c r="H116" s="14">
        <f t="shared" si="69"/>
        <v>6.9980443285528029</v>
      </c>
      <c r="I116" s="14">
        <f t="shared" si="70"/>
        <v>5.0146009879665145E-2</v>
      </c>
      <c r="J116" s="14">
        <f t="shared" si="71"/>
        <v>0.10041026032915017</v>
      </c>
      <c r="K116" s="14">
        <f t="shared" si="72"/>
        <v>0.99494611895350005</v>
      </c>
      <c r="L116" s="14">
        <f t="shared" si="5"/>
        <v>2.0419999999999998</v>
      </c>
      <c r="M116" s="14">
        <f t="shared" si="73"/>
        <v>1.2799769021784526E-2</v>
      </c>
      <c r="N116" s="14">
        <f t="shared" si="74"/>
        <v>2.0279561096051443E-2</v>
      </c>
      <c r="O116" s="14">
        <f t="shared" si="75"/>
        <v>0.15158481809130561</v>
      </c>
      <c r="P116" s="14">
        <f t="shared" si="76"/>
        <v>1.0037901707947738E-3</v>
      </c>
      <c r="Q116" s="14">
        <f t="shared" si="77"/>
        <v>2.1283351266846218E-2</v>
      </c>
      <c r="R116" s="14">
        <f t="shared" si="78"/>
        <v>0.61904811390150172</v>
      </c>
      <c r="S116" s="14">
        <f t="shared" si="12"/>
        <v>1</v>
      </c>
      <c r="T116" s="15">
        <f t="shared" si="79"/>
        <v>5.1399660126656768E-2</v>
      </c>
      <c r="U116" s="15">
        <f t="shared" si="80"/>
        <v>5.1139892358546116E-2</v>
      </c>
      <c r="V116" s="15">
        <f t="shared" si="81"/>
        <v>0.33464532073998882</v>
      </c>
      <c r="W116" s="15">
        <f t="shared" si="16"/>
        <v>1.0664560086896415</v>
      </c>
      <c r="X116" s="15">
        <f t="shared" si="82"/>
        <v>5.7735403226398148E-2</v>
      </c>
      <c r="Y116" s="15">
        <f t="shared" si="83"/>
        <v>0.16710700299219561</v>
      </c>
      <c r="Z116" s="15">
        <f t="shared" si="84"/>
        <v>0.36970010465031206</v>
      </c>
      <c r="AA116" s="15">
        <f t="shared" si="20"/>
        <v>1.1112712135766891</v>
      </c>
      <c r="AB116" s="15">
        <f t="shared" si="85"/>
        <v>6.0161592308502453E-2</v>
      </c>
      <c r="AC116" s="15">
        <f t="shared" si="86"/>
        <v>0.17702011435060355</v>
      </c>
      <c r="AD116" s="15">
        <f t="shared" si="87"/>
        <v>0.11880039011008407</v>
      </c>
      <c r="AE116" s="15">
        <f t="shared" si="88"/>
        <v>1.4421939294018866</v>
      </c>
      <c r="AF116" s="2"/>
      <c r="AG116" s="2"/>
      <c r="AH116" s="2"/>
      <c r="AI116" s="2"/>
      <c r="AJ116" s="2"/>
      <c r="AK116" s="2"/>
      <c r="AL116" s="7"/>
      <c r="AM116" s="8"/>
      <c r="AN116" s="9"/>
    </row>
    <row r="117" spans="1:40" ht="24.6" customHeight="1">
      <c r="A117" s="2"/>
      <c r="B117" s="2"/>
      <c r="C117" s="2"/>
      <c r="D117" s="2"/>
      <c r="E117" s="2"/>
      <c r="F117" s="14">
        <f t="shared" si="68"/>
        <v>34.745504419384332</v>
      </c>
      <c r="G117" s="14">
        <v>114</v>
      </c>
      <c r="H117" s="14">
        <f t="shared" si="69"/>
        <v>7.0599739243807038</v>
      </c>
      <c r="I117" s="14">
        <f t="shared" si="70"/>
        <v>5.0057724103220499E-2</v>
      </c>
      <c r="J117" s="14">
        <f t="shared" si="71"/>
        <v>0.10129884670374441</v>
      </c>
      <c r="K117" s="14">
        <f t="shared" si="72"/>
        <v>0.99485604167461905</v>
      </c>
      <c r="L117" s="14">
        <f t="shared" si="5"/>
        <v>2.0419999999999998</v>
      </c>
      <c r="M117" s="14">
        <f t="shared" si="73"/>
        <v>1.2777234077347032E-2</v>
      </c>
      <c r="N117" s="14">
        <f t="shared" si="74"/>
        <v>2.0227762076099824E-2</v>
      </c>
      <c r="O117" s="14">
        <f t="shared" si="75"/>
        <v>0.14893709927730694</v>
      </c>
      <c r="P117" s="14">
        <f t="shared" si="76"/>
        <v>9.6903018923683254E-4</v>
      </c>
      <c r="Q117" s="14">
        <f t="shared" si="77"/>
        <v>2.1196792265336658E-2</v>
      </c>
      <c r="R117" s="14">
        <f t="shared" si="78"/>
        <v>0.62749078336661956</v>
      </c>
      <c r="S117" s="14">
        <f t="shared" si="12"/>
        <v>1</v>
      </c>
      <c r="T117" s="15">
        <f t="shared" si="79"/>
        <v>5.1309167205801011E-2</v>
      </c>
      <c r="U117" s="15">
        <f t="shared" si="80"/>
        <v>5.104523498798437E-2</v>
      </c>
      <c r="V117" s="15">
        <f t="shared" si="81"/>
        <v>0.33996403119061097</v>
      </c>
      <c r="W117" s="15">
        <f t="shared" si="16"/>
        <v>1.0664560086896415</v>
      </c>
      <c r="X117" s="15">
        <f t="shared" si="82"/>
        <v>5.7633755759043934E-2</v>
      </c>
      <c r="Y117" s="15">
        <f t="shared" si="83"/>
        <v>0.16668017033338953</v>
      </c>
      <c r="Z117" s="15">
        <f t="shared" si="84"/>
        <v>0.37560996671748853</v>
      </c>
      <c r="AA117" s="15">
        <f t="shared" si="20"/>
        <v>1.1112712135766891</v>
      </c>
      <c r="AB117" s="15">
        <f t="shared" si="85"/>
        <v>6.0055673354993525E-2</v>
      </c>
      <c r="AC117" s="15">
        <f t="shared" si="86"/>
        <v>0.17656796115105183</v>
      </c>
      <c r="AD117" s="15">
        <f t="shared" si="87"/>
        <v>0.12069948050861519</v>
      </c>
      <c r="AE117" s="15">
        <f t="shared" si="88"/>
        <v>1.4637642617833344</v>
      </c>
      <c r="AF117" s="2"/>
      <c r="AG117" s="2"/>
      <c r="AH117" s="2"/>
      <c r="AI117" s="2"/>
      <c r="AJ117" s="2"/>
      <c r="AK117" s="2"/>
      <c r="AL117" s="7"/>
      <c r="AM117" s="8"/>
      <c r="AN117" s="9"/>
    </row>
    <row r="118" spans="1:40" ht="24.6" customHeight="1">
      <c r="A118" s="2"/>
      <c r="B118" s="2"/>
      <c r="C118" s="2"/>
      <c r="D118" s="2"/>
      <c r="E118" s="2"/>
      <c r="F118" s="14">
        <f t="shared" si="68"/>
        <v>35.050289545870157</v>
      </c>
      <c r="G118" s="14">
        <v>115</v>
      </c>
      <c r="H118" s="14">
        <f t="shared" si="69"/>
        <v>7.1219035202086047</v>
      </c>
      <c r="I118" s="14">
        <f t="shared" si="70"/>
        <v>4.9970362795546674E-2</v>
      </c>
      <c r="J118" s="14">
        <f t="shared" si="71"/>
        <v>0.10218743307833865</v>
      </c>
      <c r="K118" s="14">
        <f t="shared" si="72"/>
        <v>0.99476516249859703</v>
      </c>
      <c r="L118" s="14">
        <f t="shared" si="5"/>
        <v>2.0419999999999998</v>
      </c>
      <c r="M118" s="14">
        <f t="shared" si="73"/>
        <v>1.2754935103563287E-2</v>
      </c>
      <c r="N118" s="14">
        <f t="shared" si="74"/>
        <v>2.0176513650845287E-2</v>
      </c>
      <c r="O118" s="14">
        <f t="shared" si="75"/>
        <v>0.1463581506395373</v>
      </c>
      <c r="P118" s="14">
        <f t="shared" si="76"/>
        <v>9.3576188390308529E-4</v>
      </c>
      <c r="Q118" s="14">
        <f t="shared" si="77"/>
        <v>2.1112275534748374E-2</v>
      </c>
      <c r="R118" s="14">
        <f t="shared" si="78"/>
        <v>0.63600163315783098</v>
      </c>
      <c r="S118" s="14">
        <f t="shared" si="12"/>
        <v>1</v>
      </c>
      <c r="T118" s="15">
        <f t="shared" si="79"/>
        <v>5.1219621865435334E-2</v>
      </c>
      <c r="U118" s="15">
        <f t="shared" si="80"/>
        <v>5.0951495468086472E-2</v>
      </c>
      <c r="V118" s="15">
        <f t="shared" si="81"/>
        <v>0.34531916043491595</v>
      </c>
      <c r="W118" s="15">
        <f t="shared" si="16"/>
        <v>1.0664560086896415</v>
      </c>
      <c r="X118" s="15">
        <f t="shared" si="82"/>
        <v>5.7533172675025133E-2</v>
      </c>
      <c r="Y118" s="15">
        <f t="shared" si="83"/>
        <v>0.16625787466772926</v>
      </c>
      <c r="Z118" s="15">
        <f t="shared" si="84"/>
        <v>0.381561447681592</v>
      </c>
      <c r="AA118" s="15">
        <f t="shared" si="20"/>
        <v>1.1112712135766891</v>
      </c>
      <c r="AB118" s="15">
        <f t="shared" si="85"/>
        <v>5.9950863512925875E-2</v>
      </c>
      <c r="AC118" s="15">
        <f t="shared" si="86"/>
        <v>0.17612061408787436</v>
      </c>
      <c r="AD118" s="15">
        <f t="shared" si="87"/>
        <v>0.12261194483138566</v>
      </c>
      <c r="AE118" s="15">
        <f t="shared" si="88"/>
        <v>1.4854941861057245</v>
      </c>
      <c r="AF118" s="2"/>
      <c r="AG118" s="2"/>
      <c r="AH118" s="2"/>
      <c r="AI118" s="2"/>
      <c r="AJ118" s="2"/>
      <c r="AK118" s="2"/>
      <c r="AL118" s="7"/>
      <c r="AM118" s="8"/>
      <c r="AN118" s="9"/>
    </row>
    <row r="119" spans="1:40" ht="24.6" customHeight="1">
      <c r="A119" s="2"/>
      <c r="B119" s="2"/>
      <c r="C119" s="2"/>
      <c r="D119" s="2"/>
      <c r="E119" s="2"/>
      <c r="F119" s="14">
        <f t="shared" si="68"/>
        <v>35.35507467235599</v>
      </c>
      <c r="G119" s="14">
        <v>116</v>
      </c>
      <c r="H119" s="14">
        <f t="shared" si="69"/>
        <v>7.1838331160365048</v>
      </c>
      <c r="I119" s="14">
        <f t="shared" si="70"/>
        <v>4.9883908362663772E-2</v>
      </c>
      <c r="J119" s="14">
        <f t="shared" si="71"/>
        <v>0.10307601945293292</v>
      </c>
      <c r="K119" s="14">
        <f t="shared" si="72"/>
        <v>0.99467348120563592</v>
      </c>
      <c r="L119" s="14">
        <f t="shared" si="5"/>
        <v>2.0419999999999998</v>
      </c>
      <c r="M119" s="14">
        <f t="shared" si="73"/>
        <v>1.2732867609569926E-2</v>
      </c>
      <c r="N119" s="14">
        <f t="shared" si="74"/>
        <v>2.012580478526968E-2</v>
      </c>
      <c r="O119" s="14">
        <f t="shared" si="75"/>
        <v>0.14384561104398641</v>
      </c>
      <c r="P119" s="14">
        <f t="shared" si="76"/>
        <v>9.0390909399996205E-4</v>
      </c>
      <c r="Q119" s="14">
        <f t="shared" si="77"/>
        <v>2.1029713879269642E-2</v>
      </c>
      <c r="R119" s="14">
        <f t="shared" si="78"/>
        <v>0.64458003147101284</v>
      </c>
      <c r="S119" s="14">
        <f t="shared" si="12"/>
        <v>1</v>
      </c>
      <c r="T119" s="15">
        <f t="shared" si="79"/>
        <v>5.1131006071730364E-2</v>
      </c>
      <c r="U119" s="15">
        <f t="shared" si="80"/>
        <v>5.0858655806914552E-2</v>
      </c>
      <c r="V119" s="15">
        <f t="shared" si="81"/>
        <v>0.35071061931692238</v>
      </c>
      <c r="W119" s="15">
        <f t="shared" si="16"/>
        <v>1.0664560086896415</v>
      </c>
      <c r="X119" s="15">
        <f t="shared" si="82"/>
        <v>5.7433633717585017E-2</v>
      </c>
      <c r="Y119" s="15">
        <f t="shared" si="83"/>
        <v>0.16584002506480447</v>
      </c>
      <c r="Z119" s="15">
        <f t="shared" si="84"/>
        <v>0.38755447490774475</v>
      </c>
      <c r="AA119" s="15">
        <f t="shared" si="20"/>
        <v>1.1112712135766891</v>
      </c>
      <c r="AB119" s="15">
        <f t="shared" si="85"/>
        <v>5.9847141674302128E-2</v>
      </c>
      <c r="AC119" s="15">
        <f t="shared" si="86"/>
        <v>0.17567797683649272</v>
      </c>
      <c r="AD119" s="15">
        <f t="shared" si="87"/>
        <v>0.12453775973771557</v>
      </c>
      <c r="AE119" s="15">
        <f t="shared" si="88"/>
        <v>1.5073828854333955</v>
      </c>
      <c r="AF119" s="2"/>
      <c r="AG119" s="2"/>
      <c r="AH119" s="2"/>
      <c r="AI119" s="2"/>
      <c r="AJ119" s="2"/>
      <c r="AK119" s="2"/>
      <c r="AL119" s="7"/>
      <c r="AM119" s="8"/>
      <c r="AN119" s="9"/>
    </row>
    <row r="120" spans="1:40" ht="24.6" customHeight="1">
      <c r="A120" s="2"/>
      <c r="B120" s="2"/>
      <c r="C120" s="2"/>
      <c r="D120" s="2"/>
      <c r="E120" s="2"/>
      <c r="F120" s="14">
        <f t="shared" si="68"/>
        <v>35.659859798841815</v>
      </c>
      <c r="G120" s="14">
        <v>117</v>
      </c>
      <c r="H120" s="14">
        <f t="shared" si="69"/>
        <v>7.2457627118644066</v>
      </c>
      <c r="I120" s="14">
        <f t="shared" si="70"/>
        <v>4.97983436934556E-2</v>
      </c>
      <c r="J120" s="14">
        <f t="shared" si="71"/>
        <v>0.10396460582752716</v>
      </c>
      <c r="K120" s="14">
        <f t="shared" si="72"/>
        <v>0.99458099757391649</v>
      </c>
      <c r="L120" s="14">
        <f t="shared" si="5"/>
        <v>2.0419999999999998</v>
      </c>
      <c r="M120" s="14">
        <f t="shared" si="73"/>
        <v>1.2711027227754541E-2</v>
      </c>
      <c r="N120" s="14">
        <f t="shared" si="74"/>
        <v>2.0075624754973861E-2</v>
      </c>
      <c r="O120" s="14">
        <f t="shared" si="75"/>
        <v>0.14139721982671352</v>
      </c>
      <c r="P120" s="14">
        <f t="shared" si="76"/>
        <v>8.7340015702346973E-4</v>
      </c>
      <c r="Q120" s="14">
        <f t="shared" si="77"/>
        <v>2.0949024911997332E-2</v>
      </c>
      <c r="R120" s="14">
        <f t="shared" si="78"/>
        <v>0.65322536716203727</v>
      </c>
      <c r="S120" s="14">
        <f t="shared" si="12"/>
        <v>1</v>
      </c>
      <c r="T120" s="15">
        <f t="shared" si="79"/>
        <v>5.1043302285791986E-2</v>
      </c>
      <c r="U120" s="15">
        <f t="shared" si="80"/>
        <v>5.0766698506869969E-2</v>
      </c>
      <c r="V120" s="15">
        <f t="shared" si="81"/>
        <v>0.35613831919964295</v>
      </c>
      <c r="W120" s="15">
        <f t="shared" si="16"/>
        <v>1.0664560086896415</v>
      </c>
      <c r="X120" s="15">
        <f t="shared" si="82"/>
        <v>5.7335119185909972E-2</v>
      </c>
      <c r="Y120" s="15">
        <f t="shared" si="83"/>
        <v>0.16542653315375788</v>
      </c>
      <c r="Z120" s="15">
        <f t="shared" si="84"/>
        <v>0.393588976515093</v>
      </c>
      <c r="AA120" s="15">
        <f t="shared" si="20"/>
        <v>1.1112712135766891</v>
      </c>
      <c r="AB120" s="15">
        <f t="shared" si="85"/>
        <v>5.9744487310430167E-2</v>
      </c>
      <c r="AC120" s="15">
        <f t="shared" si="86"/>
        <v>0.17523995578371893</v>
      </c>
      <c r="AD120" s="15">
        <f t="shared" si="87"/>
        <v>0.12647690212922505</v>
      </c>
      <c r="AE120" s="15">
        <f t="shared" si="88"/>
        <v>1.5294295650059984</v>
      </c>
      <c r="AF120" s="2"/>
      <c r="AG120" s="2"/>
      <c r="AH120" s="2"/>
      <c r="AI120" s="2"/>
      <c r="AJ120" s="2"/>
      <c r="AK120" s="2"/>
      <c r="AL120" s="7"/>
      <c r="AM120" s="8"/>
      <c r="AN120" s="9"/>
    </row>
    <row r="121" spans="1:40" ht="24.6" customHeight="1">
      <c r="A121" s="2"/>
      <c r="B121" s="2"/>
      <c r="C121" s="2"/>
      <c r="D121" s="2"/>
      <c r="E121" s="2"/>
      <c r="F121" s="14">
        <f t="shared" si="68"/>
        <v>35.96464492532764</v>
      </c>
      <c r="G121" s="14">
        <v>118</v>
      </c>
      <c r="H121" s="14">
        <f t="shared" si="69"/>
        <v>7.3076923076923075</v>
      </c>
      <c r="I121" s="14">
        <f t="shared" si="70"/>
        <v>4.9713652142424139E-2</v>
      </c>
      <c r="J121" s="14">
        <f t="shared" si="71"/>
        <v>0.1048531922021214</v>
      </c>
      <c r="K121" s="14">
        <f t="shared" si="72"/>
        <v>0.99448771137959524</v>
      </c>
      <c r="L121" s="14">
        <f t="shared" si="5"/>
        <v>2.0419999999999998</v>
      </c>
      <c r="M121" s="14">
        <f t="shared" si="73"/>
        <v>1.268940970935376E-2</v>
      </c>
      <c r="N121" s="14">
        <f t="shared" si="74"/>
        <v>2.0025963134871143E-2</v>
      </c>
      <c r="O121" s="14">
        <f t="shared" si="75"/>
        <v>0.13901081170697219</v>
      </c>
      <c r="P121" s="14">
        <f t="shared" si="76"/>
        <v>8.4416760766755988E-4</v>
      </c>
      <c r="Q121" s="14">
        <f t="shared" si="77"/>
        <v>2.0870130742538701E-2</v>
      </c>
      <c r="R121" s="14">
        <f t="shared" si="78"/>
        <v>0.66193704873703707</v>
      </c>
      <c r="S121" s="14">
        <f t="shared" si="12"/>
        <v>1</v>
      </c>
      <c r="T121" s="15">
        <f t="shared" si="79"/>
        <v>5.0956493445984741E-2</v>
      </c>
      <c r="U121" s="15">
        <f t="shared" si="80"/>
        <v>5.0675606547026707E-2</v>
      </c>
      <c r="V121" s="15">
        <f t="shared" si="81"/>
        <v>0.361602171952283</v>
      </c>
      <c r="W121" s="15">
        <f t="shared" si="16"/>
        <v>1.0664560086896415</v>
      </c>
      <c r="X121" s="15">
        <f t="shared" si="82"/>
        <v>5.7237609915273997E-2</v>
      </c>
      <c r="Y121" s="15">
        <f t="shared" si="83"/>
        <v>0.16501731303011738</v>
      </c>
      <c r="Z121" s="15">
        <f t="shared" si="84"/>
        <v>0.39966488136258016</v>
      </c>
      <c r="AA121" s="15">
        <f t="shared" si="20"/>
        <v>1.1112712135766891</v>
      </c>
      <c r="AB121" s="15">
        <f t="shared" si="85"/>
        <v>5.9642880451233261E-2</v>
      </c>
      <c r="AC121" s="15">
        <f t="shared" si="86"/>
        <v>0.17480645992906102</v>
      </c>
      <c r="AD121" s="15">
        <f t="shared" si="87"/>
        <v>0.12842934914526244</v>
      </c>
      <c r="AE121" s="15">
        <f t="shared" si="88"/>
        <v>1.5516334511971628</v>
      </c>
      <c r="AF121" s="2"/>
      <c r="AG121" s="2"/>
      <c r="AH121" s="2"/>
      <c r="AI121" s="2"/>
      <c r="AJ121" s="2"/>
      <c r="AK121" s="2"/>
      <c r="AL121" s="7"/>
      <c r="AM121" s="8"/>
      <c r="AN121" s="9"/>
    </row>
    <row r="122" spans="1:40" ht="24.6" customHeight="1">
      <c r="A122" s="2"/>
      <c r="B122" s="2"/>
      <c r="C122" s="2"/>
      <c r="D122" s="2"/>
      <c r="E122" s="2"/>
      <c r="F122" s="14">
        <f t="shared" si="68"/>
        <v>36.269430051813472</v>
      </c>
      <c r="G122" s="14">
        <v>119</v>
      </c>
      <c r="H122" s="14">
        <f t="shared" si="69"/>
        <v>7.3696219035202084</v>
      </c>
      <c r="I122" s="14">
        <f t="shared" si="70"/>
        <v>4.9629817513200114E-2</v>
      </c>
      <c r="J122" s="14">
        <f t="shared" si="71"/>
        <v>0.10574177857671567</v>
      </c>
      <c r="K122" s="14">
        <f t="shared" si="72"/>
        <v>0.99439362239680162</v>
      </c>
      <c r="L122" s="14">
        <f t="shared" si="5"/>
        <v>2.0419999999999998</v>
      </c>
      <c r="M122" s="14">
        <f t="shared" si="73"/>
        <v>1.2668010920244327E-2</v>
      </c>
      <c r="N122" s="14">
        <f t="shared" si="74"/>
        <v>1.9976809788383988E-2</v>
      </c>
      <c r="O122" s="14">
        <f t="shared" si="75"/>
        <v>0.13668431199829681</v>
      </c>
      <c r="P122" s="14">
        <f t="shared" si="76"/>
        <v>8.1614789921664736E-4</v>
      </c>
      <c r="Q122" s="14">
        <f t="shared" si="77"/>
        <v>2.0792957687600637E-2</v>
      </c>
      <c r="R122" s="14">
        <f t="shared" si="78"/>
        <v>0.67071450340089922</v>
      </c>
      <c r="S122" s="14">
        <f t="shared" si="12"/>
        <v>1</v>
      </c>
      <c r="T122" s="15">
        <f t="shared" si="79"/>
        <v>5.087056295103011E-2</v>
      </c>
      <c r="U122" s="15">
        <f t="shared" si="80"/>
        <v>5.058536336623936E-2</v>
      </c>
      <c r="V122" s="15">
        <f t="shared" si="81"/>
        <v>0.36710208993778576</v>
      </c>
      <c r="W122" s="15">
        <f t="shared" si="16"/>
        <v>1.0664560086896415</v>
      </c>
      <c r="X122" s="15">
        <f t="shared" si="82"/>
        <v>5.714108725805362E-2</v>
      </c>
      <c r="Y122" s="15">
        <f t="shared" si="83"/>
        <v>0.16461228116677468</v>
      </c>
      <c r="Z122" s="15">
        <f t="shared" si="84"/>
        <v>0.4057821190351053</v>
      </c>
      <c r="AA122" s="15">
        <f t="shared" si="20"/>
        <v>1.1112712135766891</v>
      </c>
      <c r="AB122" s="15">
        <f t="shared" si="85"/>
        <v>5.9542301665467187E-2</v>
      </c>
      <c r="AC122" s="15">
        <f t="shared" si="86"/>
        <v>0.17437740079042091</v>
      </c>
      <c r="AD122" s="15">
        <f t="shared" si="87"/>
        <v>0.13039507815845677</v>
      </c>
      <c r="AE122" s="15">
        <f t="shared" si="88"/>
        <v>1.5739937905322472</v>
      </c>
      <c r="AF122" s="2"/>
      <c r="AG122" s="2"/>
      <c r="AH122" s="2"/>
      <c r="AI122" s="2"/>
      <c r="AJ122" s="2"/>
      <c r="AK122" s="2"/>
      <c r="AL122" s="7"/>
      <c r="AM122" s="8"/>
      <c r="AN122" s="9"/>
    </row>
    <row r="123" spans="1:40" ht="24.6" customHeight="1">
      <c r="A123" s="2"/>
      <c r="B123" s="2"/>
      <c r="C123" s="2"/>
      <c r="D123" s="2"/>
      <c r="E123" s="2"/>
      <c r="F123" s="14">
        <f t="shared" si="68"/>
        <v>36.574215178299298</v>
      </c>
      <c r="G123" s="14">
        <v>120</v>
      </c>
      <c r="H123" s="14">
        <f t="shared" si="69"/>
        <v>7.4315514993481093</v>
      </c>
      <c r="I123" s="14">
        <f t="shared" si="70"/>
        <v>4.9546824042770533E-2</v>
      </c>
      <c r="J123" s="14">
        <f t="shared" si="71"/>
        <v>0.10663036495130991</v>
      </c>
      <c r="K123" s="14">
        <f t="shared" si="72"/>
        <v>0.99429873039763583</v>
      </c>
      <c r="L123" s="14">
        <f t="shared" si="5"/>
        <v>2.0419999999999998</v>
      </c>
      <c r="M123" s="14">
        <f t="shared" si="73"/>
        <v>1.2646826836917178E-2</v>
      </c>
      <c r="N123" s="14">
        <f t="shared" si="74"/>
        <v>1.992815485711762E-2</v>
      </c>
      <c r="O123" s="14">
        <f t="shared" si="75"/>
        <v>0.13441573209776952</v>
      </c>
      <c r="P123" s="14">
        <f t="shared" si="76"/>
        <v>7.8928114557208289E-4</v>
      </c>
      <c r="Q123" s="14">
        <f t="shared" si="77"/>
        <v>2.0717436002689701E-2</v>
      </c>
      <c r="R123" s="14">
        <f t="shared" si="78"/>
        <v>0.67955717616014555</v>
      </c>
      <c r="S123" s="14">
        <f t="shared" si="12"/>
        <v>1</v>
      </c>
      <c r="T123" s="15">
        <f t="shared" si="79"/>
        <v>5.0785494643839794E-2</v>
      </c>
      <c r="U123" s="15">
        <f t="shared" si="80"/>
        <v>5.0495952846985839E-2</v>
      </c>
      <c r="V123" s="15">
        <f t="shared" si="81"/>
        <v>0.3726379860007154</v>
      </c>
      <c r="W123" s="15">
        <f t="shared" si="16"/>
        <v>1.0664560086896415</v>
      </c>
      <c r="X123" s="15">
        <f t="shared" si="82"/>
        <v>5.7045533065568345E-2</v>
      </c>
      <c r="Y123" s="15">
        <f t="shared" si="83"/>
        <v>0.16421135632889458</v>
      </c>
      <c r="Z123" s="15">
        <f t="shared" si="84"/>
        <v>0.41194061983005736</v>
      </c>
      <c r="AA123" s="15">
        <f t="shared" si="20"/>
        <v>1.1112712135766891</v>
      </c>
      <c r="AB123" s="15">
        <f t="shared" si="85"/>
        <v>5.944273204179755E-2</v>
      </c>
      <c r="AC123" s="15">
        <f t="shared" si="86"/>
        <v>0.17395269231395541</v>
      </c>
      <c r="AD123" s="15">
        <f t="shared" si="87"/>
        <v>0.13237406677039021</v>
      </c>
      <c r="AE123" s="15">
        <f t="shared" si="88"/>
        <v>1.5965098487613085</v>
      </c>
      <c r="AF123" s="2"/>
      <c r="AG123" s="2"/>
      <c r="AH123" s="2"/>
      <c r="AI123" s="2"/>
      <c r="AJ123" s="2"/>
      <c r="AK123" s="2"/>
      <c r="AL123" s="7"/>
      <c r="AM123" s="8"/>
      <c r="AN123" s="9"/>
    </row>
    <row r="124" spans="1:40" ht="24.6" customHeight="1">
      <c r="A124" s="2"/>
      <c r="B124" s="2"/>
      <c r="C124" s="2"/>
      <c r="D124" s="2"/>
      <c r="E124" s="2"/>
      <c r="F124" s="14">
        <f t="shared" si="68"/>
        <v>36.879000304785123</v>
      </c>
      <c r="G124" s="14">
        <v>121</v>
      </c>
      <c r="H124" s="14">
        <f t="shared" si="69"/>
        <v>7.4934810951760094</v>
      </c>
      <c r="I124" s="14">
        <f t="shared" si="70"/>
        <v>4.9464656386386259E-2</v>
      </c>
      <c r="J124" s="14">
        <f t="shared" si="71"/>
        <v>0.10751895132590415</v>
      </c>
      <c r="K124" s="14">
        <f t="shared" si="72"/>
        <v>0.99420303515216546</v>
      </c>
      <c r="L124" s="14">
        <f t="shared" si="5"/>
        <v>2.0419999999999998</v>
      </c>
      <c r="M124" s="14">
        <f t="shared" si="73"/>
        <v>1.2625853542625092E-2</v>
      </c>
      <c r="N124" s="14">
        <f t="shared" si="74"/>
        <v>1.9879988750985601E-2</v>
      </c>
      <c r="O124" s="14">
        <f t="shared" si="75"/>
        <v>0.13220316523515341</v>
      </c>
      <c r="P124" s="14">
        <f t="shared" si="76"/>
        <v>7.6351088222851421E-4</v>
      </c>
      <c r="Q124" s="14">
        <f t="shared" si="77"/>
        <v>2.0643499633214116E-2</v>
      </c>
      <c r="R124" s="14">
        <f t="shared" si="78"/>
        <v>0.68846452897664168</v>
      </c>
      <c r="S124" s="14">
        <f t="shared" si="12"/>
        <v>1</v>
      </c>
      <c r="T124" s="15">
        <f t="shared" si="79"/>
        <v>5.0701272796045908E-2</v>
      </c>
      <c r="U124" s="15">
        <f t="shared" si="80"/>
        <v>5.0407359299906758E-2</v>
      </c>
      <c r="V124" s="15">
        <f t="shared" si="81"/>
        <v>0.37820977345546153</v>
      </c>
      <c r="W124" s="15">
        <f t="shared" si="16"/>
        <v>1.0664560086896415</v>
      </c>
      <c r="X124" s="15">
        <f t="shared" si="82"/>
        <v>5.6950929670704066E-2</v>
      </c>
      <c r="Y124" s="15">
        <f t="shared" si="83"/>
        <v>0.16381445949254775</v>
      </c>
      <c r="Z124" s="15">
        <f t="shared" si="84"/>
        <v>0.41814031474420732</v>
      </c>
      <c r="AA124" s="15">
        <f t="shared" si="20"/>
        <v>1.1112712135766891</v>
      </c>
      <c r="AB124" s="15">
        <f t="shared" si="85"/>
        <v>5.9344153170692991E-2</v>
      </c>
      <c r="AC124" s="15">
        <f t="shared" si="86"/>
        <v>0.17353225078788248</v>
      </c>
      <c r="AD124" s="15">
        <f t="shared" si="87"/>
        <v>0.13436629280738627</v>
      </c>
      <c r="AE124" s="15">
        <f t="shared" si="88"/>
        <v>1.6191809099836969</v>
      </c>
      <c r="AF124" s="2"/>
      <c r="AG124" s="2"/>
      <c r="AH124" s="2"/>
      <c r="AI124" s="2"/>
      <c r="AJ124" s="2"/>
      <c r="AK124" s="2"/>
      <c r="AL124" s="7"/>
      <c r="AM124" s="8"/>
      <c r="AN124" s="9"/>
    </row>
    <row r="125" spans="1:40" ht="24.6" customHeight="1">
      <c r="A125" s="2"/>
      <c r="B125" s="2"/>
      <c r="C125" s="2"/>
      <c r="D125" s="2"/>
      <c r="E125" s="2"/>
      <c r="F125" s="14">
        <f t="shared" si="68"/>
        <v>37.183785431270955</v>
      </c>
      <c r="G125" s="14">
        <v>122</v>
      </c>
      <c r="H125" s="14">
        <f t="shared" si="69"/>
        <v>7.5554106910039112</v>
      </c>
      <c r="I125" s="14">
        <f t="shared" si="70"/>
        <v>4.9383299603115133E-2</v>
      </c>
      <c r="J125" s="14">
        <f t="shared" si="71"/>
        <v>0.10840753770049841</v>
      </c>
      <c r="K125" s="14">
        <f t="shared" si="72"/>
        <v>0.99410653642842273</v>
      </c>
      <c r="L125" s="14">
        <f t="shared" si="5"/>
        <v>2.0419999999999998</v>
      </c>
      <c r="M125" s="14">
        <f t="shared" si="73"/>
        <v>1.2605087223695136E-2</v>
      </c>
      <c r="N125" s="14">
        <f t="shared" si="74"/>
        <v>1.9832302138764229E-2</v>
      </c>
      <c r="O125" s="14">
        <f t="shared" si="75"/>
        <v>0.13004478246492079</v>
      </c>
      <c r="P125" s="14">
        <f t="shared" si="76"/>
        <v>7.3878384466600437E-4</v>
      </c>
      <c r="Q125" s="14">
        <f t="shared" si="77"/>
        <v>2.0571085983430232E-2</v>
      </c>
      <c r="R125" s="14">
        <f t="shared" si="78"/>
        <v>0.69743603996884229</v>
      </c>
      <c r="S125" s="14">
        <f t="shared" si="12"/>
        <v>1</v>
      </c>
      <c r="T125" s="15">
        <f t="shared" si="79"/>
        <v>5.0617882093193005E-2</v>
      </c>
      <c r="U125" s="15">
        <f t="shared" si="80"/>
        <v>5.0319567449006376E-2</v>
      </c>
      <c r="V125" s="15">
        <f t="shared" si="81"/>
        <v>0.38381736607475919</v>
      </c>
      <c r="W125" s="15">
        <f t="shared" si="16"/>
        <v>1.0664560086896415</v>
      </c>
      <c r="X125" s="15">
        <f t="shared" si="82"/>
        <v>5.6857259871279688E-2</v>
      </c>
      <c r="Y125" s="15">
        <f t="shared" si="83"/>
        <v>0.16342151376687741</v>
      </c>
      <c r="Z125" s="15">
        <f t="shared" si="84"/>
        <v>0.42438113546095002</v>
      </c>
      <c r="AA125" s="15">
        <f t="shared" si="20"/>
        <v>1.1112712135766891</v>
      </c>
      <c r="AB125" s="15">
        <f t="shared" si="85"/>
        <v>5.9246547127092833E-2</v>
      </c>
      <c r="AC125" s="15">
        <f t="shared" si="86"/>
        <v>0.1731159947600307</v>
      </c>
      <c r="AD125" s="15">
        <f t="shared" si="87"/>
        <v>0.13637173431640992</v>
      </c>
      <c r="AE125" s="15">
        <f t="shared" si="88"/>
        <v>1.6420062758209615</v>
      </c>
      <c r="AF125" s="2"/>
      <c r="AG125" s="2"/>
      <c r="AH125" s="2"/>
      <c r="AI125" s="2"/>
      <c r="AJ125" s="2"/>
      <c r="AK125" s="2"/>
      <c r="AL125" s="7"/>
      <c r="AM125" s="8"/>
      <c r="AN125" s="9"/>
    </row>
    <row r="126" spans="1:40" ht="24.6" customHeight="1">
      <c r="A126" s="2"/>
      <c r="B126" s="2"/>
      <c r="C126" s="2"/>
      <c r="D126" s="2"/>
      <c r="E126" s="2"/>
      <c r="F126" s="14">
        <f t="shared" si="68"/>
        <v>37.48857055775678</v>
      </c>
      <c r="G126" s="14">
        <v>123</v>
      </c>
      <c r="H126" s="14">
        <f t="shared" si="69"/>
        <v>7.6173402868318121</v>
      </c>
      <c r="I126" s="14">
        <f t="shared" si="70"/>
        <v>4.9302739142007723E-2</v>
      </c>
      <c r="J126" s="14">
        <f t="shared" si="71"/>
        <v>0.10929612407509265</v>
      </c>
      <c r="K126" s="14">
        <f t="shared" si="72"/>
        <v>0.99400923399240204</v>
      </c>
      <c r="L126" s="14">
        <f t="shared" si="5"/>
        <v>2.0419999999999998</v>
      </c>
      <c r="M126" s="14">
        <f t="shared" si="73"/>
        <v>1.2584524165997471E-2</v>
      </c>
      <c r="N126" s="14">
        <f t="shared" si="74"/>
        <v>1.9785085939053575E-2</v>
      </c>
      <c r="O126" s="14">
        <f t="shared" si="75"/>
        <v>0.12793882888544394</v>
      </c>
      <c r="P126" s="14">
        <f t="shared" si="76"/>
        <v>7.1504976275931788E-4</v>
      </c>
      <c r="Q126" s="14">
        <f t="shared" si="77"/>
        <v>2.0500135701812892E-2</v>
      </c>
      <c r="R126" s="14">
        <f t="shared" si="78"/>
        <v>0.70647120265751051</v>
      </c>
      <c r="S126" s="14">
        <f t="shared" si="12"/>
        <v>1</v>
      </c>
      <c r="T126" s="15">
        <f t="shared" si="79"/>
        <v>5.0535307620557912E-2</v>
      </c>
      <c r="U126" s="15">
        <f t="shared" si="80"/>
        <v>5.0232562417481169E-2</v>
      </c>
      <c r="V126" s="15">
        <f t="shared" si="81"/>
        <v>0.38946067807850848</v>
      </c>
      <c r="W126" s="15">
        <f t="shared" si="16"/>
        <v>1.0664560086896415</v>
      </c>
      <c r="X126" s="15">
        <f t="shared" si="82"/>
        <v>5.6764506914119141E-2</v>
      </c>
      <c r="Y126" s="15">
        <f t="shared" si="83"/>
        <v>0.16303244431961678</v>
      </c>
      <c r="Z126" s="15">
        <f t="shared" si="84"/>
        <v>0.43066301433788062</v>
      </c>
      <c r="AA126" s="15">
        <f t="shared" si="20"/>
        <v>1.1112712135766891</v>
      </c>
      <c r="AB126" s="15">
        <f t="shared" si="85"/>
        <v>5.9149896453809754E-2</v>
      </c>
      <c r="AC126" s="15">
        <f t="shared" si="86"/>
        <v>0.17270384495893817</v>
      </c>
      <c r="AD126" s="15">
        <f t="shared" si="87"/>
        <v>0.13839036956107539</v>
      </c>
      <c r="AE126" s="15">
        <f t="shared" si="88"/>
        <v>1.664985264634975</v>
      </c>
      <c r="AF126" s="2"/>
      <c r="AG126" s="2"/>
      <c r="AH126" s="2"/>
      <c r="AI126" s="2"/>
      <c r="AJ126" s="2"/>
      <c r="AK126" s="2"/>
      <c r="AL126" s="7"/>
      <c r="AM126" s="8"/>
      <c r="AN126" s="9"/>
    </row>
    <row r="127" spans="1:40" ht="24.6" customHeight="1">
      <c r="A127" s="2"/>
      <c r="B127" s="2"/>
      <c r="C127" s="2"/>
      <c r="D127" s="2"/>
      <c r="E127" s="2"/>
      <c r="F127" s="14">
        <f t="shared" si="68"/>
        <v>37.793355684242606</v>
      </c>
      <c r="G127" s="14">
        <v>124</v>
      </c>
      <c r="H127" s="14">
        <f t="shared" si="69"/>
        <v>7.679269882659713</v>
      </c>
      <c r="I127" s="14">
        <f t="shared" si="70"/>
        <v>4.9222960828845232E-2</v>
      </c>
      <c r="J127" s="14">
        <f t="shared" si="71"/>
        <v>0.1101847104496869</v>
      </c>
      <c r="K127" s="14">
        <f t="shared" si="72"/>
        <v>0.99391112760805667</v>
      </c>
      <c r="L127" s="14">
        <f t="shared" si="5"/>
        <v>2.0419999999999998</v>
      </c>
      <c r="M127" s="14">
        <f t="shared" si="73"/>
        <v>1.2564160751562744E-2</v>
      </c>
      <c r="N127" s="14">
        <f t="shared" si="74"/>
        <v>1.9738331311624672E-2</v>
      </c>
      <c r="O127" s="14">
        <f t="shared" si="75"/>
        <v>0.12588362007075188</v>
      </c>
      <c r="P127" s="14">
        <f t="shared" si="76"/>
        <v>6.9226116992833616E-4</v>
      </c>
      <c r="Q127" s="14">
        <f t="shared" si="77"/>
        <v>2.0430592481553007E-2</v>
      </c>
      <c r="R127" s="14">
        <f t="shared" si="78"/>
        <v>0.71556952525308148</v>
      </c>
      <c r="S127" s="14">
        <f t="shared" si="12"/>
        <v>1</v>
      </c>
      <c r="T127" s="15">
        <f t="shared" si="79"/>
        <v>5.0453534849566356E-2</v>
      </c>
      <c r="U127" s="15">
        <f t="shared" si="80"/>
        <v>5.0146329714144879E-2</v>
      </c>
      <c r="V127" s="15">
        <f t="shared" si="81"/>
        <v>0.39513962412288717</v>
      </c>
      <c r="W127" s="15">
        <f t="shared" si="16"/>
        <v>1.0664560086896415</v>
      </c>
      <c r="X127" s="15">
        <f t="shared" si="82"/>
        <v>5.6672654479793631E-2</v>
      </c>
      <c r="Y127" s="15">
        <f t="shared" si="83"/>
        <v>0.16264717830578862</v>
      </c>
      <c r="Z127" s="15">
        <f t="shared" si="84"/>
        <v>0.43698588439469649</v>
      </c>
      <c r="AA127" s="15">
        <f t="shared" si="20"/>
        <v>1.1112712135766891</v>
      </c>
      <c r="AB127" s="15">
        <f t="shared" si="85"/>
        <v>5.905418414563092E-2</v>
      </c>
      <c r="AC127" s="15">
        <f t="shared" si="86"/>
        <v>0.1722957242183224</v>
      </c>
      <c r="AD127" s="15">
        <f t="shared" si="87"/>
        <v>0.14042217701775872</v>
      </c>
      <c r="AE127" s="15">
        <f t="shared" si="88"/>
        <v>1.6881172107884239</v>
      </c>
      <c r="AF127" s="2"/>
      <c r="AG127" s="2"/>
      <c r="AH127" s="2"/>
      <c r="AI127" s="2"/>
      <c r="AJ127" s="2"/>
      <c r="AK127" s="2"/>
      <c r="AL127" s="7"/>
      <c r="AM127" s="8"/>
      <c r="AN127" s="9"/>
    </row>
    <row r="128" spans="1:40" ht="24.6" customHeight="1">
      <c r="A128" s="2"/>
      <c r="B128" s="2"/>
      <c r="C128" s="2"/>
      <c r="D128" s="2"/>
      <c r="E128" s="2"/>
      <c r="F128" s="14">
        <f t="shared" si="68"/>
        <v>38.098140810728438</v>
      </c>
      <c r="G128" s="14">
        <v>125</v>
      </c>
      <c r="H128" s="14">
        <f t="shared" si="69"/>
        <v>7.7411994784876139</v>
      </c>
      <c r="I128" s="14">
        <f t="shared" si="70"/>
        <v>4.9143950853440352E-2</v>
      </c>
      <c r="J128" s="14">
        <f t="shared" si="71"/>
        <v>0.11107329682428116</v>
      </c>
      <c r="K128" s="14">
        <f t="shared" si="72"/>
        <v>0.99381221703729583</v>
      </c>
      <c r="L128" s="14">
        <f t="shared" si="5"/>
        <v>2.0419999999999998</v>
      </c>
      <c r="M128" s="14">
        <f t="shared" si="73"/>
        <v>1.2543993455340649E-2</v>
      </c>
      <c r="N128" s="14">
        <f t="shared" si="74"/>
        <v>1.9692029649133292E-2</v>
      </c>
      <c r="O128" s="14">
        <f t="shared" si="75"/>
        <v>0.12387753870130438</v>
      </c>
      <c r="P128" s="14">
        <f t="shared" si="76"/>
        <v>6.703732258645078E-4</v>
      </c>
      <c r="Q128" s="14">
        <f t="shared" si="77"/>
        <v>2.0362402874997798E-2</v>
      </c>
      <c r="R128" s="14">
        <f t="shared" si="78"/>
        <v>0.72473052998202614</v>
      </c>
      <c r="S128" s="14">
        <f t="shared" si="12"/>
        <v>1</v>
      </c>
      <c r="T128" s="15">
        <f t="shared" si="79"/>
        <v>5.0372549624776358E-2</v>
      </c>
      <c r="U128" s="15">
        <f t="shared" si="80"/>
        <v>5.0060855220420197E-2</v>
      </c>
      <c r="V128" s="15">
        <f t="shared" si="81"/>
        <v>0.40085411928974296</v>
      </c>
      <c r="W128" s="15">
        <f t="shared" si="16"/>
        <v>1.0664560086896415</v>
      </c>
      <c r="X128" s="15">
        <f t="shared" si="82"/>
        <v>5.6581686668000522E-2</v>
      </c>
      <c r="Y128" s="15">
        <f t="shared" si="83"/>
        <v>0.16226564479942504</v>
      </c>
      <c r="Z128" s="15">
        <f t="shared" si="84"/>
        <v>0.4433496793014105</v>
      </c>
      <c r="AA128" s="15">
        <f t="shared" si="20"/>
        <v>1.1112712135766891</v>
      </c>
      <c r="AB128" s="15">
        <f t="shared" si="85"/>
        <v>5.8959393634082341E-2</v>
      </c>
      <c r="AC128" s="15">
        <f t="shared" si="86"/>
        <v>0.17189155740474951</v>
      </c>
      <c r="AD128" s="15">
        <f t="shared" si="87"/>
        <v>0.14246713537180974</v>
      </c>
      <c r="AE128" s="15">
        <f t="shared" si="88"/>
        <v>1.7114014639449893</v>
      </c>
      <c r="AF128" s="2"/>
      <c r="AG128" s="2"/>
      <c r="AH128" s="2"/>
      <c r="AI128" s="2"/>
      <c r="AJ128" s="2"/>
      <c r="AK128" s="2"/>
      <c r="AL128" s="7"/>
      <c r="AM128" s="8"/>
      <c r="AN128" s="9"/>
    </row>
    <row r="129" spans="1:40" ht="24.6" customHeight="1">
      <c r="A129" s="2"/>
      <c r="B129" s="2"/>
      <c r="C129" s="2"/>
      <c r="D129" s="2"/>
      <c r="E129" s="2"/>
      <c r="F129" s="14">
        <f t="shared" si="68"/>
        <v>38.402925937214263</v>
      </c>
      <c r="G129" s="14">
        <v>126</v>
      </c>
      <c r="H129" s="14">
        <f t="shared" si="69"/>
        <v>7.8031290743155139</v>
      </c>
      <c r="I129" s="14">
        <f t="shared" si="70"/>
        <v>4.9065695757464049E-2</v>
      </c>
      <c r="J129" s="14">
        <f t="shared" si="71"/>
        <v>0.1119618831988754</v>
      </c>
      <c r="K129" s="14">
        <f t="shared" si="72"/>
        <v>0.99371250203998207</v>
      </c>
      <c r="L129" s="14">
        <f t="shared" si="5"/>
        <v>2.0419999999999998</v>
      </c>
      <c r="M129" s="14">
        <f t="shared" si="73"/>
        <v>1.2524018842092697E-2</v>
      </c>
      <c r="N129" s="14">
        <f t="shared" si="74"/>
        <v>1.9646172569182069E-2</v>
      </c>
      <c r="O129" s="14">
        <f t="shared" si="75"/>
        <v>0.12191903138119684</v>
      </c>
      <c r="P129" s="14">
        <f t="shared" si="76"/>
        <v>6.4934355176872417E-4</v>
      </c>
      <c r="Q129" s="14">
        <f t="shared" si="77"/>
        <v>2.0295516120950794E-2</v>
      </c>
      <c r="R129" s="14">
        <f t="shared" si="78"/>
        <v>0.73395375244978123</v>
      </c>
      <c r="S129" s="14">
        <f t="shared" si="12"/>
        <v>1</v>
      </c>
      <c r="T129" s="15">
        <f t="shared" si="79"/>
        <v>5.0292338151400648E-2</v>
      </c>
      <c r="U129" s="15">
        <f t="shared" si="80"/>
        <v>4.9976125177869188E-2</v>
      </c>
      <c r="V129" s="15">
        <f t="shared" si="81"/>
        <v>0.40660407907625962</v>
      </c>
      <c r="W129" s="15">
        <f t="shared" si="16"/>
        <v>1.0664560086896415</v>
      </c>
      <c r="X129" s="15">
        <f t="shared" si="82"/>
        <v>5.6491587983547781E-2</v>
      </c>
      <c r="Y129" s="15">
        <f t="shared" si="83"/>
        <v>0.16188777472815835</v>
      </c>
      <c r="Z129" s="15">
        <f t="shared" si="84"/>
        <v>0.44975433336686954</v>
      </c>
      <c r="AA129" s="15">
        <f t="shared" si="20"/>
        <v>1.1112712135766891</v>
      </c>
      <c r="AB129" s="15">
        <f t="shared" si="85"/>
        <v>5.8865508772824461E-2</v>
      </c>
      <c r="AC129" s="15">
        <f t="shared" si="86"/>
        <v>0.17149127134834516</v>
      </c>
      <c r="AD129" s="15">
        <f t="shared" si="87"/>
        <v>0.14452522351386304</v>
      </c>
      <c r="AE129" s="15">
        <f t="shared" si="88"/>
        <v>1.7348373884067734</v>
      </c>
      <c r="AF129" s="2"/>
      <c r="AG129" s="2"/>
      <c r="AH129" s="2"/>
      <c r="AI129" s="2"/>
      <c r="AJ129" s="2"/>
      <c r="AK129" s="2"/>
      <c r="AL129" s="7"/>
      <c r="AM129" s="8"/>
      <c r="AN129" s="9"/>
    </row>
    <row r="130" spans="1:40" ht="24.6" customHeight="1">
      <c r="A130" s="2"/>
      <c r="B130" s="2"/>
      <c r="C130" s="2"/>
      <c r="D130" s="2"/>
      <c r="E130" s="2"/>
      <c r="F130" s="14">
        <f t="shared" si="68"/>
        <v>38.707711063700089</v>
      </c>
      <c r="G130" s="14">
        <v>127</v>
      </c>
      <c r="H130" s="14">
        <f t="shared" si="69"/>
        <v>7.8650586701434158</v>
      </c>
      <c r="I130" s="14">
        <f t="shared" si="70"/>
        <v>4.8988182422772218E-2</v>
      </c>
      <c r="J130" s="14">
        <f t="shared" si="71"/>
        <v>0.11285046957346964</v>
      </c>
      <c r="K130" s="14">
        <f t="shared" si="72"/>
        <v>0.99361198237392823</v>
      </c>
      <c r="L130" s="14">
        <f t="shared" si="5"/>
        <v>2.0419999999999998</v>
      </c>
      <c r="M130" s="14">
        <f t="shared" si="73"/>
        <v>1.2504233563412608E-2</v>
      </c>
      <c r="N130" s="14">
        <f t="shared" si="74"/>
        <v>1.9600751906713617E-2</v>
      </c>
      <c r="O130" s="14">
        <f t="shared" si="75"/>
        <v>0.12000660563009989</v>
      </c>
      <c r="P130" s="14">
        <f t="shared" si="76"/>
        <v>6.2913207712715137E-4</v>
      </c>
      <c r="Q130" s="14">
        <f t="shared" si="77"/>
        <v>2.022988398384077E-2</v>
      </c>
      <c r="R130" s="14">
        <f t="shared" si="78"/>
        <v>0.74323874103795617</v>
      </c>
      <c r="S130" s="14">
        <f t="shared" si="12"/>
        <v>1</v>
      </c>
      <c r="T130" s="15">
        <f t="shared" si="79"/>
        <v>5.0212886983341518E-2</v>
      </c>
      <c r="U130" s="15">
        <f t="shared" si="80"/>
        <v>4.9892126176235979E-2</v>
      </c>
      <c r="V130" s="15">
        <f t="shared" si="81"/>
        <v>0.41238941938488399</v>
      </c>
      <c r="W130" s="15">
        <f t="shared" si="16"/>
        <v>1.0664560086896415</v>
      </c>
      <c r="X130" s="15">
        <f t="shared" si="82"/>
        <v>5.6402343322913863E-2</v>
      </c>
      <c r="Y130" s="15">
        <f t="shared" si="83"/>
        <v>0.16151350081053886</v>
      </c>
      <c r="Z130" s="15">
        <f t="shared" si="84"/>
        <v>0.4561997815275628</v>
      </c>
      <c r="AA130" s="15">
        <f t="shared" si="20"/>
        <v>1.1112712135766891</v>
      </c>
      <c r="AB130" s="15">
        <f t="shared" si="85"/>
        <v>5.8772513823647184E-2</v>
      </c>
      <c r="AC130" s="15">
        <f t="shared" si="86"/>
        <v>0.1710947947763935</v>
      </c>
      <c r="AD130" s="15">
        <f t="shared" si="87"/>
        <v>0.14659642053624136</v>
      </c>
      <c r="AE130" s="15">
        <f t="shared" si="88"/>
        <v>1.7584243624866442</v>
      </c>
      <c r="AF130" s="2"/>
      <c r="AG130" s="2"/>
      <c r="AH130" s="2"/>
      <c r="AI130" s="2"/>
      <c r="AJ130" s="2"/>
      <c r="AK130" s="2"/>
      <c r="AL130" s="7"/>
      <c r="AM130" s="8"/>
      <c r="AN130" s="9"/>
    </row>
    <row r="131" spans="1:40" ht="24.6" customHeight="1">
      <c r="A131" s="2"/>
      <c r="B131" s="2"/>
      <c r="C131" s="2"/>
      <c r="D131" s="2"/>
      <c r="E131" s="2"/>
      <c r="F131" s="14">
        <f t="shared" si="68"/>
        <v>39.012496190185914</v>
      </c>
      <c r="G131" s="14">
        <v>128</v>
      </c>
      <c r="H131" s="14">
        <f t="shared" si="69"/>
        <v>7.9269882659713167</v>
      </c>
      <c r="I131" s="14">
        <f t="shared" si="70"/>
        <v>4.891139806020816E-2</v>
      </c>
      <c r="J131" s="14">
        <f t="shared" si="71"/>
        <v>0.11373905594806388</v>
      </c>
      <c r="K131" s="14">
        <f t="shared" si="72"/>
        <v>0.99351065779489411</v>
      </c>
      <c r="L131" s="14">
        <f t="shared" si="5"/>
        <v>2.0419999999999998</v>
      </c>
      <c r="M131" s="14">
        <f t="shared" si="73"/>
        <v>1.2484634354868131E-2</v>
      </c>
      <c r="N131" s="14">
        <f t="shared" si="74"/>
        <v>1.9555759706718391E-2</v>
      </c>
      <c r="O131" s="14">
        <f t="shared" si="75"/>
        <v>0.11813882703905525</v>
      </c>
      <c r="P131" s="14">
        <f t="shared" si="76"/>
        <v>6.0970089713419649E-4</v>
      </c>
      <c r="Q131" s="14">
        <f t="shared" si="77"/>
        <v>2.0165460603852589E-2</v>
      </c>
      <c r="R131" s="14">
        <f t="shared" si="78"/>
        <v>0.75258505633371209</v>
      </c>
      <c r="S131" s="14">
        <f t="shared" si="12"/>
        <v>1</v>
      </c>
      <c r="T131" s="15">
        <f t="shared" si="79"/>
        <v>5.0134183011713358E-2</v>
      </c>
      <c r="U131" s="15">
        <f t="shared" si="80"/>
        <v>4.9808845141976942E-2</v>
      </c>
      <c r="V131" s="15">
        <f t="shared" si="81"/>
        <v>0.41821005651350857</v>
      </c>
      <c r="W131" s="15">
        <f t="shared" si="16"/>
        <v>1.0664560086896415</v>
      </c>
      <c r="X131" s="15">
        <f t="shared" si="82"/>
        <v>5.6313937961355559E-2</v>
      </c>
      <c r="Y131" s="15">
        <f t="shared" si="83"/>
        <v>0.16114275749594645</v>
      </c>
      <c r="Z131" s="15">
        <f t="shared" si="84"/>
        <v>0.46268595933671564</v>
      </c>
      <c r="AA131" s="15">
        <f t="shared" si="20"/>
        <v>1.1112712135766891</v>
      </c>
      <c r="AB131" s="15">
        <f t="shared" si="85"/>
        <v>5.8680393443035994E-2</v>
      </c>
      <c r="AC131" s="15">
        <f t="shared" si="86"/>
        <v>0.17070205824968479</v>
      </c>
      <c r="AD131" s="15">
        <f t="shared" si="87"/>
        <v>0.14868070572945111</v>
      </c>
      <c r="AE131" s="15">
        <f t="shared" si="88"/>
        <v>1.7821617779133874</v>
      </c>
      <c r="AF131" s="2"/>
      <c r="AG131" s="2"/>
      <c r="AH131" s="2"/>
      <c r="AI131" s="2"/>
      <c r="AJ131" s="2"/>
      <c r="AK131" s="2"/>
      <c r="AL131" s="7"/>
      <c r="AM131" s="8"/>
      <c r="AN131" s="9"/>
    </row>
    <row r="132" spans="1:40" ht="24.6" customHeight="1">
      <c r="A132" s="2"/>
      <c r="B132" s="2"/>
      <c r="C132" s="2"/>
      <c r="D132" s="2"/>
      <c r="E132" s="2"/>
      <c r="F132" s="14">
        <f t="shared" ref="F132:F163" si="89">G132/3.281</f>
        <v>39.317281316671746</v>
      </c>
      <c r="G132" s="14">
        <v>129</v>
      </c>
      <c r="H132" s="14">
        <f t="shared" ref="H132:H163" si="90">(B$13*G132*C$6)/B$14</f>
        <v>7.9889178617992176</v>
      </c>
      <c r="I132" s="14">
        <f t="shared" ref="I132:I163" si="91">0.074/POWER(H132,0.2)</f>
        <v>4.8835330198857822E-2</v>
      </c>
      <c r="J132" s="14">
        <f t="shared" ref="J132:J163" si="92">F132/343</f>
        <v>0.11462764232265815</v>
      </c>
      <c r="K132" s="14">
        <f t="shared" ref="K132:K163" si="93">(1-J132*J132)^0.5</f>
        <v>0.99340852805658397</v>
      </c>
      <c r="L132" s="14">
        <f t="shared" si="5"/>
        <v>2.0419999999999998</v>
      </c>
      <c r="M132" s="14">
        <f t="shared" ref="M132:M163" si="94">B$20*I132*L132</f>
        <v>1.2465218033258459E-2</v>
      </c>
      <c r="N132" s="14">
        <f t="shared" ref="N132:N163" si="95">I132*B$20*K132*L132*(M132/0.004)^0.4</f>
        <v>1.9511188217241938E-2</v>
      </c>
      <c r="O132" s="14">
        <f t="shared" ref="O132:O163" si="96">(2*C$11)/(B$15*G132*G132*C$7)</f>
        <v>0.11631431658000607</v>
      </c>
      <c r="P132" s="14">
        <f t="shared" ref="P132:P163" si="97">B$23*O132*O132</f>
        <v>5.9101413994687966E-4</v>
      </c>
      <c r="Q132" s="14">
        <f t="shared" ref="Q132:Q163" si="98">N132+P132</f>
        <v>2.010220235718882E-2</v>
      </c>
      <c r="R132" s="14">
        <f t="shared" ref="R132:R163" si="99">0.5*B$15*G132*G132*C$7*Q132</f>
        <v>0.7619922705893345</v>
      </c>
      <c r="S132" s="14">
        <f t="shared" si="12"/>
        <v>1</v>
      </c>
      <c r="T132" s="15">
        <f t="shared" ref="T132:T163" si="100">B$24*I132*S132</f>
        <v>5.0056213453829261E-2</v>
      </c>
      <c r="U132" s="15">
        <f t="shared" ref="U132:U163" si="101">T132*K132</f>
        <v>4.9726269327254699E-2</v>
      </c>
      <c r="V132" s="15">
        <f t="shared" ref="V132:V163" si="102">0.5*B$15*G132*G132*C$26*U132</f>
        <v>0.42406590714589776</v>
      </c>
      <c r="W132" s="15">
        <f t="shared" si="16"/>
        <v>1.0664560086896415</v>
      </c>
      <c r="X132" s="15">
        <f t="shared" ref="X132:X163" si="103">B$25*I132*W132</f>
        <v>5.6226357540537029E-2</v>
      </c>
      <c r="Y132" s="15">
        <f t="shared" ref="Y132:Y163" si="104">X132*K132*POWER(X132/0.004,0.4)</f>
        <v>0.1607754809069695</v>
      </c>
      <c r="Z132" s="15">
        <f t="shared" ref="Z132:Z163" si="105">0.5*B$15*G132*G132*C$28*X132</f>
        <v>0.46921280295365508</v>
      </c>
      <c r="AA132" s="15">
        <f t="shared" si="20"/>
        <v>1.1112712135766891</v>
      </c>
      <c r="AB132" s="15">
        <f t="shared" ref="AB132:AB163" si="106">B$25*I132*AA132</f>
        <v>5.8589132669281105E-2</v>
      </c>
      <c r="AC132" s="15">
        <f t="shared" ref="AC132:AC163" si="107">AB132*K132*POWER(AB132/0.004,0.4)</f>
        <v>0.17031299410147524</v>
      </c>
      <c r="AD132" s="15">
        <f t="shared" ref="AD132:AD163" si="108">0.5*B$15*G132*G132*C$30*AB132</f>
        <v>0.15077805857876481</v>
      </c>
      <c r="AE132" s="15">
        <f t="shared" ref="AE132:AE163" si="109">R132+V132+Z132+AD132</f>
        <v>1.8060490392676523</v>
      </c>
      <c r="AF132" s="2"/>
      <c r="AG132" s="2"/>
      <c r="AH132" s="2"/>
      <c r="AI132" s="2"/>
      <c r="AJ132" s="2"/>
      <c r="AK132" s="2"/>
      <c r="AL132" s="7"/>
      <c r="AM132" s="8"/>
      <c r="AN132" s="9"/>
    </row>
    <row r="133" spans="1:40" ht="24.6" customHeight="1">
      <c r="A133" s="2"/>
      <c r="B133" s="2"/>
      <c r="C133" s="2"/>
      <c r="D133" s="2"/>
      <c r="E133" s="2"/>
      <c r="F133" s="14">
        <f t="shared" si="89"/>
        <v>39.622066443157571</v>
      </c>
      <c r="G133" s="14">
        <v>130</v>
      </c>
      <c r="H133" s="14">
        <f t="shared" si="90"/>
        <v>8.0508474576271194</v>
      </c>
      <c r="I133" s="14">
        <f t="shared" si="91"/>
        <v>4.8759966675736122E-2</v>
      </c>
      <c r="J133" s="14">
        <f t="shared" si="92"/>
        <v>0.11551622869725239</v>
      </c>
      <c r="K133" s="14">
        <f t="shared" si="93"/>
        <v>0.99330559291064302</v>
      </c>
      <c r="L133" s="14">
        <f t="shared" si="5"/>
        <v>2.0419999999999998</v>
      </c>
      <c r="M133" s="14">
        <f t="shared" si="94"/>
        <v>1.2445981493981644E-2</v>
      </c>
      <c r="N133" s="14">
        <f t="shared" si="95"/>
        <v>1.9467029882676977E-2</v>
      </c>
      <c r="O133" s="14">
        <f t="shared" si="96"/>
        <v>0.11453174805963794</v>
      </c>
      <c r="P133" s="14">
        <f t="shared" si="97"/>
        <v>5.7303784302309836E-4</v>
      </c>
      <c r="Q133" s="14">
        <f t="shared" si="98"/>
        <v>2.0040067725700075E-2</v>
      </c>
      <c r="R133" s="14">
        <f t="shared" si="99"/>
        <v>0.77145996721016907</v>
      </c>
      <c r="S133" s="14">
        <f t="shared" si="12"/>
        <v>1</v>
      </c>
      <c r="T133" s="15">
        <f t="shared" si="100"/>
        <v>4.9978965842629522E-2</v>
      </c>
      <c r="U133" s="15">
        <f t="shared" si="101"/>
        <v>4.9644386299373892E-2</v>
      </c>
      <c r="V133" s="15">
        <f t="shared" si="102"/>
        <v>0.42995688834235229</v>
      </c>
      <c r="W133" s="15">
        <f t="shared" si="16"/>
        <v>1.0664560086896415</v>
      </c>
      <c r="X133" s="15">
        <f t="shared" si="103"/>
        <v>5.6139588056655171E-2</v>
      </c>
      <c r="Y133" s="15">
        <f t="shared" si="104"/>
        <v>0.16041160878412986</v>
      </c>
      <c r="Z133" s="15">
        <f t="shared" si="105"/>
        <v>0.47578024913343986</v>
      </c>
      <c r="AA133" s="15">
        <f t="shared" si="20"/>
        <v>1.1112712135766891</v>
      </c>
      <c r="AB133" s="15">
        <f t="shared" si="106"/>
        <v>5.8498716910103853E-2</v>
      </c>
      <c r="AC133" s="15">
        <f t="shared" si="107"/>
        <v>0.16992753637893401</v>
      </c>
      <c r="AD133" s="15">
        <f t="shared" si="108"/>
        <v>0.15288845876088916</v>
      </c>
      <c r="AE133" s="15">
        <f t="shared" si="109"/>
        <v>1.8300855634468505</v>
      </c>
      <c r="AF133" s="2"/>
      <c r="AG133" s="2"/>
      <c r="AH133" s="2"/>
      <c r="AI133" s="2"/>
      <c r="AJ133" s="2"/>
      <c r="AK133" s="2"/>
      <c r="AL133" s="7"/>
      <c r="AM133" s="8"/>
      <c r="AN133" s="9"/>
    </row>
    <row r="134" spans="1:40" ht="24.6" customHeight="1">
      <c r="A134" s="2"/>
      <c r="B134" s="2"/>
      <c r="C134" s="2"/>
      <c r="D134" s="2"/>
      <c r="E134" s="2"/>
      <c r="F134" s="14">
        <f t="shared" si="89"/>
        <v>39.926851569643397</v>
      </c>
      <c r="G134" s="14">
        <v>131</v>
      </c>
      <c r="H134" s="14">
        <f t="shared" si="90"/>
        <v>8.1127770534550194</v>
      </c>
      <c r="I134" s="14">
        <f t="shared" si="91"/>
        <v>4.8685295625884049E-2</v>
      </c>
      <c r="J134" s="14">
        <f t="shared" si="92"/>
        <v>0.11640481507184663</v>
      </c>
      <c r="K134" s="14">
        <f t="shared" si="93"/>
        <v>0.99320185210665468</v>
      </c>
      <c r="L134" s="14">
        <f t="shared" si="5"/>
        <v>2.0419999999999998</v>
      </c>
      <c r="M134" s="14">
        <f t="shared" si="94"/>
        <v>1.2426921708506903E-2</v>
      </c>
      <c r="N134" s="14">
        <f t="shared" si="95"/>
        <v>1.9423277337326742E-2</v>
      </c>
      <c r="O134" s="14">
        <f t="shared" si="96"/>
        <v>0.11278984570875132</v>
      </c>
      <c r="P134" s="14">
        <f t="shared" si="97"/>
        <v>5.5573983785831699E-4</v>
      </c>
      <c r="Q134" s="14">
        <f t="shared" si="98"/>
        <v>1.9979017175185059E-2</v>
      </c>
      <c r="R134" s="14">
        <f t="shared" si="99"/>
        <v>0.78098774026921336</v>
      </c>
      <c r="S134" s="14">
        <f t="shared" si="12"/>
        <v>1</v>
      </c>
      <c r="T134" s="15">
        <f t="shared" si="100"/>
        <v>4.9902428016531143E-2</v>
      </c>
      <c r="U134" s="15">
        <f t="shared" si="101"/>
        <v>4.9563183930637744E-2</v>
      </c>
      <c r="V134" s="15">
        <f t="shared" si="102"/>
        <v>0.4358829175306041</v>
      </c>
      <c r="W134" s="15">
        <f t="shared" si="16"/>
        <v>1.0664560086896415</v>
      </c>
      <c r="X134" s="15">
        <f t="shared" si="103"/>
        <v>5.6053615849037987E-2</v>
      </c>
      <c r="Y134" s="15">
        <f t="shared" si="104"/>
        <v>0.16005108043284408</v>
      </c>
      <c r="Z134" s="15">
        <f t="shared" si="105"/>
        <v>0.48238823521674906</v>
      </c>
      <c r="AA134" s="15">
        <f t="shared" si="20"/>
        <v>1.1112712135766891</v>
      </c>
      <c r="AB134" s="15">
        <f t="shared" si="106"/>
        <v>5.8409131930775911E-2</v>
      </c>
      <c r="AC134" s="15">
        <f t="shared" si="107"/>
        <v>0.16954562078695712</v>
      </c>
      <c r="AD134" s="15">
        <f t="shared" si="108"/>
        <v>0.15501188614071551</v>
      </c>
      <c r="AE134" s="15">
        <f t="shared" si="109"/>
        <v>1.8542707791572819</v>
      </c>
      <c r="AF134" s="2"/>
      <c r="AG134" s="2"/>
      <c r="AH134" s="2"/>
      <c r="AI134" s="2"/>
      <c r="AJ134" s="2"/>
      <c r="AK134" s="2"/>
      <c r="AL134" s="7"/>
      <c r="AM134" s="8"/>
      <c r="AN134" s="9"/>
    </row>
    <row r="135" spans="1:40" ht="24.6" customHeight="1">
      <c r="A135" s="2"/>
      <c r="B135" s="2"/>
      <c r="C135" s="2"/>
      <c r="D135" s="2"/>
      <c r="E135" s="2"/>
      <c r="F135" s="14">
        <f t="shared" si="89"/>
        <v>40.231636696129229</v>
      </c>
      <c r="G135" s="14">
        <v>132</v>
      </c>
      <c r="H135" s="14">
        <f t="shared" si="90"/>
        <v>8.1747066492829195</v>
      </c>
      <c r="I135" s="14">
        <f t="shared" si="91"/>
        <v>4.8611305472856928E-2</v>
      </c>
      <c r="J135" s="14">
        <f t="shared" si="92"/>
        <v>0.1172934014464409</v>
      </c>
      <c r="K135" s="14">
        <f t="shared" si="93"/>
        <v>0.99309730539213736</v>
      </c>
      <c r="L135" s="14">
        <f t="shared" si="5"/>
        <v>2.0419999999999998</v>
      </c>
      <c r="M135" s="14">
        <f t="shared" si="94"/>
        <v>1.2408035721946729E-2</v>
      </c>
      <c r="N135" s="14">
        <f t="shared" si="95"/>
        <v>1.9379923399226402E-2</v>
      </c>
      <c r="O135" s="14">
        <f t="shared" si="96"/>
        <v>0.11108738189898308</v>
      </c>
      <c r="P135" s="14">
        <f t="shared" si="97"/>
        <v>5.3908964249168971E-4</v>
      </c>
      <c r="Q135" s="14">
        <f t="shared" si="98"/>
        <v>1.9919013041718094E-2</v>
      </c>
      <c r="R135" s="14">
        <f t="shared" si="99"/>
        <v>0.79057519404675991</v>
      </c>
      <c r="S135" s="14">
        <f t="shared" si="12"/>
        <v>1</v>
      </c>
      <c r="T135" s="15">
        <f t="shared" si="100"/>
        <v>4.9826588109678348E-2</v>
      </c>
      <c r="U135" s="15">
        <f t="shared" si="101"/>
        <v>4.9482650388605477E-2</v>
      </c>
      <c r="V135" s="15">
        <f t="shared" si="102"/>
        <v>0.44184391249693228</v>
      </c>
      <c r="W135" s="15">
        <f t="shared" si="16"/>
        <v>1.0664560086896415</v>
      </c>
      <c r="X135" s="15">
        <f t="shared" si="103"/>
        <v>5.5968427589193279E-2</v>
      </c>
      <c r="Y135" s="15">
        <f t="shared" si="104"/>
        <v>0.15969383667251102</v>
      </c>
      <c r="Z135" s="15">
        <f t="shared" si="105"/>
        <v>0.48903669912001507</v>
      </c>
      <c r="AA135" s="15">
        <f t="shared" si="20"/>
        <v>1.1112712135766891</v>
      </c>
      <c r="AB135" s="15">
        <f t="shared" si="106"/>
        <v>5.832036384270782E-2</v>
      </c>
      <c r="AC135" s="15">
        <f t="shared" si="107"/>
        <v>0.16916718463423558</v>
      </c>
      <c r="AD135" s="15">
        <f t="shared" si="108"/>
        <v>0.15714832076814927</v>
      </c>
      <c r="AE135" s="15">
        <f t="shared" si="109"/>
        <v>1.8786041264318565</v>
      </c>
      <c r="AF135" s="2"/>
      <c r="AG135" s="2"/>
      <c r="AH135" s="2"/>
      <c r="AI135" s="2"/>
      <c r="AJ135" s="2"/>
      <c r="AK135" s="2"/>
      <c r="AL135" s="7"/>
      <c r="AM135" s="8"/>
      <c r="AN135" s="9"/>
    </row>
    <row r="136" spans="1:40" ht="24.6" customHeight="1">
      <c r="A136" s="2"/>
      <c r="B136" s="2"/>
      <c r="C136" s="2"/>
      <c r="D136" s="2"/>
      <c r="E136" s="2"/>
      <c r="F136" s="14">
        <f t="shared" si="89"/>
        <v>40.536421822615054</v>
      </c>
      <c r="G136" s="14">
        <v>133</v>
      </c>
      <c r="H136" s="14">
        <f t="shared" si="90"/>
        <v>8.2366362451108213</v>
      </c>
      <c r="I136" s="14">
        <f t="shared" si="91"/>
        <v>4.8537984919585803E-2</v>
      </c>
      <c r="J136" s="14">
        <f t="shared" si="92"/>
        <v>0.11818198782103514</v>
      </c>
      <c r="K136" s="14">
        <f t="shared" si="93"/>
        <v>0.99299195251254113</v>
      </c>
      <c r="L136" s="14">
        <f t="shared" si="5"/>
        <v>2.0419999999999998</v>
      </c>
      <c r="M136" s="14">
        <f t="shared" si="94"/>
        <v>1.2389320650724275E-2</v>
      </c>
      <c r="N136" s="14">
        <f t="shared" si="95"/>
        <v>1.9336961064210647E-2</v>
      </c>
      <c r="O136" s="14">
        <f t="shared" si="96"/>
        <v>0.10942317497924592</v>
      </c>
      <c r="P136" s="14">
        <f t="shared" si="97"/>
        <v>5.2305836120405459E-4</v>
      </c>
      <c r="Q136" s="14">
        <f t="shared" si="98"/>
        <v>1.9860019425414703E-2</v>
      </c>
      <c r="R136" s="14">
        <f t="shared" si="99"/>
        <v>0.8002219425936169</v>
      </c>
      <c r="S136" s="14">
        <f t="shared" si="12"/>
        <v>1</v>
      </c>
      <c r="T136" s="15">
        <f t="shared" si="100"/>
        <v>4.975143454257544E-2</v>
      </c>
      <c r="U136" s="15">
        <f t="shared" si="101"/>
        <v>4.9402774126731872E-2</v>
      </c>
      <c r="V136" s="15">
        <f t="shared" si="102"/>
        <v>0.44783979137749363</v>
      </c>
      <c r="W136" s="15">
        <f t="shared" si="16"/>
        <v>1.0664560086896415</v>
      </c>
      <c r="X136" s="15">
        <f t="shared" si="103"/>
        <v>5.5884010270286971E-2</v>
      </c>
      <c r="Y136" s="15">
        <f t="shared" si="104"/>
        <v>0.15933981978762748</v>
      </c>
      <c r="Z136" s="15">
        <f t="shared" si="105"/>
        <v>0.49572557932579892</v>
      </c>
      <c r="AA136" s="15">
        <f t="shared" si="20"/>
        <v>1.1112712135766891</v>
      </c>
      <c r="AB136" s="15">
        <f t="shared" si="106"/>
        <v>5.82323990924851E-2</v>
      </c>
      <c r="AC136" s="15">
        <f t="shared" si="107"/>
        <v>0.16879216678147063</v>
      </c>
      <c r="AD136" s="15">
        <f t="shared" si="108"/>
        <v>0.15929774287501713</v>
      </c>
      <c r="AE136" s="15">
        <f t="shared" si="109"/>
        <v>1.9030850561719264</v>
      </c>
      <c r="AF136" s="2"/>
      <c r="AG136" s="2"/>
      <c r="AH136" s="2"/>
      <c r="AI136" s="2"/>
      <c r="AJ136" s="2"/>
      <c r="AK136" s="2"/>
      <c r="AL136" s="7"/>
      <c r="AM136" s="8"/>
      <c r="AN136" s="9"/>
    </row>
    <row r="137" spans="1:40" ht="24.6" customHeight="1">
      <c r="A137" s="2"/>
      <c r="B137" s="2"/>
      <c r="C137" s="2"/>
      <c r="D137" s="2"/>
      <c r="E137" s="2"/>
      <c r="F137" s="14">
        <f t="shared" si="89"/>
        <v>40.841206949100879</v>
      </c>
      <c r="G137" s="14">
        <v>134</v>
      </c>
      <c r="H137" s="14">
        <f t="shared" si="90"/>
        <v>8.2985658409387231</v>
      </c>
      <c r="I137" s="14">
        <f t="shared" si="91"/>
        <v>4.8465322939594498E-2</v>
      </c>
      <c r="J137" s="14">
        <f t="shared" si="92"/>
        <v>0.11907057419562939</v>
      </c>
      <c r="K137" s="14">
        <f t="shared" si="93"/>
        <v>0.99288579321124504</v>
      </c>
      <c r="L137" s="14">
        <f t="shared" si="5"/>
        <v>2.0419999999999998</v>
      </c>
      <c r="M137" s="14">
        <f t="shared" si="94"/>
        <v>1.2370773680331494E-2</v>
      </c>
      <c r="N137" s="14">
        <f t="shared" si="95"/>
        <v>1.9294383500215628E-2</v>
      </c>
      <c r="O137" s="14">
        <f t="shared" si="96"/>
        <v>0.10779608722476505</v>
      </c>
      <c r="P137" s="14">
        <f t="shared" si="97"/>
        <v>5.076185908771128E-4</v>
      </c>
      <c r="Q137" s="14">
        <f t="shared" si="98"/>
        <v>1.980200209109274E-2</v>
      </c>
      <c r="R137" s="14">
        <f t="shared" si="99"/>
        <v>0.80992760931650942</v>
      </c>
      <c r="S137" s="14">
        <f t="shared" si="12"/>
        <v>1</v>
      </c>
      <c r="T137" s="15">
        <f t="shared" si="100"/>
        <v>4.9676956013084354E-2</v>
      </c>
      <c r="U137" s="15">
        <f t="shared" si="101"/>
        <v>4.9323543875371391E-2</v>
      </c>
      <c r="V137" s="15">
        <f t="shared" si="102"/>
        <v>0.45387047264986269</v>
      </c>
      <c r="W137" s="15">
        <f t="shared" si="16"/>
        <v>1.0664560086896415</v>
      </c>
      <c r="X137" s="15">
        <f t="shared" si="103"/>
        <v>5.580035119703082E-2</v>
      </c>
      <c r="Y137" s="15">
        <f t="shared" si="104"/>
        <v>0.15898897348083535</v>
      </c>
      <c r="Z137" s="15">
        <f t="shared" si="105"/>
        <v>0.50245481487339638</v>
      </c>
      <c r="AA137" s="15">
        <f t="shared" si="20"/>
        <v>1.1112712135766891</v>
      </c>
      <c r="AB137" s="15">
        <f t="shared" si="106"/>
        <v>5.8145224451331079E-2</v>
      </c>
      <c r="AC137" s="15">
        <f t="shared" si="107"/>
        <v>0.1684205075916356</v>
      </c>
      <c r="AD137" s="15">
        <f t="shared" si="108"/>
        <v>0.16146013287204833</v>
      </c>
      <c r="AE137" s="15">
        <f t="shared" si="109"/>
        <v>1.9277130297118168</v>
      </c>
      <c r="AF137" s="2"/>
      <c r="AG137" s="2"/>
      <c r="AH137" s="2"/>
      <c r="AI137" s="2"/>
      <c r="AJ137" s="2"/>
      <c r="AK137" s="2"/>
      <c r="AL137" s="7"/>
      <c r="AM137" s="8"/>
      <c r="AN137" s="9"/>
    </row>
    <row r="138" spans="1:40" ht="24.6" customHeight="1">
      <c r="A138" s="2"/>
      <c r="B138" s="2"/>
      <c r="C138" s="2"/>
      <c r="D138" s="2"/>
      <c r="E138" s="2"/>
      <c r="F138" s="14">
        <f t="shared" si="89"/>
        <v>41.145992075586712</v>
      </c>
      <c r="G138" s="14">
        <v>135</v>
      </c>
      <c r="H138" s="14">
        <f t="shared" si="90"/>
        <v>8.3604954367666231</v>
      </c>
      <c r="I138" s="14">
        <f t="shared" si="91"/>
        <v>4.8393308768556E-2</v>
      </c>
      <c r="J138" s="14">
        <f t="shared" si="92"/>
        <v>0.11995916057022366</v>
      </c>
      <c r="K138" s="14">
        <f t="shared" si="93"/>
        <v>0.99277882722955335</v>
      </c>
      <c r="L138" s="14">
        <f t="shared" si="5"/>
        <v>2.0419999999999998</v>
      </c>
      <c r="M138" s="14">
        <f t="shared" si="94"/>
        <v>1.2352392063173918E-2</v>
      </c>
      <c r="N138" s="14">
        <f t="shared" si="95"/>
        <v>1.9252184041804433E-2</v>
      </c>
      <c r="O138" s="14">
        <f t="shared" si="96"/>
        <v>0.10620502289206482</v>
      </c>
      <c r="P138" s="14">
        <f t="shared" si="97"/>
        <v>4.9274433352587297E-4</v>
      </c>
      <c r="Q138" s="14">
        <f t="shared" si="98"/>
        <v>1.9744928375330307E-2</v>
      </c>
      <c r="R138" s="14">
        <f t="shared" si="99"/>
        <v>0.8196918265843689</v>
      </c>
      <c r="S138" s="14">
        <f t="shared" si="12"/>
        <v>1</v>
      </c>
      <c r="T138" s="15">
        <f t="shared" si="100"/>
        <v>4.9603141487769897E-2</v>
      </c>
      <c r="U138" s="15">
        <f t="shared" si="101"/>
        <v>4.9244948633129802E-2</v>
      </c>
      <c r="V138" s="15">
        <f t="shared" si="102"/>
        <v>0.45993587512477258</v>
      </c>
      <c r="W138" s="15">
        <f t="shared" si="16"/>
        <v>1.0664560086896415</v>
      </c>
      <c r="X138" s="15">
        <f t="shared" si="103"/>
        <v>5.5717437975960987E-2</v>
      </c>
      <c r="Y138" s="15">
        <f t="shared" si="104"/>
        <v>0.15864124282781042</v>
      </c>
      <c r="Z138" s="15">
        <f t="shared" si="105"/>
        <v>0.5092243453496712</v>
      </c>
      <c r="AA138" s="15">
        <f t="shared" si="20"/>
        <v>1.1112712135766891</v>
      </c>
      <c r="AB138" s="15">
        <f t="shared" si="106"/>
        <v>5.8058827004976936E-2</v>
      </c>
      <c r="AC138" s="15">
        <f t="shared" si="107"/>
        <v>0.16805214888218906</v>
      </c>
      <c r="AD138" s="15">
        <f t="shared" si="108"/>
        <v>0.1636354713459291</v>
      </c>
      <c r="AE138" s="15">
        <f t="shared" si="109"/>
        <v>1.9524875184047419</v>
      </c>
      <c r="AF138" s="2"/>
      <c r="AG138" s="2"/>
      <c r="AH138" s="2"/>
      <c r="AI138" s="2"/>
      <c r="AJ138" s="2"/>
      <c r="AK138" s="2"/>
      <c r="AL138" s="7"/>
      <c r="AM138" s="8"/>
      <c r="AN138" s="9"/>
    </row>
    <row r="139" spans="1:40" ht="24.6" customHeight="1">
      <c r="A139" s="2"/>
      <c r="B139" s="2"/>
      <c r="C139" s="2"/>
      <c r="D139" s="2"/>
      <c r="E139" s="2"/>
      <c r="F139" s="14">
        <f t="shared" si="89"/>
        <v>41.450777202072537</v>
      </c>
      <c r="G139" s="14">
        <v>136</v>
      </c>
      <c r="H139" s="14">
        <f t="shared" si="90"/>
        <v>8.4224250325945231</v>
      </c>
      <c r="I139" s="14">
        <f t="shared" si="91"/>
        <v>4.8321931896172586E-2</v>
      </c>
      <c r="J139" s="14">
        <f t="shared" si="92"/>
        <v>0.1208477469448179</v>
      </c>
      <c r="K139" s="14">
        <f t="shared" si="93"/>
        <v>0.99267105430669289</v>
      </c>
      <c r="L139" s="14">
        <f t="shared" si="5"/>
        <v>2.0419999999999998</v>
      </c>
      <c r="M139" s="14">
        <f t="shared" si="94"/>
        <v>1.2334173116498051E-2</v>
      </c>
      <c r="N139" s="14">
        <f t="shared" si="95"/>
        <v>1.9210356184905672E-2</v>
      </c>
      <c r="O139" s="14">
        <f t="shared" si="96"/>
        <v>0.10464892637369599</v>
      </c>
      <c r="P139" s="14">
        <f t="shared" si="97"/>
        <v>4.7841091455546149E-4</v>
      </c>
      <c r="Q139" s="14">
        <f t="shared" si="98"/>
        <v>1.9688767099461133E-2</v>
      </c>
      <c r="R139" s="14">
        <f t="shared" si="99"/>
        <v>0.82951423535429292</v>
      </c>
      <c r="S139" s="14">
        <f t="shared" si="12"/>
        <v>1</v>
      </c>
      <c r="T139" s="15">
        <f t="shared" si="100"/>
        <v>4.9529980193576899E-2</v>
      </c>
      <c r="U139" s="15">
        <f t="shared" si="101"/>
        <v>4.9166977658547599E-2</v>
      </c>
      <c r="V139" s="15">
        <f t="shared" si="102"/>
        <v>0.46603591793805021</v>
      </c>
      <c r="W139" s="15">
        <f t="shared" si="16"/>
        <v>1.0664560086896415</v>
      </c>
      <c r="X139" s="15">
        <f t="shared" si="103"/>
        <v>5.5635258506089219E-2</v>
      </c>
      <c r="Y139" s="15">
        <f t="shared" si="104"/>
        <v>0.15829657423390783</v>
      </c>
      <c r="Z139" s="15">
        <f t="shared" si="105"/>
        <v>0.51603411088010298</v>
      </c>
      <c r="AA139" s="15">
        <f t="shared" si="20"/>
        <v>1.1112712135766891</v>
      </c>
      <c r="AB139" s="15">
        <f t="shared" si="106"/>
        <v>5.7973194143919965E-2</v>
      </c>
      <c r="AC139" s="15">
        <f t="shared" si="107"/>
        <v>0.16768703387914785</v>
      </c>
      <c r="AD139" s="15">
        <f t="shared" si="108"/>
        <v>0.16582373905642572</v>
      </c>
      <c r="AE139" s="15">
        <f t="shared" si="109"/>
        <v>1.9774080032288719</v>
      </c>
      <c r="AF139" s="2"/>
      <c r="AG139" s="2"/>
      <c r="AH139" s="2"/>
      <c r="AI139" s="2"/>
      <c r="AJ139" s="2"/>
      <c r="AK139" s="2"/>
      <c r="AL139" s="7"/>
      <c r="AM139" s="8"/>
      <c r="AN139" s="9"/>
    </row>
    <row r="140" spans="1:40" ht="24.6" customHeight="1">
      <c r="A140" s="2"/>
      <c r="B140" s="2"/>
      <c r="C140" s="2"/>
      <c r="D140" s="2"/>
      <c r="E140" s="2"/>
      <c r="F140" s="14">
        <f t="shared" si="89"/>
        <v>41.755562328558362</v>
      </c>
      <c r="G140" s="14">
        <v>137</v>
      </c>
      <c r="H140" s="14">
        <f t="shared" si="90"/>
        <v>8.4843546284224249</v>
      </c>
      <c r="I140" s="14">
        <f t="shared" si="91"/>
        <v>4.8251182058365212E-2</v>
      </c>
      <c r="J140" s="14">
        <f t="shared" si="92"/>
        <v>0.12173633331941214</v>
      </c>
      <c r="K140" s="14">
        <f t="shared" si="93"/>
        <v>0.99256247417980947</v>
      </c>
      <c r="L140" s="14">
        <f t="shared" si="5"/>
        <v>2.0419999999999998</v>
      </c>
      <c r="M140" s="14">
        <f t="shared" si="94"/>
        <v>1.2316114220397719E-2</v>
      </c>
      <c r="N140" s="14">
        <f t="shared" si="95"/>
        <v>1.9168893581755539E-2</v>
      </c>
      <c r="O140" s="14">
        <f t="shared" si="96"/>
        <v>0.1031267804469008</v>
      </c>
      <c r="P140" s="14">
        <f t="shared" si="97"/>
        <v>4.6459490632904949E-4</v>
      </c>
      <c r="Q140" s="14">
        <f t="shared" si="98"/>
        <v>1.9633488488084588E-2</v>
      </c>
      <c r="R140" s="14">
        <f t="shared" si="99"/>
        <v>0.83939448481605738</v>
      </c>
      <c r="S140" s="14">
        <f t="shared" si="12"/>
        <v>1</v>
      </c>
      <c r="T140" s="15">
        <f t="shared" si="100"/>
        <v>4.9457461609824338E-2</v>
      </c>
      <c r="U140" s="15">
        <f t="shared" si="101"/>
        <v>4.9089620462100185E-2</v>
      </c>
      <c r="V140" s="15">
        <f t="shared" si="102"/>
        <v>0.47217052054274194</v>
      </c>
      <c r="W140" s="15">
        <f t="shared" si="16"/>
        <v>1.0664560086896415</v>
      </c>
      <c r="X140" s="15">
        <f t="shared" si="103"/>
        <v>5.5553800969910104E-2</v>
      </c>
      <c r="Y140" s="15">
        <f t="shared" si="104"/>
        <v>0.15795491539248332</v>
      </c>
      <c r="Z140" s="15">
        <f t="shared" si="105"/>
        <v>0.52288405212005007</v>
      </c>
      <c r="AA140" s="15">
        <f t="shared" si="20"/>
        <v>1.1112712135766891</v>
      </c>
      <c r="AB140" s="15">
        <f t="shared" si="106"/>
        <v>5.7888313554053009E-2</v>
      </c>
      <c r="AC140" s="15">
        <f t="shared" si="107"/>
        <v>0.16732510717293625</v>
      </c>
      <c r="AD140" s="15">
        <f t="shared" si="108"/>
        <v>0.16802491693357718</v>
      </c>
      <c r="AE140" s="15">
        <f t="shared" si="109"/>
        <v>2.0024739744124265</v>
      </c>
      <c r="AF140" s="2"/>
      <c r="AG140" s="2"/>
      <c r="AH140" s="2"/>
      <c r="AI140" s="2"/>
      <c r="AJ140" s="2"/>
      <c r="AK140" s="2"/>
      <c r="AL140" s="7"/>
      <c r="AM140" s="8"/>
      <c r="AN140" s="9"/>
    </row>
    <row r="141" spans="1:40" ht="24.6" customHeight="1">
      <c r="A141" s="2"/>
      <c r="B141" s="2"/>
      <c r="C141" s="2"/>
      <c r="D141" s="2"/>
      <c r="E141" s="2"/>
      <c r="F141" s="14">
        <f t="shared" si="89"/>
        <v>42.060347455044194</v>
      </c>
      <c r="G141" s="14">
        <v>138</v>
      </c>
      <c r="H141" s="14">
        <f t="shared" si="90"/>
        <v>8.546284224250325</v>
      </c>
      <c r="I141" s="14">
        <f t="shared" si="91"/>
        <v>4.8181049229757876E-2</v>
      </c>
      <c r="J141" s="14">
        <f t="shared" si="92"/>
        <v>0.12262491969400639</v>
      </c>
      <c r="K141" s="14">
        <f t="shared" si="93"/>
        <v>0.99245308658396469</v>
      </c>
      <c r="L141" s="14">
        <f t="shared" si="5"/>
        <v>2.0419999999999998</v>
      </c>
      <c r="M141" s="14">
        <f t="shared" si="94"/>
        <v>1.2298212815895698E-2</v>
      </c>
      <c r="N141" s="14">
        <f t="shared" si="95"/>
        <v>1.91277900360338E-2</v>
      </c>
      <c r="O141" s="14">
        <f t="shared" si="96"/>
        <v>0.10163760461078981</v>
      </c>
      <c r="P141" s="14">
        <f t="shared" si="97"/>
        <v>4.5127405666622574E-4</v>
      </c>
      <c r="Q141" s="14">
        <f t="shared" si="98"/>
        <v>1.9579064092700025E-2</v>
      </c>
      <c r="R141" s="14">
        <f t="shared" si="99"/>
        <v>0.84933223205410202</v>
      </c>
      <c r="S141" s="14">
        <f t="shared" si="12"/>
        <v>1</v>
      </c>
      <c r="T141" s="15">
        <f t="shared" si="100"/>
        <v>4.9385575460501818E-2</v>
      </c>
      <c r="U141" s="15">
        <f t="shared" si="101"/>
        <v>4.9012866798500331E-2</v>
      </c>
      <c r="V141" s="15">
        <f t="shared" si="102"/>
        <v>0.47833960270142145</v>
      </c>
      <c r="W141" s="15">
        <f t="shared" si="16"/>
        <v>1.0664560086896415</v>
      </c>
      <c r="X141" s="15">
        <f t="shared" si="103"/>
        <v>5.5473053824748021E-2</v>
      </c>
      <c r="Y141" s="15">
        <f t="shared" si="104"/>
        <v>0.15761621524481348</v>
      </c>
      <c r="Z141" s="15">
        <f t="shared" si="105"/>
        <v>0.52977411024621357</v>
      </c>
      <c r="AA141" s="15">
        <f t="shared" si="20"/>
        <v>1.1112712135766891</v>
      </c>
      <c r="AB141" s="15">
        <f t="shared" si="106"/>
        <v>5.7804173207647754E-2</v>
      </c>
      <c r="AC141" s="15">
        <f t="shared" si="107"/>
        <v>0.16696631467592832</v>
      </c>
      <c r="AD141" s="15">
        <f t="shared" si="108"/>
        <v>0.17023898607495225</v>
      </c>
      <c r="AE141" s="15">
        <f t="shared" si="109"/>
        <v>2.0276849310766893</v>
      </c>
      <c r="AF141" s="2"/>
      <c r="AG141" s="2"/>
      <c r="AH141" s="2"/>
      <c r="AI141" s="2"/>
      <c r="AJ141" s="2"/>
      <c r="AK141" s="2"/>
      <c r="AL141" s="7"/>
      <c r="AM141" s="8"/>
      <c r="AN141" s="9"/>
    </row>
    <row r="142" spans="1:40" ht="24.6" customHeight="1">
      <c r="A142" s="2"/>
      <c r="B142" s="2"/>
      <c r="C142" s="2"/>
      <c r="D142" s="2"/>
      <c r="E142" s="2"/>
      <c r="F142" s="14">
        <f t="shared" si="89"/>
        <v>42.36513258153002</v>
      </c>
      <c r="G142" s="14">
        <v>139</v>
      </c>
      <c r="H142" s="14">
        <f t="shared" si="90"/>
        <v>8.608213820078225</v>
      </c>
      <c r="I142" s="14">
        <f t="shared" si="91"/>
        <v>4.81115236164441E-2</v>
      </c>
      <c r="J142" s="14">
        <f t="shared" si="92"/>
        <v>0.12351350606860063</v>
      </c>
      <c r="K142" s="14">
        <f t="shared" si="93"/>
        <v>0.99234289125213249</v>
      </c>
      <c r="L142" s="14">
        <f t="shared" si="5"/>
        <v>2.0419999999999998</v>
      </c>
      <c r="M142" s="14">
        <f t="shared" si="94"/>
        <v>1.2280466403097356E-2</v>
      </c>
      <c r="N142" s="14">
        <f t="shared" si="95"/>
        <v>1.9087039498185174E-2</v>
      </c>
      <c r="O142" s="14">
        <f t="shared" si="96"/>
        <v>0.10018045350695519</v>
      </c>
      <c r="P142" s="14">
        <f t="shared" si="97"/>
        <v>4.3842722192094589E-4</v>
      </c>
      <c r="Q142" s="14">
        <f t="shared" si="98"/>
        <v>1.9525466720106119E-2</v>
      </c>
      <c r="R142" s="14">
        <f t="shared" si="99"/>
        <v>0.85932714172601632</v>
      </c>
      <c r="S142" s="14">
        <f t="shared" si="12"/>
        <v>1</v>
      </c>
      <c r="T142" s="15">
        <f t="shared" si="100"/>
        <v>4.9314311706855199E-2</v>
      </c>
      <c r="U142" s="15">
        <f t="shared" si="101"/>
        <v>4.8936706659289571E-2</v>
      </c>
      <c r="V142" s="15">
        <f t="shared" si="102"/>
        <v>0.48454308447867528</v>
      </c>
      <c r="W142" s="15">
        <f t="shared" si="16"/>
        <v>1.0664560086896415</v>
      </c>
      <c r="X142" s="15">
        <f t="shared" si="103"/>
        <v>5.5393005794428837E-2</v>
      </c>
      <c r="Y142" s="15">
        <f t="shared" si="104"/>
        <v>0.1572804239415426</v>
      </c>
      <c r="Z142" s="15">
        <f t="shared" si="105"/>
        <v>0.53670422694830311</v>
      </c>
      <c r="AA142" s="15">
        <f t="shared" si="20"/>
        <v>1.1112712135766891</v>
      </c>
      <c r="AB142" s="15">
        <f t="shared" si="106"/>
        <v>5.7720761354676409E-2</v>
      </c>
      <c r="AC142" s="15">
        <f t="shared" si="107"/>
        <v>0.16661060358160798</v>
      </c>
      <c r="AD142" s="15">
        <f t="shared" si="108"/>
        <v>0.17246592774297093</v>
      </c>
      <c r="AE142" s="15">
        <f t="shared" si="109"/>
        <v>2.0530403808959656</v>
      </c>
      <c r="AF142" s="2"/>
      <c r="AG142" s="2"/>
      <c r="AH142" s="2"/>
      <c r="AI142" s="2"/>
      <c r="AJ142" s="2"/>
      <c r="AK142" s="2"/>
      <c r="AL142" s="7"/>
      <c r="AM142" s="8"/>
      <c r="AN142" s="9"/>
    </row>
    <row r="143" spans="1:40" ht="24.6" customHeight="1">
      <c r="A143" s="2"/>
      <c r="B143" s="2"/>
      <c r="C143" s="2"/>
      <c r="D143" s="2"/>
      <c r="E143" s="2"/>
      <c r="F143" s="14">
        <f t="shared" si="89"/>
        <v>42.669917708015845</v>
      </c>
      <c r="G143" s="14">
        <v>140</v>
      </c>
      <c r="H143" s="14">
        <f t="shared" si="90"/>
        <v>8.6701434159061286</v>
      </c>
      <c r="I143" s="14">
        <f t="shared" si="91"/>
        <v>4.804259564902285E-2</v>
      </c>
      <c r="J143" s="14">
        <f t="shared" si="92"/>
        <v>0.12440209244319489</v>
      </c>
      <c r="K143" s="14">
        <f t="shared" si="93"/>
        <v>0.99223188791519634</v>
      </c>
      <c r="L143" s="14">
        <f t="shared" si="5"/>
        <v>2.0419999999999998</v>
      </c>
      <c r="M143" s="14">
        <f t="shared" si="94"/>
        <v>1.2262872539413081E-2</v>
      </c>
      <c r="N143" s="14">
        <f t="shared" si="95"/>
        <v>1.9046636060917652E-2</v>
      </c>
      <c r="O143" s="14">
        <f t="shared" si="96"/>
        <v>9.8754415418769434E-2</v>
      </c>
      <c r="P143" s="14">
        <f t="shared" si="97"/>
        <v>4.2603430431545992E-4</v>
      </c>
      <c r="Q143" s="14">
        <f t="shared" si="98"/>
        <v>1.9472670365233112E-2</v>
      </c>
      <c r="R143" s="14">
        <f t="shared" si="99"/>
        <v>0.86937888575658595</v>
      </c>
      <c r="S143" s="14">
        <f t="shared" si="12"/>
        <v>1</v>
      </c>
      <c r="T143" s="15">
        <f t="shared" si="100"/>
        <v>4.9243660540248417E-2</v>
      </c>
      <c r="U143" s="15">
        <f t="shared" si="101"/>
        <v>4.8861130265705745E-2</v>
      </c>
      <c r="V143" s="15">
        <f t="shared" si="102"/>
        <v>0.49078088623376059</v>
      </c>
      <c r="W143" s="15">
        <f t="shared" si="16"/>
        <v>1.0664560086896415</v>
      </c>
      <c r="X143" s="15">
        <f t="shared" si="103"/>
        <v>5.5313645861261841E-2</v>
      </c>
      <c r="Y143" s="15">
        <f t="shared" si="104"/>
        <v>0.15694749280558853</v>
      </c>
      <c r="Z143" s="15">
        <f t="shared" si="105"/>
        <v>0.54367434442089269</v>
      </c>
      <c r="AA143" s="15">
        <f t="shared" si="20"/>
        <v>1.1112712135766891</v>
      </c>
      <c r="AB143" s="15">
        <f t="shared" si="106"/>
        <v>5.7638066514456784E-2</v>
      </c>
      <c r="AC143" s="15">
        <f t="shared" si="107"/>
        <v>0.16625792232527417</v>
      </c>
      <c r="AD143" s="15">
        <f t="shared" si="108"/>
        <v>0.17470572336228782</v>
      </c>
      <c r="AE143" s="15">
        <f t="shared" si="109"/>
        <v>2.0785398397735273</v>
      </c>
      <c r="AF143" s="2"/>
      <c r="AG143" s="2"/>
      <c r="AH143" s="2"/>
      <c r="AI143" s="2"/>
      <c r="AJ143" s="2"/>
      <c r="AK143" s="2"/>
      <c r="AL143" s="7"/>
      <c r="AM143" s="8"/>
      <c r="AN143" s="9"/>
    </row>
    <row r="144" spans="1:40" ht="24.6" customHeight="1">
      <c r="A144" s="2"/>
      <c r="B144" s="2"/>
      <c r="C144" s="2"/>
      <c r="D144" s="2"/>
      <c r="E144" s="2"/>
      <c r="F144" s="14">
        <f t="shared" si="89"/>
        <v>42.974702834501677</v>
      </c>
      <c r="G144" s="14">
        <v>141</v>
      </c>
      <c r="H144" s="14">
        <f t="shared" si="90"/>
        <v>8.7320730117340286</v>
      </c>
      <c r="I144" s="14">
        <f t="shared" si="91"/>
        <v>4.7974255975891958E-2</v>
      </c>
      <c r="J144" s="14">
        <f t="shared" si="92"/>
        <v>0.12529067881778916</v>
      </c>
      <c r="K144" s="14">
        <f t="shared" si="93"/>
        <v>0.99212007630194521</v>
      </c>
      <c r="L144" s="14">
        <f t="shared" si="5"/>
        <v>2.0419999999999998</v>
      </c>
      <c r="M144" s="14">
        <f t="shared" si="94"/>
        <v>1.2245428837846422E-2</v>
      </c>
      <c r="N144" s="14">
        <f t="shared" si="95"/>
        <v>1.9006573954869824E-2</v>
      </c>
      <c r="O144" s="14">
        <f t="shared" si="96"/>
        <v>9.7358610844921353E-2</v>
      </c>
      <c r="P144" s="14">
        <f t="shared" si="97"/>
        <v>4.1407619323159304E-4</v>
      </c>
      <c r="Q144" s="14">
        <f t="shared" si="98"/>
        <v>1.9420650148101418E-2</v>
      </c>
      <c r="R144" s="14">
        <f t="shared" si="99"/>
        <v>0.87948714304653364</v>
      </c>
      <c r="S144" s="14">
        <f t="shared" si="12"/>
        <v>1</v>
      </c>
      <c r="T144" s="15">
        <f t="shared" si="100"/>
        <v>4.917361237528925E-2</v>
      </c>
      <c r="U144" s="15">
        <f t="shared" si="101"/>
        <v>4.8786128061814246E-2</v>
      </c>
      <c r="V144" s="15">
        <f t="shared" si="102"/>
        <v>0.49705292861342942</v>
      </c>
      <c r="W144" s="15">
        <f t="shared" si="16"/>
        <v>1.0664560086896415</v>
      </c>
      <c r="X144" s="15">
        <f t="shared" si="103"/>
        <v>5.523496325831815E-2</v>
      </c>
      <c r="Y144" s="15">
        <f t="shared" si="104"/>
        <v>0.15661737429644038</v>
      </c>
      <c r="Z144" s="15">
        <f t="shared" si="105"/>
        <v>0.55068440535546415</v>
      </c>
      <c r="AA144" s="15">
        <f t="shared" si="20"/>
        <v>1.1112712135766891</v>
      </c>
      <c r="AB144" s="15">
        <f t="shared" si="106"/>
        <v>5.7556077467606125E-2</v>
      </c>
      <c r="AC144" s="15">
        <f t="shared" si="107"/>
        <v>0.1659082205462207</v>
      </c>
      <c r="AD144" s="15">
        <f t="shared" si="108"/>
        <v>0.17695835451723499</v>
      </c>
      <c r="AE144" s="15">
        <f t="shared" si="109"/>
        <v>2.1041828315326625</v>
      </c>
      <c r="AF144" s="2"/>
      <c r="AG144" s="2"/>
      <c r="AH144" s="2"/>
      <c r="AI144" s="2"/>
      <c r="AJ144" s="2"/>
      <c r="AK144" s="2"/>
      <c r="AL144" s="7"/>
      <c r="AM144" s="8"/>
      <c r="AN144" s="9"/>
    </row>
    <row r="145" spans="1:40" ht="24.6" customHeight="1">
      <c r="A145" s="2"/>
      <c r="B145" s="2"/>
      <c r="C145" s="2"/>
      <c r="D145" s="2"/>
      <c r="E145" s="2"/>
      <c r="F145" s="14">
        <f t="shared" si="89"/>
        <v>43.279487960987503</v>
      </c>
      <c r="G145" s="14">
        <v>142</v>
      </c>
      <c r="H145" s="14">
        <f t="shared" si="90"/>
        <v>8.7940026075619304</v>
      </c>
      <c r="I145" s="14">
        <f t="shared" si="91"/>
        <v>4.7906495456787865E-2</v>
      </c>
      <c r="J145" s="14">
        <f t="shared" si="92"/>
        <v>0.1261792651923834</v>
      </c>
      <c r="K145" s="14">
        <f t="shared" si="93"/>
        <v>0.9920074561390706</v>
      </c>
      <c r="L145" s="14">
        <f t="shared" si="5"/>
        <v>2.0419999999999998</v>
      </c>
      <c r="M145" s="14">
        <f t="shared" si="94"/>
        <v>1.2228132965345102E-2</v>
      </c>
      <c r="N145" s="14">
        <f t="shared" si="95"/>
        <v>1.8966847544439787E-2</v>
      </c>
      <c r="O145" s="14">
        <f t="shared" si="96"/>
        <v>9.599219114302128E-2</v>
      </c>
      <c r="P145" s="14">
        <f t="shared" si="97"/>
        <v>4.025347101836433E-4</v>
      </c>
      <c r="Q145" s="14">
        <f t="shared" si="98"/>
        <v>1.9369382254623431E-2</v>
      </c>
      <c r="R145" s="14">
        <f t="shared" si="99"/>
        <v>0.88965159919514281</v>
      </c>
      <c r="S145" s="14">
        <f t="shared" si="12"/>
        <v>1</v>
      </c>
      <c r="T145" s="15">
        <f t="shared" si="100"/>
        <v>4.9104157843207555E-2</v>
      </c>
      <c r="U145" s="15">
        <f t="shared" si="101"/>
        <v>4.8711690707891719E-2</v>
      </c>
      <c r="V145" s="15">
        <f t="shared" si="102"/>
        <v>0.50335913254491549</v>
      </c>
      <c r="W145" s="15">
        <f t="shared" si="16"/>
        <v>1.0664560086896415</v>
      </c>
      <c r="X145" s="15">
        <f t="shared" si="103"/>
        <v>5.515694746199272E-2</v>
      </c>
      <c r="Y145" s="15">
        <f t="shared" si="104"/>
        <v>0.15629002197578809</v>
      </c>
      <c r="Z145" s="15">
        <f t="shared" si="105"/>
        <v>0.55773435293263152</v>
      </c>
      <c r="AA145" s="15">
        <f t="shared" si="20"/>
        <v>1.1112712135766891</v>
      </c>
      <c r="AB145" s="15">
        <f t="shared" si="106"/>
        <v>5.7474783248290667E-2</v>
      </c>
      <c r="AC145" s="15">
        <f t="shared" si="107"/>
        <v>0.16556144905132708</v>
      </c>
      <c r="AD145" s="15">
        <f t="shared" si="108"/>
        <v>0.17922380294932388</v>
      </c>
      <c r="AE145" s="15">
        <f t="shared" si="109"/>
        <v>2.1299688876220135</v>
      </c>
      <c r="AF145" s="2"/>
      <c r="AG145" s="2"/>
      <c r="AH145" s="2"/>
      <c r="AI145" s="2"/>
      <c r="AJ145" s="2"/>
      <c r="AK145" s="2"/>
      <c r="AL145" s="7"/>
      <c r="AM145" s="8"/>
      <c r="AN145" s="9"/>
    </row>
    <row r="146" spans="1:40" ht="24.6" customHeight="1">
      <c r="A146" s="2"/>
      <c r="B146" s="2"/>
      <c r="C146" s="2"/>
      <c r="D146" s="2"/>
      <c r="E146" s="2"/>
      <c r="F146" s="14">
        <f t="shared" si="89"/>
        <v>43.584273087473328</v>
      </c>
      <c r="G146" s="14">
        <v>143</v>
      </c>
      <c r="H146" s="14">
        <f t="shared" si="90"/>
        <v>8.8559322033898304</v>
      </c>
      <c r="I146" s="14">
        <f t="shared" si="91"/>
        <v>4.7839305156561006E-2</v>
      </c>
      <c r="J146" s="14">
        <f t="shared" si="92"/>
        <v>0.12706785156697764</v>
      </c>
      <c r="K146" s="14">
        <f t="shared" si="93"/>
        <v>0.99189402715116326</v>
      </c>
      <c r="L146" s="14">
        <f t="shared" si="5"/>
        <v>2.0419999999999998</v>
      </c>
      <c r="M146" s="14">
        <f t="shared" si="94"/>
        <v>1.2210982641212195E-2</v>
      </c>
      <c r="N146" s="14">
        <f t="shared" si="95"/>
        <v>1.8927451323768513E-2</v>
      </c>
      <c r="O146" s="14">
        <f t="shared" si="96"/>
        <v>9.4654337239370209E-2</v>
      </c>
      <c r="P146" s="14">
        <f t="shared" si="97"/>
        <v>3.9139255721815346E-4</v>
      </c>
      <c r="Q146" s="14">
        <f t="shared" si="98"/>
        <v>1.9318843880986668E-2</v>
      </c>
      <c r="R146" s="14">
        <f t="shared" si="99"/>
        <v>0.8998719462359942</v>
      </c>
      <c r="S146" s="14">
        <f t="shared" si="12"/>
        <v>1</v>
      </c>
      <c r="T146" s="15">
        <f t="shared" si="100"/>
        <v>4.9035287785475029E-2</v>
      </c>
      <c r="U146" s="15">
        <f t="shared" si="101"/>
        <v>4.8637809074051075E-2</v>
      </c>
      <c r="V146" s="15">
        <f t="shared" si="102"/>
        <v>0.50969941922907647</v>
      </c>
      <c r="W146" s="15">
        <f t="shared" si="16"/>
        <v>1.0664560086896415</v>
      </c>
      <c r="X146" s="15">
        <f t="shared" si="103"/>
        <v>5.5079588184837679E-2</v>
      </c>
      <c r="Y146" s="15">
        <f t="shared" si="104"/>
        <v>0.15596539047442501</v>
      </c>
      <c r="Z146" s="15">
        <f t="shared" si="105"/>
        <v>0.56482413081454208</v>
      </c>
      <c r="AA146" s="15">
        <f t="shared" si="20"/>
        <v>1.1112712135766891</v>
      </c>
      <c r="AB146" s="15">
        <f t="shared" si="106"/>
        <v>5.7394173136757674E-2</v>
      </c>
      <c r="AC146" s="15">
        <f t="shared" si="107"/>
        <v>0.16521755977999725</v>
      </c>
      <c r="AD146" s="15">
        <f t="shared" si="108"/>
        <v>0.18150205055480262</v>
      </c>
      <c r="AE146" s="15">
        <f t="shared" si="109"/>
        <v>2.1558975468344155</v>
      </c>
      <c r="AF146" s="2"/>
      <c r="AG146" s="2"/>
      <c r="AH146" s="2"/>
      <c r="AI146" s="2"/>
      <c r="AJ146" s="2"/>
      <c r="AK146" s="2"/>
      <c r="AL146" s="7"/>
      <c r="AM146" s="8"/>
      <c r="AN146" s="9"/>
    </row>
    <row r="147" spans="1:40" ht="24.6" customHeight="1">
      <c r="A147" s="2"/>
      <c r="B147" s="2"/>
      <c r="C147" s="2"/>
      <c r="D147" s="2"/>
      <c r="E147" s="2"/>
      <c r="F147" s="14">
        <f t="shared" si="89"/>
        <v>43.88905821395916</v>
      </c>
      <c r="G147" s="14">
        <v>144</v>
      </c>
      <c r="H147" s="14">
        <f t="shared" si="90"/>
        <v>8.9178617992177305</v>
      </c>
      <c r="I147" s="14">
        <f t="shared" si="91"/>
        <v>4.7772676339176492E-2</v>
      </c>
      <c r="J147" s="14">
        <f t="shared" si="92"/>
        <v>0.12795643794157188</v>
      </c>
      <c r="K147" s="14">
        <f t="shared" si="93"/>
        <v>0.99177978906070907</v>
      </c>
      <c r="L147" s="14">
        <f t="shared" si="5"/>
        <v>2.0419999999999998</v>
      </c>
      <c r="M147" s="14">
        <f t="shared" si="94"/>
        <v>1.2193975635574799E-2</v>
      </c>
      <c r="N147" s="14">
        <f t="shared" si="95"/>
        <v>1.8888379912870856E-2</v>
      </c>
      <c r="O147" s="14">
        <f t="shared" si="96"/>
        <v>9.3344258401228841E-2</v>
      </c>
      <c r="P147" s="14">
        <f t="shared" si="97"/>
        <v>3.806332685050555E-4</v>
      </c>
      <c r="Q147" s="14">
        <f t="shared" si="98"/>
        <v>1.9269013181375912E-2</v>
      </c>
      <c r="R147" s="14">
        <f t="shared" si="99"/>
        <v>0.91014788238510413</v>
      </c>
      <c r="S147" s="14">
        <f t="shared" si="12"/>
        <v>1</v>
      </c>
      <c r="T147" s="15">
        <f t="shared" si="100"/>
        <v>4.8966993247655903E-2</v>
      </c>
      <c r="U147" s="15">
        <f t="shared" si="101"/>
        <v>4.8564474234097335E-2</v>
      </c>
      <c r="V147" s="15">
        <f t="shared" si="102"/>
        <v>0.51607371013368986</v>
      </c>
      <c r="W147" s="15">
        <f t="shared" si="16"/>
        <v>1.0664560086896415</v>
      </c>
      <c r="X147" s="15">
        <f t="shared" si="103"/>
        <v>5.5002875368655009E-2</v>
      </c>
      <c r="Y147" s="15">
        <f t="shared" si="104"/>
        <v>0.15564343546036627</v>
      </c>
      <c r="Z147" s="15">
        <f t="shared" si="105"/>
        <v>0.57195368313744588</v>
      </c>
      <c r="AA147" s="15">
        <f t="shared" si="20"/>
        <v>1.1112712135766891</v>
      </c>
      <c r="AB147" s="15">
        <f t="shared" si="106"/>
        <v>5.731423665213798E-2</v>
      </c>
      <c r="AC147" s="15">
        <f t="shared" si="107"/>
        <v>0.16487650577038704</v>
      </c>
      <c r="AD147" s="15">
        <f t="shared" si="108"/>
        <v>0.18379307938226905</v>
      </c>
      <c r="AE147" s="15">
        <f t="shared" si="109"/>
        <v>2.1819683550385087</v>
      </c>
      <c r="AF147" s="2"/>
      <c r="AG147" s="2"/>
      <c r="AH147" s="2"/>
      <c r="AI147" s="2"/>
      <c r="AJ147" s="2"/>
      <c r="AK147" s="2"/>
      <c r="AL147" s="7"/>
      <c r="AM147" s="8"/>
      <c r="AN147" s="9"/>
    </row>
    <row r="148" spans="1:40" ht="24.6" customHeight="1">
      <c r="A148" s="2"/>
      <c r="B148" s="2"/>
      <c r="C148" s="2"/>
      <c r="D148" s="2"/>
      <c r="E148" s="2"/>
      <c r="F148" s="14">
        <f t="shared" si="89"/>
        <v>44.193843340444985</v>
      </c>
      <c r="G148" s="14">
        <v>145</v>
      </c>
      <c r="H148" s="14">
        <f t="shared" si="90"/>
        <v>8.9797913950456323</v>
      </c>
      <c r="I148" s="14">
        <f t="shared" si="91"/>
        <v>4.7706600461930627E-2</v>
      </c>
      <c r="J148" s="14">
        <f t="shared" si="92"/>
        <v>0.12884502431616615</v>
      </c>
      <c r="K148" s="14">
        <f t="shared" si="93"/>
        <v>0.9916647415880866</v>
      </c>
      <c r="L148" s="14">
        <f t="shared" si="5"/>
        <v>2.0419999999999998</v>
      </c>
      <c r="M148" s="14">
        <f t="shared" si="94"/>
        <v>1.2177109767907791E-2</v>
      </c>
      <c r="N148" s="14">
        <f t="shared" si="95"/>
        <v>1.8849628053907864E-2</v>
      </c>
      <c r="O148" s="14">
        <f t="shared" si="96"/>
        <v>9.2061191068151318E-2</v>
      </c>
      <c r="P148" s="14">
        <f t="shared" si="97"/>
        <v>3.7024116490238455E-4</v>
      </c>
      <c r="Q148" s="14">
        <f t="shared" si="98"/>
        <v>1.9219869218810248E-2</v>
      </c>
      <c r="R148" s="14">
        <f t="shared" si="99"/>
        <v>0.92047911180078612</v>
      </c>
      <c r="S148" s="14">
        <f t="shared" si="12"/>
        <v>1</v>
      </c>
      <c r="T148" s="15">
        <f t="shared" si="100"/>
        <v>4.8899265473478892E-2</v>
      </c>
      <c r="U148" s="15">
        <f t="shared" si="101"/>
        <v>4.8491677459604692E-2</v>
      </c>
      <c r="V148" s="15">
        <f t="shared" si="102"/>
        <v>0.52248192698689611</v>
      </c>
      <c r="W148" s="15">
        <f t="shared" si="16"/>
        <v>1.0664560086896415</v>
      </c>
      <c r="X148" s="15">
        <f t="shared" si="103"/>
        <v>5.4926799177837785E-2</v>
      </c>
      <c r="Y148" s="15">
        <f t="shared" si="104"/>
        <v>0.15532411360813239</v>
      </c>
      <c r="Z148" s="15">
        <f t="shared" si="105"/>
        <v>0.57912295450443252</v>
      </c>
      <c r="AA148" s="15">
        <f t="shared" si="20"/>
        <v>1.1112712135766891</v>
      </c>
      <c r="AB148" s="15">
        <f t="shared" si="106"/>
        <v>5.7234963545507334E-2</v>
      </c>
      <c r="AC148" s="15">
        <f t="shared" si="107"/>
        <v>0.1645382411268656</v>
      </c>
      <c r="AD148" s="15">
        <f t="shared" si="108"/>
        <v>0.18609687163033639</v>
      </c>
      <c r="AE148" s="15">
        <f t="shared" si="109"/>
        <v>2.208180864922451</v>
      </c>
      <c r="AF148" s="2"/>
      <c r="AG148" s="2"/>
      <c r="AH148" s="2"/>
      <c r="AI148" s="2"/>
      <c r="AJ148" s="2"/>
      <c r="AK148" s="2"/>
      <c r="AL148" s="7"/>
      <c r="AM148" s="8"/>
      <c r="AN148" s="9"/>
    </row>
    <row r="149" spans="1:40" ht="24.6" customHeight="1">
      <c r="A149" s="2"/>
      <c r="B149" s="2"/>
      <c r="C149" s="2"/>
      <c r="D149" s="2"/>
      <c r="E149" s="2"/>
      <c r="F149" s="14">
        <f t="shared" si="89"/>
        <v>44.498628466930811</v>
      </c>
      <c r="G149" s="14">
        <v>146</v>
      </c>
      <c r="H149" s="14">
        <f t="shared" si="90"/>
        <v>9.0417209908735323</v>
      </c>
      <c r="I149" s="14">
        <f t="shared" si="91"/>
        <v>4.764106916987397E-2</v>
      </c>
      <c r="J149" s="14">
        <f t="shared" si="92"/>
        <v>0.12973361069076039</v>
      </c>
      <c r="K149" s="14">
        <f t="shared" si="93"/>
        <v>0.99154888445156264</v>
      </c>
      <c r="L149" s="14">
        <f t="shared" si="5"/>
        <v>2.0419999999999998</v>
      </c>
      <c r="M149" s="14">
        <f t="shared" si="94"/>
        <v>1.2160382905610331E-2</v>
      </c>
      <c r="N149" s="14">
        <f t="shared" si="95"/>
        <v>1.8811190607594279E-2</v>
      </c>
      <c r="O149" s="14">
        <f t="shared" si="96"/>
        <v>9.0804397739157494E-2</v>
      </c>
      <c r="P149" s="14">
        <f t="shared" si="97"/>
        <v>3.6020131129298449E-4</v>
      </c>
      <c r="Q149" s="14">
        <f t="shared" si="98"/>
        <v>1.9171391918887264E-2</v>
      </c>
      <c r="R149" s="14">
        <f t="shared" si="99"/>
        <v>0.93086534435461143</v>
      </c>
      <c r="S149" s="14">
        <f t="shared" si="12"/>
        <v>1</v>
      </c>
      <c r="T149" s="15">
        <f t="shared" si="100"/>
        <v>4.8832095899120818E-2</v>
      </c>
      <c r="U149" s="15">
        <f t="shared" si="101"/>
        <v>4.8419410214204976E-2</v>
      </c>
      <c r="V149" s="15">
        <f t="shared" si="102"/>
        <v>0.52892399177078531</v>
      </c>
      <c r="W149" s="15">
        <f t="shared" si="16"/>
        <v>1.0664560086896415</v>
      </c>
      <c r="X149" s="15">
        <f t="shared" si="103"/>
        <v>5.4851349992949147E-2</v>
      </c>
      <c r="Y149" s="15">
        <f t="shared" si="104"/>
        <v>0.15500738256914617</v>
      </c>
      <c r="Z149" s="15">
        <f t="shared" si="105"/>
        <v>0.58633188997832908</v>
      </c>
      <c r="AA149" s="15">
        <f t="shared" si="20"/>
        <v>1.1112712135766891</v>
      </c>
      <c r="AB149" s="15">
        <f t="shared" si="106"/>
        <v>5.7156343793195577E-2</v>
      </c>
      <c r="AC149" s="15">
        <f t="shared" si="107"/>
        <v>0.16420272098865607</v>
      </c>
      <c r="AD149" s="15">
        <f t="shared" si="108"/>
        <v>0.18841340964535103</v>
      </c>
      <c r="AE149" s="15">
        <f t="shared" si="109"/>
        <v>2.234534635749077</v>
      </c>
      <c r="AF149" s="2"/>
      <c r="AG149" s="2"/>
      <c r="AH149" s="2"/>
      <c r="AI149" s="2"/>
      <c r="AJ149" s="2"/>
      <c r="AK149" s="2"/>
      <c r="AL149" s="7"/>
      <c r="AM149" s="8"/>
      <c r="AN149" s="9"/>
    </row>
    <row r="150" spans="1:40" ht="24.6" customHeight="1">
      <c r="A150" s="2"/>
      <c r="B150" s="2"/>
      <c r="C150" s="2"/>
      <c r="D150" s="2"/>
      <c r="E150" s="2"/>
      <c r="F150" s="14">
        <f t="shared" si="89"/>
        <v>44.803413593416643</v>
      </c>
      <c r="G150" s="14">
        <v>147</v>
      </c>
      <c r="H150" s="14">
        <f t="shared" si="90"/>
        <v>9.1036505867014341</v>
      </c>
      <c r="I150" s="14">
        <f t="shared" si="91"/>
        <v>4.7576074290432167E-2</v>
      </c>
      <c r="J150" s="14">
        <f t="shared" si="92"/>
        <v>0.13062219706535463</v>
      </c>
      <c r="K150" s="14">
        <f t="shared" si="93"/>
        <v>0.99143221736728915</v>
      </c>
      <c r="L150" s="14">
        <f t="shared" si="5"/>
        <v>2.0419999999999998</v>
      </c>
      <c r="M150" s="14">
        <f t="shared" si="94"/>
        <v>1.2143792962632809E-2</v>
      </c>
      <c r="N150" s="14">
        <f t="shared" si="95"/>
        <v>1.8773062549735393E-2</v>
      </c>
      <c r="O150" s="14">
        <f t="shared" si="96"/>
        <v>8.9573165912716052E-2</v>
      </c>
      <c r="P150" s="14">
        <f t="shared" si="97"/>
        <v>3.5049947650656667E-4</v>
      </c>
      <c r="Q150" s="14">
        <f t="shared" si="98"/>
        <v>1.912356202624196E-2</v>
      </c>
      <c r="R150" s="14">
        <f t="shared" si="99"/>
        <v>0.94130629541286648</v>
      </c>
      <c r="S150" s="14">
        <f t="shared" si="12"/>
        <v>1</v>
      </c>
      <c r="T150" s="15">
        <f t="shared" si="100"/>
        <v>4.8765476147692964E-2</v>
      </c>
      <c r="U150" s="15">
        <f t="shared" si="101"/>
        <v>4.8347664148078888E-2</v>
      </c>
      <c r="V150" s="15">
        <f t="shared" si="102"/>
        <v>0.53539982671512121</v>
      </c>
      <c r="W150" s="15">
        <f t="shared" si="16"/>
        <v>1.0664560086896415</v>
      </c>
      <c r="X150" s="15">
        <f t="shared" si="103"/>
        <v>5.477651840452908E-2</v>
      </c>
      <c r="Y150" s="15">
        <f t="shared" si="104"/>
        <v>0.15469320094319605</v>
      </c>
      <c r="Z150" s="15">
        <f t="shared" si="105"/>
        <v>0.59358043507475178</v>
      </c>
      <c r="AA150" s="15">
        <f t="shared" si="20"/>
        <v>1.1112712135766891</v>
      </c>
      <c r="AB150" s="15">
        <f t="shared" si="106"/>
        <v>5.7078367590333148E-2</v>
      </c>
      <c r="AC150" s="15">
        <f t="shared" si="107"/>
        <v>0.16386990149960604</v>
      </c>
      <c r="AD150" s="15">
        <f t="shared" si="108"/>
        <v>0.19074267591915983</v>
      </c>
      <c r="AE150" s="15">
        <f t="shared" si="109"/>
        <v>2.2610292331218993</v>
      </c>
      <c r="AF150" s="2"/>
      <c r="AG150" s="2"/>
      <c r="AH150" s="2"/>
      <c r="AI150" s="2"/>
      <c r="AJ150" s="2"/>
      <c r="AK150" s="2"/>
      <c r="AL150" s="7"/>
      <c r="AM150" s="8"/>
      <c r="AN150" s="9"/>
    </row>
    <row r="151" spans="1:40" ht="24.6" customHeight="1">
      <c r="A151" s="2"/>
      <c r="B151" s="2"/>
      <c r="C151" s="2"/>
      <c r="D151" s="2"/>
      <c r="E151" s="2"/>
      <c r="F151" s="14">
        <f t="shared" si="89"/>
        <v>45.108198719902468</v>
      </c>
      <c r="G151" s="14">
        <v>148</v>
      </c>
      <c r="H151" s="14">
        <f t="shared" si="90"/>
        <v>9.1655801825293342</v>
      </c>
      <c r="I151" s="14">
        <f t="shared" si="91"/>
        <v>4.7511607828216354E-2</v>
      </c>
      <c r="J151" s="14">
        <f t="shared" si="92"/>
        <v>0.13151078343994888</v>
      </c>
      <c r="K151" s="14">
        <f t="shared" si="93"/>
        <v>0.99131474004929976</v>
      </c>
      <c r="L151" s="14">
        <f t="shared" si="5"/>
        <v>2.0419999999999998</v>
      </c>
      <c r="M151" s="14">
        <f t="shared" si="94"/>
        <v>1.2127337898152223E-2</v>
      </c>
      <c r="N151" s="14">
        <f t="shared" si="95"/>
        <v>1.8735238967887813E-2</v>
      </c>
      <c r="O151" s="14">
        <f t="shared" si="96"/>
        <v>8.8366807076692894E-2</v>
      </c>
      <c r="P151" s="14">
        <f t="shared" si="97"/>
        <v>3.4112209565420858E-4</v>
      </c>
      <c r="Q151" s="14">
        <f t="shared" si="98"/>
        <v>1.9076361063542022E-2</v>
      </c>
      <c r="R151" s="14">
        <f t="shared" si="99"/>
        <v>0.95180168562795697</v>
      </c>
      <c r="S151" s="14">
        <f t="shared" si="12"/>
        <v>1</v>
      </c>
      <c r="T151" s="15">
        <f t="shared" si="100"/>
        <v>4.8699398023921758E-2</v>
      </c>
      <c r="U151" s="15">
        <f t="shared" si="101"/>
        <v>4.8276431092641382E-2</v>
      </c>
      <c r="V151" s="15">
        <f t="shared" si="102"/>
        <v>0.54190935429120468</v>
      </c>
      <c r="W151" s="15">
        <f t="shared" si="16"/>
        <v>1.0664560086896415</v>
      </c>
      <c r="X151" s="15">
        <f t="shared" si="103"/>
        <v>5.4702295207119347E-2</v>
      </c>
      <c r="Y151" s="15">
        <f t="shared" si="104"/>
        <v>0.15438152825092025</v>
      </c>
      <c r="Z151" s="15">
        <f t="shared" si="105"/>
        <v>0.60086853575531207</v>
      </c>
      <c r="AA151" s="15">
        <f t="shared" si="20"/>
        <v>1.1112712135766891</v>
      </c>
      <c r="AB151" s="15">
        <f t="shared" si="106"/>
        <v>5.7001025344624943E-2</v>
      </c>
      <c r="AC151" s="15">
        <f t="shared" si="107"/>
        <v>0.16353973977903941</v>
      </c>
      <c r="AD151" s="15">
        <f t="shared" si="108"/>
        <v>0.19308465308692688</v>
      </c>
      <c r="AE151" s="15">
        <f t="shared" si="109"/>
        <v>2.2876642287614009</v>
      </c>
      <c r="AF151" s="2"/>
      <c r="AG151" s="2"/>
      <c r="AH151" s="2"/>
      <c r="AI151" s="2"/>
      <c r="AJ151" s="2"/>
      <c r="AK151" s="2"/>
      <c r="AL151" s="7"/>
      <c r="AM151" s="8"/>
      <c r="AN151" s="9"/>
    </row>
    <row r="152" spans="1:40" ht="24.6" customHeight="1">
      <c r="A152" s="2"/>
      <c r="B152" s="2"/>
      <c r="C152" s="2"/>
      <c r="D152" s="2"/>
      <c r="E152" s="2"/>
      <c r="F152" s="14">
        <f t="shared" si="89"/>
        <v>45.412983846388293</v>
      </c>
      <c r="G152" s="14">
        <v>149</v>
      </c>
      <c r="H152" s="14">
        <f t="shared" si="90"/>
        <v>9.2275097783572342</v>
      </c>
      <c r="I152" s="14">
        <f t="shared" si="91"/>
        <v>4.7447661960015153E-2</v>
      </c>
      <c r="J152" s="14">
        <f t="shared" si="92"/>
        <v>0.13239936981454312</v>
      </c>
      <c r="K152" s="14">
        <f t="shared" si="93"/>
        <v>0.99119645220950614</v>
      </c>
      <c r="L152" s="14">
        <f t="shared" si="5"/>
        <v>2.0419999999999998</v>
      </c>
      <c r="M152" s="14">
        <f t="shared" si="94"/>
        <v>1.2111015715293867E-2</v>
      </c>
      <c r="N152" s="14">
        <f t="shared" si="95"/>
        <v>1.8697715058138897E-2</v>
      </c>
      <c r="O152" s="14">
        <f t="shared" si="96"/>
        <v>8.7184655745591685E-2</v>
      </c>
      <c r="P152" s="14">
        <f t="shared" si="97"/>
        <v>3.320562347150181E-4</v>
      </c>
      <c r="Q152" s="14">
        <f t="shared" si="98"/>
        <v>1.9029771292853916E-2</v>
      </c>
      <c r="R152" s="14">
        <f t="shared" si="99"/>
        <v>0.96235124073923128</v>
      </c>
      <c r="S152" s="14">
        <f t="shared" si="12"/>
        <v>1</v>
      </c>
      <c r="T152" s="15">
        <f t="shared" si="100"/>
        <v>4.8633853509015529E-2</v>
      </c>
      <c r="U152" s="15">
        <f t="shared" si="101"/>
        <v>4.8205703055413031E-2</v>
      </c>
      <c r="V152" s="15">
        <f t="shared" si="102"/>
        <v>0.54845249720586298</v>
      </c>
      <c r="W152" s="15">
        <f t="shared" si="16"/>
        <v>1.0664560086896415</v>
      </c>
      <c r="X152" s="15">
        <f t="shared" si="103"/>
        <v>5.4628671393497523E-2</v>
      </c>
      <c r="Y152" s="15">
        <f t="shared" si="104"/>
        <v>0.15407232490726838</v>
      </c>
      <c r="Z152" s="15">
        <f t="shared" si="105"/>
        <v>0.60819613842096787</v>
      </c>
      <c r="AA152" s="15">
        <f t="shared" si="20"/>
        <v>1.1112712135766891</v>
      </c>
      <c r="AB152" s="15">
        <f t="shared" si="106"/>
        <v>5.6924307670342074E-2</v>
      </c>
      <c r="AC152" s="15">
        <f t="shared" si="107"/>
        <v>0.16321219389364411</v>
      </c>
      <c r="AD152" s="15">
        <f t="shared" si="108"/>
        <v>0.19543932392499716</v>
      </c>
      <c r="AE152" s="15">
        <f t="shared" si="109"/>
        <v>2.314439200291059</v>
      </c>
      <c r="AF152" s="2"/>
      <c r="AG152" s="2"/>
      <c r="AH152" s="2"/>
      <c r="AI152" s="2"/>
      <c r="AJ152" s="2"/>
      <c r="AK152" s="2"/>
      <c r="AL152" s="7"/>
      <c r="AM152" s="8"/>
      <c r="AN152" s="9"/>
    </row>
    <row r="153" spans="1:40" ht="24.6" customHeight="1">
      <c r="A153" s="2"/>
      <c r="B153" s="2"/>
      <c r="C153" s="2"/>
      <c r="D153" s="2"/>
      <c r="E153" s="2"/>
      <c r="F153" s="14">
        <f t="shared" si="89"/>
        <v>45.717768972874119</v>
      </c>
      <c r="G153" s="14">
        <v>150</v>
      </c>
      <c r="H153" s="14">
        <f t="shared" si="90"/>
        <v>9.2894393741851378</v>
      </c>
      <c r="I153" s="14">
        <f t="shared" si="91"/>
        <v>4.7384229029960701E-2</v>
      </c>
      <c r="J153" s="14">
        <f t="shared" si="92"/>
        <v>0.13328795618913739</v>
      </c>
      <c r="K153" s="14">
        <f t="shared" si="93"/>
        <v>0.99107735355769411</v>
      </c>
      <c r="L153" s="14">
        <f t="shared" si="5"/>
        <v>2.0419999999999998</v>
      </c>
      <c r="M153" s="14">
        <f t="shared" si="94"/>
        <v>1.2094824459897468E-2</v>
      </c>
      <c r="N153" s="14">
        <f t="shared" si="95"/>
        <v>1.8660486121999786E-2</v>
      </c>
      <c r="O153" s="14">
        <f t="shared" si="96"/>
        <v>8.6026068542572498E-2</v>
      </c>
      <c r="P153" s="14">
        <f t="shared" si="97"/>
        <v>3.2328955722632518E-4</v>
      </c>
      <c r="Q153" s="14">
        <f t="shared" si="98"/>
        <v>1.8983775679226111E-2</v>
      </c>
      <c r="R153" s="14">
        <f t="shared" si="99"/>
        <v>0.97295469138272661</v>
      </c>
      <c r="S153" s="14">
        <f t="shared" si="12"/>
        <v>1</v>
      </c>
      <c r="T153" s="15">
        <f t="shared" si="100"/>
        <v>4.8568834755709715E-2</v>
      </c>
      <c r="U153" s="15">
        <f t="shared" si="101"/>
        <v>4.8135472215069738E-2</v>
      </c>
      <c r="V153" s="15">
        <f t="shared" si="102"/>
        <v>0.55502917839557075</v>
      </c>
      <c r="W153" s="15">
        <f t="shared" si="16"/>
        <v>1.0664560086896415</v>
      </c>
      <c r="X153" s="15">
        <f t="shared" si="103"/>
        <v>5.4555638149111498E-2</v>
      </c>
      <c r="Y153" s="15">
        <f t="shared" si="104"/>
        <v>0.15376555219590013</v>
      </c>
      <c r="Z153" s="15">
        <f t="shared" si="105"/>
        <v>0.61556318990551984</v>
      </c>
      <c r="AA153" s="15">
        <f t="shared" si="20"/>
        <v>1.1112712135766891</v>
      </c>
      <c r="AB153" s="15">
        <f t="shared" si="106"/>
        <v>5.6848205382522415E-2</v>
      </c>
      <c r="AC153" s="15">
        <f t="shared" si="107"/>
        <v>0.16288722283035129</v>
      </c>
      <c r="AD153" s="15">
        <f t="shared" si="108"/>
        <v>0.19780667134880617</v>
      </c>
      <c r="AE153" s="15">
        <f t="shared" si="109"/>
        <v>2.3413537310326231</v>
      </c>
      <c r="AF153" s="2"/>
      <c r="AG153" s="2"/>
      <c r="AH153" s="2"/>
      <c r="AI153" s="2"/>
      <c r="AJ153" s="2"/>
      <c r="AK153" s="2"/>
      <c r="AL153" s="7"/>
      <c r="AM153" s="8"/>
      <c r="AN153" s="9"/>
    </row>
    <row r="154" spans="1:40" ht="24.6" customHeight="1">
      <c r="A154" s="2"/>
      <c r="B154" s="2"/>
      <c r="C154" s="2"/>
      <c r="D154" s="2"/>
      <c r="E154" s="2"/>
      <c r="F154" s="14">
        <f t="shared" si="89"/>
        <v>46.022554099359951</v>
      </c>
      <c r="G154" s="14">
        <v>151</v>
      </c>
      <c r="H154" s="14">
        <f t="shared" si="90"/>
        <v>9.3513689700130378</v>
      </c>
      <c r="I154" s="14">
        <f t="shared" si="91"/>
        <v>4.7321301544861659E-2</v>
      </c>
      <c r="J154" s="14">
        <f t="shared" si="92"/>
        <v>0.13417654256373163</v>
      </c>
      <c r="K154" s="14">
        <f t="shared" si="93"/>
        <v>0.99095744380152018</v>
      </c>
      <c r="L154" s="14">
        <f t="shared" si="5"/>
        <v>2.0419999999999998</v>
      </c>
      <c r="M154" s="14">
        <f t="shared" si="94"/>
        <v>1.2078762219325937E-2</v>
      </c>
      <c r="N154" s="14">
        <f t="shared" si="95"/>
        <v>1.8623547563407471E-2</v>
      </c>
      <c r="O154" s="14">
        <f t="shared" si="96"/>
        <v>8.4890423323884093E-2</v>
      </c>
      <c r="P154" s="14">
        <f t="shared" si="97"/>
        <v>3.1481029293947905E-4</v>
      </c>
      <c r="Q154" s="14">
        <f t="shared" si="98"/>
        <v>1.8938357856346951E-2</v>
      </c>
      <c r="R154" s="14">
        <f t="shared" si="99"/>
        <v>0.9836117729093834</v>
      </c>
      <c r="S154" s="14">
        <f t="shared" si="12"/>
        <v>1</v>
      </c>
      <c r="T154" s="15">
        <f t="shared" si="100"/>
        <v>4.8504334083483196E-2</v>
      </c>
      <c r="U154" s="15">
        <f t="shared" si="101"/>
        <v>4.8065730916663461E-2</v>
      </c>
      <c r="V154" s="15">
        <f t="shared" si="102"/>
        <v>0.56163932102069269</v>
      </c>
      <c r="W154" s="15">
        <f t="shared" si="16"/>
        <v>1.0664560086896415</v>
      </c>
      <c r="X154" s="15">
        <f t="shared" si="103"/>
        <v>5.448318684670609E-2</v>
      </c>
      <c r="Y154" s="15">
        <f t="shared" si="104"/>
        <v>0.15346117224448125</v>
      </c>
      <c r="Z154" s="15">
        <f t="shared" si="105"/>
        <v>0.62296963746924472</v>
      </c>
      <c r="AA154" s="15">
        <f t="shared" si="20"/>
        <v>1.1112712135766891</v>
      </c>
      <c r="AB154" s="15">
        <f t="shared" si="106"/>
        <v>5.6772709491371504E-2</v>
      </c>
      <c r="AC154" s="15">
        <f t="shared" si="107"/>
        <v>0.16256478647016637</v>
      </c>
      <c r="AD154" s="15">
        <f t="shared" si="108"/>
        <v>0.20018667841083465</v>
      </c>
      <c r="AE154" s="15">
        <f t="shared" si="109"/>
        <v>2.3684074098101555</v>
      </c>
      <c r="AF154" s="2"/>
      <c r="AG154" s="2"/>
      <c r="AH154" s="2"/>
      <c r="AI154" s="2"/>
      <c r="AJ154" s="2"/>
      <c r="AK154" s="2"/>
      <c r="AL154" s="7"/>
      <c r="AM154" s="8"/>
      <c r="AN154" s="9"/>
    </row>
    <row r="155" spans="1:40" ht="24.6" customHeight="1">
      <c r="A155" s="2"/>
      <c r="B155" s="2"/>
      <c r="C155" s="2"/>
      <c r="D155" s="2"/>
      <c r="E155" s="2"/>
      <c r="F155" s="14">
        <f t="shared" si="89"/>
        <v>46.327339225845776</v>
      </c>
      <c r="G155" s="14">
        <v>152</v>
      </c>
      <c r="H155" s="14">
        <f t="shared" si="90"/>
        <v>9.4132985658409396</v>
      </c>
      <c r="I155" s="14">
        <f t="shared" si="91"/>
        <v>4.7258872169696264E-2</v>
      </c>
      <c r="J155" s="14">
        <f t="shared" si="92"/>
        <v>0.13506512893832587</v>
      </c>
      <c r="K155" s="14">
        <f t="shared" si="93"/>
        <v>0.99083672264650824</v>
      </c>
      <c r="L155" s="14">
        <f t="shared" si="5"/>
        <v>2.0419999999999998</v>
      </c>
      <c r="M155" s="14">
        <f t="shared" si="94"/>
        <v>1.206282712131497E-2</v>
      </c>
      <c r="N155" s="14">
        <f t="shared" si="95"/>
        <v>1.85868948858312E-2</v>
      </c>
      <c r="O155" s="14">
        <f t="shared" si="96"/>
        <v>8.3777118343485169E-2</v>
      </c>
      <c r="P155" s="14">
        <f t="shared" si="97"/>
        <v>3.0660720831321664E-4</v>
      </c>
      <c r="Q155" s="14">
        <f t="shared" si="98"/>
        <v>1.8893502094144417E-2</v>
      </c>
      <c r="R155" s="14">
        <f t="shared" si="99"/>
        <v>0.99432222521127778</v>
      </c>
      <c r="S155" s="14">
        <f t="shared" si="12"/>
        <v>1</v>
      </c>
      <c r="T155" s="15">
        <f t="shared" si="100"/>
        <v>4.844034397393867E-2</v>
      </c>
      <c r="U155" s="15">
        <f t="shared" si="101"/>
        <v>4.7996471667006928E-2</v>
      </c>
      <c r="V155" s="15">
        <f t="shared" si="102"/>
        <v>0.56828284845984656</v>
      </c>
      <c r="W155" s="15">
        <f t="shared" si="16"/>
        <v>1.0664560086896415</v>
      </c>
      <c r="X155" s="15">
        <f t="shared" si="103"/>
        <v>5.4411309041134004E-2</v>
      </c>
      <c r="Y155" s="15">
        <f t="shared" si="104"/>
        <v>0.15315914800084007</v>
      </c>
      <c r="Z155" s="15">
        <f t="shared" si="105"/>
        <v>0.63041542879266599</v>
      </c>
      <c r="AA155" s="15">
        <f t="shared" si="20"/>
        <v>1.1112712135766891</v>
      </c>
      <c r="AB155" s="15">
        <f t="shared" si="106"/>
        <v>5.669781119685538E-2</v>
      </c>
      <c r="AC155" s="15">
        <f t="shared" si="107"/>
        <v>0.16224484556291116</v>
      </c>
      <c r="AD155" s="15">
        <f t="shared" si="108"/>
        <v>0.2025793282986062</v>
      </c>
      <c r="AE155" s="15">
        <f t="shared" si="109"/>
        <v>2.3955998307623965</v>
      </c>
      <c r="AF155" s="2"/>
      <c r="AG155" s="2"/>
      <c r="AH155" s="2"/>
      <c r="AI155" s="2"/>
      <c r="AJ155" s="2"/>
      <c r="AK155" s="2"/>
      <c r="AL155" s="7"/>
      <c r="AM155" s="8"/>
      <c r="AN155" s="9"/>
    </row>
    <row r="156" spans="1:40" ht="24.6" customHeight="1">
      <c r="A156" s="2"/>
      <c r="B156" s="2"/>
      <c r="C156" s="2"/>
      <c r="D156" s="2"/>
      <c r="E156" s="2"/>
      <c r="F156" s="14">
        <f t="shared" si="89"/>
        <v>46.632124352331601</v>
      </c>
      <c r="G156" s="14">
        <v>153</v>
      </c>
      <c r="H156" s="14">
        <f t="shared" si="90"/>
        <v>9.4752281616688396</v>
      </c>
      <c r="I156" s="14">
        <f t="shared" si="91"/>
        <v>4.7196933723258977E-2</v>
      </c>
      <c r="J156" s="14">
        <f t="shared" si="92"/>
        <v>0.13595371531292011</v>
      </c>
      <c r="K156" s="14">
        <f t="shared" si="93"/>
        <v>0.990715189796045</v>
      </c>
      <c r="L156" s="14">
        <f t="shared" si="5"/>
        <v>2.0419999999999998</v>
      </c>
      <c r="M156" s="14">
        <f t="shared" si="94"/>
        <v>1.2047017332861853E-2</v>
      </c>
      <c r="N156" s="14">
        <f t="shared" si="95"/>
        <v>1.8550523689479022E-2</v>
      </c>
      <c r="O156" s="14">
        <f t="shared" si="96"/>
        <v>8.2685571455759804E-2</v>
      </c>
      <c r="P156" s="14">
        <f t="shared" si="97"/>
        <v>2.9866957872567757E-4</v>
      </c>
      <c r="Q156" s="14">
        <f t="shared" si="98"/>
        <v>1.8849193268204698E-2</v>
      </c>
      <c r="R156" s="14">
        <f t="shared" si="99"/>
        <v>1.0050857925554728</v>
      </c>
      <c r="S156" s="14">
        <f t="shared" si="12"/>
        <v>1</v>
      </c>
      <c r="T156" s="15">
        <f t="shared" si="100"/>
        <v>4.8376857066340449E-2</v>
      </c>
      <c r="U156" s="15">
        <f t="shared" si="101"/>
        <v>4.792768713021562E-2</v>
      </c>
      <c r="V156" s="15">
        <f t="shared" si="102"/>
        <v>0.57495968430438515</v>
      </c>
      <c r="W156" s="15">
        <f t="shared" si="16"/>
        <v>1.0664560086896415</v>
      </c>
      <c r="X156" s="15">
        <f t="shared" si="103"/>
        <v>5.4339996464343655E-2</v>
      </c>
      <c r="Y156" s="15">
        <f t="shared" si="104"/>
        <v>0.15285944320994901</v>
      </c>
      <c r="Z156" s="15">
        <f t="shared" si="105"/>
        <v>0.63790051197045494</v>
      </c>
      <c r="AA156" s="15">
        <f t="shared" si="20"/>
        <v>1.1112712135766891</v>
      </c>
      <c r="AB156" s="15">
        <f t="shared" si="106"/>
        <v>5.6623501883477832E-2</v>
      </c>
      <c r="AC156" s="15">
        <f t="shared" si="107"/>
        <v>0.16192736170283967</v>
      </c>
      <c r="AD156" s="15">
        <f t="shared" si="108"/>
        <v>0.20498460433272814</v>
      </c>
      <c r="AE156" s="15">
        <f t="shared" si="109"/>
        <v>2.4229305931630414</v>
      </c>
      <c r="AF156" s="2"/>
      <c r="AG156" s="2"/>
      <c r="AH156" s="2"/>
      <c r="AI156" s="2"/>
      <c r="AJ156" s="2"/>
      <c r="AK156" s="2"/>
      <c r="AL156" s="7"/>
      <c r="AM156" s="8"/>
      <c r="AN156" s="9"/>
    </row>
    <row r="157" spans="1:40" ht="24.6" customHeight="1">
      <c r="A157" s="2"/>
      <c r="B157" s="2"/>
      <c r="C157" s="2"/>
      <c r="D157" s="2"/>
      <c r="E157" s="2"/>
      <c r="F157" s="14">
        <f t="shared" si="89"/>
        <v>46.936909478817434</v>
      </c>
      <c r="G157" s="14">
        <v>154</v>
      </c>
      <c r="H157" s="14">
        <f t="shared" si="90"/>
        <v>9.5371577574967397</v>
      </c>
      <c r="I157" s="14">
        <f t="shared" si="91"/>
        <v>4.713547917395447E-2</v>
      </c>
      <c r="J157" s="14">
        <f t="shared" si="92"/>
        <v>0.13684230168751438</v>
      </c>
      <c r="K157" s="14">
        <f t="shared" si="93"/>
        <v>0.99059284495137723</v>
      </c>
      <c r="L157" s="14">
        <f t="shared" si="5"/>
        <v>2.0419999999999998</v>
      </c>
      <c r="M157" s="14">
        <f t="shared" si="94"/>
        <v>1.2031331059151877E-2</v>
      </c>
      <c r="N157" s="14">
        <f t="shared" si="95"/>
        <v>1.8514429668600368E-2</v>
      </c>
      <c r="O157" s="14">
        <f t="shared" si="96"/>
        <v>8.1615219354354909E-2</v>
      </c>
      <c r="P157" s="14">
        <f t="shared" si="97"/>
        <v>2.9098716229455636E-4</v>
      </c>
      <c r="Q157" s="14">
        <f t="shared" si="98"/>
        <v>1.8805416830894924E-2</v>
      </c>
      <c r="R157" s="14">
        <f t="shared" si="99"/>
        <v>1.0159022234250916</v>
      </c>
      <c r="S157" s="14">
        <f t="shared" si="12"/>
        <v>1</v>
      </c>
      <c r="T157" s="15">
        <f t="shared" si="100"/>
        <v>4.8313866153303325E-2</v>
      </c>
      <c r="U157" s="15">
        <f t="shared" si="101"/>
        <v>4.7859370123400795E-2</v>
      </c>
      <c r="V157" s="15">
        <f t="shared" si="102"/>
        <v>0.58166975235298846</v>
      </c>
      <c r="W157" s="15">
        <f t="shared" si="16"/>
        <v>1.0664560086896415</v>
      </c>
      <c r="X157" s="15">
        <f t="shared" si="103"/>
        <v>5.4269241020536527E-2</v>
      </c>
      <c r="Y157" s="15">
        <f t="shared" si="104"/>
        <v>0.15256202239169747</v>
      </c>
      <c r="Z157" s="15">
        <f t="shared" si="105"/>
        <v>0.64542483550545893</v>
      </c>
      <c r="AA157" s="15">
        <f t="shared" si="20"/>
        <v>1.1112712135766891</v>
      </c>
      <c r="AB157" s="15">
        <f t="shared" si="106"/>
        <v>5.6549773115234202E-2</v>
      </c>
      <c r="AC157" s="15">
        <f t="shared" si="107"/>
        <v>0.16161229730509208</v>
      </c>
      <c r="AD157" s="15">
        <f t="shared" si="108"/>
        <v>0.20740248996497176</v>
      </c>
      <c r="AE157" s="15">
        <f t="shared" si="109"/>
        <v>2.4503993012485106</v>
      </c>
      <c r="AF157" s="2"/>
      <c r="AG157" s="2"/>
      <c r="AH157" s="2"/>
      <c r="AI157" s="2"/>
      <c r="AJ157" s="2"/>
      <c r="AK157" s="2"/>
      <c r="AL157" s="7"/>
      <c r="AM157" s="8"/>
      <c r="AN157" s="9"/>
    </row>
    <row r="158" spans="1:40" ht="24.6" customHeight="1">
      <c r="A158" s="2"/>
      <c r="B158" s="2"/>
      <c r="C158" s="2"/>
      <c r="D158" s="2"/>
      <c r="E158" s="2"/>
      <c r="F158" s="14">
        <f t="shared" si="89"/>
        <v>47.241694605303259</v>
      </c>
      <c r="G158" s="14">
        <v>155</v>
      </c>
      <c r="H158" s="14">
        <f t="shared" si="90"/>
        <v>9.5990873533246415</v>
      </c>
      <c r="I158" s="14">
        <f t="shared" si="91"/>
        <v>4.7074501635733207E-2</v>
      </c>
      <c r="J158" s="14">
        <f t="shared" si="92"/>
        <v>0.13773088806210862</v>
      </c>
      <c r="K158" s="14">
        <f t="shared" si="93"/>
        <v>0.99046968781160738</v>
      </c>
      <c r="L158" s="14">
        <f t="shared" si="5"/>
        <v>2.0419999999999998</v>
      </c>
      <c r="M158" s="14">
        <f t="shared" si="94"/>
        <v>1.20157665425209E-2</v>
      </c>
      <c r="N158" s="14">
        <f t="shared" si="95"/>
        <v>1.8478608608880804E-2</v>
      </c>
      <c r="O158" s="14">
        <f t="shared" si="96"/>
        <v>8.056551684528121E-2</v>
      </c>
      <c r="P158" s="14">
        <f t="shared" si="97"/>
        <v>2.8355017520264659E-4</v>
      </c>
      <c r="Q158" s="14">
        <f t="shared" si="98"/>
        <v>1.8762158784083452E-2</v>
      </c>
      <c r="R158" s="14">
        <f t="shared" si="99"/>
        <v>1.0267712703672558</v>
      </c>
      <c r="S158" s="14">
        <f t="shared" si="12"/>
        <v>1</v>
      </c>
      <c r="T158" s="15">
        <f t="shared" si="100"/>
        <v>4.8251364176626531E-2</v>
      </c>
      <c r="U158" s="15">
        <f t="shared" si="101"/>
        <v>4.7791513612507455E-2</v>
      </c>
      <c r="V158" s="15">
        <f t="shared" si="102"/>
        <v>0.58841297660636982</v>
      </c>
      <c r="W158" s="15">
        <f t="shared" si="16"/>
        <v>1.0664560086896415</v>
      </c>
      <c r="X158" s="15">
        <f t="shared" si="103"/>
        <v>5.4199034781487673E-2</v>
      </c>
      <c r="Y158" s="15">
        <f t="shared" si="104"/>
        <v>0.15226685081942382</v>
      </c>
      <c r="Z158" s="15">
        <f t="shared" si="105"/>
        <v>0.65298834830285635</v>
      </c>
      <c r="AA158" s="15">
        <f t="shared" si="20"/>
        <v>1.1112712135766891</v>
      </c>
      <c r="AB158" s="15">
        <f t="shared" si="106"/>
        <v>5.6476616630735298E-2</v>
      </c>
      <c r="AC158" s="15">
        <f t="shared" si="107"/>
        <v>0.16129961558295403</v>
      </c>
      <c r="AD158" s="15">
        <f t="shared" si="108"/>
        <v>0.20983296877639476</v>
      </c>
      <c r="AE158" s="15">
        <f t="shared" si="109"/>
        <v>2.4780055640528769</v>
      </c>
      <c r="AF158" s="2"/>
      <c r="AG158" s="2"/>
      <c r="AH158" s="2"/>
      <c r="AI158" s="2"/>
      <c r="AJ158" s="2"/>
      <c r="AK158" s="2"/>
      <c r="AL158" s="7"/>
      <c r="AM158" s="8"/>
      <c r="AN158" s="9"/>
    </row>
    <row r="159" spans="1:40" ht="24.6" customHeight="1">
      <c r="A159" s="2"/>
      <c r="B159" s="2"/>
      <c r="C159" s="2"/>
      <c r="D159" s="2"/>
      <c r="E159" s="2"/>
      <c r="F159" s="14">
        <f t="shared" si="89"/>
        <v>47.546479731789084</v>
      </c>
      <c r="G159" s="14">
        <v>156</v>
      </c>
      <c r="H159" s="14">
        <f t="shared" si="90"/>
        <v>9.6610169491525415</v>
      </c>
      <c r="I159" s="14">
        <f t="shared" si="91"/>
        <v>4.7013994364162669E-2</v>
      </c>
      <c r="J159" s="14">
        <f t="shared" si="92"/>
        <v>0.13861947443670286</v>
      </c>
      <c r="K159" s="14">
        <f t="shared" si="93"/>
        <v>0.99034571807368976</v>
      </c>
      <c r="L159" s="14">
        <f t="shared" si="5"/>
        <v>2.0419999999999998</v>
      </c>
      <c r="M159" s="14">
        <f t="shared" si="94"/>
        <v>1.2000322061452521E-2</v>
      </c>
      <c r="N159" s="14">
        <f t="shared" si="95"/>
        <v>1.8443056384925084E-2</v>
      </c>
      <c r="O159" s="14">
        <f t="shared" si="96"/>
        <v>7.9535936152526354E-2</v>
      </c>
      <c r="P159" s="14">
        <f t="shared" si="97"/>
        <v>2.763492684332072E-4</v>
      </c>
      <c r="Q159" s="14">
        <f t="shared" si="98"/>
        <v>1.8719405653358293E-2</v>
      </c>
      <c r="R159" s="14">
        <f t="shared" si="99"/>
        <v>1.0376926898475329</v>
      </c>
      <c r="S159" s="14">
        <f t="shared" si="12"/>
        <v>1</v>
      </c>
      <c r="T159" s="15">
        <f t="shared" si="100"/>
        <v>4.8189344223266734E-2</v>
      </c>
      <c r="U159" s="15">
        <f t="shared" si="101"/>
        <v>4.7724110708291308E-2</v>
      </c>
      <c r="V159" s="15">
        <f t="shared" si="102"/>
        <v>0.59518928126208648</v>
      </c>
      <c r="W159" s="15">
        <f t="shared" si="16"/>
        <v>1.0664560086896415</v>
      </c>
      <c r="X159" s="15">
        <f t="shared" si="103"/>
        <v>5.4129369982022328E-2</v>
      </c>
      <c r="Y159" s="15">
        <f t="shared" si="104"/>
        <v>0.15197389449917564</v>
      </c>
      <c r="Z159" s="15">
        <f t="shared" si="105"/>
        <v>0.6605909996644298</v>
      </c>
      <c r="AA159" s="15">
        <f t="shared" si="20"/>
        <v>1.1112712135766891</v>
      </c>
      <c r="AB159" s="15">
        <f t="shared" si="106"/>
        <v>5.6404024338493855E-2</v>
      </c>
      <c r="AC159" s="15">
        <f t="shared" si="107"/>
        <v>0.16098928052588588</v>
      </c>
      <c r="AD159" s="15">
        <f t="shared" si="108"/>
        <v>0.21227602447550031</v>
      </c>
      <c r="AE159" s="15">
        <f t="shared" si="109"/>
        <v>2.5057489952495495</v>
      </c>
      <c r="AF159" s="2"/>
      <c r="AG159" s="2"/>
      <c r="AH159" s="2"/>
      <c r="AI159" s="2"/>
      <c r="AJ159" s="2"/>
      <c r="AK159" s="2"/>
      <c r="AL159" s="7"/>
      <c r="AM159" s="8"/>
      <c r="AN159" s="9"/>
    </row>
    <row r="160" spans="1:40" ht="24.6" customHeight="1">
      <c r="A160" s="2"/>
      <c r="B160" s="2"/>
      <c r="C160" s="2"/>
      <c r="D160" s="2"/>
      <c r="E160" s="2"/>
      <c r="F160" s="14">
        <f t="shared" si="89"/>
        <v>47.851264858274916</v>
      </c>
      <c r="G160" s="14">
        <v>157</v>
      </c>
      <c r="H160" s="14">
        <f t="shared" si="90"/>
        <v>9.7229465449804433</v>
      </c>
      <c r="I160" s="14">
        <f t="shared" si="91"/>
        <v>4.6953950752629245E-2</v>
      </c>
      <c r="J160" s="14">
        <f t="shared" si="92"/>
        <v>0.13950806081129713</v>
      </c>
      <c r="K160" s="14">
        <f t="shared" si="93"/>
        <v>0.99022093543242728</v>
      </c>
      <c r="L160" s="14">
        <f t="shared" si="5"/>
        <v>2.0419999999999998</v>
      </c>
      <c r="M160" s="14">
        <f t="shared" si="94"/>
        <v>1.1984995929608614E-2</v>
      </c>
      <c r="N160" s="14">
        <f t="shared" si="95"/>
        <v>1.8407768957825206E-2</v>
      </c>
      <c r="O160" s="14">
        <f t="shared" si="96"/>
        <v>7.8525966254528831E-2</v>
      </c>
      <c r="P160" s="14">
        <f t="shared" si="97"/>
        <v>2.6937550582621422E-4</v>
      </c>
      <c r="Q160" s="14">
        <f t="shared" si="98"/>
        <v>1.8677144463651419E-2</v>
      </c>
      <c r="R160" s="14">
        <f t="shared" si="99"/>
        <v>1.0486662421105817</v>
      </c>
      <c r="S160" s="14">
        <f t="shared" si="12"/>
        <v>1</v>
      </c>
      <c r="T160" s="15">
        <f t="shared" si="100"/>
        <v>4.8127799521444969E-2</v>
      </c>
      <c r="U160" s="15">
        <f t="shared" si="101"/>
        <v>4.7657154662429563E-2</v>
      </c>
      <c r="V160" s="15">
        <f t="shared" si="102"/>
        <v>0.60199859070945783</v>
      </c>
      <c r="W160" s="15">
        <f t="shared" si="16"/>
        <v>1.0664560086896415</v>
      </c>
      <c r="X160" s="15">
        <f t="shared" si="103"/>
        <v>5.4060239015642941E-2</v>
      </c>
      <c r="Y160" s="15">
        <f t="shared" si="104"/>
        <v>0.15168312014966989</v>
      </c>
      <c r="Z160" s="15">
        <f t="shared" si="105"/>
        <v>0.66823273928295979</v>
      </c>
      <c r="AA160" s="15">
        <f t="shared" si="20"/>
        <v>1.1112712135766891</v>
      </c>
      <c r="AB160" s="15">
        <f t="shared" si="106"/>
        <v>5.6331988312367902E-2</v>
      </c>
      <c r="AC160" s="15">
        <f t="shared" si="107"/>
        <v>0.16068125687829449</v>
      </c>
      <c r="AD160" s="15">
        <f t="shared" si="108"/>
        <v>0.21473164089643632</v>
      </c>
      <c r="AE160" s="15">
        <f t="shared" si="109"/>
        <v>2.5336292129994358</v>
      </c>
      <c r="AF160" s="2"/>
      <c r="AG160" s="2"/>
      <c r="AH160" s="2"/>
      <c r="AI160" s="2"/>
      <c r="AJ160" s="2"/>
      <c r="AK160" s="2"/>
      <c r="AL160" s="7"/>
      <c r="AM160" s="8"/>
      <c r="AN160" s="9"/>
    </row>
    <row r="161" spans="1:40" ht="24.6" customHeight="1">
      <c r="A161" s="2"/>
      <c r="B161" s="2"/>
      <c r="C161" s="2"/>
      <c r="D161" s="2"/>
      <c r="E161" s="2"/>
      <c r="F161" s="14">
        <f t="shared" si="89"/>
        <v>48.156049984760742</v>
      </c>
      <c r="G161" s="14">
        <v>158</v>
      </c>
      <c r="H161" s="14">
        <f t="shared" si="90"/>
        <v>9.7848761408083433</v>
      </c>
      <c r="I161" s="14">
        <f t="shared" si="91"/>
        <v>4.6894364328665235E-2</v>
      </c>
      <c r="J161" s="14">
        <f t="shared" si="92"/>
        <v>0.14039664718589137</v>
      </c>
      <c r="K161" s="14">
        <f t="shared" si="93"/>
        <v>0.99009533958046703</v>
      </c>
      <c r="L161" s="14">
        <f t="shared" si="5"/>
        <v>2.0419999999999998</v>
      </c>
      <c r="M161" s="14">
        <f t="shared" si="94"/>
        <v>1.1969786494891801E-2</v>
      </c>
      <c r="N161" s="14">
        <f t="shared" si="95"/>
        <v>1.8372742372809819E-2</v>
      </c>
      <c r="O161" s="14">
        <f t="shared" si="96"/>
        <v>7.7535112249955185E-2</v>
      </c>
      <c r="P161" s="14">
        <f t="shared" si="97"/>
        <v>2.6262034337269272E-4</v>
      </c>
      <c r="Q161" s="14">
        <f t="shared" si="98"/>
        <v>1.8635362716182512E-2</v>
      </c>
      <c r="R161" s="14">
        <f t="shared" si="99"/>
        <v>1.059691691046674</v>
      </c>
      <c r="S161" s="14">
        <f t="shared" si="12"/>
        <v>1</v>
      </c>
      <c r="T161" s="15">
        <f t="shared" si="100"/>
        <v>4.8066723436881863E-2</v>
      </c>
      <c r="U161" s="15">
        <f t="shared" si="101"/>
        <v>4.7590638863759943E-2</v>
      </c>
      <c r="V161" s="15">
        <f t="shared" si="102"/>
        <v>0.60884082952458185</v>
      </c>
      <c r="W161" s="15">
        <f t="shared" si="16"/>
        <v>1.0664560086896415</v>
      </c>
      <c r="X161" s="15">
        <f t="shared" si="103"/>
        <v>5.3991634430300327E-2</v>
      </c>
      <c r="Y161" s="15">
        <f t="shared" si="104"/>
        <v>0.15139449518292381</v>
      </c>
      <c r="Z161" s="15">
        <f t="shared" si="105"/>
        <v>0.6759135172367301</v>
      </c>
      <c r="AA161" s="15">
        <f t="shared" si="20"/>
        <v>1.1112712135766891</v>
      </c>
      <c r="AB161" s="15">
        <f t="shared" si="106"/>
        <v>5.6260500787154104E-2</v>
      </c>
      <c r="AC161" s="15">
        <f t="shared" si="107"/>
        <v>0.16037551011901463</v>
      </c>
      <c r="AD161" s="15">
        <f t="shared" si="108"/>
        <v>0.21719980199722891</v>
      </c>
      <c r="AE161" s="15">
        <f t="shared" si="109"/>
        <v>2.5616458398052147</v>
      </c>
      <c r="AF161" s="2"/>
      <c r="AG161" s="2"/>
      <c r="AH161" s="2"/>
      <c r="AI161" s="2"/>
      <c r="AJ161" s="2"/>
      <c r="AK161" s="2"/>
      <c r="AL161" s="7"/>
      <c r="AM161" s="8"/>
      <c r="AN161" s="9"/>
    </row>
    <row r="162" spans="1:40" ht="24.6" customHeight="1">
      <c r="A162" s="2"/>
      <c r="B162" s="2"/>
      <c r="C162" s="2"/>
      <c r="D162" s="2"/>
      <c r="E162" s="2"/>
      <c r="F162" s="14">
        <f t="shared" si="89"/>
        <v>48.460835111246567</v>
      </c>
      <c r="G162" s="14">
        <v>159</v>
      </c>
      <c r="H162" s="14">
        <f t="shared" si="90"/>
        <v>9.8468057366362434</v>
      </c>
      <c r="I162" s="14">
        <f t="shared" si="91"/>
        <v>4.6835228750396501E-2</v>
      </c>
      <c r="J162" s="14">
        <f t="shared" si="92"/>
        <v>0.14128523356048561</v>
      </c>
      <c r="K162" s="14">
        <f t="shared" si="93"/>
        <v>0.98996893020829657</v>
      </c>
      <c r="L162" s="14">
        <f t="shared" si="5"/>
        <v>2.0419999999999998</v>
      </c>
      <c r="M162" s="14">
        <f t="shared" si="94"/>
        <v>1.1954692138538706E-2</v>
      </c>
      <c r="N162" s="14">
        <f t="shared" si="95"/>
        <v>1.8337972756971983E-2</v>
      </c>
      <c r="O162" s="14">
        <f t="shared" si="96"/>
        <v>7.656289475131052E-2</v>
      </c>
      <c r="P162" s="14">
        <f t="shared" si="97"/>
        <v>2.5607560966999762E-4</v>
      </c>
      <c r="Q162" s="14">
        <f t="shared" si="98"/>
        <v>1.8594048366641979E-2</v>
      </c>
      <c r="R162" s="14">
        <f t="shared" si="99"/>
        <v>1.0707688040638148</v>
      </c>
      <c r="S162" s="14">
        <f t="shared" si="12"/>
        <v>1</v>
      </c>
      <c r="T162" s="15">
        <f t="shared" si="100"/>
        <v>4.8006109469156413E-2</v>
      </c>
      <c r="U162" s="15">
        <f t="shared" si="101"/>
        <v>4.7524556834643149E-2</v>
      </c>
      <c r="V162" s="15">
        <f t="shared" si="102"/>
        <v>0.6157159224654527</v>
      </c>
      <c r="W162" s="15">
        <f t="shared" si="16"/>
        <v>1.0664560086896415</v>
      </c>
      <c r="X162" s="15">
        <f t="shared" si="103"/>
        <v>5.3923548924303649E-2</v>
      </c>
      <c r="Y162" s="15">
        <f t="shared" si="104"/>
        <v>0.15110798768553124</v>
      </c>
      <c r="Z162" s="15">
        <f t="shared" si="105"/>
        <v>0.68363328398414769</v>
      </c>
      <c r="AA162" s="15">
        <f t="shared" si="20"/>
        <v>1.1112712135766891</v>
      </c>
      <c r="AB162" s="15">
        <f t="shared" si="106"/>
        <v>5.6189554154325916E-2</v>
      </c>
      <c r="AC162" s="15">
        <f t="shared" si="107"/>
        <v>0.16007200644147507</v>
      </c>
      <c r="AD162" s="15">
        <f t="shared" si="108"/>
        <v>0.21968049185805408</v>
      </c>
      <c r="AE162" s="15">
        <f t="shared" si="109"/>
        <v>2.5897985023714694</v>
      </c>
      <c r="AF162" s="2"/>
      <c r="AG162" s="2"/>
      <c r="AH162" s="2"/>
      <c r="AI162" s="2"/>
      <c r="AJ162" s="2"/>
      <c r="AK162" s="2"/>
      <c r="AL162" s="7"/>
      <c r="AM162" s="8"/>
      <c r="AN162" s="9"/>
    </row>
    <row r="163" spans="1:40" ht="24.6" customHeight="1">
      <c r="A163" s="2"/>
      <c r="B163" s="2"/>
      <c r="C163" s="2"/>
      <c r="D163" s="2"/>
      <c r="E163" s="2"/>
      <c r="F163" s="14">
        <f t="shared" si="89"/>
        <v>48.765620237732399</v>
      </c>
      <c r="G163" s="14">
        <v>160</v>
      </c>
      <c r="H163" s="14">
        <f t="shared" si="90"/>
        <v>9.9087353324641469</v>
      </c>
      <c r="I163" s="14">
        <f t="shared" si="91"/>
        <v>4.6776537803105638E-2</v>
      </c>
      <c r="J163" s="14">
        <f t="shared" si="92"/>
        <v>0.14217381993507988</v>
      </c>
      <c r="K163" s="14">
        <f t="shared" si="93"/>
        <v>0.9898417070042399</v>
      </c>
      <c r="L163" s="14">
        <f t="shared" si="5"/>
        <v>2.0419999999999998</v>
      </c>
      <c r="M163" s="14">
        <f t="shared" si="94"/>
        <v>1.1939711274242712E-2</v>
      </c>
      <c r="N163" s="14">
        <f t="shared" si="95"/>
        <v>1.8303456317072069E-2</v>
      </c>
      <c r="O163" s="14">
        <f t="shared" si="96"/>
        <v>7.5608849304995368E-2</v>
      </c>
      <c r="P163" s="14">
        <f t="shared" si="97"/>
        <v>2.4973348746616696E-4</v>
      </c>
      <c r="Q163" s="14">
        <f t="shared" si="98"/>
        <v>1.8553189804538236E-2</v>
      </c>
      <c r="R163" s="14">
        <f t="shared" si="99"/>
        <v>1.0818973519651833</v>
      </c>
      <c r="S163" s="14">
        <f t="shared" si="12"/>
        <v>1</v>
      </c>
      <c r="T163" s="15">
        <f t="shared" si="100"/>
        <v>4.7945951248183273E-2</v>
      </c>
      <c r="U163" s="15">
        <f t="shared" si="101"/>
        <v>4.7458902227443797E-2</v>
      </c>
      <c r="V163" s="15">
        <f t="shared" si="102"/>
        <v>0.62262379446717397</v>
      </c>
      <c r="W163" s="15">
        <f t="shared" si="16"/>
        <v>1.0664560086896415</v>
      </c>
      <c r="X163" s="15">
        <f t="shared" si="103"/>
        <v>5.3855975342363457E-2</v>
      </c>
      <c r="Y163" s="15">
        <f t="shared" si="104"/>
        <v>0.15082356640055786</v>
      </c>
      <c r="Z163" s="15">
        <f t="shared" si="105"/>
        <v>0.69139199035846799</v>
      </c>
      <c r="AA163" s="15">
        <f t="shared" si="20"/>
        <v>1.1112712135766891</v>
      </c>
      <c r="AB163" s="15">
        <f t="shared" si="106"/>
        <v>5.6119140957910374E-2</v>
      </c>
      <c r="AC163" s="15">
        <f t="shared" si="107"/>
        <v>0.15977071273451968</v>
      </c>
      <c r="AD163" s="15">
        <f t="shared" si="108"/>
        <v>0.22217369467954287</v>
      </c>
      <c r="AE163" s="15">
        <f t="shared" si="109"/>
        <v>2.618086831470368</v>
      </c>
      <c r="AF163" s="2"/>
      <c r="AG163" s="2"/>
      <c r="AH163" s="2"/>
      <c r="AI163" s="2"/>
      <c r="AJ163" s="2"/>
      <c r="AK163" s="2"/>
      <c r="AL163" s="7"/>
      <c r="AM163" s="8"/>
      <c r="AN163" s="9"/>
    </row>
    <row r="164" spans="1:40" ht="24.2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7"/>
      <c r="AM164" s="8"/>
      <c r="AN164" s="9"/>
    </row>
    <row r="165" spans="1:40" ht="24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7"/>
      <c r="AM165" s="8"/>
      <c r="AN165" s="9"/>
    </row>
    <row r="166" spans="1:40" ht="24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7"/>
      <c r="AM166" s="8"/>
      <c r="AN166" s="9"/>
    </row>
    <row r="167" spans="1:40" ht="24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7"/>
      <c r="AM167" s="8"/>
      <c r="AN167" s="9"/>
    </row>
    <row r="168" spans="1:40" ht="24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7"/>
      <c r="AM168" s="8"/>
      <c r="AN168" s="9"/>
    </row>
    <row r="169" spans="1:40" ht="24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7"/>
      <c r="AM169" s="8"/>
      <c r="AN169" s="9"/>
    </row>
    <row r="170" spans="1:40" ht="24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7"/>
      <c r="AM170" s="8"/>
      <c r="AN170" s="9"/>
    </row>
    <row r="171" spans="1:40" ht="24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7"/>
      <c r="AM171" s="8"/>
      <c r="AN171" s="9"/>
    </row>
    <row r="172" spans="1:40" ht="24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7"/>
      <c r="AM172" s="8"/>
      <c r="AN172" s="9"/>
    </row>
    <row r="173" spans="1:40" ht="24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7"/>
      <c r="AM173" s="8"/>
      <c r="AN173" s="9"/>
    </row>
    <row r="174" spans="1:40" ht="24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7"/>
      <c r="AM174" s="8"/>
      <c r="AN174" s="9"/>
    </row>
    <row r="175" spans="1:40" ht="24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7"/>
      <c r="AM175" s="8"/>
      <c r="AN175" s="9"/>
    </row>
    <row r="176" spans="1:40" ht="24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7"/>
      <c r="AM176" s="8"/>
      <c r="AN176" s="9"/>
    </row>
    <row r="177" spans="1:40" ht="24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7"/>
      <c r="AM177" s="8"/>
      <c r="AN177" s="9"/>
    </row>
    <row r="178" spans="1:40" ht="24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7"/>
      <c r="AM178" s="8"/>
      <c r="AN178" s="9"/>
    </row>
    <row r="179" spans="1:40" ht="24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7"/>
      <c r="AM179" s="8"/>
      <c r="AN179" s="9"/>
    </row>
    <row r="180" spans="1:40" ht="24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5"/>
      <c r="AM180" s="26"/>
      <c r="AN180" s="27"/>
    </row>
  </sheetData>
  <mergeCells count="5">
    <mergeCell ref="A1:E1"/>
    <mergeCell ref="W2:Z2"/>
    <mergeCell ref="AA2:AD2"/>
    <mergeCell ref="S2:V2"/>
    <mergeCell ref="L2:R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Raghav</cp:lastModifiedBy>
  <dcterms:modified xsi:type="dcterms:W3CDTF">2018-10-18T14:16:01Z</dcterms:modified>
</cp:coreProperties>
</file>