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<sst xmlns="http://schemas.openxmlformats.org/spreadsheetml/2006/main" uniqueCount="40">
  <si>
    <t>Micro Class Performance - Total Drag</t>
  </si>
  <si>
    <t>Velocity (in m/s)</t>
  </si>
  <si>
    <t>Velocity (in ft/s)</t>
  </si>
  <si>
    <t>Reynolds number (Re)</t>
  </si>
  <si>
    <r>
      <rPr>
        <sz val="15"/>
        <color indexed="12"/>
        <rFont val="Helvetica Neue"/>
      </rPr>
      <t>Skin Friction Drag coefficient (C</t>
    </r>
    <r>
      <rPr>
        <vertAlign val="subscript"/>
        <sz val="15"/>
        <color indexed="12"/>
        <rFont val="Helvetica Neue"/>
      </rPr>
      <t>f</t>
    </r>
    <r>
      <rPr>
        <sz val="15"/>
        <color indexed="12"/>
        <rFont val="Helvetica Neue"/>
      </rPr>
      <t>)</t>
    </r>
  </si>
  <si>
    <t>Mach number (M)</t>
  </si>
  <si>
    <r>
      <rPr>
        <sz val="15"/>
        <color indexed="12"/>
        <rFont val="Helvetica Neue"/>
      </rPr>
      <t>FF</t>
    </r>
    <r>
      <rPr>
        <vertAlign val="subscript"/>
        <sz val="15"/>
        <color indexed="12"/>
        <rFont val="Helvetica Neue"/>
      </rPr>
      <t>m</t>
    </r>
  </si>
  <si>
    <r>
      <rPr>
        <sz val="15"/>
        <color indexed="12"/>
        <rFont val="Helvetica Neue"/>
      </rPr>
      <t>S</t>
    </r>
    <r>
      <rPr>
        <vertAlign val="subscript"/>
        <sz val="15"/>
        <color indexed="12"/>
        <rFont val="Helvetica Neue"/>
      </rPr>
      <t>wet</t>
    </r>
    <r>
      <rPr>
        <sz val="15"/>
        <color indexed="12"/>
        <rFont val="Helvetica Neue"/>
      </rPr>
      <t>/S</t>
    </r>
  </si>
  <si>
    <r>
      <rPr>
        <sz val="15"/>
        <color indexed="12"/>
        <rFont val="Helvetica Neue"/>
      </rPr>
      <t>C</t>
    </r>
    <r>
      <rPr>
        <vertAlign val="subscript"/>
        <sz val="15"/>
        <color indexed="12"/>
        <rFont val="Helvetica Neue"/>
      </rPr>
      <t>Dmin</t>
    </r>
  </si>
  <si>
    <r>
      <rPr>
        <sz val="15"/>
        <color indexed="12"/>
        <rFont val="Helvetica Neue"/>
      </rPr>
      <t>C</t>
    </r>
    <r>
      <rPr>
        <vertAlign val="subscript"/>
        <sz val="15"/>
        <color indexed="12"/>
        <rFont val="Helvetica Neue"/>
      </rPr>
      <t>D0</t>
    </r>
  </si>
  <si>
    <r>
      <rPr>
        <sz val="15"/>
        <color indexed="12"/>
        <rFont val="Helvetica Neue"/>
      </rPr>
      <t>C</t>
    </r>
    <r>
      <rPr>
        <vertAlign val="subscript"/>
        <sz val="15"/>
        <color indexed="12"/>
        <rFont val="Helvetica Neue"/>
      </rPr>
      <t>L</t>
    </r>
  </si>
  <si>
    <r>
      <rPr>
        <sz val="15"/>
        <color indexed="12"/>
        <rFont val="Helvetica Neue"/>
      </rPr>
      <t>C</t>
    </r>
    <r>
      <rPr>
        <vertAlign val="subscript"/>
        <sz val="15"/>
        <color indexed="12"/>
        <rFont val="Helvetica Neue"/>
      </rPr>
      <t>Di</t>
    </r>
  </si>
  <si>
    <r>
      <rPr>
        <sz val="15"/>
        <color indexed="12"/>
        <rFont val="Helvetica Neue"/>
      </rPr>
      <t>C</t>
    </r>
    <r>
      <rPr>
        <vertAlign val="subscript"/>
        <sz val="15"/>
        <color indexed="12"/>
        <rFont val="Helvetica Neue"/>
      </rPr>
      <t>D</t>
    </r>
  </si>
  <si>
    <t>D</t>
  </si>
  <si>
    <r>
      <rPr>
        <sz val="15"/>
        <color indexed="12"/>
        <rFont val="Helvetica Neue"/>
      </rPr>
      <t>D</t>
    </r>
    <r>
      <rPr>
        <vertAlign val="subscript"/>
        <sz val="15"/>
        <color indexed="12"/>
        <rFont val="Helvetica Neue"/>
      </rPr>
      <t>o</t>
    </r>
  </si>
  <si>
    <r>
      <rPr>
        <sz val="15"/>
        <color indexed="12"/>
        <rFont val="Helvetica Neue"/>
      </rPr>
      <t>D</t>
    </r>
    <r>
      <rPr>
        <vertAlign val="subscript"/>
        <sz val="15"/>
        <color indexed="12"/>
        <rFont val="Helvetica Neue"/>
      </rPr>
      <t>i</t>
    </r>
  </si>
  <si>
    <t>Specifications:</t>
  </si>
  <si>
    <t>in inches</t>
  </si>
  <si>
    <t>in feet</t>
  </si>
  <si>
    <t>Wing span (b)</t>
  </si>
  <si>
    <t>MAC (c)</t>
  </si>
  <si>
    <t>Reference Area (S)</t>
  </si>
  <si>
    <r>
      <rPr>
        <sz val="15"/>
        <color indexed="12"/>
        <rFont val="Helvetica Neue"/>
      </rPr>
      <t>Wetted Area (S</t>
    </r>
    <r>
      <rPr>
        <vertAlign val="subscript"/>
        <sz val="15"/>
        <color indexed="12"/>
        <rFont val="Helvetica Neue"/>
      </rPr>
      <t>w</t>
    </r>
    <r>
      <rPr>
        <sz val="15"/>
        <color indexed="12"/>
        <rFont val="Helvetica Neue"/>
      </rPr>
      <t>)</t>
    </r>
  </si>
  <si>
    <t>in grams</t>
  </si>
  <si>
    <t>in pounds</t>
  </si>
  <si>
    <t>Gross weight</t>
  </si>
  <si>
    <t>Lift</t>
  </si>
  <si>
    <t>Oswald efficiency number (e)</t>
  </si>
  <si>
    <t>Aspect ratio (AR)</t>
  </si>
  <si>
    <t>Air density (in slug/ft^3)</t>
  </si>
  <si>
    <t>Dynamic Viscosity of air (in slug/ft-s)</t>
  </si>
  <si>
    <t xml:space="preserve">Airfoil </t>
  </si>
  <si>
    <t>E423</t>
  </si>
  <si>
    <t>Reynolds Number range</t>
  </si>
  <si>
    <t>50k - 200k</t>
  </si>
  <si>
    <r>
      <rPr>
        <sz val="15"/>
        <color indexed="12"/>
        <rFont val="Helvetica Neue"/>
      </rPr>
      <t>Taper ratio (c</t>
    </r>
    <r>
      <rPr>
        <vertAlign val="subscript"/>
        <sz val="15"/>
        <color indexed="12"/>
        <rFont val="Helvetica Neue"/>
      </rPr>
      <t>t</t>
    </r>
    <r>
      <rPr>
        <sz val="15"/>
        <color indexed="12"/>
        <rFont val="Helvetica Neue"/>
      </rPr>
      <t>/c</t>
    </r>
    <r>
      <rPr>
        <vertAlign val="subscript"/>
        <sz val="15"/>
        <color indexed="12"/>
        <rFont val="Helvetica Neue"/>
      </rPr>
      <t>r</t>
    </r>
    <r>
      <rPr>
        <sz val="15"/>
        <color indexed="12"/>
        <rFont val="Helvetica Neue"/>
      </rPr>
      <t>)</t>
    </r>
  </si>
  <si>
    <t>Wing thickness to chord ratio (t/c)</t>
  </si>
  <si>
    <r>
      <rPr>
        <sz val="15"/>
        <color indexed="12"/>
        <rFont val="Helvetica Neue"/>
      </rPr>
      <t>Form Factor of wing (FF</t>
    </r>
    <r>
      <rPr>
        <vertAlign val="subscript"/>
        <sz val="15"/>
        <color indexed="12"/>
        <rFont val="Helvetica Neue"/>
      </rPr>
      <t>w</t>
    </r>
    <r>
      <rPr>
        <sz val="15"/>
        <color indexed="12"/>
        <rFont val="Helvetica Neue"/>
      </rPr>
      <t>(t/c))</t>
    </r>
  </si>
  <si>
    <t xml:space="preserve">Pi </t>
  </si>
  <si>
    <t>K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</si>
</sst>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30"/>
      <color indexed="10"/>
      <name val="Helvetica Neue"/>
    </font>
    <font>
      <sz val="14"/>
      <color indexed="8"/>
      <name val="Helvetica Neue"/>
    </font>
    <font>
      <sz val="15"/>
      <color indexed="12"/>
      <name val="Helvetica Neue"/>
    </font>
    <font>
      <vertAlign val="subscript"/>
      <sz val="15"/>
      <color indexed="12"/>
      <name val="Helvetica Neue"/>
    </font>
    <font>
      <sz val="15"/>
      <color indexed="10"/>
      <name val="Helvetica Neue"/>
    </font>
    <font>
      <sz val="15"/>
      <color indexed="8"/>
      <name val="Helvetica Neue"/>
    </font>
    <font>
      <sz val="18"/>
      <color indexed="8"/>
      <name val="Helvetica Neue"/>
    </font>
    <font>
      <sz val="16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0" fontId="4" fillId="2" borderId="2" applyNumberFormat="0" applyFont="1" applyFill="1" applyBorder="1" applyAlignment="1" applyProtection="0">
      <alignment vertical="top" wrapText="1"/>
    </xf>
    <xf numFmtId="49" fontId="5" fillId="2" borderId="2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4" fillId="2" borderId="2" applyNumberFormat="1" applyFont="1" applyFill="1" applyBorder="1" applyAlignment="1" applyProtection="0">
      <alignment vertical="top" wrapText="1"/>
    </xf>
    <xf numFmtId="0" fontId="5" fillId="2" borderId="2" applyNumberFormat="0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 wrapText="1"/>
    </xf>
    <xf numFmtId="0" fontId="8" fillId="2" borderId="2" applyNumberFormat="0" applyFont="1" applyFill="1" applyBorder="1" applyAlignment="1" applyProtection="0">
      <alignment vertical="top" wrapText="1"/>
    </xf>
    <xf numFmtId="49" fontId="4" fillId="2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2600"/>
      <rgbColor rgb="ffa5a5a5"/>
      <rgbColor rgb="ffed220b"/>
      <rgbColor rgb="ff878787"/>
      <rgbColor rgb="ff009ef9"/>
      <rgbColor rgb="ff10e6ce"/>
      <rgbColor rgb="ff5cd6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 Neue"/>
              </a:rPr>
              <a:t>Total Drag</a:t>
            </a:r>
          </a:p>
        </c:rich>
      </c:tx>
      <c:layout>
        <c:manualLayout>
          <c:xMode val="edge"/>
          <c:yMode val="edge"/>
          <c:x val="0.43349"/>
          <c:y val="0"/>
          <c:w val="0.13302"/>
          <c:h val="0.083645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189"/>
          <c:y val="0.0836454"/>
          <c:w val="0.895756"/>
          <c:h val="0.798197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noFill/>
            <a:ln w="28575" cap="flat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009EF9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144"/>
              <c:pt idx="0">
                <c:v>1.000000</c:v>
              </c:pt>
              <c:pt idx="1">
                <c:v>2.000000</c:v>
              </c:pt>
              <c:pt idx="2">
                <c:v>3.000000</c:v>
              </c:pt>
              <c:pt idx="3">
                <c:v>4.000000</c:v>
              </c:pt>
              <c:pt idx="4">
                <c:v>5.000000</c:v>
              </c:pt>
              <c:pt idx="5">
                <c:v>6.000000</c:v>
              </c:pt>
              <c:pt idx="6">
                <c:v>7.000000</c:v>
              </c:pt>
              <c:pt idx="7">
                <c:v>8.000000</c:v>
              </c:pt>
              <c:pt idx="8">
                <c:v>9.000000</c:v>
              </c:pt>
              <c:pt idx="9">
                <c:v>10.000000</c:v>
              </c:pt>
              <c:pt idx="10">
                <c:v>11.000000</c:v>
              </c:pt>
              <c:pt idx="11">
                <c:v>12.000000</c:v>
              </c:pt>
              <c:pt idx="12">
                <c:v>13.000000</c:v>
              </c:pt>
              <c:pt idx="13">
                <c:v>14.000000</c:v>
              </c:pt>
              <c:pt idx="14">
                <c:v>15.000000</c:v>
              </c:pt>
              <c:pt idx="15">
                <c:v>16.000000</c:v>
              </c:pt>
              <c:pt idx="16">
                <c:v>17.000000</c:v>
              </c:pt>
              <c:pt idx="17">
                <c:v>18.000000</c:v>
              </c:pt>
              <c:pt idx="18">
                <c:v>19.000000</c:v>
              </c:pt>
              <c:pt idx="19">
                <c:v>20.000000</c:v>
              </c:pt>
              <c:pt idx="20">
                <c:v>21.000000</c:v>
              </c:pt>
              <c:pt idx="21">
                <c:v>22.000000</c:v>
              </c:pt>
              <c:pt idx="22">
                <c:v>23.000000</c:v>
              </c:pt>
              <c:pt idx="23">
                <c:v>24.000000</c:v>
              </c:pt>
              <c:pt idx="24">
                <c:v>25.000000</c:v>
              </c:pt>
              <c:pt idx="25">
                <c:v>26.000000</c:v>
              </c:pt>
              <c:pt idx="26">
                <c:v>27.000000</c:v>
              </c:pt>
              <c:pt idx="27">
                <c:v>28.000000</c:v>
              </c:pt>
              <c:pt idx="28">
                <c:v>29.000000</c:v>
              </c:pt>
              <c:pt idx="29">
                <c:v>30.000000</c:v>
              </c:pt>
              <c:pt idx="30">
                <c:v>31.000000</c:v>
              </c:pt>
              <c:pt idx="31">
                <c:v>32.000000</c:v>
              </c:pt>
              <c:pt idx="32">
                <c:v>33.000000</c:v>
              </c:pt>
              <c:pt idx="33">
                <c:v>34.000000</c:v>
              </c:pt>
              <c:pt idx="34">
                <c:v>35.000000</c:v>
              </c:pt>
              <c:pt idx="35">
                <c:v>36.000000</c:v>
              </c:pt>
              <c:pt idx="36">
                <c:v>37.000000</c:v>
              </c:pt>
              <c:pt idx="37">
                <c:v>38.000000</c:v>
              </c:pt>
              <c:pt idx="38">
                <c:v>39.000000</c:v>
              </c:pt>
              <c:pt idx="39">
                <c:v>40.000000</c:v>
              </c:pt>
              <c:pt idx="40">
                <c:v>41.000000</c:v>
              </c:pt>
              <c:pt idx="41">
                <c:v>42.000000</c:v>
              </c:pt>
              <c:pt idx="42">
                <c:v>43.000000</c:v>
              </c:pt>
              <c:pt idx="43">
                <c:v>44.000000</c:v>
              </c:pt>
              <c:pt idx="44">
                <c:v>45.000000</c:v>
              </c:pt>
              <c:pt idx="45">
                <c:v>46.000000</c:v>
              </c:pt>
              <c:pt idx="46">
                <c:v>47.000000</c:v>
              </c:pt>
              <c:pt idx="47">
                <c:v>48.000000</c:v>
              </c:pt>
              <c:pt idx="48">
                <c:v>49.000000</c:v>
              </c:pt>
              <c:pt idx="49">
                <c:v>50.000000</c:v>
              </c:pt>
              <c:pt idx="50">
                <c:v>51.000000</c:v>
              </c:pt>
              <c:pt idx="51">
                <c:v>52.000000</c:v>
              </c:pt>
              <c:pt idx="52">
                <c:v>53.000000</c:v>
              </c:pt>
              <c:pt idx="53">
                <c:v>54.000000</c:v>
              </c:pt>
              <c:pt idx="54">
                <c:v>55.000000</c:v>
              </c:pt>
              <c:pt idx="55">
                <c:v>56.000000</c:v>
              </c:pt>
              <c:pt idx="56">
                <c:v>57.000000</c:v>
              </c:pt>
              <c:pt idx="57">
                <c:v>58.000000</c:v>
              </c:pt>
              <c:pt idx="58">
                <c:v>59.000000</c:v>
              </c:pt>
              <c:pt idx="59">
                <c:v>60.000000</c:v>
              </c:pt>
              <c:pt idx="60">
                <c:v>61.000000</c:v>
              </c:pt>
              <c:pt idx="61">
                <c:v>62.000000</c:v>
              </c:pt>
              <c:pt idx="62">
                <c:v>63.000000</c:v>
              </c:pt>
              <c:pt idx="63">
                <c:v>64.000000</c:v>
              </c:pt>
              <c:pt idx="64">
                <c:v>65.000000</c:v>
              </c:pt>
              <c:pt idx="65">
                <c:v>66.000000</c:v>
              </c:pt>
              <c:pt idx="66">
                <c:v>67.000000</c:v>
              </c:pt>
              <c:pt idx="67">
                <c:v>68.000000</c:v>
              </c:pt>
              <c:pt idx="68">
                <c:v>69.000000</c:v>
              </c:pt>
              <c:pt idx="69">
                <c:v>70.000000</c:v>
              </c:pt>
              <c:pt idx="70">
                <c:v>71.000000</c:v>
              </c:pt>
              <c:pt idx="71">
                <c:v>72.000000</c:v>
              </c:pt>
              <c:pt idx="72">
                <c:v>73.000000</c:v>
              </c:pt>
              <c:pt idx="73">
                <c:v>74.000000</c:v>
              </c:pt>
              <c:pt idx="74">
                <c:v>75.000000</c:v>
              </c:pt>
              <c:pt idx="75">
                <c:v>76.000000</c:v>
              </c:pt>
              <c:pt idx="76">
                <c:v>77.000000</c:v>
              </c:pt>
              <c:pt idx="77">
                <c:v>78.000000</c:v>
              </c:pt>
              <c:pt idx="78">
                <c:v>79.000000</c:v>
              </c:pt>
              <c:pt idx="79">
                <c:v>80.000000</c:v>
              </c:pt>
              <c:pt idx="80">
                <c:v>81.000000</c:v>
              </c:pt>
              <c:pt idx="81">
                <c:v>82.000000</c:v>
              </c:pt>
              <c:pt idx="82">
                <c:v>83.000000</c:v>
              </c:pt>
              <c:pt idx="83">
                <c:v>84.000000</c:v>
              </c:pt>
              <c:pt idx="84">
                <c:v>85.000000</c:v>
              </c:pt>
              <c:pt idx="85">
                <c:v>86.000000</c:v>
              </c:pt>
              <c:pt idx="86">
                <c:v>87.000000</c:v>
              </c:pt>
              <c:pt idx="87">
                <c:v>88.000000</c:v>
              </c:pt>
              <c:pt idx="88">
                <c:v>89.000000</c:v>
              </c:pt>
              <c:pt idx="89">
                <c:v>90.000000</c:v>
              </c:pt>
              <c:pt idx="90">
                <c:v>91.000000</c:v>
              </c:pt>
              <c:pt idx="91">
                <c:v>92.000000</c:v>
              </c:pt>
              <c:pt idx="92">
                <c:v>93.000000</c:v>
              </c:pt>
              <c:pt idx="93">
                <c:v>94.000000</c:v>
              </c:pt>
              <c:pt idx="94">
                <c:v>95.000000</c:v>
              </c:pt>
              <c:pt idx="95">
                <c:v>96.000000</c:v>
              </c:pt>
              <c:pt idx="96">
                <c:v>97.000000</c:v>
              </c:pt>
              <c:pt idx="97">
                <c:v>98.000000</c:v>
              </c:pt>
              <c:pt idx="98">
                <c:v>99.000000</c:v>
              </c:pt>
              <c:pt idx="99">
                <c:v>100.000000</c:v>
              </c:pt>
              <c:pt idx="100">
                <c:v>101.000000</c:v>
              </c:pt>
              <c:pt idx="101">
                <c:v>102.000000</c:v>
              </c:pt>
              <c:pt idx="102">
                <c:v>103.000000</c:v>
              </c:pt>
              <c:pt idx="103">
                <c:v>104.000000</c:v>
              </c:pt>
              <c:pt idx="104">
                <c:v>105.000000</c:v>
              </c:pt>
              <c:pt idx="105">
                <c:v>106.000000</c:v>
              </c:pt>
              <c:pt idx="106">
                <c:v>107.000000</c:v>
              </c:pt>
              <c:pt idx="107">
                <c:v>108.000000</c:v>
              </c:pt>
              <c:pt idx="108">
                <c:v>109.000000</c:v>
              </c:pt>
              <c:pt idx="109">
                <c:v>110.000000</c:v>
              </c:pt>
              <c:pt idx="110">
                <c:v>111.000000</c:v>
              </c:pt>
              <c:pt idx="111">
                <c:v>112.000000</c:v>
              </c:pt>
              <c:pt idx="112">
                <c:v>113.000000</c:v>
              </c:pt>
              <c:pt idx="113">
                <c:v>114.000000</c:v>
              </c:pt>
              <c:pt idx="114">
                <c:v>115.000000</c:v>
              </c:pt>
              <c:pt idx="115">
                <c:v>116.000000</c:v>
              </c:pt>
              <c:pt idx="116">
                <c:v>117.000000</c:v>
              </c:pt>
              <c:pt idx="117">
                <c:v>118.000000</c:v>
              </c:pt>
              <c:pt idx="118">
                <c:v>119.000000</c:v>
              </c:pt>
              <c:pt idx="119">
                <c:v>120.000000</c:v>
              </c:pt>
              <c:pt idx="120">
                <c:v>121.000000</c:v>
              </c:pt>
              <c:pt idx="121">
                <c:v>122.000000</c:v>
              </c:pt>
              <c:pt idx="122">
                <c:v>123.000000</c:v>
              </c:pt>
              <c:pt idx="123">
                <c:v>124.000000</c:v>
              </c:pt>
              <c:pt idx="124">
                <c:v>125.000000</c:v>
              </c:pt>
              <c:pt idx="125">
                <c:v>126.000000</c:v>
              </c:pt>
              <c:pt idx="126">
                <c:v>127.000000</c:v>
              </c:pt>
              <c:pt idx="127">
                <c:v>128.000000</c:v>
              </c:pt>
              <c:pt idx="128">
                <c:v>129.000000</c:v>
              </c:pt>
              <c:pt idx="129">
                <c:v>130.000000</c:v>
              </c:pt>
              <c:pt idx="130">
                <c:v>131.000000</c:v>
              </c:pt>
              <c:pt idx="131">
                <c:v>132.000000</c:v>
              </c:pt>
              <c:pt idx="132">
                <c:v>133.000000</c:v>
              </c:pt>
              <c:pt idx="133">
                <c:v>134.000000</c:v>
              </c:pt>
              <c:pt idx="134">
                <c:v>135.000000</c:v>
              </c:pt>
              <c:pt idx="135">
                <c:v>136.000000</c:v>
              </c:pt>
              <c:pt idx="136">
                <c:v>137.000000</c:v>
              </c:pt>
              <c:pt idx="137">
                <c:v>138.000000</c:v>
              </c:pt>
              <c:pt idx="138">
                <c:v>139.000000</c:v>
              </c:pt>
              <c:pt idx="139">
                <c:v>140.000000</c:v>
              </c:pt>
              <c:pt idx="140">
                <c:v>141.000000</c:v>
              </c:pt>
              <c:pt idx="141">
                <c:v>142.000000</c:v>
              </c:pt>
              <c:pt idx="142">
                <c:v>143.000000</c:v>
              </c:pt>
              <c:pt idx="143">
                <c:v>144.000000</c:v>
              </c:pt>
            </c:numLit>
          </c:xVal>
          <c:yVal>
            <c:numRef>
              <c:f>'Sheet 1'!$R$19:$R$162</c:f>
              <c:numCache>
                <c:ptCount val="144"/>
                <c:pt idx="0">
                  <c:v>1.313262</c:v>
                </c:pt>
                <c:pt idx="1">
                  <c:v>1.176220</c:v>
                </c:pt>
                <c:pt idx="2">
                  <c:v>1.060700</c:v>
                </c:pt>
                <c:pt idx="3">
                  <c:v>0.962524</c:v>
                </c:pt>
                <c:pt idx="4">
                  <c:v>0.878485</c:v>
                </c:pt>
                <c:pt idx="5">
                  <c:v>0.806088</c:v>
                </c:pt>
                <c:pt idx="6">
                  <c:v>0.743367</c:v>
                </c:pt>
                <c:pt idx="7">
                  <c:v>0.688756</c:v>
                </c:pt>
                <c:pt idx="8">
                  <c:v>0.640998</c:v>
                </c:pt>
                <c:pt idx="9">
                  <c:v>0.599071</c:v>
                </c:pt>
                <c:pt idx="10">
                  <c:v>0.562140</c:v>
                </c:pt>
                <c:pt idx="11">
                  <c:v>0.529515</c:v>
                </c:pt>
                <c:pt idx="12">
                  <c:v>0.500622</c:v>
                </c:pt>
                <c:pt idx="13">
                  <c:v>0.474984</c:v>
                </c:pt>
                <c:pt idx="14">
                  <c:v>0.452196</c:v>
                </c:pt>
                <c:pt idx="15">
                  <c:v>0.431918</c:v>
                </c:pt>
                <c:pt idx="16">
                  <c:v>0.413859</c:v>
                </c:pt>
                <c:pt idx="17">
                  <c:v>0.397770</c:v>
                </c:pt>
                <c:pt idx="18">
                  <c:v>0.383439</c:v>
                </c:pt>
                <c:pt idx="19">
                  <c:v>0.370681</c:v>
                </c:pt>
                <c:pt idx="20">
                  <c:v>0.359335</c:v>
                </c:pt>
                <c:pt idx="21">
                  <c:v>0.349263</c:v>
                </c:pt>
                <c:pt idx="22">
                  <c:v>0.340343</c:v>
                </c:pt>
                <c:pt idx="23">
                  <c:v>0.332469</c:v>
                </c:pt>
                <c:pt idx="24">
                  <c:v>0.325546</c:v>
                </c:pt>
                <c:pt idx="25">
                  <c:v>0.319492</c:v>
                </c:pt>
                <c:pt idx="26">
                  <c:v>0.314233</c:v>
                </c:pt>
                <c:pt idx="27">
                  <c:v>0.309704</c:v>
                </c:pt>
                <c:pt idx="28">
                  <c:v>0.305848</c:v>
                </c:pt>
                <c:pt idx="29">
                  <c:v>0.302611</c:v>
                </c:pt>
                <c:pt idx="30">
                  <c:v>0.299948</c:v>
                </c:pt>
                <c:pt idx="31">
                  <c:v>0.297817</c:v>
                </c:pt>
                <c:pt idx="32">
                  <c:v>0.296180</c:v>
                </c:pt>
                <c:pt idx="33">
                  <c:v>0.295004</c:v>
                </c:pt>
                <c:pt idx="34">
                  <c:v>0.294258</c:v>
                </c:pt>
                <c:pt idx="35">
                  <c:v>0.293914</c:v>
                </c:pt>
                <c:pt idx="36">
                  <c:v>0.293947</c:v>
                </c:pt>
                <c:pt idx="37">
                  <c:v>0.294335</c:v>
                </c:pt>
                <c:pt idx="38">
                  <c:v>0.295056</c:v>
                </c:pt>
                <c:pt idx="39">
                  <c:v>0.296091</c:v>
                </c:pt>
                <c:pt idx="40">
                  <c:v>0.297424</c:v>
                </c:pt>
                <c:pt idx="41">
                  <c:v>0.299037</c:v>
                </c:pt>
                <c:pt idx="42">
                  <c:v>0.300917</c:v>
                </c:pt>
                <c:pt idx="43">
                  <c:v>0.303050</c:v>
                </c:pt>
                <c:pt idx="44">
                  <c:v>0.305423</c:v>
                </c:pt>
                <c:pt idx="45">
                  <c:v>0.308026</c:v>
                </c:pt>
                <c:pt idx="46">
                  <c:v>0.310847</c:v>
                </c:pt>
                <c:pt idx="47">
                  <c:v>0.313878</c:v>
                </c:pt>
                <c:pt idx="48">
                  <c:v>0.317108</c:v>
                </c:pt>
                <c:pt idx="49">
                  <c:v>0.320531</c:v>
                </c:pt>
                <c:pt idx="50">
                  <c:v>0.324137</c:v>
                </c:pt>
                <c:pt idx="51">
                  <c:v>0.327920</c:v>
                </c:pt>
                <c:pt idx="52">
                  <c:v>0.331872</c:v>
                </c:pt>
                <c:pt idx="53">
                  <c:v>0.335989</c:v>
                </c:pt>
                <c:pt idx="54">
                  <c:v>0.340264</c:v>
                </c:pt>
                <c:pt idx="55">
                  <c:v>0.344691</c:v>
                </c:pt>
                <c:pt idx="56">
                  <c:v>0.349266</c:v>
                </c:pt>
                <c:pt idx="57">
                  <c:v>0.353983</c:v>
                </c:pt>
                <c:pt idx="58">
                  <c:v>0.358839</c:v>
                </c:pt>
                <c:pt idx="59">
                  <c:v>0.363829</c:v>
                </c:pt>
                <c:pt idx="60">
                  <c:v>0.368949</c:v>
                </c:pt>
                <c:pt idx="61">
                  <c:v>0.374196</c:v>
                </c:pt>
                <c:pt idx="62">
                  <c:v>0.379565</c:v>
                </c:pt>
                <c:pt idx="63">
                  <c:v>0.385055</c:v>
                </c:pt>
                <c:pt idx="64">
                  <c:v>0.390661</c:v>
                </c:pt>
                <c:pt idx="65">
                  <c:v>0.396381</c:v>
                </c:pt>
                <c:pt idx="66">
                  <c:v>0.402212</c:v>
                </c:pt>
                <c:pt idx="67">
                  <c:v>0.408152</c:v>
                </c:pt>
                <c:pt idx="68">
                  <c:v>0.414197</c:v>
                </c:pt>
                <c:pt idx="69">
                  <c:v>0.420347</c:v>
                </c:pt>
                <c:pt idx="70">
                  <c:v>0.426598</c:v>
                </c:pt>
                <c:pt idx="71">
                  <c:v>0.432948</c:v>
                </c:pt>
                <c:pt idx="72">
                  <c:v>0.439396</c:v>
                </c:pt>
                <c:pt idx="73">
                  <c:v>0.445940</c:v>
                </c:pt>
                <c:pt idx="74">
                  <c:v>0.452577</c:v>
                </c:pt>
                <c:pt idx="75">
                  <c:v>0.459307</c:v>
                </c:pt>
                <c:pt idx="76">
                  <c:v>0.466127</c:v>
                </c:pt>
                <c:pt idx="77">
                  <c:v>0.473036</c:v>
                </c:pt>
                <c:pt idx="78">
                  <c:v>0.480032</c:v>
                </c:pt>
                <c:pt idx="79">
                  <c:v>0.487115</c:v>
                </c:pt>
                <c:pt idx="80">
                  <c:v>0.494282</c:v>
                </c:pt>
                <c:pt idx="81">
                  <c:v>0.501533</c:v>
                </c:pt>
                <c:pt idx="82">
                  <c:v>0.508867</c:v>
                </c:pt>
                <c:pt idx="83">
                  <c:v>0.516281</c:v>
                </c:pt>
                <c:pt idx="84">
                  <c:v>0.523775</c:v>
                </c:pt>
                <c:pt idx="85">
                  <c:v>0.531349</c:v>
                </c:pt>
                <c:pt idx="86">
                  <c:v>0.539000</c:v>
                </c:pt>
                <c:pt idx="87">
                  <c:v>0.546728</c:v>
                </c:pt>
                <c:pt idx="88">
                  <c:v>0.554532</c:v>
                </c:pt>
                <c:pt idx="89">
                  <c:v>0.562411</c:v>
                </c:pt>
                <c:pt idx="90">
                  <c:v>0.570365</c:v>
                </c:pt>
                <c:pt idx="91">
                  <c:v>0.578391</c:v>
                </c:pt>
                <c:pt idx="92">
                  <c:v>0.586491</c:v>
                </c:pt>
                <c:pt idx="93">
                  <c:v>0.594662</c:v>
                </c:pt>
                <c:pt idx="94">
                  <c:v>0.602904</c:v>
                </c:pt>
                <c:pt idx="95">
                  <c:v>0.611216</c:v>
                </c:pt>
                <c:pt idx="96">
                  <c:v>0.619598</c:v>
                </c:pt>
                <c:pt idx="97">
                  <c:v>0.628048</c:v>
                </c:pt>
                <c:pt idx="98">
                  <c:v>0.636567</c:v>
                </c:pt>
                <c:pt idx="99">
                  <c:v>0.645154</c:v>
                </c:pt>
                <c:pt idx="100">
                  <c:v>0.653807</c:v>
                </c:pt>
                <c:pt idx="101">
                  <c:v>0.662527</c:v>
                </c:pt>
                <c:pt idx="102">
                  <c:v>0.671313</c:v>
                </c:pt>
                <c:pt idx="103">
                  <c:v>0.680164</c:v>
                </c:pt>
                <c:pt idx="104">
                  <c:v>0.689080</c:v>
                </c:pt>
                <c:pt idx="105">
                  <c:v>0.698060</c:v>
                </c:pt>
                <c:pt idx="106">
                  <c:v>0.707103</c:v>
                </c:pt>
                <c:pt idx="107">
                  <c:v>0.716210</c:v>
                </c:pt>
                <c:pt idx="108">
                  <c:v>0.725380</c:v>
                </c:pt>
                <c:pt idx="109">
                  <c:v>0.734612</c:v>
                </c:pt>
                <c:pt idx="110">
                  <c:v>0.743905</c:v>
                </c:pt>
                <c:pt idx="111">
                  <c:v>0.753260</c:v>
                </c:pt>
                <c:pt idx="112">
                  <c:v>0.762676</c:v>
                </c:pt>
                <c:pt idx="113">
                  <c:v>0.772153</c:v>
                </c:pt>
                <c:pt idx="114">
                  <c:v>0.781690</c:v>
                </c:pt>
                <c:pt idx="115">
                  <c:v>0.791286</c:v>
                </c:pt>
                <c:pt idx="116">
                  <c:v>0.800942</c:v>
                </c:pt>
                <c:pt idx="117">
                  <c:v>0.810656</c:v>
                </c:pt>
                <c:pt idx="118">
                  <c:v>0.820430</c:v>
                </c:pt>
                <c:pt idx="119">
                  <c:v>0.830261</c:v>
                </c:pt>
                <c:pt idx="120">
                  <c:v>0.840151</c:v>
                </c:pt>
                <c:pt idx="121">
                  <c:v>0.850098</c:v>
                </c:pt>
                <c:pt idx="122">
                  <c:v>0.860102</c:v>
                </c:pt>
                <c:pt idx="123">
                  <c:v>0.870163</c:v>
                </c:pt>
                <c:pt idx="124">
                  <c:v>0.880281</c:v>
                </c:pt>
                <c:pt idx="125">
                  <c:v>0.890455</c:v>
                </c:pt>
                <c:pt idx="126">
                  <c:v>0.900684</c:v>
                </c:pt>
                <c:pt idx="127">
                  <c:v>0.910970</c:v>
                </c:pt>
                <c:pt idx="128">
                  <c:v>0.921311</c:v>
                </c:pt>
                <c:pt idx="129">
                  <c:v>0.931707</c:v>
                </c:pt>
                <c:pt idx="130">
                  <c:v>0.942157</c:v>
                </c:pt>
                <c:pt idx="131">
                  <c:v>0.952662</c:v>
                </c:pt>
                <c:pt idx="132">
                  <c:v>0.963222</c:v>
                </c:pt>
                <c:pt idx="133">
                  <c:v>0.973835</c:v>
                </c:pt>
                <c:pt idx="134">
                  <c:v>0.984502</c:v>
                </c:pt>
                <c:pt idx="135">
                  <c:v>0.995222</c:v>
                </c:pt>
                <c:pt idx="136">
                  <c:v>1.005996</c:v>
                </c:pt>
                <c:pt idx="137">
                  <c:v>1.016822</c:v>
                </c:pt>
                <c:pt idx="138">
                  <c:v>1.027701</c:v>
                </c:pt>
                <c:pt idx="139">
                  <c:v>1.038633</c:v>
                </c:pt>
                <c:pt idx="140">
                  <c:v>1.049617</c:v>
                </c:pt>
                <c:pt idx="141">
                  <c:v>1.060652</c:v>
                </c:pt>
                <c:pt idx="142">
                  <c:v>1.071740</c:v>
                </c:pt>
                <c:pt idx="143">
                  <c:v>1.082878</c:v>
                </c:pt>
              </c:numCache>
            </c:numRef>
          </c:yVal>
          <c:smooth val="1"/>
        </c:ser>
        <c:ser>
          <c:idx val="1"/>
          <c:order val="1"/>
          <c:tx>
            <c:v>Series2</c:v>
          </c:tx>
          <c:spPr>
            <a:noFill/>
            <a:ln w="28575" cap="flat">
              <a:solidFill>
                <a:srgbClr val="10E7CE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10E7CE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141"/>
              <c:pt idx="0">
                <c:v>1.000000</c:v>
              </c:pt>
              <c:pt idx="1">
                <c:v>2.000000</c:v>
              </c:pt>
              <c:pt idx="2">
                <c:v>3.000000</c:v>
              </c:pt>
              <c:pt idx="3">
                <c:v>4.000000</c:v>
              </c:pt>
              <c:pt idx="4">
                <c:v>5.000000</c:v>
              </c:pt>
              <c:pt idx="5">
                <c:v>6.000000</c:v>
              </c:pt>
              <c:pt idx="6">
                <c:v>7.000000</c:v>
              </c:pt>
              <c:pt idx="7">
                <c:v>8.000000</c:v>
              </c:pt>
              <c:pt idx="8">
                <c:v>9.000000</c:v>
              </c:pt>
              <c:pt idx="9">
                <c:v>10.000000</c:v>
              </c:pt>
              <c:pt idx="10">
                <c:v>11.000000</c:v>
              </c:pt>
              <c:pt idx="11">
                <c:v>12.000000</c:v>
              </c:pt>
              <c:pt idx="12">
                <c:v>13.000000</c:v>
              </c:pt>
              <c:pt idx="13">
                <c:v>14.000000</c:v>
              </c:pt>
              <c:pt idx="14">
                <c:v>15.000000</c:v>
              </c:pt>
              <c:pt idx="15">
                <c:v>16.000000</c:v>
              </c:pt>
              <c:pt idx="16">
                <c:v>17.000000</c:v>
              </c:pt>
              <c:pt idx="17">
                <c:v>18.000000</c:v>
              </c:pt>
              <c:pt idx="18">
                <c:v>19.000000</c:v>
              </c:pt>
              <c:pt idx="19">
                <c:v>20.000000</c:v>
              </c:pt>
              <c:pt idx="20">
                <c:v>21.000000</c:v>
              </c:pt>
              <c:pt idx="21">
                <c:v>22.000000</c:v>
              </c:pt>
              <c:pt idx="22">
                <c:v>23.000000</c:v>
              </c:pt>
              <c:pt idx="23">
                <c:v>24.000000</c:v>
              </c:pt>
              <c:pt idx="24">
                <c:v>25.000000</c:v>
              </c:pt>
              <c:pt idx="25">
                <c:v>26.000000</c:v>
              </c:pt>
              <c:pt idx="26">
                <c:v>27.000000</c:v>
              </c:pt>
              <c:pt idx="27">
                <c:v>28.000000</c:v>
              </c:pt>
              <c:pt idx="28">
                <c:v>29.000000</c:v>
              </c:pt>
              <c:pt idx="29">
                <c:v>30.000000</c:v>
              </c:pt>
              <c:pt idx="30">
                <c:v>31.000000</c:v>
              </c:pt>
              <c:pt idx="31">
                <c:v>32.000000</c:v>
              </c:pt>
              <c:pt idx="32">
                <c:v>33.000000</c:v>
              </c:pt>
              <c:pt idx="33">
                <c:v>34.000000</c:v>
              </c:pt>
              <c:pt idx="34">
                <c:v>35.000000</c:v>
              </c:pt>
              <c:pt idx="35">
                <c:v>36.000000</c:v>
              </c:pt>
              <c:pt idx="36">
                <c:v>37.000000</c:v>
              </c:pt>
              <c:pt idx="37">
                <c:v>38.000000</c:v>
              </c:pt>
              <c:pt idx="38">
                <c:v>39.000000</c:v>
              </c:pt>
              <c:pt idx="39">
                <c:v>40.000000</c:v>
              </c:pt>
              <c:pt idx="40">
                <c:v>41.000000</c:v>
              </c:pt>
              <c:pt idx="41">
                <c:v>42.000000</c:v>
              </c:pt>
              <c:pt idx="42">
                <c:v>43.000000</c:v>
              </c:pt>
              <c:pt idx="43">
                <c:v>44.000000</c:v>
              </c:pt>
              <c:pt idx="44">
                <c:v>45.000000</c:v>
              </c:pt>
              <c:pt idx="45">
                <c:v>46.000000</c:v>
              </c:pt>
              <c:pt idx="46">
                <c:v>47.000000</c:v>
              </c:pt>
              <c:pt idx="47">
                <c:v>48.000000</c:v>
              </c:pt>
              <c:pt idx="48">
                <c:v>49.000000</c:v>
              </c:pt>
              <c:pt idx="49">
                <c:v>50.000000</c:v>
              </c:pt>
              <c:pt idx="50">
                <c:v>51.000000</c:v>
              </c:pt>
              <c:pt idx="51">
                <c:v>52.000000</c:v>
              </c:pt>
              <c:pt idx="52">
                <c:v>53.000000</c:v>
              </c:pt>
              <c:pt idx="53">
                <c:v>54.000000</c:v>
              </c:pt>
              <c:pt idx="54">
                <c:v>55.000000</c:v>
              </c:pt>
              <c:pt idx="55">
                <c:v>56.000000</c:v>
              </c:pt>
              <c:pt idx="56">
                <c:v>57.000000</c:v>
              </c:pt>
              <c:pt idx="57">
                <c:v>58.000000</c:v>
              </c:pt>
              <c:pt idx="58">
                <c:v>59.000000</c:v>
              </c:pt>
              <c:pt idx="59">
                <c:v>60.000000</c:v>
              </c:pt>
              <c:pt idx="60">
                <c:v>61.000000</c:v>
              </c:pt>
              <c:pt idx="61">
                <c:v>62.000000</c:v>
              </c:pt>
              <c:pt idx="62">
                <c:v>63.000000</c:v>
              </c:pt>
              <c:pt idx="63">
                <c:v>64.000000</c:v>
              </c:pt>
              <c:pt idx="64">
                <c:v>65.000000</c:v>
              </c:pt>
              <c:pt idx="65">
                <c:v>66.000000</c:v>
              </c:pt>
              <c:pt idx="66">
                <c:v>67.000000</c:v>
              </c:pt>
              <c:pt idx="67">
                <c:v>68.000000</c:v>
              </c:pt>
              <c:pt idx="68">
                <c:v>69.000000</c:v>
              </c:pt>
              <c:pt idx="69">
                <c:v>70.000000</c:v>
              </c:pt>
              <c:pt idx="70">
                <c:v>71.000000</c:v>
              </c:pt>
              <c:pt idx="71">
                <c:v>72.000000</c:v>
              </c:pt>
              <c:pt idx="72">
                <c:v>73.000000</c:v>
              </c:pt>
              <c:pt idx="73">
                <c:v>74.000000</c:v>
              </c:pt>
              <c:pt idx="74">
                <c:v>75.000000</c:v>
              </c:pt>
              <c:pt idx="75">
                <c:v>76.000000</c:v>
              </c:pt>
              <c:pt idx="76">
                <c:v>77.000000</c:v>
              </c:pt>
              <c:pt idx="77">
                <c:v>78.000000</c:v>
              </c:pt>
              <c:pt idx="78">
                <c:v>79.000000</c:v>
              </c:pt>
              <c:pt idx="79">
                <c:v>80.000000</c:v>
              </c:pt>
              <c:pt idx="80">
                <c:v>81.000000</c:v>
              </c:pt>
              <c:pt idx="81">
                <c:v>82.000000</c:v>
              </c:pt>
              <c:pt idx="82">
                <c:v>83.000000</c:v>
              </c:pt>
              <c:pt idx="83">
                <c:v>84.000000</c:v>
              </c:pt>
              <c:pt idx="84">
                <c:v>85.000000</c:v>
              </c:pt>
              <c:pt idx="85">
                <c:v>86.000000</c:v>
              </c:pt>
              <c:pt idx="86">
                <c:v>87.000000</c:v>
              </c:pt>
              <c:pt idx="87">
                <c:v>88.000000</c:v>
              </c:pt>
              <c:pt idx="88">
                <c:v>89.000000</c:v>
              </c:pt>
              <c:pt idx="89">
                <c:v>90.000000</c:v>
              </c:pt>
              <c:pt idx="90">
                <c:v>91.000000</c:v>
              </c:pt>
              <c:pt idx="91">
                <c:v>92.000000</c:v>
              </c:pt>
              <c:pt idx="92">
                <c:v>93.000000</c:v>
              </c:pt>
              <c:pt idx="93">
                <c:v>94.000000</c:v>
              </c:pt>
              <c:pt idx="94">
                <c:v>95.000000</c:v>
              </c:pt>
              <c:pt idx="95">
                <c:v>96.000000</c:v>
              </c:pt>
              <c:pt idx="96">
                <c:v>97.000000</c:v>
              </c:pt>
              <c:pt idx="97">
                <c:v>98.000000</c:v>
              </c:pt>
              <c:pt idx="98">
                <c:v>99.000000</c:v>
              </c:pt>
              <c:pt idx="99">
                <c:v>100.000000</c:v>
              </c:pt>
              <c:pt idx="100">
                <c:v>101.000000</c:v>
              </c:pt>
              <c:pt idx="101">
                <c:v>102.000000</c:v>
              </c:pt>
              <c:pt idx="102">
                <c:v>103.000000</c:v>
              </c:pt>
              <c:pt idx="103">
                <c:v>104.000000</c:v>
              </c:pt>
              <c:pt idx="104">
                <c:v>105.000000</c:v>
              </c:pt>
              <c:pt idx="105">
                <c:v>106.000000</c:v>
              </c:pt>
              <c:pt idx="106">
                <c:v>107.000000</c:v>
              </c:pt>
              <c:pt idx="107">
                <c:v>108.000000</c:v>
              </c:pt>
              <c:pt idx="108">
                <c:v>109.000000</c:v>
              </c:pt>
              <c:pt idx="109">
                <c:v>110.000000</c:v>
              </c:pt>
              <c:pt idx="110">
                <c:v>111.000000</c:v>
              </c:pt>
              <c:pt idx="111">
                <c:v>112.000000</c:v>
              </c:pt>
              <c:pt idx="112">
                <c:v>113.000000</c:v>
              </c:pt>
              <c:pt idx="113">
                <c:v>114.000000</c:v>
              </c:pt>
              <c:pt idx="114">
                <c:v>115.000000</c:v>
              </c:pt>
              <c:pt idx="115">
                <c:v>116.000000</c:v>
              </c:pt>
              <c:pt idx="116">
                <c:v>117.000000</c:v>
              </c:pt>
              <c:pt idx="117">
                <c:v>118.000000</c:v>
              </c:pt>
              <c:pt idx="118">
                <c:v>119.000000</c:v>
              </c:pt>
              <c:pt idx="119">
                <c:v>120.000000</c:v>
              </c:pt>
              <c:pt idx="120">
                <c:v>121.000000</c:v>
              </c:pt>
              <c:pt idx="121">
                <c:v>122.000000</c:v>
              </c:pt>
              <c:pt idx="122">
                <c:v>123.000000</c:v>
              </c:pt>
              <c:pt idx="123">
                <c:v>124.000000</c:v>
              </c:pt>
              <c:pt idx="124">
                <c:v>125.000000</c:v>
              </c:pt>
              <c:pt idx="125">
                <c:v>126.000000</c:v>
              </c:pt>
              <c:pt idx="126">
                <c:v>127.000000</c:v>
              </c:pt>
              <c:pt idx="127">
                <c:v>128.000000</c:v>
              </c:pt>
              <c:pt idx="128">
                <c:v>129.000000</c:v>
              </c:pt>
              <c:pt idx="129">
                <c:v>130.000000</c:v>
              </c:pt>
              <c:pt idx="130">
                <c:v>131.000000</c:v>
              </c:pt>
              <c:pt idx="131">
                <c:v>132.000000</c:v>
              </c:pt>
              <c:pt idx="132">
                <c:v>133.000000</c:v>
              </c:pt>
              <c:pt idx="133">
                <c:v>134.000000</c:v>
              </c:pt>
              <c:pt idx="134">
                <c:v>135.000000</c:v>
              </c:pt>
              <c:pt idx="135">
                <c:v>136.000000</c:v>
              </c:pt>
              <c:pt idx="136">
                <c:v>137.000000</c:v>
              </c:pt>
              <c:pt idx="137">
                <c:v>138.000000</c:v>
              </c:pt>
              <c:pt idx="138">
                <c:v>139.000000</c:v>
              </c:pt>
              <c:pt idx="139">
                <c:v>140.000000</c:v>
              </c:pt>
              <c:pt idx="140">
                <c:v>141.000000</c:v>
              </c:pt>
            </c:numLit>
          </c:xVal>
          <c:yVal>
            <c:numRef>
              <c:f>'Sheet 1'!$S$22:$S$162</c:f>
              <c:numCache>
                <c:ptCount val="141"/>
                <c:pt idx="0">
                  <c:v>0.030182</c:v>
                </c:pt>
                <c:pt idx="1">
                  <c:v>0.032824</c:v>
                </c:pt>
                <c:pt idx="2">
                  <c:v>0.035557</c:v>
                </c:pt>
                <c:pt idx="3">
                  <c:v>0.038382</c:v>
                </c:pt>
                <c:pt idx="4">
                  <c:v>0.041296</c:v>
                </c:pt>
                <c:pt idx="5">
                  <c:v>0.044299</c:v>
                </c:pt>
                <c:pt idx="6">
                  <c:v>0.047390</c:v>
                </c:pt>
                <c:pt idx="7">
                  <c:v>0.050567</c:v>
                </c:pt>
                <c:pt idx="8">
                  <c:v>0.053830</c:v>
                </c:pt>
                <c:pt idx="9">
                  <c:v>0.057178</c:v>
                </c:pt>
                <c:pt idx="10">
                  <c:v>0.060609</c:v>
                </c:pt>
                <c:pt idx="11">
                  <c:v>0.064124</c:v>
                </c:pt>
                <c:pt idx="12">
                  <c:v>0.067722</c:v>
                </c:pt>
                <c:pt idx="13">
                  <c:v>0.071401</c:v>
                </c:pt>
                <c:pt idx="14">
                  <c:v>0.075161</c:v>
                </c:pt>
                <c:pt idx="15">
                  <c:v>0.079001</c:v>
                </c:pt>
                <c:pt idx="16">
                  <c:v>0.082921</c:v>
                </c:pt>
                <c:pt idx="17">
                  <c:v>0.086920</c:v>
                </c:pt>
                <c:pt idx="18">
                  <c:v>0.090997</c:v>
                </c:pt>
                <c:pt idx="19">
                  <c:v>0.095151</c:v>
                </c:pt>
                <c:pt idx="20">
                  <c:v>0.099383</c:v>
                </c:pt>
                <c:pt idx="21">
                  <c:v>0.103692</c:v>
                </c:pt>
                <c:pt idx="22">
                  <c:v>0.108077</c:v>
                </c:pt>
                <c:pt idx="23">
                  <c:v>0.112537</c:v>
                </c:pt>
                <c:pt idx="24">
                  <c:v>0.117072</c:v>
                </c:pt>
                <c:pt idx="25">
                  <c:v>0.121681</c:v>
                </c:pt>
                <c:pt idx="26">
                  <c:v>0.126365</c:v>
                </c:pt>
                <c:pt idx="27">
                  <c:v>0.131122</c:v>
                </c:pt>
                <c:pt idx="28">
                  <c:v>0.135952</c:v>
                </c:pt>
                <c:pt idx="29">
                  <c:v>0.140854</c:v>
                </c:pt>
                <c:pt idx="30">
                  <c:v>0.145829</c:v>
                </c:pt>
                <c:pt idx="31">
                  <c:v>0.150876</c:v>
                </c:pt>
                <c:pt idx="32">
                  <c:v>0.155994</c:v>
                </c:pt>
                <c:pt idx="33">
                  <c:v>0.161182</c:v>
                </c:pt>
                <c:pt idx="34">
                  <c:v>0.166442</c:v>
                </c:pt>
                <c:pt idx="35">
                  <c:v>0.171771</c:v>
                </c:pt>
                <c:pt idx="36">
                  <c:v>0.177170</c:v>
                </c:pt>
                <c:pt idx="37">
                  <c:v>0.182639</c:v>
                </c:pt>
                <c:pt idx="38">
                  <c:v>0.188176</c:v>
                </c:pt>
                <c:pt idx="39">
                  <c:v>0.193782</c:v>
                </c:pt>
                <c:pt idx="40">
                  <c:v>0.199456</c:v>
                </c:pt>
                <c:pt idx="41">
                  <c:v>0.205198</c:v>
                </c:pt>
                <c:pt idx="42">
                  <c:v>0.211008</c:v>
                </c:pt>
                <c:pt idx="43">
                  <c:v>0.216885</c:v>
                </c:pt>
                <c:pt idx="44">
                  <c:v>0.222829</c:v>
                </c:pt>
                <c:pt idx="45">
                  <c:v>0.228839</c:v>
                </c:pt>
                <c:pt idx="46">
                  <c:v>0.234916</c:v>
                </c:pt>
                <c:pt idx="47">
                  <c:v>0.241059</c:v>
                </c:pt>
                <c:pt idx="48">
                  <c:v>0.247267</c:v>
                </c:pt>
                <c:pt idx="49">
                  <c:v>0.253541</c:v>
                </c:pt>
                <c:pt idx="50">
                  <c:v>0.259880</c:v>
                </c:pt>
                <c:pt idx="51">
                  <c:v>0.266283</c:v>
                </c:pt>
                <c:pt idx="52">
                  <c:v>0.272751</c:v>
                </c:pt>
                <c:pt idx="53">
                  <c:v>0.279283</c:v>
                </c:pt>
                <c:pt idx="54">
                  <c:v>0.285880</c:v>
                </c:pt>
                <c:pt idx="55">
                  <c:v>0.292539</c:v>
                </c:pt>
                <c:pt idx="56">
                  <c:v>0.299262</c:v>
                </c:pt>
                <c:pt idx="57">
                  <c:v>0.306049</c:v>
                </c:pt>
                <c:pt idx="58">
                  <c:v>0.312898</c:v>
                </c:pt>
                <c:pt idx="59">
                  <c:v>0.319809</c:v>
                </c:pt>
                <c:pt idx="60">
                  <c:v>0.326783</c:v>
                </c:pt>
                <c:pt idx="61">
                  <c:v>0.333820</c:v>
                </c:pt>
                <c:pt idx="62">
                  <c:v>0.340917</c:v>
                </c:pt>
                <c:pt idx="63">
                  <c:v>0.348077</c:v>
                </c:pt>
                <c:pt idx="64">
                  <c:v>0.355298</c:v>
                </c:pt>
                <c:pt idx="65">
                  <c:v>0.362580</c:v>
                </c:pt>
                <c:pt idx="66">
                  <c:v>0.369923</c:v>
                </c:pt>
                <c:pt idx="67">
                  <c:v>0.377326</c:v>
                </c:pt>
                <c:pt idx="68">
                  <c:v>0.384790</c:v>
                </c:pt>
                <c:pt idx="69">
                  <c:v>0.392314</c:v>
                </c:pt>
                <c:pt idx="70">
                  <c:v>0.399898</c:v>
                </c:pt>
                <c:pt idx="71">
                  <c:v>0.407542</c:v>
                </c:pt>
                <c:pt idx="72">
                  <c:v>0.415245</c:v>
                </c:pt>
                <c:pt idx="73">
                  <c:v>0.423007</c:v>
                </c:pt>
                <c:pt idx="74">
                  <c:v>0.430829</c:v>
                </c:pt>
                <c:pt idx="75">
                  <c:v>0.438710</c:v>
                </c:pt>
                <c:pt idx="76">
                  <c:v>0.446649</c:v>
                </c:pt>
                <c:pt idx="77">
                  <c:v>0.454646</c:v>
                </c:pt>
                <c:pt idx="78">
                  <c:v>0.462702</c:v>
                </c:pt>
                <c:pt idx="79">
                  <c:v>0.470816</c:v>
                </c:pt>
                <c:pt idx="80">
                  <c:v>0.478987</c:v>
                </c:pt>
                <c:pt idx="81">
                  <c:v>0.487217</c:v>
                </c:pt>
                <c:pt idx="82">
                  <c:v>0.495503</c:v>
                </c:pt>
                <c:pt idx="83">
                  <c:v>0.503847</c:v>
                </c:pt>
                <c:pt idx="84">
                  <c:v>0.512248</c:v>
                </c:pt>
                <c:pt idx="85">
                  <c:v>0.520706</c:v>
                </c:pt>
                <c:pt idx="86">
                  <c:v>0.529220</c:v>
                </c:pt>
                <c:pt idx="87">
                  <c:v>0.537791</c:v>
                </c:pt>
                <c:pt idx="88">
                  <c:v>0.546418</c:v>
                </c:pt>
                <c:pt idx="89">
                  <c:v>0.555101</c:v>
                </c:pt>
                <c:pt idx="90">
                  <c:v>0.563840</c:v>
                </c:pt>
                <c:pt idx="91">
                  <c:v>0.572635</c:v>
                </c:pt>
                <c:pt idx="92">
                  <c:v>0.581486</c:v>
                </c:pt>
                <c:pt idx="93">
                  <c:v>0.590391</c:v>
                </c:pt>
                <c:pt idx="94">
                  <c:v>0.599352</c:v>
                </c:pt>
                <c:pt idx="95">
                  <c:v>0.608368</c:v>
                </c:pt>
                <c:pt idx="96">
                  <c:v>0.617438</c:v>
                </c:pt>
                <c:pt idx="97">
                  <c:v>0.626564</c:v>
                </c:pt>
                <c:pt idx="98">
                  <c:v>0.635743</c:v>
                </c:pt>
                <c:pt idx="99">
                  <c:v>0.644977</c:v>
                </c:pt>
                <c:pt idx="100">
                  <c:v>0.654265</c:v>
                </c:pt>
                <c:pt idx="101">
                  <c:v>0.663608</c:v>
                </c:pt>
                <c:pt idx="102">
                  <c:v>0.673003</c:v>
                </c:pt>
                <c:pt idx="103">
                  <c:v>0.682453</c:v>
                </c:pt>
                <c:pt idx="104">
                  <c:v>0.691956</c:v>
                </c:pt>
                <c:pt idx="105">
                  <c:v>0.701512</c:v>
                </c:pt>
                <c:pt idx="106">
                  <c:v>0.711121</c:v>
                </c:pt>
                <c:pt idx="107">
                  <c:v>0.720783</c:v>
                </c:pt>
                <c:pt idx="108">
                  <c:v>0.730498</c:v>
                </c:pt>
                <c:pt idx="109">
                  <c:v>0.740266</c:v>
                </c:pt>
                <c:pt idx="110">
                  <c:v>0.750086</c:v>
                </c:pt>
                <c:pt idx="111">
                  <c:v>0.759958</c:v>
                </c:pt>
                <c:pt idx="112">
                  <c:v>0.769882</c:v>
                </c:pt>
                <c:pt idx="113">
                  <c:v>0.779859</c:v>
                </c:pt>
                <c:pt idx="114">
                  <c:v>0.789887</c:v>
                </c:pt>
                <c:pt idx="115">
                  <c:v>0.799967</c:v>
                </c:pt>
                <c:pt idx="116">
                  <c:v>0.810098</c:v>
                </c:pt>
                <c:pt idx="117">
                  <c:v>0.820281</c:v>
                </c:pt>
                <c:pt idx="118">
                  <c:v>0.830515</c:v>
                </c:pt>
                <c:pt idx="119">
                  <c:v>0.840800</c:v>
                </c:pt>
                <c:pt idx="120">
                  <c:v>0.851136</c:v>
                </c:pt>
                <c:pt idx="121">
                  <c:v>0.861522</c:v>
                </c:pt>
                <c:pt idx="122">
                  <c:v>0.871959</c:v>
                </c:pt>
                <c:pt idx="123">
                  <c:v>0.882447</c:v>
                </c:pt>
                <c:pt idx="124">
                  <c:v>0.892985</c:v>
                </c:pt>
                <c:pt idx="125">
                  <c:v>0.903573</c:v>
                </c:pt>
                <c:pt idx="126">
                  <c:v>0.914211</c:v>
                </c:pt>
                <c:pt idx="127">
                  <c:v>0.924899</c:v>
                </c:pt>
                <c:pt idx="128">
                  <c:v>0.935636</c:v>
                </c:pt>
                <c:pt idx="129">
                  <c:v>0.946423</c:v>
                </c:pt>
                <c:pt idx="130">
                  <c:v>0.957260</c:v>
                </c:pt>
                <c:pt idx="131">
                  <c:v>0.968146</c:v>
                </c:pt>
                <c:pt idx="132">
                  <c:v>0.979081</c:v>
                </c:pt>
                <c:pt idx="133">
                  <c:v>0.990064</c:v>
                </c:pt>
                <c:pt idx="134">
                  <c:v>1.001097</c:v>
                </c:pt>
                <c:pt idx="135">
                  <c:v>1.012178</c:v>
                </c:pt>
                <c:pt idx="136">
                  <c:v>1.023308</c:v>
                </c:pt>
                <c:pt idx="137">
                  <c:v>1.034487</c:v>
                </c:pt>
                <c:pt idx="138">
                  <c:v>1.045713</c:v>
                </c:pt>
                <c:pt idx="139">
                  <c:v>1.056988</c:v>
                </c:pt>
                <c:pt idx="140">
                  <c:v>1.068311</c:v>
                </c:pt>
              </c:numCache>
            </c:numRef>
          </c:yVal>
          <c:smooth val="1"/>
        </c:ser>
        <c:ser>
          <c:idx val="2"/>
          <c:order val="2"/>
          <c:tx>
            <c:v>Series3</c:v>
          </c:tx>
          <c:spPr>
            <a:noFill/>
            <a:ln w="28575" cap="flat">
              <a:solidFill>
                <a:srgbClr val="5DD73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5DD73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141"/>
              <c:pt idx="0">
                <c:v>1.000000</c:v>
              </c:pt>
              <c:pt idx="1">
                <c:v>2.000000</c:v>
              </c:pt>
              <c:pt idx="2">
                <c:v>3.000000</c:v>
              </c:pt>
              <c:pt idx="3">
                <c:v>4.000000</c:v>
              </c:pt>
              <c:pt idx="4">
                <c:v>5.000000</c:v>
              </c:pt>
              <c:pt idx="5">
                <c:v>6.000000</c:v>
              </c:pt>
              <c:pt idx="6">
                <c:v>7.000000</c:v>
              </c:pt>
              <c:pt idx="7">
                <c:v>8.000000</c:v>
              </c:pt>
              <c:pt idx="8">
                <c:v>9.000000</c:v>
              </c:pt>
              <c:pt idx="9">
                <c:v>10.000000</c:v>
              </c:pt>
              <c:pt idx="10">
                <c:v>11.000000</c:v>
              </c:pt>
              <c:pt idx="11">
                <c:v>12.000000</c:v>
              </c:pt>
              <c:pt idx="12">
                <c:v>13.000000</c:v>
              </c:pt>
              <c:pt idx="13">
                <c:v>14.000000</c:v>
              </c:pt>
              <c:pt idx="14">
                <c:v>15.000000</c:v>
              </c:pt>
              <c:pt idx="15">
                <c:v>16.000000</c:v>
              </c:pt>
              <c:pt idx="16">
                <c:v>17.000000</c:v>
              </c:pt>
              <c:pt idx="17">
                <c:v>18.000000</c:v>
              </c:pt>
              <c:pt idx="18">
                <c:v>19.000000</c:v>
              </c:pt>
              <c:pt idx="19">
                <c:v>20.000000</c:v>
              </c:pt>
              <c:pt idx="20">
                <c:v>21.000000</c:v>
              </c:pt>
              <c:pt idx="21">
                <c:v>22.000000</c:v>
              </c:pt>
              <c:pt idx="22">
                <c:v>23.000000</c:v>
              </c:pt>
              <c:pt idx="23">
                <c:v>24.000000</c:v>
              </c:pt>
              <c:pt idx="24">
                <c:v>25.000000</c:v>
              </c:pt>
              <c:pt idx="25">
                <c:v>26.000000</c:v>
              </c:pt>
              <c:pt idx="26">
                <c:v>27.000000</c:v>
              </c:pt>
              <c:pt idx="27">
                <c:v>28.000000</c:v>
              </c:pt>
              <c:pt idx="28">
                <c:v>29.000000</c:v>
              </c:pt>
              <c:pt idx="29">
                <c:v>30.000000</c:v>
              </c:pt>
              <c:pt idx="30">
                <c:v>31.000000</c:v>
              </c:pt>
              <c:pt idx="31">
                <c:v>32.000000</c:v>
              </c:pt>
              <c:pt idx="32">
                <c:v>33.000000</c:v>
              </c:pt>
              <c:pt idx="33">
                <c:v>34.000000</c:v>
              </c:pt>
              <c:pt idx="34">
                <c:v>35.000000</c:v>
              </c:pt>
              <c:pt idx="35">
                <c:v>36.000000</c:v>
              </c:pt>
              <c:pt idx="36">
                <c:v>37.000000</c:v>
              </c:pt>
              <c:pt idx="37">
                <c:v>38.000000</c:v>
              </c:pt>
              <c:pt idx="38">
                <c:v>39.000000</c:v>
              </c:pt>
              <c:pt idx="39">
                <c:v>40.000000</c:v>
              </c:pt>
              <c:pt idx="40">
                <c:v>41.000000</c:v>
              </c:pt>
              <c:pt idx="41">
                <c:v>42.000000</c:v>
              </c:pt>
              <c:pt idx="42">
                <c:v>43.000000</c:v>
              </c:pt>
              <c:pt idx="43">
                <c:v>44.000000</c:v>
              </c:pt>
              <c:pt idx="44">
                <c:v>45.000000</c:v>
              </c:pt>
              <c:pt idx="45">
                <c:v>46.000000</c:v>
              </c:pt>
              <c:pt idx="46">
                <c:v>47.000000</c:v>
              </c:pt>
              <c:pt idx="47">
                <c:v>48.000000</c:v>
              </c:pt>
              <c:pt idx="48">
                <c:v>49.000000</c:v>
              </c:pt>
              <c:pt idx="49">
                <c:v>50.000000</c:v>
              </c:pt>
              <c:pt idx="50">
                <c:v>51.000000</c:v>
              </c:pt>
              <c:pt idx="51">
                <c:v>52.000000</c:v>
              </c:pt>
              <c:pt idx="52">
                <c:v>53.000000</c:v>
              </c:pt>
              <c:pt idx="53">
                <c:v>54.000000</c:v>
              </c:pt>
              <c:pt idx="54">
                <c:v>55.000000</c:v>
              </c:pt>
              <c:pt idx="55">
                <c:v>56.000000</c:v>
              </c:pt>
              <c:pt idx="56">
                <c:v>57.000000</c:v>
              </c:pt>
              <c:pt idx="57">
                <c:v>58.000000</c:v>
              </c:pt>
              <c:pt idx="58">
                <c:v>59.000000</c:v>
              </c:pt>
              <c:pt idx="59">
                <c:v>60.000000</c:v>
              </c:pt>
              <c:pt idx="60">
                <c:v>61.000000</c:v>
              </c:pt>
              <c:pt idx="61">
                <c:v>62.000000</c:v>
              </c:pt>
              <c:pt idx="62">
                <c:v>63.000000</c:v>
              </c:pt>
              <c:pt idx="63">
                <c:v>64.000000</c:v>
              </c:pt>
              <c:pt idx="64">
                <c:v>65.000000</c:v>
              </c:pt>
              <c:pt idx="65">
                <c:v>66.000000</c:v>
              </c:pt>
              <c:pt idx="66">
                <c:v>67.000000</c:v>
              </c:pt>
              <c:pt idx="67">
                <c:v>68.000000</c:v>
              </c:pt>
              <c:pt idx="68">
                <c:v>69.000000</c:v>
              </c:pt>
              <c:pt idx="69">
                <c:v>70.000000</c:v>
              </c:pt>
              <c:pt idx="70">
                <c:v>71.000000</c:v>
              </c:pt>
              <c:pt idx="71">
                <c:v>72.000000</c:v>
              </c:pt>
              <c:pt idx="72">
                <c:v>73.000000</c:v>
              </c:pt>
              <c:pt idx="73">
                <c:v>74.000000</c:v>
              </c:pt>
              <c:pt idx="74">
                <c:v>75.000000</c:v>
              </c:pt>
              <c:pt idx="75">
                <c:v>76.000000</c:v>
              </c:pt>
              <c:pt idx="76">
                <c:v>77.000000</c:v>
              </c:pt>
              <c:pt idx="77">
                <c:v>78.000000</c:v>
              </c:pt>
              <c:pt idx="78">
                <c:v>79.000000</c:v>
              </c:pt>
              <c:pt idx="79">
                <c:v>80.000000</c:v>
              </c:pt>
              <c:pt idx="80">
                <c:v>81.000000</c:v>
              </c:pt>
              <c:pt idx="81">
                <c:v>82.000000</c:v>
              </c:pt>
              <c:pt idx="82">
                <c:v>83.000000</c:v>
              </c:pt>
              <c:pt idx="83">
                <c:v>84.000000</c:v>
              </c:pt>
              <c:pt idx="84">
                <c:v>85.000000</c:v>
              </c:pt>
              <c:pt idx="85">
                <c:v>86.000000</c:v>
              </c:pt>
              <c:pt idx="86">
                <c:v>87.000000</c:v>
              </c:pt>
              <c:pt idx="87">
                <c:v>88.000000</c:v>
              </c:pt>
              <c:pt idx="88">
                <c:v>89.000000</c:v>
              </c:pt>
              <c:pt idx="89">
                <c:v>90.000000</c:v>
              </c:pt>
              <c:pt idx="90">
                <c:v>91.000000</c:v>
              </c:pt>
              <c:pt idx="91">
                <c:v>92.000000</c:v>
              </c:pt>
              <c:pt idx="92">
                <c:v>93.000000</c:v>
              </c:pt>
              <c:pt idx="93">
                <c:v>94.000000</c:v>
              </c:pt>
              <c:pt idx="94">
                <c:v>95.000000</c:v>
              </c:pt>
              <c:pt idx="95">
                <c:v>96.000000</c:v>
              </c:pt>
              <c:pt idx="96">
                <c:v>97.000000</c:v>
              </c:pt>
              <c:pt idx="97">
                <c:v>98.000000</c:v>
              </c:pt>
              <c:pt idx="98">
                <c:v>99.000000</c:v>
              </c:pt>
              <c:pt idx="99">
                <c:v>100.000000</c:v>
              </c:pt>
              <c:pt idx="100">
                <c:v>101.000000</c:v>
              </c:pt>
              <c:pt idx="101">
                <c:v>102.000000</c:v>
              </c:pt>
              <c:pt idx="102">
                <c:v>103.000000</c:v>
              </c:pt>
              <c:pt idx="103">
                <c:v>104.000000</c:v>
              </c:pt>
              <c:pt idx="104">
                <c:v>105.000000</c:v>
              </c:pt>
              <c:pt idx="105">
                <c:v>106.000000</c:v>
              </c:pt>
              <c:pt idx="106">
                <c:v>107.000000</c:v>
              </c:pt>
              <c:pt idx="107">
                <c:v>108.000000</c:v>
              </c:pt>
              <c:pt idx="108">
                <c:v>109.000000</c:v>
              </c:pt>
              <c:pt idx="109">
                <c:v>110.000000</c:v>
              </c:pt>
              <c:pt idx="110">
                <c:v>111.000000</c:v>
              </c:pt>
              <c:pt idx="111">
                <c:v>112.000000</c:v>
              </c:pt>
              <c:pt idx="112">
                <c:v>113.000000</c:v>
              </c:pt>
              <c:pt idx="113">
                <c:v>114.000000</c:v>
              </c:pt>
              <c:pt idx="114">
                <c:v>115.000000</c:v>
              </c:pt>
              <c:pt idx="115">
                <c:v>116.000000</c:v>
              </c:pt>
              <c:pt idx="116">
                <c:v>117.000000</c:v>
              </c:pt>
              <c:pt idx="117">
                <c:v>118.000000</c:v>
              </c:pt>
              <c:pt idx="118">
                <c:v>119.000000</c:v>
              </c:pt>
              <c:pt idx="119">
                <c:v>120.000000</c:v>
              </c:pt>
              <c:pt idx="120">
                <c:v>121.000000</c:v>
              </c:pt>
              <c:pt idx="121">
                <c:v>122.000000</c:v>
              </c:pt>
              <c:pt idx="122">
                <c:v>123.000000</c:v>
              </c:pt>
              <c:pt idx="123">
                <c:v>124.000000</c:v>
              </c:pt>
              <c:pt idx="124">
                <c:v>125.000000</c:v>
              </c:pt>
              <c:pt idx="125">
                <c:v>126.000000</c:v>
              </c:pt>
              <c:pt idx="126">
                <c:v>127.000000</c:v>
              </c:pt>
              <c:pt idx="127">
                <c:v>128.000000</c:v>
              </c:pt>
              <c:pt idx="128">
                <c:v>129.000000</c:v>
              </c:pt>
              <c:pt idx="129">
                <c:v>130.000000</c:v>
              </c:pt>
              <c:pt idx="130">
                <c:v>131.000000</c:v>
              </c:pt>
              <c:pt idx="131">
                <c:v>132.000000</c:v>
              </c:pt>
              <c:pt idx="132">
                <c:v>133.000000</c:v>
              </c:pt>
              <c:pt idx="133">
                <c:v>134.000000</c:v>
              </c:pt>
              <c:pt idx="134">
                <c:v>135.000000</c:v>
              </c:pt>
              <c:pt idx="135">
                <c:v>136.000000</c:v>
              </c:pt>
              <c:pt idx="136">
                <c:v>137.000000</c:v>
              </c:pt>
              <c:pt idx="137">
                <c:v>138.000000</c:v>
              </c:pt>
              <c:pt idx="138">
                <c:v>139.000000</c:v>
              </c:pt>
              <c:pt idx="139">
                <c:v>140.000000</c:v>
              </c:pt>
              <c:pt idx="140">
                <c:v>141.000000</c:v>
              </c:pt>
            </c:numLit>
          </c:xVal>
          <c:yVal>
            <c:numRef>
              <c:f>'Sheet 1'!$T$22:$T$162</c:f>
              <c:numCache>
                <c:ptCount val="141"/>
                <c:pt idx="0">
                  <c:v>0.932342</c:v>
                </c:pt>
                <c:pt idx="1">
                  <c:v>0.845662</c:v>
                </c:pt>
                <c:pt idx="2">
                  <c:v>0.770531</c:v>
                </c:pt>
                <c:pt idx="3">
                  <c:v>0.704985</c:v>
                </c:pt>
                <c:pt idx="4">
                  <c:v>0.647460</c:v>
                </c:pt>
                <c:pt idx="5">
                  <c:v>0.596699</c:v>
                </c:pt>
                <c:pt idx="6">
                  <c:v>0.551682</c:v>
                </c:pt>
                <c:pt idx="7">
                  <c:v>0.511573</c:v>
                </c:pt>
                <c:pt idx="8">
                  <c:v>0.475685</c:v>
                </c:pt>
                <c:pt idx="9">
                  <c:v>0.443445</c:v>
                </c:pt>
                <c:pt idx="10">
                  <c:v>0.414374</c:v>
                </c:pt>
                <c:pt idx="11">
                  <c:v>0.388072</c:v>
                </c:pt>
                <c:pt idx="12">
                  <c:v>0.364196</c:v>
                </c:pt>
                <c:pt idx="13">
                  <c:v>0.342458</c:v>
                </c:pt>
                <c:pt idx="14">
                  <c:v>0.322610</c:v>
                </c:pt>
                <c:pt idx="15">
                  <c:v>0.304438</c:v>
                </c:pt>
                <c:pt idx="16">
                  <c:v>0.287760</c:v>
                </c:pt>
                <c:pt idx="17">
                  <c:v>0.272416</c:v>
                </c:pt>
                <c:pt idx="18">
                  <c:v>0.258267</c:v>
                </c:pt>
                <c:pt idx="19">
                  <c:v>0.245192</c:v>
                </c:pt>
                <c:pt idx="20">
                  <c:v>0.233086</c:v>
                </c:pt>
                <c:pt idx="21">
                  <c:v>0.221854</c:v>
                </c:pt>
                <c:pt idx="22">
                  <c:v>0.211415</c:v>
                </c:pt>
                <c:pt idx="23">
                  <c:v>0.201697</c:v>
                </c:pt>
                <c:pt idx="24">
                  <c:v>0.192633</c:v>
                </c:pt>
                <c:pt idx="25">
                  <c:v>0.184166</c:v>
                </c:pt>
                <c:pt idx="26">
                  <c:v>0.176246</c:v>
                </c:pt>
                <c:pt idx="27">
                  <c:v>0.168826</c:v>
                </c:pt>
                <c:pt idx="28">
                  <c:v>0.161865</c:v>
                </c:pt>
                <c:pt idx="29">
                  <c:v>0.155326</c:v>
                </c:pt>
                <c:pt idx="30">
                  <c:v>0.149175</c:v>
                </c:pt>
                <c:pt idx="31">
                  <c:v>0.143382</c:v>
                </c:pt>
                <c:pt idx="32">
                  <c:v>0.137920</c:v>
                </c:pt>
                <c:pt idx="33">
                  <c:v>0.132765</c:v>
                </c:pt>
                <c:pt idx="34">
                  <c:v>0.127893</c:v>
                </c:pt>
                <c:pt idx="35">
                  <c:v>0.123285</c:v>
                </c:pt>
                <c:pt idx="36">
                  <c:v>0.118921</c:v>
                </c:pt>
                <c:pt idx="37">
                  <c:v>0.114785</c:v>
                </c:pt>
                <c:pt idx="38">
                  <c:v>0.110861</c:v>
                </c:pt>
                <c:pt idx="39">
                  <c:v>0.107135</c:v>
                </c:pt>
                <c:pt idx="40">
                  <c:v>0.103594</c:v>
                </c:pt>
                <c:pt idx="41">
                  <c:v>0.100225</c:v>
                </c:pt>
                <c:pt idx="42">
                  <c:v>0.097018</c:v>
                </c:pt>
                <c:pt idx="43">
                  <c:v>0.093962</c:v>
                </c:pt>
                <c:pt idx="44">
                  <c:v>0.091049</c:v>
                </c:pt>
                <c:pt idx="45">
                  <c:v>0.088269</c:v>
                </c:pt>
                <c:pt idx="46">
                  <c:v>0.085615</c:v>
                </c:pt>
                <c:pt idx="47">
                  <c:v>0.083078</c:v>
                </c:pt>
                <c:pt idx="48">
                  <c:v>0.080652</c:v>
                </c:pt>
                <c:pt idx="49">
                  <c:v>0.078332</c:v>
                </c:pt>
                <c:pt idx="50">
                  <c:v>0.076110</c:v>
                </c:pt>
                <c:pt idx="51">
                  <c:v>0.073981</c:v>
                </c:pt>
                <c:pt idx="52">
                  <c:v>0.071940</c:v>
                </c:pt>
                <c:pt idx="53">
                  <c:v>0.069983</c:v>
                </c:pt>
                <c:pt idx="54">
                  <c:v>0.068104</c:v>
                </c:pt>
                <c:pt idx="55">
                  <c:v>0.066300</c:v>
                </c:pt>
                <c:pt idx="56">
                  <c:v>0.064567</c:v>
                </c:pt>
                <c:pt idx="57">
                  <c:v>0.062900</c:v>
                </c:pt>
                <c:pt idx="58">
                  <c:v>0.061298</c:v>
                </c:pt>
                <c:pt idx="59">
                  <c:v>0.059756</c:v>
                </c:pt>
                <c:pt idx="60">
                  <c:v>0.058271</c:v>
                </c:pt>
                <c:pt idx="61">
                  <c:v>0.056841</c:v>
                </c:pt>
                <c:pt idx="62">
                  <c:v>0.055464</c:v>
                </c:pt>
                <c:pt idx="63">
                  <c:v>0.054135</c:v>
                </c:pt>
                <c:pt idx="64">
                  <c:v>0.052854</c:v>
                </c:pt>
                <c:pt idx="65">
                  <c:v>0.051618</c:v>
                </c:pt>
                <c:pt idx="66">
                  <c:v>0.050424</c:v>
                </c:pt>
                <c:pt idx="67">
                  <c:v>0.049272</c:v>
                </c:pt>
                <c:pt idx="68">
                  <c:v>0.048158</c:v>
                </c:pt>
                <c:pt idx="69">
                  <c:v>0.047082</c:v>
                </c:pt>
                <c:pt idx="70">
                  <c:v>0.046042</c:v>
                </c:pt>
                <c:pt idx="71">
                  <c:v>0.045035</c:v>
                </c:pt>
                <c:pt idx="72">
                  <c:v>0.044062</c:v>
                </c:pt>
                <c:pt idx="73">
                  <c:v>0.043119</c:v>
                </c:pt>
                <c:pt idx="74">
                  <c:v>0.042207</c:v>
                </c:pt>
                <c:pt idx="75">
                  <c:v>0.041323</c:v>
                </c:pt>
                <c:pt idx="76">
                  <c:v>0.040466</c:v>
                </c:pt>
                <c:pt idx="77">
                  <c:v>0.039636</c:v>
                </c:pt>
                <c:pt idx="78">
                  <c:v>0.038831</c:v>
                </c:pt>
                <c:pt idx="79">
                  <c:v>0.038051</c:v>
                </c:pt>
                <c:pt idx="80">
                  <c:v>0.037294</c:v>
                </c:pt>
                <c:pt idx="81">
                  <c:v>0.036559</c:v>
                </c:pt>
                <c:pt idx="82">
                  <c:v>0.035846</c:v>
                </c:pt>
                <c:pt idx="83">
                  <c:v>0.035153</c:v>
                </c:pt>
                <c:pt idx="84">
                  <c:v>0.034480</c:v>
                </c:pt>
                <c:pt idx="85">
                  <c:v>0.033826</c:v>
                </c:pt>
                <c:pt idx="86">
                  <c:v>0.033191</c:v>
                </c:pt>
                <c:pt idx="87">
                  <c:v>0.032574</c:v>
                </c:pt>
                <c:pt idx="88">
                  <c:v>0.031973</c:v>
                </c:pt>
                <c:pt idx="89">
                  <c:v>0.031389</c:v>
                </c:pt>
                <c:pt idx="90">
                  <c:v>0.030821</c:v>
                </c:pt>
                <c:pt idx="91">
                  <c:v>0.030268</c:v>
                </c:pt>
                <c:pt idx="92">
                  <c:v>0.029730</c:v>
                </c:pt>
                <c:pt idx="93">
                  <c:v>0.029206</c:v>
                </c:pt>
                <c:pt idx="94">
                  <c:v>0.028696</c:v>
                </c:pt>
                <c:pt idx="95">
                  <c:v>0.028199</c:v>
                </c:pt>
                <c:pt idx="96">
                  <c:v>0.027715</c:v>
                </c:pt>
                <c:pt idx="97">
                  <c:v>0.027244</c:v>
                </c:pt>
                <c:pt idx="98">
                  <c:v>0.026784</c:v>
                </c:pt>
                <c:pt idx="99">
                  <c:v>0.026335</c:v>
                </c:pt>
                <c:pt idx="100">
                  <c:v>0.025898</c:v>
                </c:pt>
                <c:pt idx="101">
                  <c:v>0.025472</c:v>
                </c:pt>
                <c:pt idx="102">
                  <c:v>0.025056</c:v>
                </c:pt>
                <c:pt idx="103">
                  <c:v>0.024650</c:v>
                </c:pt>
                <c:pt idx="104">
                  <c:v>0.024254</c:v>
                </c:pt>
                <c:pt idx="105">
                  <c:v>0.023868</c:v>
                </c:pt>
                <c:pt idx="106">
                  <c:v>0.023491</c:v>
                </c:pt>
                <c:pt idx="107">
                  <c:v>0.023122</c:v>
                </c:pt>
                <c:pt idx="108">
                  <c:v>0.022762</c:v>
                </c:pt>
                <c:pt idx="109">
                  <c:v>0.022411</c:v>
                </c:pt>
                <c:pt idx="110">
                  <c:v>0.022067</c:v>
                </c:pt>
                <c:pt idx="111">
                  <c:v>0.021732</c:v>
                </c:pt>
                <c:pt idx="112">
                  <c:v>0.021404</c:v>
                </c:pt>
                <c:pt idx="113">
                  <c:v>0.021083</c:v>
                </c:pt>
                <c:pt idx="114">
                  <c:v>0.020769</c:v>
                </c:pt>
                <c:pt idx="115">
                  <c:v>0.020463</c:v>
                </c:pt>
                <c:pt idx="116">
                  <c:v>0.020163</c:v>
                </c:pt>
                <c:pt idx="117">
                  <c:v>0.019870</c:v>
                </c:pt>
                <c:pt idx="118">
                  <c:v>0.019583</c:v>
                </c:pt>
                <c:pt idx="119">
                  <c:v>0.019302</c:v>
                </c:pt>
                <c:pt idx="120">
                  <c:v>0.019027</c:v>
                </c:pt>
                <c:pt idx="121">
                  <c:v>0.018758</c:v>
                </c:pt>
                <c:pt idx="122">
                  <c:v>0.018495</c:v>
                </c:pt>
                <c:pt idx="123">
                  <c:v>0.018237</c:v>
                </c:pt>
                <c:pt idx="124">
                  <c:v>0.017985</c:v>
                </c:pt>
                <c:pt idx="125">
                  <c:v>0.017738</c:v>
                </c:pt>
                <c:pt idx="126">
                  <c:v>0.017496</c:v>
                </c:pt>
                <c:pt idx="127">
                  <c:v>0.017258</c:v>
                </c:pt>
                <c:pt idx="128">
                  <c:v>0.017026</c:v>
                </c:pt>
                <c:pt idx="129">
                  <c:v>0.016798</c:v>
                </c:pt>
                <c:pt idx="130">
                  <c:v>0.016575</c:v>
                </c:pt>
                <c:pt idx="131">
                  <c:v>0.016356</c:v>
                </c:pt>
                <c:pt idx="132">
                  <c:v>0.016142</c:v>
                </c:pt>
                <c:pt idx="133">
                  <c:v>0.015931</c:v>
                </c:pt>
                <c:pt idx="134">
                  <c:v>0.015725</c:v>
                </c:pt>
                <c:pt idx="135">
                  <c:v>0.015523</c:v>
                </c:pt>
                <c:pt idx="136">
                  <c:v>0.015324</c:v>
                </c:pt>
                <c:pt idx="137">
                  <c:v>0.015130</c:v>
                </c:pt>
                <c:pt idx="138">
                  <c:v>0.014939</c:v>
                </c:pt>
                <c:pt idx="139">
                  <c:v>0.014752</c:v>
                </c:pt>
                <c:pt idx="140">
                  <c:v>0.014568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6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600" u="none">
                    <a:solidFill>
                      <a:srgbClr val="000000"/>
                    </a:solidFill>
                    <a:latin typeface="Helvetica Neue"/>
                  </a:rPr>
                  <a:t>Velocity in ft/s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40"/>
        <c:minorUnit val="2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5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500" u="none">
                    <a:solidFill>
                      <a:srgbClr val="000000"/>
                    </a:solidFill>
                    <a:latin typeface="Helvetica Neue"/>
                  </a:rPr>
                  <a:t>Drag force in lbs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35"/>
        <c:minorUnit val="0.1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130221</xdr:colOff>
      <xdr:row>25</xdr:row>
      <xdr:rowOff>126409</xdr:rowOff>
    </xdr:from>
    <xdr:to>
      <xdr:col>4</xdr:col>
      <xdr:colOff>942472</xdr:colOff>
      <xdr:row>41</xdr:row>
      <xdr:rowOff>170922</xdr:rowOff>
    </xdr:to>
    <xdr:graphicFrame>
      <xdr:nvGraphicFramePr>
        <xdr:cNvPr id="2" name="Chart 4"/>
        <xdr:cNvGraphicFramePr/>
      </xdr:nvGraphicFramePr>
      <xdr:xfrm>
        <a:off x="130221" y="8436019"/>
        <a:ext cx="7987752" cy="50432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T165"/>
  <sheetViews>
    <sheetView workbookViewId="0" defaultGridColor="0" colorId="8"/>
  </sheetViews>
  <sheetFormatPr defaultColWidth="16.3333" defaultRowHeight="19.9" customHeight="1" outlineLevelRow="0" outlineLevelCol="0"/>
  <cols>
    <col min="1" max="1" width="45.5" style="2" customWidth="1"/>
    <col min="2" max="2" width="16" style="2" customWidth="1"/>
    <col min="3" max="5" width="16.3516" style="2" customWidth="1"/>
    <col min="6" max="6" width="25.6719" style="2" customWidth="1"/>
    <col min="7" max="7" width="18.6719" style="2" customWidth="1"/>
    <col min="8" max="8" width="27.5" style="2" customWidth="1"/>
    <col min="9" max="9" width="38.1719" style="2" customWidth="1"/>
    <col min="10" max="10" width="28.6719" style="2" customWidth="1"/>
    <col min="11" max="11" width="28.8516" style="2" customWidth="1"/>
    <col min="12" max="12" width="28.5" style="2" customWidth="1"/>
    <col min="13" max="13" width="29.5" style="2" customWidth="1"/>
    <col min="14" max="14" width="29" style="2" customWidth="1"/>
    <col min="15" max="15" width="27.6719" style="2" customWidth="1"/>
    <col min="16" max="16" width="32.1719" style="2" customWidth="1"/>
    <col min="17" max="17" width="30" style="2" customWidth="1"/>
    <col min="18" max="18" width="27.3516" style="2" customWidth="1"/>
    <col min="19" max="19" width="29.5" style="2" customWidth="1"/>
    <col min="20" max="20" width="26" style="2" customWidth="1"/>
    <col min="21" max="254" width="16.3516" style="2" customWidth="1"/>
    <col min="255" max="256" width="16.3516" style="1" customWidth="1"/>
  </cols>
  <sheetData>
    <row r="1" s="3" customFormat="1" ht="44.1" customHeight="1">
      <c r="A1" t="s" s="4">
        <v>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="3" customFormat="1" ht="25.5" customHeight="1">
      <c r="A2" s="5"/>
      <c r="B2" s="5"/>
      <c r="C2" s="5"/>
      <c r="D2" s="5"/>
      <c r="E2" s="5"/>
      <c r="F2" t="s" s="6">
        <v>1</v>
      </c>
      <c r="G2" t="s" s="6">
        <v>2</v>
      </c>
      <c r="H2" t="s" s="6">
        <v>3</v>
      </c>
      <c r="I2" t="s" s="6">
        <v>4</v>
      </c>
      <c r="J2" t="s" s="6">
        <v>5</v>
      </c>
      <c r="K2" t="s" s="6">
        <v>6</v>
      </c>
      <c r="L2" t="s" s="6">
        <v>7</v>
      </c>
      <c r="M2" t="s" s="6">
        <v>8</v>
      </c>
      <c r="N2" t="s" s="6">
        <v>9</v>
      </c>
      <c r="O2" t="s" s="6">
        <v>10</v>
      </c>
      <c r="P2" t="s" s="6">
        <v>11</v>
      </c>
      <c r="Q2" t="s" s="6">
        <v>12</v>
      </c>
      <c r="R2" t="s" s="6">
        <v>13</v>
      </c>
      <c r="S2" t="s" s="7">
        <v>14</v>
      </c>
      <c r="T2" t="s" s="7">
        <v>15</v>
      </c>
    </row>
    <row r="3" s="3" customFormat="1" ht="25.5" customHeight="1">
      <c r="A3" t="s" s="6">
        <v>16</v>
      </c>
      <c r="B3" s="5"/>
      <c r="C3" s="5"/>
      <c r="D3" s="5"/>
      <c r="E3" s="5"/>
      <c r="F3" s="8">
        <f>G3/3.281</f>
        <v>0.3047851264858275</v>
      </c>
      <c r="G3" s="8">
        <v>1</v>
      </c>
      <c r="H3" s="8">
        <f>(B$13*G3*C$6)/B$14</f>
        <v>0.06192959582790091</v>
      </c>
      <c r="I3" s="8">
        <f>0.074/POWER(H3,0.2)</f>
        <v>0.1290779533348133</v>
      </c>
      <c r="J3" s="8">
        <f>F3/343</f>
        <v>0.0008885863745942491</v>
      </c>
      <c r="K3" s="8">
        <f>(1-J3*J3)^0.5</f>
        <v>0.9999996052070496</v>
      </c>
      <c r="L3" s="8">
        <f t="shared" si="5" ref="L3:L162">C$8/C$7</f>
        <v>2.04384133611691</v>
      </c>
      <c r="M3" s="8">
        <f>B$20*I3*L3</f>
        <v>0.03297685707588264</v>
      </c>
      <c r="N3" s="8">
        <f>I3*B$20*K3*L3*(M3/0.004)^0.4</f>
        <v>0.07667765080420967</v>
      </c>
      <c r="O3" s="8">
        <f>(2*C$11)/(B$15*G3*G3*C$7)</f>
        <v>1936.260023955344</v>
      </c>
      <c r="P3" s="8">
        <f>B$23*O3*O3</f>
        <v>163779.2519239668</v>
      </c>
      <c r="Q3" s="8">
        <f>N3+P3</f>
        <v>163779.3286016176</v>
      </c>
      <c r="R3" s="8">
        <f>0.5*B$15*G3*G3*C$7*Q3</f>
        <v>372.9370285347512</v>
      </c>
      <c r="S3" s="8">
        <f>0.5*B$15*G3*G3*C$7*N3</f>
        <v>0.0001746003936522719</v>
      </c>
      <c r="T3" s="8">
        <f>0.5*B$15*G3*G3*C$7*P3</f>
        <v>372.9368539343575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="3" customFormat="1" ht="25.5" customHeight="1">
      <c r="A4" s="9"/>
      <c r="B4" t="s" s="10">
        <v>17</v>
      </c>
      <c r="C4" t="s" s="10">
        <v>18</v>
      </c>
      <c r="D4" s="5"/>
      <c r="E4" s="5"/>
      <c r="F4" s="8">
        <f>G4/3.281</f>
        <v>0.6095702529716549</v>
      </c>
      <c r="G4" s="8">
        <v>2</v>
      </c>
      <c r="H4" s="8">
        <f>(B$13*G4*C$6)/B$14</f>
        <v>0.1238591916558018</v>
      </c>
      <c r="I4" s="8">
        <f>0.074/POWER(H4,0.2)</f>
        <v>0.1123688849847326</v>
      </c>
      <c r="J4" s="8">
        <f>F4/343</f>
        <v>0.001777172749188498</v>
      </c>
      <c r="K4" s="8">
        <f>(1-J4*J4)^0.5</f>
        <v>0.9999984208272629</v>
      </c>
      <c r="L4" s="8">
        <f t="shared" si="5"/>
        <v>2.04384133611691</v>
      </c>
      <c r="M4" s="8">
        <f>B$20*I4*L4</f>
        <v>0.0287080215031454</v>
      </c>
      <c r="N4" s="8">
        <f>I4*B$20*K4*L4*(M4/0.004)^0.4</f>
        <v>0.0631509496327004</v>
      </c>
      <c r="O4" s="8">
        <f>(2*C$11)/(B$15*G4*G4*C$7)</f>
        <v>484.065005988836</v>
      </c>
      <c r="P4" s="8">
        <f>B$23*O4*O4</f>
        <v>10236.203245247927</v>
      </c>
      <c r="Q4" s="8">
        <f>N4+P4</f>
        <v>10236.266396197560</v>
      </c>
      <c r="R4" s="8">
        <f>0.5*B$15*G4*G4*C$7*Q4</f>
        <v>93.23478868017142</v>
      </c>
      <c r="S4" s="8">
        <f>0.5*B$15*G4*G4*C$7*N4</f>
        <v>0.0005751965820412922</v>
      </c>
      <c r="T4" s="8">
        <f>0.5*B$15*G4*G4*C$7*P4</f>
        <v>93.23421348358939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="3" customFormat="1" ht="25.5" customHeight="1">
      <c r="A5" t="s" s="6">
        <v>19</v>
      </c>
      <c r="B5" s="8">
        <v>46</v>
      </c>
      <c r="C5" s="8">
        <v>3.83</v>
      </c>
      <c r="D5" s="5"/>
      <c r="E5" s="5"/>
      <c r="F5" s="8">
        <f>G5/3.281</f>
        <v>0.9143553794574825</v>
      </c>
      <c r="G5" s="8">
        <v>3</v>
      </c>
      <c r="H5" s="8">
        <f>(B$13*G5*C$6)/B$14</f>
        <v>0.1857887874837027</v>
      </c>
      <c r="I5" s="8">
        <f>0.074/POWER(H5,0.2)</f>
        <v>0.1036162378488022</v>
      </c>
      <c r="J5" s="8">
        <f>F5/343</f>
        <v>0.002665759123782748</v>
      </c>
      <c r="K5" s="8">
        <f>(1-J5*J5)^0.5</f>
        <v>0.9999964468578345</v>
      </c>
      <c r="L5" s="8">
        <f t="shared" si="5"/>
        <v>2.04384133611691</v>
      </c>
      <c r="M5" s="8">
        <f>B$20*I5*L5</f>
        <v>0.02647189375103794</v>
      </c>
      <c r="N5" s="8">
        <f>I5*B$20*K5*L5*(M5/0.004)^0.4</f>
        <v>0.05637330225560509</v>
      </c>
      <c r="O5" s="8">
        <f>(2*C$11)/(B$15*G5*G5*C$7)</f>
        <v>215.1400026617049</v>
      </c>
      <c r="P5" s="8">
        <f>B$23*O5*O5</f>
        <v>2021.966073135393</v>
      </c>
      <c r="Q5" s="8">
        <f>N5+P5</f>
        <v>2022.022446437649</v>
      </c>
      <c r="R5" s="8">
        <f>0.5*B$15*G5*G5*C$7*Q5</f>
        <v>41.43858350862839</v>
      </c>
      <c r="S5" s="8">
        <f>0.5*B$15*G5*G5*C$7*N5</f>
        <v>0.00115529369977648</v>
      </c>
      <c r="T5" s="8">
        <f>0.5*B$15*G5*G5*C$7*P5</f>
        <v>41.43742821492862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="3" customFormat="1" ht="25.5" customHeight="1">
      <c r="A6" t="s" s="6">
        <v>20</v>
      </c>
      <c r="B6" s="8">
        <v>6</v>
      </c>
      <c r="C6" s="8">
        <v>0.5</v>
      </c>
      <c r="D6" s="5"/>
      <c r="E6" s="5"/>
      <c r="F6" s="8">
        <f>G6/3.281</f>
        <v>1.21914050594331</v>
      </c>
      <c r="G6" s="8">
        <v>4</v>
      </c>
      <c r="H6" s="8">
        <f>(B$13*G6*C$6)/B$14</f>
        <v>0.2477183833116036</v>
      </c>
      <c r="I6" s="8">
        <f>0.074/POWER(H6,0.2)</f>
        <v>0.09782279612041633</v>
      </c>
      <c r="J6" s="8">
        <f>F6/343</f>
        <v>0.003554345498376996</v>
      </c>
      <c r="K6" s="8">
        <f>(1-J6*J6)^0.5</f>
        <v>0.9999936832940887</v>
      </c>
      <c r="L6" s="8">
        <f t="shared" si="5"/>
        <v>2.04384133611691</v>
      </c>
      <c r="M6" s="8">
        <f>B$20*I6*L6</f>
        <v>0.02499178429068048</v>
      </c>
      <c r="N6" s="8">
        <f>I6*B$20*K6*L6*(M6/0.004)^0.4</f>
        <v>0.05201030844729089</v>
      </c>
      <c r="O6" s="8">
        <f>(2*C$11)/(B$15*G6*G6*C$7)</f>
        <v>121.016251497209</v>
      </c>
      <c r="P6" s="8">
        <f>B$23*O6*O6</f>
        <v>639.7627028279954</v>
      </c>
      <c r="Q6" s="8">
        <f>N6+P6</f>
        <v>639.8147131364427</v>
      </c>
      <c r="R6" s="8">
        <f>0.5*B$15*G6*G6*C$7*Q6</f>
        <v>23.31044826887268</v>
      </c>
      <c r="S6" s="8">
        <f>0.5*B$15*G6*G6*C$7*N6</f>
        <v>0.00189489797533015</v>
      </c>
      <c r="T6" s="8">
        <f>0.5*B$15*G6*G6*C$7*P6</f>
        <v>23.30855337089735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="3" customFormat="1" ht="25.5" customHeight="1">
      <c r="A7" t="s" s="6">
        <v>21</v>
      </c>
      <c r="B7" s="8">
        <v>276</v>
      </c>
      <c r="C7" s="8">
        <v>1.916</v>
      </c>
      <c r="D7" s="5"/>
      <c r="E7" s="5"/>
      <c r="F7" s="8">
        <f>G7/3.281</f>
        <v>1.523925632429137</v>
      </c>
      <c r="G7" s="8">
        <v>5</v>
      </c>
      <c r="H7" s="8">
        <f>(B$13*G7*C$6)/B$14</f>
        <v>0.3096479791395046</v>
      </c>
      <c r="I7" s="8">
        <f>0.074/POWER(H7,0.2)</f>
        <v>0.09355307560621129</v>
      </c>
      <c r="J7" s="8">
        <f>F7/343</f>
        <v>0.004442931872971246</v>
      </c>
      <c r="K7" s="8">
        <f>(1-J7*J7)^0.5</f>
        <v>0.9999901301294789</v>
      </c>
      <c r="L7" s="8">
        <f t="shared" si="5"/>
        <v>2.04384133611691</v>
      </c>
      <c r="M7" s="8">
        <f>B$20*I7*L7</f>
        <v>0.02390095538060565</v>
      </c>
      <c r="N7" s="8">
        <f>I7*B$20*K7*L7*(M7/0.004)^0.4</f>
        <v>0.04885995724334793</v>
      </c>
      <c r="O7" s="8">
        <f>(2*C$11)/(B$15*G7*G7*C$7)</f>
        <v>77.45040095821376</v>
      </c>
      <c r="P7" s="8">
        <f>B$23*O7*O7</f>
        <v>262.046803078347</v>
      </c>
      <c r="Q7" s="8">
        <f>N7+P7</f>
        <v>262.0956630355903</v>
      </c>
      <c r="R7" s="8">
        <f>0.5*B$15*G7*G7*C$7*Q7</f>
        <v>14.9202555961896</v>
      </c>
      <c r="S7" s="8">
        <f>0.5*B$15*G7*G7*C$7*N7</f>
        <v>0.002781438815302543</v>
      </c>
      <c r="T7" s="8">
        <f>0.5*B$15*G7*G7*C$7*P7</f>
        <v>14.9174741573743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="3" customFormat="1" ht="25.5" customHeight="1">
      <c r="A8" t="s" s="6">
        <v>22</v>
      </c>
      <c r="B8" s="8">
        <v>563.592</v>
      </c>
      <c r="C8" s="8">
        <v>3.916</v>
      </c>
      <c r="D8" s="5"/>
      <c r="E8" s="5"/>
      <c r="F8" s="8">
        <f>G8/3.281</f>
        <v>1.828710758914965</v>
      </c>
      <c r="G8" s="8">
        <v>6</v>
      </c>
      <c r="H8" s="8">
        <f>(B$13*G8*C$6)/B$14</f>
        <v>0.3715775749674055</v>
      </c>
      <c r="I8" s="8">
        <f>0.074/POWER(H8,0.2)</f>
        <v>0.09020317422589996</v>
      </c>
      <c r="J8" s="8">
        <f>F8/343</f>
        <v>0.005331518247565495</v>
      </c>
      <c r="K8" s="8">
        <f>(1-J8*J8)^0.5</f>
        <v>0.9999857873555883</v>
      </c>
      <c r="L8" s="8">
        <f t="shared" si="5"/>
        <v>2.04384133611691</v>
      </c>
      <c r="M8" s="8">
        <f>B$20*I8*L8</f>
        <v>0.02304512201648123</v>
      </c>
      <c r="N8" s="8">
        <f>I8*B$20*K8*L8*(M8/0.004)^0.4</f>
        <v>0.04642805044448422</v>
      </c>
      <c r="O8" s="8">
        <f>(2*C$11)/(B$15*G8*G8*C$7)</f>
        <v>53.78500066542622</v>
      </c>
      <c r="P8" s="8">
        <f>B$23*O8*O8</f>
        <v>126.3728795709621</v>
      </c>
      <c r="Q8" s="8">
        <f>N8+P8</f>
        <v>126.4193076214066</v>
      </c>
      <c r="R8" s="8">
        <f>0.5*B$15*G8*G8*C$7*Q8</f>
        <v>10.36316297121616</v>
      </c>
      <c r="S8" s="8">
        <f>0.5*B$15*G8*G8*C$7*N8</f>
        <v>0.003805917484004343</v>
      </c>
      <c r="T8" s="8">
        <f>0.5*B$15*G8*G8*C$7*P8</f>
        <v>10.35935705373215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="3" customFormat="1" ht="25.5" customHeight="1">
      <c r="A9" s="9"/>
      <c r="B9" t="s" s="6">
        <v>23</v>
      </c>
      <c r="C9" t="s" s="6">
        <v>24</v>
      </c>
      <c r="D9" s="5"/>
      <c r="E9" s="5"/>
      <c r="F9" s="8">
        <f>G9/3.281</f>
        <v>2.133495885400792</v>
      </c>
      <c r="G9" s="8">
        <v>7</v>
      </c>
      <c r="H9" s="8">
        <f>(B$13*G9*C$6)/B$14</f>
        <v>0.4335071707953064</v>
      </c>
      <c r="I9" s="8">
        <f>0.074/POWER(H9,0.2)</f>
        <v>0.08746462985906751</v>
      </c>
      <c r="J9" s="8">
        <f>F9/343</f>
        <v>0.006220104622159744</v>
      </c>
      <c r="K9" s="8">
        <f>(1-J9*J9)^0.5</f>
        <v>0.9999806549621294</v>
      </c>
      <c r="L9" s="8">
        <f t="shared" si="5"/>
        <v>2.04384133611691</v>
      </c>
      <c r="M9" s="8">
        <f>B$20*I9*L9</f>
        <v>0.02234547824426595</v>
      </c>
      <c r="N9" s="8">
        <f>I9*B$20*K9*L9*(M9/0.004)^0.4</f>
        <v>0.04446651745328614</v>
      </c>
      <c r="O9" s="8">
        <f>(2*C$11)/(B$15*G9*G9*C$7)</f>
        <v>39.51551069296621</v>
      </c>
      <c r="P9" s="8">
        <f>B$23*O9*O9</f>
        <v>68.21293291293914</v>
      </c>
      <c r="Q9" s="8">
        <f>N9+P9</f>
        <v>68.25739943039243</v>
      </c>
      <c r="R9" s="8">
        <f>0.5*B$15*G9*G9*C$7*Q9</f>
        <v>7.615917618449734</v>
      </c>
      <c r="S9" s="8">
        <f>0.5*B$15*G9*G9*C$7*N9</f>
        <v>0.00496141570774223</v>
      </c>
      <c r="T9" s="8">
        <f>0.5*B$15*G9*G9*C$7*P9</f>
        <v>7.610956202741991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="3" customFormat="1" ht="25.5" customHeight="1">
      <c r="A10" t="s" s="6">
        <v>25</v>
      </c>
      <c r="B10" s="8">
        <v>1147</v>
      </c>
      <c r="C10" s="8">
        <v>2.528</v>
      </c>
      <c r="D10" s="5"/>
      <c r="E10" s="5"/>
      <c r="F10" s="8">
        <f>G10/3.281</f>
        <v>2.43828101188662</v>
      </c>
      <c r="G10" s="8">
        <v>8</v>
      </c>
      <c r="H10" s="8">
        <f>(B$13*G10*C$6)/B$14</f>
        <v>0.4954367666232073</v>
      </c>
      <c r="I10" s="8">
        <f>0.074/POWER(H10,0.2)</f>
        <v>0.08515969026583034</v>
      </c>
      <c r="J10" s="8">
        <f>F10/343</f>
        <v>0.007108690996753993</v>
      </c>
      <c r="K10" s="8">
        <f>(1-J10*J10)^0.5</f>
        <v>0.9999747329369441</v>
      </c>
      <c r="L10" s="8">
        <f t="shared" si="5"/>
        <v>2.04384133611691</v>
      </c>
      <c r="M10" s="8">
        <f>B$20*I10*L10</f>
        <v>0.02175661189202711</v>
      </c>
      <c r="N10" s="8">
        <f>I10*B$20*K10*L10*(M10/0.004)^0.4</f>
        <v>0.04283441109460574</v>
      </c>
      <c r="O10" s="8">
        <f>(2*C$11)/(B$15*G10*G10*C$7)</f>
        <v>30.25406287430225</v>
      </c>
      <c r="P10" s="8">
        <f>B$23*O10*O10</f>
        <v>39.98516892674972</v>
      </c>
      <c r="Q10" s="8">
        <f>N10+P10</f>
        <v>40.02800333784432</v>
      </c>
      <c r="R10" s="8">
        <f>0.5*B$15*G10*G10*C$7*Q10</f>
        <v>5.833380708230773</v>
      </c>
      <c r="S10" s="8">
        <f>0.5*B$15*G10*G10*C$7*N10</f>
        <v>0.006242365506436871</v>
      </c>
      <c r="T10" s="8">
        <f>0.5*B$15*G10*G10*C$7*P10</f>
        <v>5.827138342724337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="3" customFormat="1" ht="25.5" customHeight="1">
      <c r="A11" t="s" s="6">
        <v>26</v>
      </c>
      <c r="B11" s="8">
        <v>2000</v>
      </c>
      <c r="C11" s="8">
        <v>4.409</v>
      </c>
      <c r="D11" s="5"/>
      <c r="E11" s="5"/>
      <c r="F11" s="8">
        <f>G11/3.281</f>
        <v>2.743066138372448</v>
      </c>
      <c r="G11" s="8">
        <v>9</v>
      </c>
      <c r="H11" s="8">
        <f>(B$13*G11*C$6)/B$14</f>
        <v>0.5573663624511082</v>
      </c>
      <c r="I11" s="8">
        <f>0.074/POWER(H11,0.2)</f>
        <v>0.08317706059446703</v>
      </c>
      <c r="J11" s="8">
        <f>F11/343</f>
        <v>0.007997277371348243</v>
      </c>
      <c r="K11" s="8">
        <f>(1-J11*J11)^0.5</f>
        <v>0.9999680212660031</v>
      </c>
      <c r="L11" s="8">
        <f t="shared" si="5"/>
        <v>2.04384133611691</v>
      </c>
      <c r="M11" s="8">
        <f>B$20*I11*L11</f>
        <v>0.02125008933245909</v>
      </c>
      <c r="N11" s="8">
        <f>I11*B$20*K11*L11*(M11/0.004)^0.4</f>
        <v>0.04144452621184213</v>
      </c>
      <c r="O11" s="8">
        <f>(2*C$11)/(B$15*G11*G11*C$7)</f>
        <v>23.90444474018943</v>
      </c>
      <c r="P11" s="8">
        <f>B$23*O11*O11</f>
        <v>24.96254411278263</v>
      </c>
      <c r="Q11" s="8">
        <f>N11+P11</f>
        <v>25.00398863899447</v>
      </c>
      <c r="R11" s="8">
        <f>0.5*B$15*G11*G11*C$7*Q11</f>
        <v>4.611802830290422</v>
      </c>
      <c r="S11" s="8">
        <f>0.5*B$15*G11*G11*C$7*N11</f>
        <v>0.007644139742798472</v>
      </c>
      <c r="T11" s="8">
        <f>0.5*B$15*G11*G11*C$7*P11</f>
        <v>4.604158690547624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="3" customFormat="1" ht="25.5" customHeight="1">
      <c r="A12" s="11"/>
      <c r="B12" s="5"/>
      <c r="C12" s="5"/>
      <c r="D12" s="5"/>
      <c r="E12" s="5"/>
      <c r="F12" s="8">
        <f>G12/3.281</f>
        <v>3.047851264858275</v>
      </c>
      <c r="G12" s="8">
        <v>10</v>
      </c>
      <c r="H12" s="8">
        <f>(B$13*G12*C$6)/B$14</f>
        <v>0.6192959582790092</v>
      </c>
      <c r="I12" s="8">
        <f>0.074/POWER(H12,0.2)</f>
        <v>0.08144268266707212</v>
      </c>
      <c r="J12" s="8">
        <f>F12/343</f>
        <v>0.008885863745942493</v>
      </c>
      <c r="K12" s="8">
        <f>(1-J12*J12)^0.5</f>
        <v>0.9999605199334064</v>
      </c>
      <c r="L12" s="8">
        <f t="shared" si="5"/>
        <v>2.04384133611691</v>
      </c>
      <c r="M12" s="8">
        <f>B$20*I12*L12</f>
        <v>0.02080699016990178</v>
      </c>
      <c r="N12" s="8">
        <f>I12*B$20*K12*L12*(M12/0.004)^0.4</f>
        <v>0.04023943034523442</v>
      </c>
      <c r="O12" s="8">
        <f>(2*C$11)/(B$15*G12*G12*C$7)</f>
        <v>19.36260023955344</v>
      </c>
      <c r="P12" s="8">
        <f>B$23*O12*O12</f>
        <v>16.37792519239668</v>
      </c>
      <c r="Q12" s="8">
        <f>N12+P12</f>
        <v>16.41816462274192</v>
      </c>
      <c r="R12" s="8">
        <f>0.5*B$15*G12*G12*C$7*Q12</f>
        <v>3.738531340113986</v>
      </c>
      <c r="S12" s="8">
        <f>0.5*B$15*G12*G12*C$7*N12</f>
        <v>0.0091628007704109</v>
      </c>
      <c r="T12" s="8">
        <f>0.5*B$15*G12*G12*C$7*P12</f>
        <v>3.729368539343576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="3" customFormat="1" ht="25.5" customHeight="1">
      <c r="A13" t="s" s="6">
        <v>27</v>
      </c>
      <c r="B13" s="8">
        <v>0.95</v>
      </c>
      <c r="C13" s="5"/>
      <c r="D13" s="5"/>
      <c r="E13" s="5"/>
      <c r="F13" s="8">
        <f>G13/3.281</f>
        <v>3.352636391344102</v>
      </c>
      <c r="G13" s="8">
        <v>11</v>
      </c>
      <c r="H13" s="8">
        <f>(B$13*G13*C$6)/B$14</f>
        <v>0.68122555410691</v>
      </c>
      <c r="I13" s="8">
        <f>0.074/POWER(H13,0.2)</f>
        <v>0.07990492230622931</v>
      </c>
      <c r="J13" s="8">
        <f>F13/343</f>
        <v>0.009774450120536743</v>
      </c>
      <c r="K13" s="8">
        <f>(1-J13*J13)^0.5</f>
        <v>0.9999522289213826</v>
      </c>
      <c r="L13" s="8">
        <f t="shared" si="5"/>
        <v>2.04384133611691</v>
      </c>
      <c r="M13" s="8">
        <f>B$20*I13*L13</f>
        <v>0.0204141228960852</v>
      </c>
      <c r="N13" s="8">
        <f>I13*B$20*K13*L13*(M13/0.004)^0.4</f>
        <v>0.03917944423663611</v>
      </c>
      <c r="O13" s="8">
        <f>(2*C$11)/(B$15*G13*G13*C$7)</f>
        <v>16.00214895830863</v>
      </c>
      <c r="P13" s="8">
        <f>B$23*O13*O13</f>
        <v>11.1863432773695</v>
      </c>
      <c r="Q13" s="8">
        <f>N13+P13</f>
        <v>11.22552272160613</v>
      </c>
      <c r="R13" s="8">
        <f>0.5*B$15*G13*G13*C$7*Q13</f>
        <v>3.092917695523859</v>
      </c>
      <c r="S13" s="8">
        <f>0.5*B$15*G13*G13*C$7*N13</f>
        <v>0.0107949357357805</v>
      </c>
      <c r="T13" s="8">
        <f>0.5*B$15*G13*G13*C$7*P13</f>
        <v>3.082122759788078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="3" customFormat="1" ht="25.5" customHeight="1">
      <c r="A14" t="s" s="6">
        <v>28</v>
      </c>
      <c r="B14" s="8">
        <v>7.67</v>
      </c>
      <c r="C14" s="5"/>
      <c r="D14" s="5"/>
      <c r="E14" s="5"/>
      <c r="F14" s="8">
        <f>G14/3.281</f>
        <v>3.65742151782993</v>
      </c>
      <c r="G14" s="8">
        <v>12</v>
      </c>
      <c r="H14" s="8">
        <f>(B$13*G14*C$6)/B$14</f>
        <v>0.7431551499348109</v>
      </c>
      <c r="I14" s="8">
        <f>0.074/POWER(H14,0.2)</f>
        <v>0.07852642413345563</v>
      </c>
      <c r="J14" s="8">
        <f>F14/343</f>
        <v>0.01066303649513099</v>
      </c>
      <c r="K14" s="8">
        <f>(1-J14*J14)^0.5</f>
        <v>0.9999431482102887</v>
      </c>
      <c r="L14" s="8">
        <f t="shared" si="5"/>
        <v>2.04384133611691</v>
      </c>
      <c r="M14" s="8">
        <f>B$20*I14*L14</f>
        <v>0.02006194395267565</v>
      </c>
      <c r="N14" s="8">
        <f>I14*B$20*K14*L14*(M14/0.004)^0.4</f>
        <v>0.0382360948482252</v>
      </c>
      <c r="O14" s="8">
        <f>(2*C$11)/(B$15*G14*G14*C$7)</f>
        <v>13.44625016635656</v>
      </c>
      <c r="P14" s="8">
        <f>B$23*O14*O14</f>
        <v>7.898304973185129</v>
      </c>
      <c r="Q14" s="8">
        <f>N14+P14</f>
        <v>7.936541068033354</v>
      </c>
      <c r="R14" s="8">
        <f>0.5*B$15*G14*G14*C$7*Q14</f>
        <v>2.602376806621669</v>
      </c>
      <c r="S14" s="8">
        <f>0.5*B$15*G14*G14*C$7*N14</f>
        <v>0.01253754318863047</v>
      </c>
      <c r="T14" s="8">
        <f>0.5*B$15*G14*G14*C$7*P14</f>
        <v>2.589839263433038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="3" customFormat="1" ht="25.5" customHeight="1">
      <c r="A15" t="s" s="6">
        <v>29</v>
      </c>
      <c r="B15" s="8">
        <v>0.0023769</v>
      </c>
      <c r="C15" s="5"/>
      <c r="D15" s="5"/>
      <c r="E15" s="5"/>
      <c r="F15" s="8">
        <f>G15/3.281</f>
        <v>3.962206644315757</v>
      </c>
      <c r="G15" s="8">
        <v>13</v>
      </c>
      <c r="H15" s="8">
        <f>(B$13*G15*C$6)/B$14</f>
        <v>0.8050847457627118</v>
      </c>
      <c r="I15" s="8">
        <f>0.074/POWER(H15,0.2)</f>
        <v>0.07727933924900494</v>
      </c>
      <c r="J15" s="8">
        <f>F15/343</f>
        <v>0.01155162286972524</v>
      </c>
      <c r="K15" s="8">
        <f>(1-J15*J15)^0.5</f>
        <v>0.9999332777786104</v>
      </c>
      <c r="L15" s="8">
        <f t="shared" si="5"/>
        <v>2.04384133611691</v>
      </c>
      <c r="M15" s="8">
        <f>B$20*I15*L15</f>
        <v>0.01974333849811478</v>
      </c>
      <c r="N15" s="8">
        <f>I15*B$20*K15*L15*(M15/0.004)^0.4</f>
        <v>0.03738831160365922</v>
      </c>
      <c r="O15" s="8">
        <f>(2*C$11)/(B$15*G15*G15*C$7)</f>
        <v>11.45715990506121</v>
      </c>
      <c r="P15" s="8">
        <f>B$23*O15*O15</f>
        <v>5.734366861243193</v>
      </c>
      <c r="Q15" s="8">
        <f>N15+P15</f>
        <v>5.771755172846852</v>
      </c>
      <c r="R15" s="8">
        <f>0.5*B$15*G15*G15*C$7*Q15</f>
        <v>2.221114898277735</v>
      </c>
      <c r="S15" s="8">
        <f>0.5*B$15*G15*G15*C$7*N15</f>
        <v>0.01438795192059012</v>
      </c>
      <c r="T15" s="8">
        <f>0.5*B$15*G15*G15*C$7*P15</f>
        <v>2.206726946357145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="3" customFormat="1" ht="25.5" customHeight="1">
      <c r="A16" t="s" s="6">
        <v>30</v>
      </c>
      <c r="B16" s="8">
        <v>3.737e-07</v>
      </c>
      <c r="C16" s="5"/>
      <c r="D16" s="5"/>
      <c r="E16" s="5"/>
      <c r="F16" s="8">
        <f>G16/3.281</f>
        <v>4.266991770801584</v>
      </c>
      <c r="G16" s="8">
        <v>14</v>
      </c>
      <c r="H16" s="8">
        <f>(B$13*G16*C$6)/B$14</f>
        <v>0.8670143415906127</v>
      </c>
      <c r="I16" s="8">
        <f>0.074/POWER(H16,0.2)</f>
        <v>0.07614238279229824</v>
      </c>
      <c r="J16" s="8">
        <f>F16/343</f>
        <v>0.01244020924431949</v>
      </c>
      <c r="K16" s="8">
        <f>(1-J16*J16)^0.5</f>
        <v>0.9999226176029611</v>
      </c>
      <c r="L16" s="8">
        <f t="shared" si="5"/>
        <v>2.04384133611691</v>
      </c>
      <c r="M16" s="8">
        <f>B$20*I16*L16</f>
        <v>0.01945286867266701</v>
      </c>
      <c r="N16" s="8">
        <f>I16*B$20*K16*L16*(M16/0.004)^0.4</f>
        <v>0.03662009884539261</v>
      </c>
      <c r="O16" s="8">
        <f>(2*C$11)/(B$15*G16*G16*C$7)</f>
        <v>9.878877673241552</v>
      </c>
      <c r="P16" s="8">
        <f>B$23*O16*O16</f>
        <v>4.263308307058696</v>
      </c>
      <c r="Q16" s="8">
        <f>N16+P16</f>
        <v>4.299928405904089</v>
      </c>
      <c r="R16" s="8">
        <f>0.5*B$15*G16*G16*C$7*Q16</f>
        <v>1.91908281170267</v>
      </c>
      <c r="S16" s="8">
        <f>0.5*B$15*G16*G16*C$7*N16</f>
        <v>0.01634376101717199</v>
      </c>
      <c r="T16" s="8">
        <f>0.5*B$15*G16*G16*C$7*P16</f>
        <v>1.902739050685498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="3" customFormat="1" ht="25.5" customHeight="1">
      <c r="A17" t="s" s="6">
        <v>31</v>
      </c>
      <c r="B17" t="s" s="12">
        <v>32</v>
      </c>
      <c r="C17" s="5"/>
      <c r="D17" s="5"/>
      <c r="E17" s="5"/>
      <c r="F17" s="8">
        <f>G17/3.281</f>
        <v>4.571776897287412</v>
      </c>
      <c r="G17" s="8">
        <v>15</v>
      </c>
      <c r="H17" s="8">
        <f>(B$13*G17*C$6)/B$14</f>
        <v>0.9289439374185137</v>
      </c>
      <c r="I17" s="8">
        <f>0.074/POWER(H17,0.2)</f>
        <v>0.07509894201960299</v>
      </c>
      <c r="J17" s="8">
        <f>F17/343</f>
        <v>0.01332879561891374</v>
      </c>
      <c r="K17" s="8">
        <f>(1-J17*J17)^0.5</f>
        <v>0.9999111676580821</v>
      </c>
      <c r="L17" s="8">
        <f t="shared" si="5"/>
        <v>2.04384133611691</v>
      </c>
      <c r="M17" s="8">
        <f>B$20*I17*L17</f>
        <v>0.01918629024978897</v>
      </c>
      <c r="N17" s="8">
        <f>I17*B$20*K17*L17*(M17/0.004)^0.4</f>
        <v>0.03591904957349229</v>
      </c>
      <c r="O17" s="8">
        <f>(2*C$11)/(B$15*G17*G17*C$7)</f>
        <v>8.605600106468195</v>
      </c>
      <c r="P17" s="8">
        <f>B$23*O17*O17</f>
        <v>3.235145717016628</v>
      </c>
      <c r="Q17" s="8">
        <f>N17+P17</f>
        <v>3.271064766590121</v>
      </c>
      <c r="R17" s="8">
        <f>0.5*B$15*G17*G17*C$7*Q17</f>
        <v>1.675899923011272</v>
      </c>
      <c r="S17" s="8">
        <f>0.5*B$15*G17*G17*C$7*N17</f>
        <v>0.01840279441412745</v>
      </c>
      <c r="T17" s="8">
        <f>0.5*B$15*G17*G17*C$7*P17</f>
        <v>1.657497128597144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="3" customFormat="1" ht="25.5" customHeight="1">
      <c r="A18" t="s" s="6">
        <v>33</v>
      </c>
      <c r="B18" t="s" s="12">
        <v>34</v>
      </c>
      <c r="C18" s="5"/>
      <c r="D18" s="5"/>
      <c r="E18" s="5"/>
      <c r="F18" s="8">
        <f>G18/3.281</f>
        <v>4.876562023773239</v>
      </c>
      <c r="G18" s="8">
        <v>16</v>
      </c>
      <c r="H18" s="8">
        <f>(B$13*G18*C$6)/B$14</f>
        <v>0.9908735332464146</v>
      </c>
      <c r="I18" s="8">
        <f>0.074/POWER(H18,0.2)</f>
        <v>0.07413581633104206</v>
      </c>
      <c r="J18" s="8">
        <f>F18/343</f>
        <v>0.01421738199350799</v>
      </c>
      <c r="K18" s="8">
        <f>(1-J18*J18)^0.5</f>
        <v>0.9998989279168423</v>
      </c>
      <c r="L18" s="8">
        <f t="shared" si="5"/>
        <v>2.04384133611691</v>
      </c>
      <c r="M18" s="8">
        <f>B$20*I18*L18</f>
        <v>0.01894023073801936</v>
      </c>
      <c r="N18" s="8">
        <f>I18*B$20*K18*L18*(M18/0.004)^0.4</f>
        <v>0.03527536188764769</v>
      </c>
      <c r="O18" s="8">
        <f>(2*C$11)/(B$15*G18*G18*C$7)</f>
        <v>7.563515718575562</v>
      </c>
      <c r="P18" s="8">
        <f>B$23*O18*O18</f>
        <v>2.499073057921857</v>
      </c>
      <c r="Q18" s="8">
        <f>N18+P18</f>
        <v>2.534348419809505</v>
      </c>
      <c r="R18" s="8">
        <f>0.5*B$15*G18*G18*C$7*Q18</f>
        <v>1.47734765137032</v>
      </c>
      <c r="S18" s="8">
        <f>0.5*B$15*G18*G18*C$7*N18</f>
        <v>0.02056306568923605</v>
      </c>
      <c r="T18" s="8">
        <f>0.5*B$15*G18*G18*C$7*P18</f>
        <v>1.456784585681084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="3" customFormat="1" ht="25.5" customHeight="1">
      <c r="A19" t="s" s="6">
        <v>35</v>
      </c>
      <c r="B19" s="8">
        <v>1</v>
      </c>
      <c r="C19" s="5"/>
      <c r="D19" s="5"/>
      <c r="E19" s="5"/>
      <c r="F19" s="8">
        <f>G19/3.281</f>
        <v>5.181347150259067</v>
      </c>
      <c r="G19" s="8">
        <v>17</v>
      </c>
      <c r="H19" s="8">
        <f>(B$13*G19*C$6)/B$14</f>
        <v>1.052803129074315</v>
      </c>
      <c r="I19" s="8">
        <f>0.074/POWER(H19,0.2)</f>
        <v>0.07324235270081601</v>
      </c>
      <c r="J19" s="8">
        <f>F19/343</f>
        <v>0.01510596836810224</v>
      </c>
      <c r="K19" s="8">
        <f>(1-J19*J19)^0.5</f>
        <v>0.9998858983502377</v>
      </c>
      <c r="L19" s="8">
        <f t="shared" si="5"/>
        <v>2.04384133611691</v>
      </c>
      <c r="M19" s="8">
        <f>B$20*I19*L19</f>
        <v>0.01871196850054772</v>
      </c>
      <c r="N19" s="8">
        <f>I19*B$20*K19*L19*(M19/0.004)^0.4</f>
        <v>0.03468116803295124</v>
      </c>
      <c r="O19" s="8">
        <f>(2*C$11)/(B$15*G19*G19*C$7)</f>
        <v>6.699861674585965</v>
      </c>
      <c r="P19" s="8">
        <f>B$23*O19*O19</f>
        <v>1.960934997473292</v>
      </c>
      <c r="Q19" s="8">
        <f>N19+P19</f>
        <v>1.995616165506243</v>
      </c>
      <c r="R19" s="8">
        <f>0.5*B$15*G19*G19*C$7*Q19</f>
        <v>1.313261691221522</v>
      </c>
      <c r="S19" s="8">
        <f>0.5*B$15*G19*G19*C$7*N19</f>
        <v>0.02282275027218848</v>
      </c>
      <c r="T19" s="8">
        <f>0.5*B$15*G19*G19*C$7*P19</f>
        <v>1.290438940949334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="3" customFormat="1" ht="25.5" customHeight="1">
      <c r="A20" t="s" s="6">
        <v>36</v>
      </c>
      <c r="B20" s="8">
        <v>0.125</v>
      </c>
      <c r="C20" s="5"/>
      <c r="D20" s="5"/>
      <c r="E20" s="5"/>
      <c r="F20" s="8">
        <f>G20/3.281</f>
        <v>5.486132276744895</v>
      </c>
      <c r="G20" s="8">
        <v>18</v>
      </c>
      <c r="H20" s="8">
        <f>(B$13*G20*C$6)/B$14</f>
        <v>1.114732724902216</v>
      </c>
      <c r="I20" s="8">
        <f>0.074/POWER(H20,0.2)</f>
        <v>0.07240983695382912</v>
      </c>
      <c r="J20" s="8">
        <f>F20/343</f>
        <v>0.01599455474269649</v>
      </c>
      <c r="K20" s="8">
        <f>(1-J20*J20)^0.5</f>
        <v>0.9998720789273911</v>
      </c>
      <c r="L20" s="8">
        <f t="shared" si="5"/>
        <v>2.04384133611691</v>
      </c>
      <c r="M20" s="8">
        <f>B$20*I20*L20</f>
        <v>0.01849927723846522</v>
      </c>
      <c r="N20" s="8">
        <f>I20*B$20*K20*L20*(M20/0.004)^0.4</f>
        <v>0.03413006456583875</v>
      </c>
      <c r="O20" s="8">
        <f>(2*C$11)/(B$15*G20*G20*C$7)</f>
        <v>5.976111185047358</v>
      </c>
      <c r="P20" s="8">
        <f>B$23*O20*O20</f>
        <v>1.560159007048915</v>
      </c>
      <c r="Q20" s="8">
        <f>N20+P20</f>
        <v>1.594289071614753</v>
      </c>
      <c r="R20" s="8">
        <f>0.5*B$15*G20*G20*C$7*Q20</f>
        <v>1.176219835791717</v>
      </c>
      <c r="S20" s="8">
        <f>0.5*B$15*G20*G20*C$7*N20</f>
        <v>0.02518016315481094</v>
      </c>
      <c r="T20" s="8">
        <f>0.5*B$15*G20*G20*C$7*P20</f>
        <v>1.151039672636906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="3" customFormat="1" ht="25.5" customHeight="1">
      <c r="A21" t="s" s="6">
        <v>37</v>
      </c>
      <c r="B21" s="8">
        <f>(1+2*B20+100*POWER(B20,4))*1.05</f>
        <v>1.338134765625</v>
      </c>
      <c r="C21" s="5"/>
      <c r="D21" s="5"/>
      <c r="E21" s="5"/>
      <c r="F21" s="8">
        <f>G21/3.281</f>
        <v>5.790917403230722</v>
      </c>
      <c r="G21" s="8">
        <v>19</v>
      </c>
      <c r="H21" s="8">
        <f>(B$13*G21*C$6)/B$14</f>
        <v>1.176662320730117</v>
      </c>
      <c r="I21" s="8">
        <f>0.074/POWER(H21,0.2)</f>
        <v>0.07163105546220583</v>
      </c>
      <c r="J21" s="8">
        <f>F21/343</f>
        <v>0.01688314111729073</v>
      </c>
      <c r="K21" s="8">
        <f>(1-J21*J21)^0.5</f>
        <v>0.9998574696155516</v>
      </c>
      <c r="L21" s="8">
        <f t="shared" si="5"/>
        <v>2.04384133611691</v>
      </c>
      <c r="M21" s="8">
        <f>B$20*I21*L21</f>
        <v>0.01830031401291741</v>
      </c>
      <c r="N21" s="8">
        <f>I21*B$20*K21*L21*(M21/0.004)^0.4</f>
        <v>0.0336167757765739</v>
      </c>
      <c r="O21" s="8">
        <f>(2*C$11)/(B$15*G21*G21*C$7)</f>
        <v>5.363601174391535</v>
      </c>
      <c r="P21" s="8">
        <f>B$23*O21*O21</f>
        <v>1.256737225189853</v>
      </c>
      <c r="Q21" s="8">
        <f>N21+P21</f>
        <v>1.290354000966427</v>
      </c>
      <c r="R21" s="8">
        <f>0.5*B$15*G21*G21*C$7*Q21</f>
        <v>1.060699818141563</v>
      </c>
      <c r="S21" s="8">
        <f>0.5*B$15*G21*G21*C$7*N21</f>
        <v>0.02763374076107149</v>
      </c>
      <c r="T21" s="8">
        <f>0.5*B$15*G21*G21*C$7*P21</f>
        <v>1.033066077380492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="3" customFormat="1" ht="25.5" customHeight="1">
      <c r="A22" t="s" s="6">
        <v>38</v>
      </c>
      <c r="B22" s="8">
        <v>3.14159</v>
      </c>
      <c r="C22" s="5"/>
      <c r="D22" s="5"/>
      <c r="E22" s="5"/>
      <c r="F22" s="8">
        <f>G22/3.281</f>
        <v>6.09570252971655</v>
      </c>
      <c r="G22" s="8">
        <v>20</v>
      </c>
      <c r="H22" s="8">
        <f>(B$13*G22*C$6)/B$14</f>
        <v>1.238591916558018</v>
      </c>
      <c r="I22" s="8">
        <f>0.074/POWER(H22,0.2)</f>
        <v>0.07089997327216713</v>
      </c>
      <c r="J22" s="8">
        <f>F22/343</f>
        <v>0.01777172749188499</v>
      </c>
      <c r="K22" s="8">
        <f>(1-J22*J22)^0.5</f>
        <v>0.9998420703800946</v>
      </c>
      <c r="L22" s="8">
        <f t="shared" si="5"/>
        <v>2.04384133611691</v>
      </c>
      <c r="M22" s="8">
        <f>B$20*I22*L22</f>
        <v>0.01811353701290491</v>
      </c>
      <c r="N22" s="8">
        <f>I22*B$20*K22*L22*(M22/0.004)^0.4</f>
        <v>0.03313690770040416</v>
      </c>
      <c r="O22" s="8">
        <f>(2*C$11)/(B$15*G22*G22*C$7)</f>
        <v>4.84065005988836</v>
      </c>
      <c r="P22" s="8">
        <f>B$23*O22*O22</f>
        <v>1.023620324524793</v>
      </c>
      <c r="Q22" s="8">
        <f>N22+P22</f>
        <v>1.056757232225197</v>
      </c>
      <c r="R22" s="8">
        <f>0.5*B$15*G22*G22*C$7*Q22</f>
        <v>0.9625241608537902</v>
      </c>
      <c r="S22" s="8">
        <f>0.5*B$15*G22*G22*C$7*N22</f>
        <v>0.03018202601789633</v>
      </c>
      <c r="T22" s="8">
        <f>0.5*B$15*G22*G22*C$7*P22</f>
        <v>0.9323421348358939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="3" customFormat="1" ht="25.5" customHeight="1">
      <c r="A23" t="s" s="6">
        <v>39</v>
      </c>
      <c r="B23" s="8">
        <f>1/(B22*B13*B14)</f>
        <v>0.04368491800574714</v>
      </c>
      <c r="C23" s="5"/>
      <c r="D23" s="5"/>
      <c r="E23" s="5"/>
      <c r="F23" s="8">
        <f>G23/3.281</f>
        <v>6.400487656202377</v>
      </c>
      <c r="G23" s="8">
        <v>21</v>
      </c>
      <c r="H23" s="8">
        <f>(B$13*G23*C$6)/B$14</f>
        <v>1.300521512385919</v>
      </c>
      <c r="I23" s="8">
        <f>0.074/POWER(H23,0.2)</f>
        <v>0.07021149357184836</v>
      </c>
      <c r="J23" s="8">
        <f>F23/343</f>
        <v>0.01866031386647923</v>
      </c>
      <c r="K23" s="8">
        <f>(1-J23*J23)^0.5</f>
        <v>0.9998258811845213</v>
      </c>
      <c r="L23" s="8">
        <f t="shared" si="5"/>
        <v>2.04384133611691</v>
      </c>
      <c r="M23" s="8">
        <f>B$20*I23*L23</f>
        <v>0.0179376441040813</v>
      </c>
      <c r="N23" s="8">
        <f>I23*B$20*K23*L23*(M23/0.004)^0.4</f>
        <v>0.03268676512074006</v>
      </c>
      <c r="O23" s="8">
        <f>(2*C$11)/(B$15*G23*G23*C$7)</f>
        <v>4.390612299218467</v>
      </c>
      <c r="P23" s="8">
        <f>B$23*O23*O23</f>
        <v>0.8421349742338162</v>
      </c>
      <c r="Q23" s="8">
        <f>N23+P23</f>
        <v>0.8748217393545563</v>
      </c>
      <c r="R23" s="8">
        <f>0.5*B$15*G23*G23*C$7*Q23</f>
        <v>0.8784854562314245</v>
      </c>
      <c r="S23" s="8">
        <f>0.5*B$15*G23*G23*C$7*N23</f>
        <v>0.03282365592675894</v>
      </c>
      <c r="T23" s="8">
        <f>0.5*B$15*G23*G23*C$7*P23</f>
        <v>0.8456618003046655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="3" customFormat="1" ht="24.6" customHeight="1">
      <c r="A24" s="5"/>
      <c r="B24" s="5"/>
      <c r="C24" s="5"/>
      <c r="D24" s="5"/>
      <c r="E24" s="5"/>
      <c r="F24" s="8">
        <f>G24/3.281</f>
        <v>6.705272782688205</v>
      </c>
      <c r="G24" s="8">
        <v>22</v>
      </c>
      <c r="H24" s="8">
        <f>(B$13*G24*C$6)/B$14</f>
        <v>1.36245110821382</v>
      </c>
      <c r="I24" s="8">
        <f>0.074/POWER(H24,0.2)</f>
        <v>0.06956127512382096</v>
      </c>
      <c r="J24" s="8">
        <f>F24/343</f>
        <v>0.01954890024107349</v>
      </c>
      <c r="K24" s="8">
        <f>(1-J24*J24)^0.5</f>
        <v>0.9998089019904577</v>
      </c>
      <c r="L24" s="8">
        <f t="shared" si="5"/>
        <v>2.04384133611691</v>
      </c>
      <c r="M24" s="8">
        <f>B$20*I24*L24</f>
        <v>0.01777152618638328</v>
      </c>
      <c r="N24" s="8">
        <f>I24*B$20*K24*L24*(M24/0.004)^0.4</f>
        <v>0.03226321326364855</v>
      </c>
      <c r="O24" s="8">
        <f>(2*C$11)/(B$15*G24*G24*C$7)</f>
        <v>4.000537239577157</v>
      </c>
      <c r="P24" s="8">
        <f>B$23*O24*O24</f>
        <v>0.6991464548355936</v>
      </c>
      <c r="Q24" s="8">
        <f>N24+P24</f>
        <v>0.7314096680992421</v>
      </c>
      <c r="R24" s="8">
        <f>0.5*B$15*G24*G24*C$7*Q24</f>
        <v>0.8060880410628066</v>
      </c>
      <c r="S24" s="8">
        <f>0.5*B$15*G24*G24*C$7*N24</f>
        <v>0.03555735111578704</v>
      </c>
      <c r="T24" s="8">
        <f>0.5*B$15*G24*G24*C$7*P24</f>
        <v>0.7705306899470196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="3" customFormat="1" ht="24.6" customHeight="1">
      <c r="A25" s="5"/>
      <c r="B25" s="5"/>
      <c r="C25" s="5"/>
      <c r="D25" s="5"/>
      <c r="E25" s="5"/>
      <c r="F25" s="8">
        <f>G25/3.281</f>
        <v>7.010057909174032</v>
      </c>
      <c r="G25" s="8">
        <v>23</v>
      </c>
      <c r="H25" s="8">
        <f>(B$13*G25*C$6)/B$14</f>
        <v>1.424380704041721</v>
      </c>
      <c r="I25" s="8">
        <f>0.074/POWER(H25,0.2)</f>
        <v>0.06894559174299369</v>
      </c>
      <c r="J25" s="8">
        <f>F25/343</f>
        <v>0.02043748661566773</v>
      </c>
      <c r="K25" s="8">
        <f>(1-J25*J25)^0.5</f>
        <v>0.9997911327576547</v>
      </c>
      <c r="L25" s="8">
        <f t="shared" si="5"/>
        <v>2.04384133611691</v>
      </c>
      <c r="M25" s="8">
        <f>B$20*I25*L25</f>
        <v>0.01761423129342141</v>
      </c>
      <c r="N25" s="8">
        <f>I25*B$20*K25*L25*(M25/0.004)^0.4</f>
        <v>0.03186357177453136</v>
      </c>
      <c r="O25" s="8">
        <f>(2*C$11)/(B$15*G25*G25*C$7)</f>
        <v>3.660226888384393</v>
      </c>
      <c r="P25" s="8">
        <f>B$23*O25*O25</f>
        <v>0.585258242802044</v>
      </c>
      <c r="Q25" s="8">
        <f>N25+P25</f>
        <v>0.6171218145765753</v>
      </c>
      <c r="R25" s="8">
        <f>0.5*B$15*G25*G25*C$7*Q25</f>
        <v>0.7433665079896478</v>
      </c>
      <c r="S25" s="8">
        <f>0.5*B$15*G25*G25*C$7*N25</f>
        <v>0.03838190697952028</v>
      </c>
      <c r="T25" s="8">
        <f>0.5*B$15*G25*G25*C$7*P25</f>
        <v>0.7049846010101275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="3" customFormat="1" ht="24.6" customHeight="1">
      <c r="A26" s="5"/>
      <c r="B26" s="5"/>
      <c r="C26" s="5"/>
      <c r="D26" s="5"/>
      <c r="E26" s="5"/>
      <c r="F26" s="8">
        <f>G26/3.281</f>
        <v>7.31484303565986</v>
      </c>
      <c r="G26" s="8">
        <v>24</v>
      </c>
      <c r="H26" s="8">
        <f>(B$13*G26*C$6)/B$14</f>
        <v>1.486310299869622</v>
      </c>
      <c r="I26" s="8">
        <f>0.074/POWER(H26,0.2)</f>
        <v>0.06836122276301015</v>
      </c>
      <c r="J26" s="8">
        <f>F26/343</f>
        <v>0.02132607299026198</v>
      </c>
      <c r="K26" s="8">
        <f>(1-J26*J26)^0.5</f>
        <v>0.9997725734439878</v>
      </c>
      <c r="L26" s="8">
        <f t="shared" si="5"/>
        <v>2.04384133611691</v>
      </c>
      <c r="M26" s="8">
        <f>B$20*I26*L26</f>
        <v>0.01746493660881705</v>
      </c>
      <c r="N26" s="8">
        <f>I26*B$20*K26*L26*(M26/0.004)^0.4</f>
        <v>0.03148553239335594</v>
      </c>
      <c r="O26" s="8">
        <f>(2*C$11)/(B$15*G26*G26*C$7)</f>
        <v>3.361562541589139</v>
      </c>
      <c r="P26" s="8">
        <f>B$23*O26*O26</f>
        <v>0.4936440608240706</v>
      </c>
      <c r="Q26" s="8">
        <f>N26+P26</f>
        <v>0.5251295932174265</v>
      </c>
      <c r="R26" s="8">
        <f>0.5*B$15*G26*G26*C$7*Q26</f>
        <v>0.6887560019636297</v>
      </c>
      <c r="S26" s="8">
        <f>0.5*B$15*G26*G26*C$7*N26</f>
        <v>0.0412961861053702</v>
      </c>
      <c r="T26" s="8">
        <f>0.5*B$15*G26*G26*C$7*P26</f>
        <v>0.6474598158582596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="3" customFormat="1" ht="24.6" customHeight="1">
      <c r="A27" s="5"/>
      <c r="B27" s="5"/>
      <c r="C27" s="5"/>
      <c r="D27" s="5"/>
      <c r="E27" s="5"/>
      <c r="F27" s="8">
        <f>G27/3.281</f>
        <v>7.619628162145687</v>
      </c>
      <c r="G27" s="8">
        <v>25</v>
      </c>
      <c r="H27" s="8">
        <f>(B$13*G27*C$6)/B$14</f>
        <v>1.548239895697523</v>
      </c>
      <c r="I27" s="8">
        <f>0.074/POWER(H27,0.2)</f>
        <v>0.06780536667388384</v>
      </c>
      <c r="J27" s="8">
        <f>F27/343</f>
        <v>0.02221465936485623</v>
      </c>
      <c r="K27" s="8">
        <f>(1-J27*J27)^0.5</f>
        <v>0.999753224005456</v>
      </c>
      <c r="L27" s="8">
        <f t="shared" si="5"/>
        <v>2.04384133611691</v>
      </c>
      <c r="M27" s="8">
        <f>B$20*I27*L27</f>
        <v>0.01732292640233097</v>
      </c>
      <c r="N27" s="8">
        <f>I27*B$20*K27*L27*(M27/0.004)^0.4</f>
        <v>0.03112709428334561</v>
      </c>
      <c r="O27" s="8">
        <f>(2*C$11)/(B$15*G27*G27*C$7)</f>
        <v>3.098016038328551</v>
      </c>
      <c r="P27" s="8">
        <f>B$23*O27*O27</f>
        <v>0.4192748849253552</v>
      </c>
      <c r="Q27" s="8">
        <f>N27+P27</f>
        <v>0.4504019792087008</v>
      </c>
      <c r="R27" s="8">
        <f>0.5*B$15*G27*G27*C$7*Q27</f>
        <v>0.64099807804822</v>
      </c>
      <c r="S27" s="8">
        <f>0.5*B$15*G27*G27*C$7*N27</f>
        <v>0.0442991117532479</v>
      </c>
      <c r="T27" s="8">
        <f>0.5*B$15*G27*G27*C$7*P27</f>
        <v>0.5966989662949721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="3" customFormat="1" ht="24.6" customHeight="1">
      <c r="A28" s="5"/>
      <c r="B28" s="5"/>
      <c r="C28" s="5"/>
      <c r="D28" s="5"/>
      <c r="E28" s="5"/>
      <c r="F28" s="8">
        <f>G28/3.281</f>
        <v>7.924413288631515</v>
      </c>
      <c r="G28" s="8">
        <v>26</v>
      </c>
      <c r="H28" s="8">
        <f>(B$13*G28*C$6)/B$14</f>
        <v>1.610169491525424</v>
      </c>
      <c r="I28" s="8">
        <f>0.074/POWER(H28,0.2)</f>
        <v>0.06727557231437353</v>
      </c>
      <c r="J28" s="8">
        <f>F28/343</f>
        <v>0.02310324573945048</v>
      </c>
      <c r="K28" s="8">
        <f>(1-J28*J28)^0.5</f>
        <v>0.9997330843961815</v>
      </c>
      <c r="L28" s="8">
        <f t="shared" si="5"/>
        <v>2.04384133611691</v>
      </c>
      <c r="M28" s="8">
        <f>B$20*I28*L28</f>
        <v>0.01718757445087988</v>
      </c>
      <c r="N28" s="8">
        <f>I28*B$20*K28*L28*(M28/0.004)^0.4</f>
        <v>0.03078651268595848</v>
      </c>
      <c r="O28" s="8">
        <f>(2*C$11)/(B$15*G28*G28*C$7)</f>
        <v>2.864289976265302</v>
      </c>
      <c r="P28" s="8">
        <f>B$23*O28*O28</f>
        <v>0.3583979288276996</v>
      </c>
      <c r="Q28" s="8">
        <f>N28+P28</f>
        <v>0.3891844415136581</v>
      </c>
      <c r="R28" s="8">
        <f>0.5*B$15*G28*G28*C$7*Q28</f>
        <v>0.5990713987942901</v>
      </c>
      <c r="S28" s="8">
        <f>0.5*B$15*G28*G28*C$7*N28</f>
        <v>0.04738966220500377</v>
      </c>
      <c r="T28" s="8">
        <f>0.5*B$15*G28*G28*C$7*P28</f>
        <v>0.5516817365892862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="3" customFormat="1" ht="24.6" customHeight="1">
      <c r="A29" s="5"/>
      <c r="B29" s="5"/>
      <c r="C29" s="5"/>
      <c r="D29" s="5"/>
      <c r="E29" s="5"/>
      <c r="F29" s="8">
        <f>G29/3.281</f>
        <v>8.229198415117342</v>
      </c>
      <c r="G29" s="8">
        <v>27</v>
      </c>
      <c r="H29" s="8">
        <f>(B$13*G29*C$6)/B$14</f>
        <v>1.672099087353325</v>
      </c>
      <c r="I29" s="8">
        <f>0.074/POWER(H29,0.2)</f>
        <v>0.0667696835242278</v>
      </c>
      <c r="J29" s="8">
        <f>F29/343</f>
        <v>0.02399183211404473</v>
      </c>
      <c r="K29" s="8">
        <f>(1-J29*J29)^0.5</f>
        <v>0.9997121545684096</v>
      </c>
      <c r="L29" s="8">
        <f t="shared" si="5"/>
        <v>2.04384133611691</v>
      </c>
      <c r="M29" s="8">
        <f>B$20*I29*L29</f>
        <v>0.01705832989828262</v>
      </c>
      <c r="N29" s="8">
        <f>I29*B$20*K29*L29*(M29/0.004)^0.4</f>
        <v>0.0304622577584547</v>
      </c>
      <c r="O29" s="8">
        <f>(2*C$11)/(B$15*G29*G29*C$7)</f>
        <v>2.656049415576604</v>
      </c>
      <c r="P29" s="8">
        <f>B$23*O29*O29</f>
        <v>0.3081795569479338</v>
      </c>
      <c r="Q29" s="8">
        <f>N29+P29</f>
        <v>0.3386418147063885</v>
      </c>
      <c r="R29" s="8">
        <f>0.5*B$15*G29*G29*C$7*Q29</f>
        <v>0.5621400536768004</v>
      </c>
      <c r="S29" s="8">
        <f>0.5*B$15*G29*G29*C$7*N29</f>
        <v>0.05056686583817557</v>
      </c>
      <c r="T29" s="8">
        <f>0.5*B$15*G29*G29*C$7*P29</f>
        <v>0.5115731878386249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="3" customFormat="1" ht="24.6" customHeight="1">
      <c r="A30" s="5"/>
      <c r="B30" s="5"/>
      <c r="C30" s="5"/>
      <c r="D30" s="5"/>
      <c r="E30" s="5"/>
      <c r="F30" s="8">
        <f>G30/3.281</f>
        <v>8.533983541603169</v>
      </c>
      <c r="G30" s="8">
        <v>28</v>
      </c>
      <c r="H30" s="8">
        <f>(B$13*G30*C$6)/B$14</f>
        <v>1.734028683181225</v>
      </c>
      <c r="I30" s="8">
        <f>0.074/POWER(H30,0.2)</f>
        <v>0.06628579423054433</v>
      </c>
      <c r="J30" s="8">
        <f>F30/343</f>
        <v>0.02488041848863897</v>
      </c>
      <c r="K30" s="8">
        <f>(1-J30*J30)^0.5</f>
        <v>0.9996904344725072</v>
      </c>
      <c r="L30" s="8">
        <f t="shared" si="5"/>
        <v>2.04384133611691</v>
      </c>
      <c r="M30" s="8">
        <f>B$20*I30*L30</f>
        <v>0.01693470578071579</v>
      </c>
      <c r="N30" s="8">
        <f>I30*B$20*K30*L30*(M30/0.004)^0.4</f>
        <v>0.03015298127898652</v>
      </c>
      <c r="O30" s="8">
        <f>(2*C$11)/(B$15*G30*G30*C$7)</f>
        <v>2.469719418310388</v>
      </c>
      <c r="P30" s="8">
        <f>B$23*O30*O30</f>
        <v>0.2664567691911685</v>
      </c>
      <c r="Q30" s="8">
        <f>N30+P30</f>
        <v>0.296609750470155</v>
      </c>
      <c r="R30" s="8">
        <f>0.5*B$15*G30*G30*C$7*Q30</f>
        <v>0.5295145594788203</v>
      </c>
      <c r="S30" s="8">
        <f>0.5*B$15*G30*G30*C$7*N30</f>
        <v>0.05382979680744585</v>
      </c>
      <c r="T30" s="8">
        <f>0.5*B$15*G30*G30*C$7*P30</f>
        <v>0.4756847626713744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="3" customFormat="1" ht="24.6" customHeight="1">
      <c r="A31" s="5"/>
      <c r="B31" s="5"/>
      <c r="C31" s="5"/>
      <c r="D31" s="5"/>
      <c r="E31" s="5"/>
      <c r="F31" s="8">
        <f>G31/3.281</f>
        <v>8.838768668088997</v>
      </c>
      <c r="G31" s="8">
        <v>29</v>
      </c>
      <c r="H31" s="8">
        <f>(B$13*G31*C$6)/B$14</f>
        <v>1.795958279009126</v>
      </c>
      <c r="I31" s="8">
        <f>0.074/POWER(H31,0.2)</f>
        <v>0.06582221170480498</v>
      </c>
      <c r="J31" s="8">
        <f>F31/343</f>
        <v>0.02576900486323323</v>
      </c>
      <c r="K31" s="8">
        <f>(1-J31*J31)^0.5</f>
        <v>0.9996679240569634</v>
      </c>
      <c r="L31" s="8">
        <f t="shared" si="5"/>
        <v>2.04384133611691</v>
      </c>
      <c r="M31" s="8">
        <f>B$20*I31*L31</f>
        <v>0.01681626963961485</v>
      </c>
      <c r="N31" s="8">
        <f>I31*B$20*K31*L31*(M31/0.004)^0.4</f>
        <v>0.02985748949302487</v>
      </c>
      <c r="O31" s="8">
        <f>(2*C$11)/(B$15*G31*G31*C$7)</f>
        <v>2.302330587342859</v>
      </c>
      <c r="P31" s="8">
        <f>B$23*O31*O31</f>
        <v>0.2315617865091341</v>
      </c>
      <c r="Q31" s="8">
        <f>N31+P31</f>
        <v>0.261419276002159</v>
      </c>
      <c r="R31" s="8">
        <f>0.5*B$15*G31*G31*C$7*Q31</f>
        <v>0.5006221062387667</v>
      </c>
      <c r="S31" s="8">
        <f>0.5*B$15*G31*G31*C$7*N31</f>
        <v>0.05717757123953061</v>
      </c>
      <c r="T31" s="8">
        <f>0.5*B$15*G31*G31*C$7*P31</f>
        <v>0.4434445349992361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="3" customFormat="1" ht="24.6" customHeight="1">
      <c r="A32" s="5"/>
      <c r="B32" s="5"/>
      <c r="C32" s="5"/>
      <c r="D32" s="5"/>
      <c r="E32" s="5"/>
      <c r="F32" s="8">
        <f>G32/3.281</f>
        <v>9.143553794574824</v>
      </c>
      <c r="G32" s="8">
        <v>30</v>
      </c>
      <c r="H32" s="8">
        <f>(B$13*G32*C$6)/B$14</f>
        <v>1.857887874837027</v>
      </c>
      <c r="I32" s="8">
        <f>0.074/POWER(H32,0.2)</f>
        <v>0.06537742627810836</v>
      </c>
      <c r="J32" s="8">
        <f>F32/343</f>
        <v>0.02665759123782748</v>
      </c>
      <c r="K32" s="8">
        <f>(1-J32*J32)^0.5</f>
        <v>0.9996446232683878</v>
      </c>
      <c r="L32" s="8">
        <f t="shared" si="5"/>
        <v>2.04384133611691</v>
      </c>
      <c r="M32" s="8">
        <f>B$20*I32*L32</f>
        <v>0.01670263578451672</v>
      </c>
      <c r="N32" s="8">
        <f>I32*B$20*K32*L32*(M32/0.004)^0.4</f>
        <v>0.02957472079918898</v>
      </c>
      <c r="O32" s="8">
        <f>(2*C$11)/(B$15*G32*G32*C$7)</f>
        <v>2.151400026617049</v>
      </c>
      <c r="P32" s="8">
        <f>B$23*O32*O32</f>
        <v>0.2021966073135393</v>
      </c>
      <c r="Q32" s="8">
        <f>N32+P32</f>
        <v>0.2317713281127283</v>
      </c>
      <c r="R32" s="8">
        <f>0.5*B$15*G32*G32*C$7*Q32</f>
        <v>0.4749836260139242</v>
      </c>
      <c r="S32" s="8">
        <f>0.5*B$15*G32*G32*C$7*N32</f>
        <v>0.06060934386463807</v>
      </c>
      <c r="T32" s="8">
        <f>0.5*B$15*G32*G32*C$7*P32</f>
        <v>0.4143742821492861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="3" customFormat="1" ht="24.6" customHeight="1">
      <c r="A33" s="5"/>
      <c r="B33" s="5"/>
      <c r="C33" s="5"/>
      <c r="D33" s="5"/>
      <c r="E33" s="5"/>
      <c r="F33" s="8">
        <f>G33/3.281</f>
        <v>9.448338921060651</v>
      </c>
      <c r="G33" s="8">
        <v>31</v>
      </c>
      <c r="H33" s="8">
        <f>(B$13*G33*C$6)/B$14</f>
        <v>1.919817470664928</v>
      </c>
      <c r="I33" s="8">
        <f>0.074/POWER(H33,0.2)</f>
        <v>0.06495008620532558</v>
      </c>
      <c r="J33" s="8">
        <f>F33/343</f>
        <v>0.02754617761242173</v>
      </c>
      <c r="K33" s="8">
        <f>(1-J33*J33)^0.5</f>
        <v>0.9996205320515105</v>
      </c>
      <c r="L33" s="8">
        <f t="shared" si="5"/>
        <v>2.04384133611691</v>
      </c>
      <c r="M33" s="8">
        <f>B$20*I33*L33</f>
        <v>0.01659345887135014</v>
      </c>
      <c r="N33" s="8">
        <f>I33*B$20*K33*L33*(M33/0.004)^0.4</f>
        <v>0.02930372728206878</v>
      </c>
      <c r="O33" s="8">
        <f>(2*C$11)/(B$15*G33*G33*C$7)</f>
        <v>2.014838734604937</v>
      </c>
      <c r="P33" s="8">
        <f>B$23*O33*O33</f>
        <v>0.1773422065377689</v>
      </c>
      <c r="Q33" s="8">
        <f>N33+P33</f>
        <v>0.2066459338198376</v>
      </c>
      <c r="R33" s="8">
        <f>0.5*B$15*G33*G33*C$7*Q33</f>
        <v>0.4521959532360838</v>
      </c>
      <c r="S33" s="8">
        <f>0.5*B$15*G33*G33*C$7*N33</f>
        <v>0.0641243050213517</v>
      </c>
      <c r="T33" s="8">
        <f>0.5*B$15*G33*G33*C$7*P33</f>
        <v>0.3880716482147321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="3" customFormat="1" ht="24.6" customHeight="1">
      <c r="A34" s="5"/>
      <c r="B34" s="5"/>
      <c r="C34" s="5"/>
      <c r="D34" s="5"/>
      <c r="E34" s="5"/>
      <c r="F34" s="8">
        <f>G34/3.281</f>
        <v>9.753124047546478</v>
      </c>
      <c r="G34" s="8">
        <v>32</v>
      </c>
      <c r="H34" s="8">
        <f>(B$13*G34*C$6)/B$14</f>
        <v>1.981747066492829</v>
      </c>
      <c r="I34" s="8">
        <f>0.074/POWER(H34,0.2)</f>
        <v>0.06453897666740667</v>
      </c>
      <c r="J34" s="8">
        <f>F34/343</f>
        <v>0.02843476398701597</v>
      </c>
      <c r="K34" s="8">
        <f>(1-J34*J34)^0.5</f>
        <v>0.9995956503491813</v>
      </c>
      <c r="L34" s="8">
        <f t="shared" si="5"/>
        <v>2.04384133611691</v>
      </c>
      <c r="M34" s="8">
        <f>B$20*I34*L34</f>
        <v>0.01648842853794132</v>
      </c>
      <c r="N34" s="8">
        <f>I34*B$20*K34*L34*(M34/0.004)^0.4</f>
        <v>0.02904365932810269</v>
      </c>
      <c r="O34" s="8">
        <f>(2*C$11)/(B$15*G34*G34*C$7)</f>
        <v>1.890878929643891</v>
      </c>
      <c r="P34" s="8">
        <f>B$23*O34*O34</f>
        <v>0.1561920661201161</v>
      </c>
      <c r="Q34" s="8">
        <f>N34+P34</f>
        <v>0.1852357254482188</v>
      </c>
      <c r="R34" s="8">
        <f>0.5*B$15*G34*G34*C$7*Q34</f>
        <v>0.4319178244029651</v>
      </c>
      <c r="S34" s="8">
        <f>0.5*B$15*G34*G34*C$7*N34</f>
        <v>0.06772167798269406</v>
      </c>
      <c r="T34" s="8">
        <f>0.5*B$15*G34*G34*C$7*P34</f>
        <v>0.364196146420271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="3" customFormat="1" ht="24.6" customHeight="1">
      <c r="A35" s="5"/>
      <c r="B35" s="5"/>
      <c r="C35" s="5"/>
      <c r="D35" s="5"/>
      <c r="E35" s="5"/>
      <c r="F35" s="8">
        <f>G35/3.281</f>
        <v>10.05790917403231</v>
      </c>
      <c r="G35" s="8">
        <v>33</v>
      </c>
      <c r="H35" s="8">
        <f>(B$13*G35*C$6)/B$14</f>
        <v>2.04367666232073</v>
      </c>
      <c r="I35" s="8">
        <f>0.074/POWER(H35,0.2)</f>
        <v>0.0641430021244324</v>
      </c>
      <c r="J35" s="8">
        <f>F35/343</f>
        <v>0.02932335036161023</v>
      </c>
      <c r="K35" s="8">
        <f>(1-J35*J35)^0.5</f>
        <v>0.9995699781023689</v>
      </c>
      <c r="L35" s="8">
        <f t="shared" si="5"/>
        <v>2.04384133611691</v>
      </c>
      <c r="M35" s="8">
        <f>B$20*I35*L35</f>
        <v>0.01638726489556872</v>
      </c>
      <c r="N35" s="8">
        <f>I35*B$20*K35*L35*(M35/0.004)^0.4</f>
        <v>0.0287937527310511</v>
      </c>
      <c r="O35" s="8">
        <f>(2*C$11)/(B$15*G35*G35*C$7)</f>
        <v>1.778016550923181</v>
      </c>
      <c r="P35" s="8">
        <f>B$23*O35*O35</f>
        <v>0.1381030034243148</v>
      </c>
      <c r="Q35" s="8">
        <f>N35+P35</f>
        <v>0.1668967561553659</v>
      </c>
      <c r="R35" s="8">
        <f>0.5*B$15*G35*G35*C$7*Q35</f>
        <v>0.4138588009807568</v>
      </c>
      <c r="S35" s="8">
        <f>0.5*B$15*G35*G35*C$7*N35</f>
        <v>0.07140071655985908</v>
      </c>
      <c r="T35" s="8">
        <f>0.5*B$15*G35*G35*C$7*P35</f>
        <v>0.3424580844208977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="3" customFormat="1" ht="24.6" customHeight="1">
      <c r="A36" s="5"/>
      <c r="B36" s="5"/>
      <c r="C36" s="5"/>
      <c r="D36" s="5"/>
      <c r="E36" s="5"/>
      <c r="F36" s="8">
        <f>G36/3.281</f>
        <v>10.36269430051813</v>
      </c>
      <c r="G36" s="8">
        <v>34</v>
      </c>
      <c r="H36" s="8">
        <f>(B$13*G36*C$6)/B$14</f>
        <v>2.105606258148631</v>
      </c>
      <c r="I36" s="8">
        <f>0.074/POWER(H36,0.2)</f>
        <v>0.06376117140082878</v>
      </c>
      <c r="J36" s="8">
        <f>F36/343</f>
        <v>0.03021193673620447</v>
      </c>
      <c r="K36" s="8">
        <f>(1-J36*J36)^0.5</f>
        <v>0.9995435152501604</v>
      </c>
      <c r="L36" s="8">
        <f t="shared" si="5"/>
        <v>2.04384133611691</v>
      </c>
      <c r="M36" s="8">
        <f>B$20*I36*L36</f>
        <v>0.01628971471853115</v>
      </c>
      <c r="N36" s="8">
        <f>I36*B$20*K36*L36*(M36/0.004)^0.4</f>
        <v>0.02855331782210035</v>
      </c>
      <c r="O36" s="8">
        <f>(2*C$11)/(B$15*G36*G36*C$7)</f>
        <v>1.674965418646491</v>
      </c>
      <c r="P36" s="8">
        <f>B$23*O36*O36</f>
        <v>0.1225584373420808</v>
      </c>
      <c r="Q36" s="8">
        <f>N36+P36</f>
        <v>0.1511117551641811</v>
      </c>
      <c r="R36" s="8">
        <f>0.5*B$15*G36*G36*C$7*Q36</f>
        <v>0.3977704381844851</v>
      </c>
      <c r="S36" s="8">
        <f>0.5*B$15*G36*G36*C$7*N36</f>
        <v>0.07516070294715164</v>
      </c>
      <c r="T36" s="8">
        <f>0.5*B$15*G36*G36*C$7*P36</f>
        <v>0.3226097352373335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="3" customFormat="1" ht="24.6" customHeight="1">
      <c r="A37" s="5"/>
      <c r="B37" s="5"/>
      <c r="C37" s="5"/>
      <c r="D37" s="5"/>
      <c r="E37" s="5"/>
      <c r="F37" s="8">
        <f>G37/3.281</f>
        <v>10.66747942700396</v>
      </c>
      <c r="G37" s="8">
        <v>35</v>
      </c>
      <c r="H37" s="8">
        <f>(B$13*G37*C$6)/B$14</f>
        <v>2.167535853976532</v>
      </c>
      <c r="I37" s="8">
        <f>0.074/POWER(H37,0.2)</f>
        <v>0.06339258501294909</v>
      </c>
      <c r="J37" s="8">
        <f>F37/343</f>
        <v>0.03110052311079872</v>
      </c>
      <c r="K37" s="8">
        <f>(1-J37*J37)^0.5</f>
        <v>0.9995162617297603</v>
      </c>
      <c r="L37" s="8">
        <f t="shared" si="5"/>
        <v>2.04384133611691</v>
      </c>
      <c r="M37" s="8">
        <f>B$20*I37*L37</f>
        <v>0.01619554820659633</v>
      </c>
      <c r="N37" s="8">
        <f>I37*B$20*K37*L37*(M37/0.004)^0.4</f>
        <v>0.02832173025739525</v>
      </c>
      <c r="O37" s="8">
        <f>(2*C$11)/(B$15*G37*G37*C$7)</f>
        <v>1.580620427718648</v>
      </c>
      <c r="P37" s="8">
        <f>B$23*O37*O37</f>
        <v>0.1091406926607026</v>
      </c>
      <c r="Q37" s="8">
        <f>N37+P37</f>
        <v>0.1374624229180978</v>
      </c>
      <c r="R37" s="8">
        <f>0.5*B$15*G37*G37*C$7*Q37</f>
        <v>0.3834391938870821</v>
      </c>
      <c r="S37" s="8">
        <f>0.5*B$15*G37*G37*C$7*N37</f>
        <v>0.07900094577740249</v>
      </c>
      <c r="T37" s="8">
        <f>0.5*B$15*G37*G37*C$7*P37</f>
        <v>0.3044382481096796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="3" customFormat="1" ht="24.6" customHeight="1">
      <c r="A38" s="5"/>
      <c r="B38" s="5"/>
      <c r="C38" s="5"/>
      <c r="D38" s="5"/>
      <c r="E38" s="5"/>
      <c r="F38" s="8">
        <f>G38/3.281</f>
        <v>10.97226455348979</v>
      </c>
      <c r="G38" s="8">
        <v>36</v>
      </c>
      <c r="H38" s="8">
        <f>(B$13*G38*C$6)/B$14</f>
        <v>2.229465449804433</v>
      </c>
      <c r="I38" s="8">
        <f>0.074/POWER(H38,0.2)</f>
        <v>0.06303642434833645</v>
      </c>
      <c r="J38" s="8">
        <f>F38/343</f>
        <v>0.03198910948539297</v>
      </c>
      <c r="K38" s="8">
        <f>(1-J38*J38)^0.5</f>
        <v>0.9994882174764901</v>
      </c>
      <c r="L38" s="8">
        <f t="shared" si="5"/>
        <v>2.04384133611691</v>
      </c>
      <c r="M38" s="8">
        <f>B$20*I38*L38</f>
        <v>0.01610455622051706</v>
      </c>
      <c r="N38" s="8">
        <f>I38*B$20*K38*L38*(M38/0.004)^0.4</f>
        <v>0.02809842317083832</v>
      </c>
      <c r="O38" s="8">
        <f>(2*C$11)/(B$15*G38*G38*C$7)</f>
        <v>1.49402779626184</v>
      </c>
      <c r="P38" s="8">
        <f>B$23*O38*O38</f>
        <v>0.09750993794055716</v>
      </c>
      <c r="Q38" s="8">
        <f>N38+P38</f>
        <v>0.1256083611113955</v>
      </c>
      <c r="R38" s="8">
        <f>0.5*B$15*G38*G38*C$7*Q38</f>
        <v>0.3706806965210463</v>
      </c>
      <c r="S38" s="8">
        <f>0.5*B$15*G38*G38*C$7*N38</f>
        <v>0.08292077836181987</v>
      </c>
      <c r="T38" s="8">
        <f>0.5*B$15*G38*G38*C$7*P38</f>
        <v>0.2877599181592265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="3" customFormat="1" ht="24.6" customHeight="1">
      <c r="A39" s="5"/>
      <c r="B39" s="5"/>
      <c r="C39" s="5"/>
      <c r="D39" s="5"/>
      <c r="E39" s="5"/>
      <c r="F39" s="8">
        <f>G39/3.281</f>
        <v>11.27704967997562</v>
      </c>
      <c r="G39" s="8">
        <v>37</v>
      </c>
      <c r="H39" s="8">
        <f>(B$13*G39*C$6)/B$14</f>
        <v>2.291395045632334</v>
      </c>
      <c r="I39" s="8">
        <f>0.074/POWER(H39,0.2)</f>
        <v>0.06269194238287086</v>
      </c>
      <c r="J39" s="8">
        <f>F39/343</f>
        <v>0.03287769585998722</v>
      </c>
      <c r="K39" s="8">
        <f>(1-J39*J39)^0.5</f>
        <v>0.9994593824237873</v>
      </c>
      <c r="L39" s="8">
        <f t="shared" si="5"/>
        <v>2.04384133611691</v>
      </c>
      <c r="M39" s="8">
        <f>B$20*I39*L39</f>
        <v>0.01601654791044639</v>
      </c>
      <c r="N39" s="8">
        <f>I39*B$20*K39*L39*(M39/0.004)^0.4</f>
        <v>0.02788288045806704</v>
      </c>
      <c r="O39" s="8">
        <f>(2*C$11)/(B$15*G39*G39*C$7)</f>
        <v>1.414360864832245</v>
      </c>
      <c r="P39" s="8">
        <f>B$23*O39*O39</f>
        <v>0.08738803759333741</v>
      </c>
      <c r="Q39" s="8">
        <f>N39+P39</f>
        <v>0.1152709180514045</v>
      </c>
      <c r="R39" s="8">
        <f>0.5*B$15*G39*G39*C$7*Q39</f>
        <v>0.3593350822450268</v>
      </c>
      <c r="S39" s="8">
        <f>0.5*B$15*G39*G39*C$7*N39</f>
        <v>0.0869195570920995</v>
      </c>
      <c r="T39" s="8">
        <f>0.5*B$15*G39*G39*C$7*P39</f>
        <v>0.2724155251529273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="3" customFormat="1" ht="24.6" customHeight="1">
      <c r="A40" s="5"/>
      <c r="B40" s="5"/>
      <c r="C40" s="5"/>
      <c r="D40" s="5"/>
      <c r="E40" s="5"/>
      <c r="F40" s="8">
        <f>G40/3.281</f>
        <v>11.58183480646144</v>
      </c>
      <c r="G40" s="8">
        <v>38</v>
      </c>
      <c r="H40" s="8">
        <f>(B$13*G40*C$6)/B$14</f>
        <v>2.353324641460235</v>
      </c>
      <c r="I40" s="8">
        <f>0.074/POWER(H40,0.2)</f>
        <v>0.06235845568211919</v>
      </c>
      <c r="J40" s="8">
        <f>F40/343</f>
        <v>0.03376628223458147</v>
      </c>
      <c r="K40" s="8">
        <f>(1-J40*J40)^0.5</f>
        <v>0.9994297565032044</v>
      </c>
      <c r="L40" s="8">
        <f t="shared" si="5"/>
        <v>2.04384133611691</v>
      </c>
      <c r="M40" s="8">
        <f>B$20*I40*L40</f>
        <v>0.0159313486724412</v>
      </c>
      <c r="N40" s="8">
        <f>I40*B$20*K40*L40*(M40/0.004)^0.4</f>
        <v>0.0276746310028142</v>
      </c>
      <c r="O40" s="8">
        <f>(2*C$11)/(B$15*G40*G40*C$7)</f>
        <v>1.340900293597884</v>
      </c>
      <c r="P40" s="8">
        <f>B$23*O40*O40</f>
        <v>0.07854607657436583</v>
      </c>
      <c r="Q40" s="8">
        <f>N40+P40</f>
        <v>0.10622070757718</v>
      </c>
      <c r="R40" s="8">
        <f>0.5*B$15*G40*G40*C$7*Q40</f>
        <v>0.3492631793309392</v>
      </c>
      <c r="S40" s="8">
        <f>0.5*B$15*G40*G40*C$7*N40</f>
        <v>0.09099665998581624</v>
      </c>
      <c r="T40" s="8">
        <f>0.5*B$15*G40*G40*C$7*P40</f>
        <v>0.258266519345123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="3" customFormat="1" ht="24.6" customHeight="1">
      <c r="A41" s="5"/>
      <c r="B41" s="5"/>
      <c r="C41" s="5"/>
      <c r="D41" s="5"/>
      <c r="E41" s="5"/>
      <c r="F41" s="8">
        <f>G41/3.281</f>
        <v>11.88661993294727</v>
      </c>
      <c r="G41" s="8">
        <v>39</v>
      </c>
      <c r="H41" s="8">
        <f>(B$13*G41*C$6)/B$14</f>
        <v>2.415254237288135</v>
      </c>
      <c r="I41" s="8">
        <f>0.074/POWER(H41,0.2)</f>
        <v>0.06203533748054491</v>
      </c>
      <c r="J41" s="8">
        <f>F41/343</f>
        <v>0.03465486860917572</v>
      </c>
      <c r="K41" s="8">
        <f>(1-J41*J41)^0.5</f>
        <v>0.999399339644409</v>
      </c>
      <c r="L41" s="8">
        <f t="shared" si="5"/>
        <v>2.04384133611691</v>
      </c>
      <c r="M41" s="8">
        <f>B$20*I41*L41</f>
        <v>0.01584879838033754</v>
      </c>
      <c r="N41" s="8">
        <f>I41*B$20*K41*L41*(M41/0.004)^0.4</f>
        <v>0.02747324369243957</v>
      </c>
      <c r="O41" s="8">
        <f>(2*C$11)/(B$15*G41*G41*C$7)</f>
        <v>1.273017767229023</v>
      </c>
      <c r="P41" s="8">
        <f>B$23*O41*O41</f>
        <v>0.07079465260794068</v>
      </c>
      <c r="Q41" s="8">
        <f>N41+P41</f>
        <v>0.09826789630038024</v>
      </c>
      <c r="R41" s="8">
        <f>0.5*B$15*G41*G41*C$7*Q41</f>
        <v>0.3403433682873571</v>
      </c>
      <c r="S41" s="8">
        <f>0.5*B$15*G41*G41*C$7*N41</f>
        <v>0.09515148535878537</v>
      </c>
      <c r="T41" s="8">
        <f>0.5*B$15*G41*G41*C$7*P41</f>
        <v>0.2451918829285717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="3" customFormat="1" ht="24.6" customHeight="1">
      <c r="A42" s="5"/>
      <c r="B42" s="5"/>
      <c r="C42" s="5"/>
      <c r="D42" s="5"/>
      <c r="E42" s="5"/>
      <c r="F42" s="8">
        <f>G42/3.281</f>
        <v>12.1914050594331</v>
      </c>
      <c r="G42" s="8">
        <v>40</v>
      </c>
      <c r="H42" s="8">
        <f>(B$13*G42*C$6)/B$14</f>
        <v>2.477183833116037</v>
      </c>
      <c r="I42" s="8">
        <f>0.074/POWER(H42,0.2)</f>
        <v>0.06172201166976524</v>
      </c>
      <c r="J42" s="8">
        <f>F42/343</f>
        <v>0.03554345498376997</v>
      </c>
      <c r="K42" s="8">
        <f>(1-J42*J42)^0.5</f>
        <v>0.9993681317751816</v>
      </c>
      <c r="L42" s="8">
        <f t="shared" si="5"/>
        <v>2.04384133611691</v>
      </c>
      <c r="M42" s="8">
        <f>B$20*I42*L42</f>
        <v>0.01576874984986957</v>
      </c>
      <c r="N42" s="8">
        <f>I42*B$20*K42*L42*(M42/0.004)^0.4</f>
        <v>0.02727832309756871</v>
      </c>
      <c r="O42" s="8">
        <f>(2*C$11)/(B$15*G42*G42*C$7)</f>
        <v>1.21016251497209</v>
      </c>
      <c r="P42" s="8">
        <f>B$23*O42*O42</f>
        <v>0.06397627028279955</v>
      </c>
      <c r="Q42" s="8">
        <f>N42+P42</f>
        <v>0.09125459338036826</v>
      </c>
      <c r="R42" s="8">
        <f>0.5*B$15*G42*G42*C$7*Q42</f>
        <v>0.3324689843192861</v>
      </c>
      <c r="S42" s="8">
        <f>0.5*B$15*G42*G42*C$7*N42</f>
        <v>0.09938345061031265</v>
      </c>
      <c r="T42" s="8">
        <f>0.5*B$15*G42*G42*C$7*P42</f>
        <v>0.2330855337089735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="3" customFormat="1" ht="24.6" customHeight="1">
      <c r="A43" s="5"/>
      <c r="B43" s="5"/>
      <c r="C43" s="5"/>
      <c r="D43" s="5"/>
      <c r="E43" s="5"/>
      <c r="F43" s="8">
        <f>G43/3.281</f>
        <v>12.49619018591893</v>
      </c>
      <c r="G43" s="8">
        <v>41</v>
      </c>
      <c r="H43" s="8">
        <f>(B$13*G43*C$6)/B$14</f>
        <v>2.539113428943937</v>
      </c>
      <c r="I43" s="8">
        <f>0.074/POWER(H43,0.2)</f>
        <v>0.06141794755699203</v>
      </c>
      <c r="J43" s="8">
        <f>F43/343</f>
        <v>0.03643204135836422</v>
      </c>
      <c r="K43" s="8">
        <f>(1-J43*J43)^0.5</f>
        <v>0.9993361328214158</v>
      </c>
      <c r="L43" s="8">
        <f t="shared" si="5"/>
        <v>2.04384133611691</v>
      </c>
      <c r="M43" s="8">
        <f>B$20*I43*L43</f>
        <v>0.01569106749955512</v>
      </c>
      <c r="N43" s="8">
        <f>I43*B$20*K43*L43*(M43/0.004)^0.4</f>
        <v>0.02708950571318586</v>
      </c>
      <c r="O43" s="8">
        <f>(2*C$11)/(B$15*G43*G43*C$7)</f>
        <v>1.15185010348325</v>
      </c>
      <c r="P43" s="8">
        <f>B$23*O43*O43</f>
        <v>0.05795934331458564</v>
      </c>
      <c r="Q43" s="8">
        <f>N43+P43</f>
        <v>0.08504884902777149</v>
      </c>
      <c r="R43" s="8">
        <f>0.5*B$15*G43*G43*C$7*Q43</f>
        <v>0.3255461576376003</v>
      </c>
      <c r="S43" s="8">
        <f>0.5*B$15*G43*G43*C$7*N43</f>
        <v>0.1036919911091307</v>
      </c>
      <c r="T43" s="8">
        <f>0.5*B$15*G43*G43*C$7*P43</f>
        <v>0.2218541665284697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="3" customFormat="1" ht="24.6" customHeight="1">
      <c r="A44" s="5"/>
      <c r="B44" s="5"/>
      <c r="C44" s="5"/>
      <c r="D44" s="5"/>
      <c r="E44" s="5"/>
      <c r="F44" s="8">
        <f>G44/3.281</f>
        <v>12.80097531240475</v>
      </c>
      <c r="G44" s="8">
        <v>42</v>
      </c>
      <c r="H44" s="8">
        <f>(B$13*G44*C$6)/B$14</f>
        <v>2.601043024771838</v>
      </c>
      <c r="I44" s="8">
        <f>0.074/POWER(H44,0.2)</f>
        <v>0.0611226552788348</v>
      </c>
      <c r="J44" s="8">
        <f>F44/343</f>
        <v>0.03732062773295847</v>
      </c>
      <c r="K44" s="8">
        <f>(1-J44*J44)^0.5</f>
        <v>0.9993033427071171</v>
      </c>
      <c r="L44" s="8">
        <f t="shared" si="5"/>
        <v>2.04384133611691</v>
      </c>
      <c r="M44" s="8">
        <f>B$20*I44*L44</f>
        <v>0.01561562617901338</v>
      </c>
      <c r="N44" s="8">
        <f>I44*B$20*K44*L44*(M44/0.004)^0.4</f>
        <v>0.02690645667648021</v>
      </c>
      <c r="O44" s="8">
        <f>(2*C$11)/(B$15*G44*G44*C$7)</f>
        <v>1.097653074804617</v>
      </c>
      <c r="P44" s="8">
        <f>B$23*O44*O44</f>
        <v>0.05263343588961351</v>
      </c>
      <c r="Q44" s="8">
        <f>N44+P44</f>
        <v>0.07953989256609373</v>
      </c>
      <c r="R44" s="8">
        <f>0.5*B$15*G44*G44*C$7*Q44</f>
        <v>0.3194920092455721</v>
      </c>
      <c r="S44" s="8">
        <f>0.5*B$15*G44*G44*C$7*N44</f>
        <v>0.1080765591694057</v>
      </c>
      <c r="T44" s="8">
        <f>0.5*B$15*G44*G44*C$7*P44</f>
        <v>0.2114154500761664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="3" customFormat="1" ht="24.6" customHeight="1">
      <c r="A45" s="5"/>
      <c r="B45" s="5"/>
      <c r="C45" s="5"/>
      <c r="D45" s="5"/>
      <c r="E45" s="5"/>
      <c r="F45" s="8">
        <f>G45/3.281</f>
        <v>13.10576043889058</v>
      </c>
      <c r="G45" s="8">
        <v>43</v>
      </c>
      <c r="H45" s="8">
        <f>(B$13*G45*C$6)/B$14</f>
        <v>2.662972620599739</v>
      </c>
      <c r="I45" s="8">
        <f>0.074/POWER(H45,0.2)</f>
        <v>0.06083568177505719</v>
      </c>
      <c r="J45" s="8">
        <f>F45/343</f>
        <v>0.03820921410755272</v>
      </c>
      <c r="K45" s="8">
        <f>(1-J45*J45)^0.5</f>
        <v>0.9992697613544018</v>
      </c>
      <c r="L45" s="8">
        <f t="shared" si="5"/>
        <v>2.04384133611691</v>
      </c>
      <c r="M45" s="8">
        <f>B$20*I45*L45</f>
        <v>0.01554231014033951</v>
      </c>
      <c r="N45" s="8">
        <f>I45*B$20*K45*L45*(M45/0.004)^0.4</f>
        <v>0.02672886689121079</v>
      </c>
      <c r="O45" s="8">
        <f>(2*C$11)/(B$15*G45*G45*C$7)</f>
        <v>1.04719309029494</v>
      </c>
      <c r="P45" s="8">
        <f>B$23*O45*O45</f>
        <v>0.04790546508087685</v>
      </c>
      <c r="Q45" s="8">
        <f>N45+P45</f>
        <v>0.07463433197208764</v>
      </c>
      <c r="R45" s="8">
        <f>0.5*B$15*G45*G45*C$7*Q45</f>
        <v>0.3142331368632832</v>
      </c>
      <c r="S45" s="8">
        <f>0.5*B$15*G45*G45*C$7*N45</f>
        <v>0.1125366231075463</v>
      </c>
      <c r="T45" s="8">
        <f>0.5*B$15*G45*G45*C$7*P45</f>
        <v>0.2016965137557369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="3" customFormat="1" ht="24.6" customHeight="1">
      <c r="A46" s="5"/>
      <c r="B46" s="5"/>
      <c r="C46" s="5"/>
      <c r="D46" s="5"/>
      <c r="E46" s="5"/>
      <c r="F46" s="8">
        <f>G46/3.281</f>
        <v>13.41054556537641</v>
      </c>
      <c r="G46" s="8">
        <v>44</v>
      </c>
      <c r="H46" s="8">
        <f>(B$13*G46*C$6)/B$14</f>
        <v>2.72490221642764</v>
      </c>
      <c r="I46" s="8">
        <f>0.074/POWER(H46,0.2)</f>
        <v>0.060556607242639</v>
      </c>
      <c r="J46" s="8">
        <f>F46/343</f>
        <v>0.03909780048214697</v>
      </c>
      <c r="K46" s="8">
        <f>(1-J46*J46)^0.5</f>
        <v>0.9992353886834965</v>
      </c>
      <c r="L46" s="8">
        <f t="shared" si="5"/>
        <v>2.04384133611691</v>
      </c>
      <c r="M46" s="8">
        <f>B$20*I46*L46</f>
        <v>0.01547101213218778</v>
      </c>
      <c r="N46" s="8">
        <f>I46*B$20*K46*L46*(M46/0.004)^0.4</f>
        <v>0.02655645050007486</v>
      </c>
      <c r="O46" s="8">
        <f>(2*C$11)/(B$15*G46*G46*C$7)</f>
        <v>1.000134309894289</v>
      </c>
      <c r="P46" s="8">
        <f>B$23*O46*O46</f>
        <v>0.0436966534272246</v>
      </c>
      <c r="Q46" s="8">
        <f>N46+P46</f>
        <v>0.07025310392729946</v>
      </c>
      <c r="R46" s="8">
        <f>0.5*B$15*G46*G46*C$7*Q46</f>
        <v>0.3097043388584503</v>
      </c>
      <c r="S46" s="8">
        <f>0.5*B$15*G46*G46*C$7*N46</f>
        <v>0.1170716663716954</v>
      </c>
      <c r="T46" s="8">
        <f>0.5*B$15*G46*G46*C$7*P46</f>
        <v>0.1926326724867549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="3" customFormat="1" ht="24.6" customHeight="1">
      <c r="A47" s="5"/>
      <c r="B47" s="5"/>
      <c r="C47" s="5"/>
      <c r="D47" s="5"/>
      <c r="E47" s="5"/>
      <c r="F47" s="8">
        <f>G47/3.281</f>
        <v>13.71533069186224</v>
      </c>
      <c r="G47" s="8">
        <v>45</v>
      </c>
      <c r="H47" s="8">
        <f>(B$13*G47*C$6)/B$14</f>
        <v>2.786831812255541</v>
      </c>
      <c r="I47" s="8">
        <f>0.074/POWER(H47,0.2)</f>
        <v>0.06028504200335712</v>
      </c>
      <c r="J47" s="8">
        <f>F47/343</f>
        <v>0.03998638685674121</v>
      </c>
      <c r="K47" s="8">
        <f>(1-J47*J47)^0.5</f>
        <v>0.9992002246127365</v>
      </c>
      <c r="L47" s="8">
        <f t="shared" si="5"/>
        <v>2.04384133611691</v>
      </c>
      <c r="M47" s="8">
        <f>B$20*I47*L47</f>
        <v>0.01540163259950068</v>
      </c>
      <c r="N47" s="8">
        <f>I47*B$20*K47*L47*(M47/0.004)^0.4</f>
        <v>0.02638894265611001</v>
      </c>
      <c r="O47" s="8">
        <f>(2*C$11)/(B$15*G47*G47*C$7)</f>
        <v>0.9561777896075773</v>
      </c>
      <c r="P47" s="8">
        <f>B$23*O47*O47</f>
        <v>0.03994007058045221</v>
      </c>
      <c r="Q47" s="8">
        <f>N47+P47</f>
        <v>0.06632901323656222</v>
      </c>
      <c r="R47" s="8">
        <f>0.5*B$15*G47*G47*C$7*Q47</f>
        <v>0.3058475343586723</v>
      </c>
      <c r="S47" s="8">
        <f>0.5*B$15*G47*G47*C$7*N47</f>
        <v>0.1216811867367673</v>
      </c>
      <c r="T47" s="8">
        <f>0.5*B$15*G47*G47*C$7*P47</f>
        <v>0.184166347621905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="3" customFormat="1" ht="24.6" customHeight="1">
      <c r="A48" s="5"/>
      <c r="B48" s="5"/>
      <c r="C48" s="5"/>
      <c r="D48" s="5"/>
      <c r="E48" s="5"/>
      <c r="F48" s="8">
        <f>G48/3.281</f>
        <v>14.02011581834806</v>
      </c>
      <c r="G48" s="8">
        <v>46</v>
      </c>
      <c r="H48" s="8">
        <f>(B$13*G48*C$6)/B$14</f>
        <v>2.848761408083442</v>
      </c>
      <c r="I48" s="8">
        <f>0.074/POWER(H48,0.2)</f>
        <v>0.06002062372864777</v>
      </c>
      <c r="J48" s="8">
        <f>F48/343</f>
        <v>0.04087497323133546</v>
      </c>
      <c r="K48" s="8">
        <f>(1-J48*J48)^0.5</f>
        <v>0.9991642690585656</v>
      </c>
      <c r="L48" s="8">
        <f t="shared" si="5"/>
        <v>2.04384133611691</v>
      </c>
      <c r="M48" s="8">
        <f>B$20*I48*L48</f>
        <v>0.01533407897451622</v>
      </c>
      <c r="N48" s="8">
        <f>I48*B$20*K48*L48*(M48/0.004)^0.4</f>
        <v>0.02622609755197408</v>
      </c>
      <c r="O48" s="8">
        <f>(2*C$11)/(B$15*G48*G48*C$7)</f>
        <v>0.9150567220960982</v>
      </c>
      <c r="P48" s="8">
        <f>B$23*O48*O48</f>
        <v>0.03657864017512775</v>
      </c>
      <c r="Q48" s="8">
        <f>N48+P48</f>
        <v>0.06280473772710184</v>
      </c>
      <c r="R48" s="8">
        <f>0.5*B$15*G48*G48*C$7*Q48</f>
        <v>0.3026108458112738</v>
      </c>
      <c r="S48" s="8">
        <f>0.5*B$15*G48*G48*C$7*N48</f>
        <v>0.1263646955587419</v>
      </c>
      <c r="T48" s="8">
        <f>0.5*B$15*G48*G48*C$7*P48</f>
        <v>0.1762461502525319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="3" customFormat="1" ht="24.6" customHeight="1">
      <c r="A49" s="5"/>
      <c r="B49" s="5"/>
      <c r="C49" s="5"/>
      <c r="D49" s="5"/>
      <c r="E49" s="5"/>
      <c r="F49" s="8">
        <f>G49/3.281</f>
        <v>14.32490094483389</v>
      </c>
      <c r="G49" s="8">
        <v>47</v>
      </c>
      <c r="H49" s="8">
        <f>(B$13*G49*C$6)/B$14</f>
        <v>2.910691003911343</v>
      </c>
      <c r="I49" s="8">
        <f>0.074/POWER(H49,0.2)</f>
        <v>0.05976301497420324</v>
      </c>
      <c r="J49" s="8">
        <f>F49/343</f>
        <v>0.04176355960592971</v>
      </c>
      <c r="K49" s="8">
        <f>(1-J49*J49)^0.5</f>
        <v>0.9991275219355346</v>
      </c>
      <c r="L49" s="8">
        <f t="shared" si="5"/>
        <v>2.04384133611691</v>
      </c>
      <c r="M49" s="8">
        <f>B$20*I49*L49</f>
        <v>0.01526826504690631</v>
      </c>
      <c r="N49" s="8">
        <f>I49*B$20*K49*L49*(M49/0.004)^0.4</f>
        <v>0.02606768667237161</v>
      </c>
      <c r="O49" s="8">
        <f>(2*C$11)/(B$15*G49*G49*C$7)</f>
        <v>0.8765323784315725</v>
      </c>
      <c r="P49" s="8">
        <f>B$23*O49*O49</f>
        <v>0.03356351612410048</v>
      </c>
      <c r="Q49" s="8">
        <f>N49+P49</f>
        <v>0.05963120279647209</v>
      </c>
      <c r="R49" s="8">
        <f>0.5*B$15*G49*G49*C$7*Q49</f>
        <v>0.2999478166455092</v>
      </c>
      <c r="S49" s="8">
        <f>0.5*B$15*G49*G49*C$7*N49</f>
        <v>0.1311217170826494</v>
      </c>
      <c r="T49" s="8">
        <f>0.5*B$15*G49*G49*C$7*P49</f>
        <v>0.1688260995628598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="3" customFormat="1" ht="24.6" customHeight="1">
      <c r="A50" s="5"/>
      <c r="B50" s="5"/>
      <c r="C50" s="5"/>
      <c r="D50" s="5"/>
      <c r="E50" s="5"/>
      <c r="F50" s="8">
        <f>G50/3.281</f>
        <v>14.62968607131972</v>
      </c>
      <c r="G50" s="8">
        <v>48</v>
      </c>
      <c r="H50" s="8">
        <f>(B$13*G50*C$6)/B$14</f>
        <v>2.972620599739244</v>
      </c>
      <c r="I50" s="8">
        <f>0.074/POWER(H50,0.2)</f>
        <v>0.05951190098395032</v>
      </c>
      <c r="J50" s="8">
        <f>F50/343</f>
        <v>0.04265214598052396</v>
      </c>
      <c r="K50" s="8">
        <f>(1-J50*J50)^0.5</f>
        <v>0.9990899831563002</v>
      </c>
      <c r="L50" s="8">
        <f t="shared" si="5"/>
        <v>2.04384133611691</v>
      </c>
      <c r="M50" s="8">
        <f>B$20*I50*L50</f>
        <v>0.01520411040273679</v>
      </c>
      <c r="N50" s="8">
        <f>I50*B$20*K50*L50*(M50/0.004)^0.4</f>
        <v>0.02591349724020506</v>
      </c>
      <c r="O50" s="8">
        <f>(2*C$11)/(B$15*G50*G50*C$7)</f>
        <v>0.8403906353972848</v>
      </c>
      <c r="P50" s="8">
        <f>B$23*O50*O50</f>
        <v>0.03085275380150441</v>
      </c>
      <c r="Q50" s="8">
        <f>N50+P50</f>
        <v>0.05676625104170947</v>
      </c>
      <c r="R50" s="8">
        <f>0.5*B$15*G50*G50*C$7*Q50</f>
        <v>0.297816741763881</v>
      </c>
      <c r="S50" s="8">
        <f>0.5*B$15*G50*G50*C$7*N50</f>
        <v>0.1359517877993161</v>
      </c>
      <c r="T50" s="8">
        <f>0.5*B$15*G50*G50*C$7*P50</f>
        <v>0.1618649539645649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="3" customFormat="1" ht="24.6" customHeight="1">
      <c r="A51" s="5"/>
      <c r="B51" s="5"/>
      <c r="C51" s="5"/>
      <c r="D51" s="5"/>
      <c r="E51" s="5"/>
      <c r="F51" s="8">
        <f>G51/3.281</f>
        <v>14.93447119780555</v>
      </c>
      <c r="G51" s="8">
        <v>49</v>
      </c>
      <c r="H51" s="8">
        <f>(B$13*G51*C$6)/B$14</f>
        <v>3.034550195567145</v>
      </c>
      <c r="I51" s="8">
        <f>0.074/POWER(H51,0.2)</f>
        <v>0.05926698772903772</v>
      </c>
      <c r="J51" s="8">
        <f>F51/343</f>
        <v>0.04354073235511821</v>
      </c>
      <c r="K51" s="8">
        <f>(1-J51*J51)^0.5</f>
        <v>0.9990516526316244</v>
      </c>
      <c r="L51" s="8">
        <f t="shared" si="5"/>
        <v>2.04384133611691</v>
      </c>
      <c r="M51" s="8">
        <f>B$20*I51*L51</f>
        <v>0.01514153992346762</v>
      </c>
      <c r="N51" s="8">
        <f>I51*B$20*K51*L51*(M51/0.004)^0.4</f>
        <v>0.02576333083143342</v>
      </c>
      <c r="O51" s="8">
        <f>(2*C$11)/(B$15*G51*G51*C$7)</f>
        <v>0.8064389937340042</v>
      </c>
      <c r="P51" s="8">
        <f>B$23*O51*O51</f>
        <v>0.02841021778964561</v>
      </c>
      <c r="Q51" s="8">
        <f>N51+P51</f>
        <v>0.05417354862107904</v>
      </c>
      <c r="R51" s="8">
        <f>0.5*B$15*G51*G51*C$7*Q51</f>
        <v>0.2961800926371377</v>
      </c>
      <c r="S51" s="8">
        <f>0.5*B$15*G51*G51*C$7*N51</f>
        <v>0.1408544558464848</v>
      </c>
      <c r="T51" s="8">
        <f>0.5*B$15*G51*G51*C$7*P51</f>
        <v>0.1553256367906528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="3" customFormat="1" ht="24.6" customHeight="1">
      <c r="A52" s="5"/>
      <c r="B52" s="5"/>
      <c r="C52" s="5"/>
      <c r="D52" s="5"/>
      <c r="E52" s="5"/>
      <c r="F52" s="8">
        <f>G52/3.281</f>
        <v>15.23925632429137</v>
      </c>
      <c r="G52" s="8">
        <v>50</v>
      </c>
      <c r="H52" s="8">
        <f>(B$13*G52*C$6)/B$14</f>
        <v>3.096479791395045</v>
      </c>
      <c r="I52" s="8">
        <f>0.074/POWER(H52,0.2)</f>
        <v>0.05902800015244981</v>
      </c>
      <c r="J52" s="8">
        <f>F52/343</f>
        <v>0.04442931872971246</v>
      </c>
      <c r="K52" s="8">
        <f>(1-J52*J52)^0.5</f>
        <v>0.9990125302703733</v>
      </c>
      <c r="L52" s="8">
        <f t="shared" si="5"/>
        <v>2.04384133611691</v>
      </c>
      <c r="M52" s="8">
        <f>B$20*I52*L52</f>
        <v>0.01508048333748653</v>
      </c>
      <c r="N52" s="8">
        <f>I52*B$20*K52*L52*(M52/0.004)^0.4</f>
        <v>0.02561700213729024</v>
      </c>
      <c r="O52" s="8">
        <f>(2*C$11)/(B$15*G52*G52*C$7)</f>
        <v>0.7745040095821377</v>
      </c>
      <c r="P52" s="8">
        <f>B$23*O52*O52</f>
        <v>0.0262046803078347</v>
      </c>
      <c r="Q52" s="8">
        <f>N52+P52</f>
        <v>0.05182168244512494</v>
      </c>
      <c r="R52" s="8">
        <f>0.5*B$15*G52*G52*C$7*Q52</f>
        <v>0.2950040220241428</v>
      </c>
      <c r="S52" s="8">
        <f>0.5*B$15*G52*G52*C$7*N52</f>
        <v>0.1458292804503998</v>
      </c>
      <c r="T52" s="8">
        <f>0.5*B$15*G52*G52*C$7*P52</f>
        <v>0.149174741573743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="3" customFormat="1" ht="24.6" customHeight="1">
      <c r="A53" s="5"/>
      <c r="B53" s="5"/>
      <c r="C53" s="5"/>
      <c r="D53" s="5"/>
      <c r="E53" s="5"/>
      <c r="F53" s="8">
        <f>G53/3.281</f>
        <v>15.5440414507772</v>
      </c>
      <c r="G53" s="8">
        <v>51</v>
      </c>
      <c r="H53" s="8">
        <f>(B$13*G53*C$6)/B$14</f>
        <v>3.158409387222946</v>
      </c>
      <c r="I53" s="8">
        <f>0.074/POWER(H53,0.2)</f>
        <v>0.0587946805940467</v>
      </c>
      <c r="J53" s="8">
        <f>F53/343</f>
        <v>0.04531790510430671</v>
      </c>
      <c r="K53" s="8">
        <f>(1-J53*J53)^0.5</f>
        <v>0.9989726159795157</v>
      </c>
      <c r="L53" s="8">
        <f t="shared" si="5"/>
        <v>2.04384133611691</v>
      </c>
      <c r="M53" s="8">
        <f>B$20*I53*L53</f>
        <v>0.01502087481773792</v>
      </c>
      <c r="N53" s="8">
        <f>I53*B$20*K53*L53*(M53/0.004)^0.4</f>
        <v>0.0254743378555834</v>
      </c>
      <c r="O53" s="8">
        <f>(2*C$11)/(B$15*G53*G53*C$7)</f>
        <v>0.7444290749539962</v>
      </c>
      <c r="P53" s="8">
        <f>B$23*O53*O53</f>
        <v>0.02420907404288015</v>
      </c>
      <c r="Q53" s="8">
        <f>N53+P53</f>
        <v>0.04968341189846355</v>
      </c>
      <c r="R53" s="8">
        <f>0.5*B$15*G53*G53*C$7*Q53</f>
        <v>0.2942579359542919</v>
      </c>
      <c r="S53" s="8">
        <f>0.5*B$15*G53*G53*C$7*N53</f>
        <v>0.1508758314043659</v>
      </c>
      <c r="T53" s="8">
        <f>0.5*B$15*G53*G53*C$7*P53</f>
        <v>0.143382104549926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="3" customFormat="1" ht="24.6" customHeight="1">
      <c r="A54" s="5"/>
      <c r="B54" s="5"/>
      <c r="C54" s="5"/>
      <c r="D54" s="5"/>
      <c r="E54" s="5"/>
      <c r="F54" s="8">
        <f>G54/3.281</f>
        <v>15.84882657726303</v>
      </c>
      <c r="G54" s="8">
        <v>52</v>
      </c>
      <c r="H54" s="8">
        <f>(B$13*G54*C$6)/B$14</f>
        <v>3.220338983050847</v>
      </c>
      <c r="I54" s="8">
        <f>0.074/POWER(H54,0.2)</f>
        <v>0.058566787374347</v>
      </c>
      <c r="J54" s="8">
        <f>F54/343</f>
        <v>0.04620649147890096</v>
      </c>
      <c r="K54" s="8">
        <f>(1-J54*J54)^0.5</f>
        <v>0.9989319096641223</v>
      </c>
      <c r="L54" s="8">
        <f t="shared" si="5"/>
        <v>2.04384133611691</v>
      </c>
      <c r="M54" s="8">
        <f>B$20*I54*L54</f>
        <v>0.01496265261990755</v>
      </c>
      <c r="N54" s="8">
        <f>I54*B$20*K54*L54*(M54/0.004)^0.4</f>
        <v>0.02533517569537561</v>
      </c>
      <c r="O54" s="8">
        <f>(2*C$11)/(B$15*G54*G54*C$7)</f>
        <v>0.7160724940663254</v>
      </c>
      <c r="P54" s="8">
        <f>B$23*O54*O54</f>
        <v>0.02239987055173122</v>
      </c>
      <c r="Q54" s="8">
        <f>N54+P54</f>
        <v>0.04773504624710682</v>
      </c>
      <c r="R54" s="8">
        <f>0.5*B$15*G54*G54*C$7*Q54</f>
        <v>0.2939141227284733</v>
      </c>
      <c r="S54" s="8">
        <f>0.5*B$15*G54*G54*C$7*N54</f>
        <v>0.1559936885811518</v>
      </c>
      <c r="T54" s="8">
        <f>0.5*B$15*G54*G54*C$7*P54</f>
        <v>0.1379204341473216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="3" customFormat="1" ht="24.6" customHeight="1">
      <c r="A55" s="5"/>
      <c r="B55" s="5"/>
      <c r="C55" s="5"/>
      <c r="D55" s="5"/>
      <c r="E55" s="5"/>
      <c r="F55" s="8">
        <f>G55/3.281</f>
        <v>16.15361170374886</v>
      </c>
      <c r="G55" s="8">
        <v>53</v>
      </c>
      <c r="H55" s="8">
        <f>(B$13*G55*C$6)/B$14</f>
        <v>3.282268578878748</v>
      </c>
      <c r="I55" s="8">
        <f>0.074/POWER(H55,0.2)</f>
        <v>0.05834409351833913</v>
      </c>
      <c r="J55" s="8">
        <f>F55/343</f>
        <v>0.04709507785349521</v>
      </c>
      <c r="K55" s="8">
        <f>(1-J55*J55)^0.5</f>
        <v>0.9988904112273644</v>
      </c>
      <c r="L55" s="8">
        <f t="shared" si="5"/>
        <v>2.04384133611691</v>
      </c>
      <c r="M55" s="8">
        <f>B$20*I55*L55</f>
        <v>0.01490575875638153</v>
      </c>
      <c r="N55" s="8">
        <f>I55*B$20*K55*L55*(M55/0.004)^0.4</f>
        <v>0.0251993634815169</v>
      </c>
      <c r="O55" s="8">
        <f>(2*C$11)/(B$15*G55*G55*C$7)</f>
        <v>0.6893058113048572</v>
      </c>
      <c r="P55" s="8">
        <f>B$23*O55*O55</f>
        <v>0.020756561219014</v>
      </c>
      <c r="Q55" s="8">
        <f>N55+P55</f>
        <v>0.04595592470053091</v>
      </c>
      <c r="R55" s="8">
        <f>0.5*B$15*G55*G55*C$7*Q55</f>
        <v>0.2939474304171051</v>
      </c>
      <c r="S55" s="8">
        <f>0.5*B$15*G55*G55*C$7*N55</f>
        <v>0.1611824414764296</v>
      </c>
      <c r="T55" s="8">
        <f>0.5*B$15*G55*G55*C$7*P55</f>
        <v>0.1327649889406755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="3" customFormat="1" ht="24.6" customHeight="1">
      <c r="A56" s="5"/>
      <c r="B56" s="5"/>
      <c r="C56" s="5"/>
      <c r="D56" s="5"/>
      <c r="E56" s="5"/>
      <c r="F56" s="8">
        <f>G56/3.281</f>
        <v>16.45839683023468</v>
      </c>
      <c r="G56" s="8">
        <v>54</v>
      </c>
      <c r="H56" s="8">
        <f>(B$13*G56*C$6)/B$14</f>
        <v>3.344198174706649</v>
      </c>
      <c r="I56" s="8">
        <f>0.074/POWER(H56,0.2)</f>
        <v>0.05812638560312045</v>
      </c>
      <c r="J56" s="8">
        <f>F56/343</f>
        <v>0.04798366422808945</v>
      </c>
      <c r="K56" s="8">
        <f>(1-J56*J56)^0.5</f>
        <v>0.998848120570513</v>
      </c>
      <c r="L56" s="8">
        <f t="shared" si="5"/>
        <v>2.04384133611691</v>
      </c>
      <c r="M56" s="8">
        <f>B$20*I56*L56</f>
        <v>0.01485013870184106</v>
      </c>
      <c r="N56" s="8">
        <f>I56*B$20*K56*L56*(M56/0.004)^0.4</f>
        <v>0.02506675834733651</v>
      </c>
      <c r="O56" s="8">
        <f>(2*C$11)/(B$15*G56*G56*C$7)</f>
        <v>0.664012353894151</v>
      </c>
      <c r="P56" s="8">
        <f>B$23*O56*O56</f>
        <v>0.01926122230924586</v>
      </c>
      <c r="Q56" s="8">
        <f>N56+P56</f>
        <v>0.04432798065658237</v>
      </c>
      <c r="R56" s="8">
        <f>0.5*B$15*G56*G56*C$7*Q56</f>
        <v>0.2943349857403809</v>
      </c>
      <c r="S56" s="8">
        <f>0.5*B$15*G56*G56*C$7*N56</f>
        <v>0.1664416887807246</v>
      </c>
      <c r="T56" s="8">
        <f>0.5*B$15*G56*G56*C$7*P56</f>
        <v>0.1278932969596562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="3" customFormat="1" ht="24.6" customHeight="1">
      <c r="A57" s="5"/>
      <c r="B57" s="5"/>
      <c r="C57" s="5"/>
      <c r="D57" s="5"/>
      <c r="E57" s="5"/>
      <c r="F57" s="8">
        <f>G57/3.281</f>
        <v>16.76318195672051</v>
      </c>
      <c r="G57" s="8">
        <v>55</v>
      </c>
      <c r="H57" s="8">
        <f>(B$13*G57*C$6)/B$14</f>
        <v>3.40612777053455</v>
      </c>
      <c r="I57" s="8">
        <f>0.074/POWER(H57,0.2)</f>
        <v>0.05791346271530127</v>
      </c>
      <c r="J57" s="8">
        <f>F57/343</f>
        <v>0.04887225060268371</v>
      </c>
      <c r="K57" s="8">
        <f>(1-J57*J57)^0.5</f>
        <v>0.9988050375929372</v>
      </c>
      <c r="L57" s="8">
        <f t="shared" si="5"/>
        <v>2.04384133611691</v>
      </c>
      <c r="M57" s="8">
        <f>B$20*I57*L57</f>
        <v>0.01479574112689978</v>
      </c>
      <c r="N57" s="8">
        <f>I57*B$20*K57*L57*(M57/0.004)^0.4</f>
        <v>0.02493722600536008</v>
      </c>
      <c r="O57" s="8">
        <f>(2*C$11)/(B$15*G57*G57*C$7)</f>
        <v>0.6400859583323452</v>
      </c>
      <c r="P57" s="8">
        <f>B$23*O57*O57</f>
        <v>0.0178981492437912</v>
      </c>
      <c r="Q57" s="8">
        <f>N57+P57</f>
        <v>0.04283537524915128</v>
      </c>
      <c r="R57" s="8">
        <f>0.5*B$15*G57*G57*C$7*Q57</f>
        <v>0.2950559483691214</v>
      </c>
      <c r="S57" s="8">
        <f>0.5*B$15*G57*G57*C$7*N57</f>
        <v>0.1717710379775982</v>
      </c>
      <c r="T57" s="8">
        <f>0.5*B$15*G57*G57*C$7*P57</f>
        <v>0.1232849103915231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="3" customFormat="1" ht="24.6" customHeight="1">
      <c r="A58" s="5"/>
      <c r="B58" s="5"/>
      <c r="C58" s="5"/>
      <c r="D58" s="5"/>
      <c r="E58" s="5"/>
      <c r="F58" s="8">
        <f>G58/3.281</f>
        <v>17.06796708320634</v>
      </c>
      <c r="G58" s="8">
        <v>56</v>
      </c>
      <c r="H58" s="8">
        <f>(B$13*G58*C$6)/B$14</f>
        <v>3.468057366362451</v>
      </c>
      <c r="I58" s="8">
        <f>0.074/POWER(H58,0.2)</f>
        <v>0.05770513550593134</v>
      </c>
      <c r="J58" s="8">
        <f>F58/343</f>
        <v>0.04976083697727795</v>
      </c>
      <c r="K58" s="8">
        <f>(1-J58*J58)^0.5</f>
        <v>0.9987611621921032</v>
      </c>
      <c r="L58" s="8">
        <f t="shared" si="5"/>
        <v>2.04384133611691</v>
      </c>
      <c r="M58" s="8">
        <f>B$20*I58*L58</f>
        <v>0.01474251765665626</v>
      </c>
      <c r="N58" s="8">
        <f>I58*B$20*K58*L58*(M58/0.004)^0.4</f>
        <v>0.02481064008724391</v>
      </c>
      <c r="O58" s="8">
        <f>(2*C$11)/(B$15*G58*G58*C$7)</f>
        <v>0.617429854577597</v>
      </c>
      <c r="P58" s="8">
        <f>B$23*O58*O58</f>
        <v>0.01665354807444803</v>
      </c>
      <c r="Q58" s="8">
        <f>N58+P58</f>
        <v>0.04146418816169194</v>
      </c>
      <c r="R58" s="8">
        <f>0.5*B$15*G58*G58*C$7*Q58</f>
        <v>0.2960912956338492</v>
      </c>
      <c r="S58" s="8">
        <f>0.5*B$15*G58*G58*C$7*N58</f>
        <v>0.1771701049660055</v>
      </c>
      <c r="T58" s="8">
        <f>0.5*B$15*G58*G58*C$7*P58</f>
        <v>0.1189211906678436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="3" customFormat="1" ht="24.6" customHeight="1">
      <c r="A59" s="5"/>
      <c r="B59" s="5"/>
      <c r="C59" s="5"/>
      <c r="D59" s="5"/>
      <c r="E59" s="5"/>
      <c r="F59" s="8">
        <f>G59/3.281</f>
        <v>17.37275220969217</v>
      </c>
      <c r="G59" s="8">
        <v>57</v>
      </c>
      <c r="H59" s="8">
        <f>(B$13*G59*C$6)/B$14</f>
        <v>3.529986962190352</v>
      </c>
      <c r="I59" s="8">
        <f>0.074/POWER(H59,0.2)</f>
        <v>0.05750122533226482</v>
      </c>
      <c r="J59" s="8">
        <f>F59/343</f>
        <v>0.0506494233518722</v>
      </c>
      <c r="K59" s="8">
        <f>(1-J59*J59)^0.5</f>
        <v>0.9987164942635737</v>
      </c>
      <c r="L59" s="8">
        <f t="shared" si="5"/>
        <v>2.04384133611691</v>
      </c>
      <c r="M59" s="8">
        <f>B$20*I59*L59</f>
        <v>0.01469042265143196</v>
      </c>
      <c r="N59" s="8">
        <f>I59*B$20*K59*L59*(M59/0.004)^0.4</f>
        <v>0.02468688154525066</v>
      </c>
      <c r="O59" s="8">
        <f>(2*C$11)/(B$15*G59*G59*C$7)</f>
        <v>0.5959556860435038</v>
      </c>
      <c r="P59" s="8">
        <f>B$23*O59*O59</f>
        <v>0.01551527438505991</v>
      </c>
      <c r="Q59" s="8">
        <f>N59+P59</f>
        <v>0.04020215593031057</v>
      </c>
      <c r="R59" s="8">
        <f>0.5*B$15*G59*G59*C$7*Q59</f>
        <v>0.2974236334139116</v>
      </c>
      <c r="S59" s="8">
        <f>0.5*B$15*G59*G59*C$7*N59</f>
        <v>0.1826385137049681</v>
      </c>
      <c r="T59" s="8">
        <f>0.5*B$15*G59*G59*C$7*P59</f>
        <v>0.1147851197089435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="3" customFormat="1" ht="24.6" customHeight="1">
      <c r="A60" s="5"/>
      <c r="B60" s="5"/>
      <c r="C60" s="5"/>
      <c r="D60" s="5"/>
      <c r="E60" s="5"/>
      <c r="F60" s="8">
        <f>G60/3.281</f>
        <v>17.67753733617799</v>
      </c>
      <c r="G60" s="8">
        <v>58</v>
      </c>
      <c r="H60" s="8">
        <f>(B$13*G60*C$6)/B$14</f>
        <v>3.591916558018252</v>
      </c>
      <c r="I60" s="8">
        <f>0.074/POWER(H60,0.2)</f>
        <v>0.05730156347701471</v>
      </c>
      <c r="J60" s="8">
        <f>F60/343</f>
        <v>0.05153800972646646</v>
      </c>
      <c r="K60" s="8">
        <f>(1-J60*J60)^0.5</f>
        <v>0.9986710337010054</v>
      </c>
      <c r="L60" s="8">
        <f t="shared" si="5"/>
        <v>2.04384133611691</v>
      </c>
      <c r="M60" s="8">
        <f>B$20*I60*L60</f>
        <v>0.01463941300730621</v>
      </c>
      <c r="N60" s="8">
        <f>I60*B$20*K60*L60*(M60/0.004)^0.4</f>
        <v>0.02456583810856028</v>
      </c>
      <c r="O60" s="8">
        <f>(2*C$11)/(B$15*G60*G60*C$7)</f>
        <v>0.5755826468357147</v>
      </c>
      <c r="P60" s="8">
        <f>B$23*O60*O60</f>
        <v>0.01447261165682088</v>
      </c>
      <c r="Q60" s="8">
        <f>N60+P60</f>
        <v>0.03903844976538116</v>
      </c>
      <c r="R60" s="8">
        <f>0.5*B$15*G60*G60*C$7*Q60</f>
        <v>0.2990370296286797</v>
      </c>
      <c r="S60" s="8">
        <f>0.5*B$15*G60*G60*C$7*N60</f>
        <v>0.1881758958788707</v>
      </c>
      <c r="T60" s="8">
        <f>0.5*B$15*G60*G60*C$7*P60</f>
        <v>0.110861133749809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="3" customFormat="1" ht="24.6" customHeight="1">
      <c r="A61" s="5"/>
      <c r="B61" s="5"/>
      <c r="C61" s="5"/>
      <c r="D61" s="5"/>
      <c r="E61" s="5"/>
      <c r="F61" s="8">
        <f>G61/3.281</f>
        <v>17.98232246266382</v>
      </c>
      <c r="G61" s="8">
        <v>59</v>
      </c>
      <c r="H61" s="8">
        <f>(B$13*G61*C$6)/B$14</f>
        <v>3.653846153846154</v>
      </c>
      <c r="I61" s="8">
        <f>0.074/POWER(H61,0.2)</f>
        <v>0.05710599043689744</v>
      </c>
      <c r="J61" s="8">
        <f>F61/343</f>
        <v>0.0524265961010607</v>
      </c>
      <c r="K61" s="8">
        <f>(1-J61*J61)^0.5</f>
        <v>0.9986247803961487</v>
      </c>
      <c r="L61" s="8">
        <f t="shared" si="5"/>
        <v>2.04384133611691</v>
      </c>
      <c r="M61" s="8">
        <f>B$20*I61*L61</f>
        <v>0.0145894479743535</v>
      </c>
      <c r="N61" s="8">
        <f>I61*B$20*K61*L61*(M61/0.004)^0.4</f>
        <v>0.02444740378854283</v>
      </c>
      <c r="O61" s="8">
        <f>(2*C$11)/(B$15*G61*G61*C$7)</f>
        <v>0.5562367204697913</v>
      </c>
      <c r="P61" s="8">
        <f>B$23*O61*O61</f>
        <v>0.01351608257969427</v>
      </c>
      <c r="Q61" s="8">
        <f>N61+P61</f>
        <v>0.0379634863682371</v>
      </c>
      <c r="R61" s="8">
        <f>0.5*B$15*G61*G61*C$7*Q61</f>
        <v>0.3009168672938191</v>
      </c>
      <c r="S61" s="8">
        <f>0.5*B$15*G61*G61*C$7*N61</f>
        <v>0.193781890581852</v>
      </c>
      <c r="T61" s="8">
        <f>0.5*B$15*G61*G61*C$7*P61</f>
        <v>0.1071349767119671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="3" customFormat="1" ht="24.6" customHeight="1">
      <c r="A62" s="5"/>
      <c r="B62" s="5"/>
      <c r="C62" s="5"/>
      <c r="D62" s="5"/>
      <c r="E62" s="5"/>
      <c r="F62" s="8">
        <f>G62/3.281</f>
        <v>18.28710758914965</v>
      </c>
      <c r="G62" s="8">
        <v>60</v>
      </c>
      <c r="H62" s="8">
        <f>(B$13*G62*C$6)/B$14</f>
        <v>3.715775749674055</v>
      </c>
      <c r="I62" s="8">
        <f>0.074/POWER(H62,0.2)</f>
        <v>0.05691435527325805</v>
      </c>
      <c r="J62" s="8">
        <f>F62/343</f>
        <v>0.05331518247565496</v>
      </c>
      <c r="K62" s="8">
        <f>(1-J62*J62)^0.5</f>
        <v>0.9985777342388461</v>
      </c>
      <c r="L62" s="8">
        <f t="shared" si="5"/>
        <v>2.04384133611691</v>
      </c>
      <c r="M62" s="8">
        <f>B$20*I62*L62</f>
        <v>0.01454048899074103</v>
      </c>
      <c r="N62" s="8">
        <f>I62*B$20*K62*L62*(M62/0.004)^0.4</f>
        <v>0.02433147842783666</v>
      </c>
      <c r="O62" s="8">
        <f>(2*C$11)/(B$15*G62*G62*C$7)</f>
        <v>0.5378500066542622</v>
      </c>
      <c r="P62" s="8">
        <f>B$23*O62*O62</f>
        <v>0.0126372879570962</v>
      </c>
      <c r="Q62" s="8">
        <f>N62+P62</f>
        <v>0.03696876638493286</v>
      </c>
      <c r="R62" s="8">
        <f>0.5*B$15*G62*G62*C$7*Q62</f>
        <v>0.3030497145572125</v>
      </c>
      <c r="S62" s="8">
        <f>0.5*B$15*G62*G62*C$7*N62</f>
        <v>0.1994561440198909</v>
      </c>
      <c r="T62" s="8">
        <f>0.5*B$15*G62*G62*C$7*P62</f>
        <v>0.1035935705373215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="3" customFormat="1" ht="24.6" customHeight="1">
      <c r="F63" s="8">
        <f>G63/3.281</f>
        <v>18.59189271563548</v>
      </c>
      <c r="G63" s="8">
        <v>61</v>
      </c>
      <c r="H63" s="8">
        <f>(B$13*G63*C$6)/B$14</f>
        <v>3.777705345501956</v>
      </c>
      <c r="I63" s="8">
        <f>0.074/POWER(H63,0.2)</f>
        <v>0.05672651501842408</v>
      </c>
      <c r="J63" s="8">
        <f>F63/343</f>
        <v>0.0542037688502492</v>
      </c>
      <c r="K63" s="8">
        <f>(1-J63*J63)^0.5</f>
        <v>0.9985298951170309</v>
      </c>
      <c r="L63" s="8">
        <f t="shared" si="5"/>
        <v>2.04384133611691</v>
      </c>
      <c r="M63" s="8">
        <f>B$20*I63*L63</f>
        <v>0.01449249953106398</v>
      </c>
      <c r="N63" s="8">
        <f>I63*B$20*K63*L63*(M63/0.004)^0.4</f>
        <v>0.02421796728869486</v>
      </c>
      <c r="O63" s="8">
        <f>(2*C$11)/(B$15*G63*G63*C$7)</f>
        <v>0.5203601246856607</v>
      </c>
      <c r="P63" s="8">
        <f>B$23*O63*O63</f>
        <v>0.01182876879230137</v>
      </c>
      <c r="Q63" s="8">
        <f>N63+P63</f>
        <v>0.03604673608099623</v>
      </c>
      <c r="R63" s="8">
        <f>0.5*B$15*G63*G63*C$7*Q63</f>
        <v>0.3054232095072982</v>
      </c>
      <c r="S63" s="8">
        <f>0.5*B$15*G63*G63*C$7*N63</f>
        <v>0.2051983092293198</v>
      </c>
      <c r="T63" s="8">
        <f>0.5*B$15*G63*G63*C$7*P63</f>
        <v>0.1002249002779783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="3" customFormat="1" ht="24.6" customHeight="1">
      <c r="F64" s="8">
        <f>G64/3.281</f>
        <v>18.8966778421213</v>
      </c>
      <c r="G64" s="8">
        <v>62</v>
      </c>
      <c r="H64" s="8">
        <f>(B$13*G64*C$6)/B$14</f>
        <v>3.839634941329856</v>
      </c>
      <c r="I64" s="8">
        <f>0.074/POWER(H64,0.2)</f>
        <v>0.056542334132178</v>
      </c>
      <c r="J64" s="8">
        <f>F64/343</f>
        <v>0.05509235522484345</v>
      </c>
      <c r="K64" s="8">
        <f>(1-J64*J64)^0.5</f>
        <v>0.9984812629167258</v>
      </c>
      <c r="L64" s="8">
        <f t="shared" si="5"/>
        <v>2.04384133611691</v>
      </c>
      <c r="M64" s="8">
        <f>B$20*I64*L64</f>
        <v>0.01444544496748493</v>
      </c>
      <c r="N64" s="8">
        <f>I64*B$20*K64*L64*(M64/0.004)^0.4</f>
        <v>0.02410678067659856</v>
      </c>
      <c r="O64" s="8">
        <f>(2*C$11)/(B$15*G64*G64*C$7)</f>
        <v>0.5037096836512341</v>
      </c>
      <c r="P64" s="8">
        <f>B$23*O64*O64</f>
        <v>0.01108388790861055</v>
      </c>
      <c r="Q64" s="8">
        <f>N64+P64</f>
        <v>0.03519066858520911</v>
      </c>
      <c r="R64" s="8">
        <f>0.5*B$15*G64*G64*C$7*Q64</f>
        <v>0.3080259578642842</v>
      </c>
      <c r="S64" s="8">
        <f>0.5*B$15*G64*G64*C$7*N64</f>
        <v>0.2110080458106012</v>
      </c>
      <c r="T64" s="8">
        <f>0.5*B$15*G64*G64*C$7*P64</f>
        <v>0.09701791205368301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="3" customFormat="1" ht="24.6" customHeight="1">
      <c r="F65" s="8">
        <f>G65/3.281</f>
        <v>19.20146296860713</v>
      </c>
      <c r="G65" s="8">
        <v>63</v>
      </c>
      <c r="H65" s="8">
        <f>(B$13*G65*C$6)/B$14</f>
        <v>3.901564537157757</v>
      </c>
      <c r="I65" s="8">
        <f>0.074/POWER(H65,0.2)</f>
        <v>0.05636168400338396</v>
      </c>
      <c r="J65" s="8">
        <f>F65/343</f>
        <v>0.0559809415994377</v>
      </c>
      <c r="K65" s="8">
        <f>(1-J65*J65)^0.5</f>
        <v>0.9984318375220416</v>
      </c>
      <c r="L65" s="8">
        <f t="shared" si="5"/>
        <v>2.04384133611691</v>
      </c>
      <c r="M65" s="8">
        <f>B$20*I65*L65</f>
        <v>0.01439929244240942</v>
      </c>
      <c r="N65" s="8">
        <f>I65*B$20*K65*L65*(M65/0.004)^0.4</f>
        <v>0.02399783359560098</v>
      </c>
      <c r="O65" s="8">
        <f>(2*C$11)/(B$15*G65*G65*C$7)</f>
        <v>0.487845811024274</v>
      </c>
      <c r="P65" s="8">
        <f>B$23*O65*O65</f>
        <v>0.01039672807696069</v>
      </c>
      <c r="Q65" s="8">
        <f>N65+P65</f>
        <v>0.03439456167256167</v>
      </c>
      <c r="R65" s="8">
        <f>0.5*B$15*G65*G65*C$7*Q65</f>
        <v>0.3108474419323832</v>
      </c>
      <c r="S65" s="8">
        <f>0.5*B$15*G65*G65*C$7*N65</f>
        <v>0.2168850196763092</v>
      </c>
      <c r="T65" s="8">
        <f>0.5*B$15*G65*G65*C$7*P65</f>
        <v>0.09396242225607392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="3" customFormat="1" ht="24.6" customHeight="1">
      <c r="F66" s="8">
        <f>G66/3.281</f>
        <v>19.50624809509296</v>
      </c>
      <c r="G66" s="8">
        <v>64</v>
      </c>
      <c r="H66" s="8">
        <f>(B$13*G66*C$6)/B$14</f>
        <v>3.963494132985658</v>
      </c>
      <c r="I66" s="8">
        <f>0.074/POWER(H66,0.2)</f>
        <v>0.05618444249236628</v>
      </c>
      <c r="J66" s="8">
        <f>F66/343</f>
        <v>0.05686952797403194</v>
      </c>
      <c r="K66" s="8">
        <f>(1-J66*J66)^0.5</f>
        <v>0.9983816188151757</v>
      </c>
      <c r="L66" s="8">
        <f t="shared" si="5"/>
        <v>2.04384133611691</v>
      </c>
      <c r="M66" s="8">
        <f>B$20*I66*L66</f>
        <v>0.0143540107515727</v>
      </c>
      <c r="N66" s="8">
        <f>I66*B$20*K66*L66*(M66/0.004)^0.4</f>
        <v>0.02389104543227052</v>
      </c>
      <c r="O66" s="8">
        <f>(2*C$11)/(B$15*G66*G66*C$7)</f>
        <v>0.4727197324109726</v>
      </c>
      <c r="P66" s="8">
        <f>B$23*O66*O66</f>
        <v>0.009762004132507255</v>
      </c>
      <c r="Q66" s="8">
        <f>N66+P66</f>
        <v>0.03365304956477778</v>
      </c>
      <c r="R66" s="8">
        <f>0.5*B$15*G66*G66*C$7*Q66</f>
        <v>0.3138779394174093</v>
      </c>
      <c r="S66" s="8">
        <f>0.5*B$15*G66*G66*C$7*N66</f>
        <v>0.2228289028123416</v>
      </c>
      <c r="T66" s="8">
        <f>0.5*B$15*G66*G66*C$7*P66</f>
        <v>0.09104903660506776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="3" customFormat="1" ht="24.6" customHeight="1">
      <c r="F67" s="8">
        <f>G67/3.281</f>
        <v>19.81103322157879</v>
      </c>
      <c r="G67" s="8">
        <v>65</v>
      </c>
      <c r="H67" s="8">
        <f>(B$13*G67*C$6)/B$14</f>
        <v>4.02542372881356</v>
      </c>
      <c r="I67" s="8">
        <f>0.074/POWER(H67,0.2)</f>
        <v>0.05601049351012833</v>
      </c>
      <c r="J67" s="8">
        <f>F67/343</f>
        <v>0.0577581143486262</v>
      </c>
      <c r="K67" s="8">
        <f>(1-J67*J67)^0.5</f>
        <v>0.9983306066764112</v>
      </c>
      <c r="L67" s="8">
        <f t="shared" si="5"/>
        <v>2.04384133611691</v>
      </c>
      <c r="M67" s="8">
        <f>B$20*I67*L67</f>
        <v>0.01430957023653853</v>
      </c>
      <c r="N67" s="8">
        <f>I67*B$20*K67*L67*(M67/0.004)^0.4</f>
        <v>0.02378633966545417</v>
      </c>
      <c r="O67" s="8">
        <f>(2*C$11)/(B$15*G67*G67*C$7)</f>
        <v>0.4582863962024483</v>
      </c>
      <c r="P67" s="8">
        <f>B$23*O67*O67</f>
        <v>0.009174986977989111</v>
      </c>
      <c r="Q67" s="8">
        <f>N67+P67</f>
        <v>0.03296132664344328</v>
      </c>
      <c r="R67" s="8">
        <f>0.5*B$15*G67*G67*C$7*Q67</f>
        <v>0.3171084509057593</v>
      </c>
      <c r="S67" s="8">
        <f>0.5*B$15*G67*G67*C$7*N67</f>
        <v>0.2288393730514735</v>
      </c>
      <c r="T67" s="8">
        <f>0.5*B$15*G67*G67*C$7*P67</f>
        <v>0.08826907785428582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="3" customFormat="1" ht="24.6" customHeight="1">
      <c r="F68" s="8">
        <f>G68/3.281</f>
        <v>20.11581834806461</v>
      </c>
      <c r="G68" s="8">
        <v>66</v>
      </c>
      <c r="H68" s="8">
        <f>(B$13*G68*C$6)/B$14</f>
        <v>4.08735332464146</v>
      </c>
      <c r="I68" s="8">
        <f>0.074/POWER(H68,0.2)</f>
        <v>0.05583972663092912</v>
      </c>
      <c r="J68" s="8">
        <f>F68/343</f>
        <v>0.05864670072322045</v>
      </c>
      <c r="K68" s="8">
        <f>(1-J68*J68)^0.5</f>
        <v>0.9982788009841144</v>
      </c>
      <c r="L68" s="8">
        <f t="shared" si="5"/>
        <v>2.04384133611691</v>
      </c>
      <c r="M68" s="8">
        <f>B$20*I68*L68</f>
        <v>0.01426594268572015</v>
      </c>
      <c r="N68" s="8">
        <f>I68*B$20*K68*L68*(M68/0.004)^0.4</f>
        <v>0.02368364359939034</v>
      </c>
      <c r="O68" s="8">
        <f>(2*C$11)/(B$15*G68*G68*C$7)</f>
        <v>0.4445041377307953</v>
      </c>
      <c r="P68" s="8">
        <f>B$23*O68*O68</f>
        <v>0.008631437714019677</v>
      </c>
      <c r="Q68" s="8">
        <f>N68+P68</f>
        <v>0.03231508131341002</v>
      </c>
      <c r="R68" s="8">
        <f>0.5*B$15*G68*G68*C$7*Q68</f>
        <v>0.3205306349636572</v>
      </c>
      <c r="S68" s="8">
        <f>0.5*B$15*G68*G68*C$7*N68</f>
        <v>0.2349161138584328</v>
      </c>
      <c r="T68" s="8">
        <f>0.5*B$15*G68*G68*C$7*P68</f>
        <v>0.08561452110522443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="3" customFormat="1" ht="24.6" customHeight="1">
      <c r="F69" s="8">
        <f>G69/3.281</f>
        <v>20.42060347455044</v>
      </c>
      <c r="G69" s="8">
        <v>67</v>
      </c>
      <c r="H69" s="8">
        <f>(B$13*G69*C$6)/B$14</f>
        <v>4.149282920469362</v>
      </c>
      <c r="I69" s="8">
        <f>0.074/POWER(H69,0.2)</f>
        <v>0.05567203673511227</v>
      </c>
      <c r="J69" s="8">
        <f>F69/343</f>
        <v>0.05953528709781469</v>
      </c>
      <c r="K69" s="8">
        <f>(1-J69*J69)^0.5</f>
        <v>0.9982262016147346</v>
      </c>
      <c r="L69" s="8">
        <f t="shared" si="5"/>
        <v>2.04384133611691</v>
      </c>
      <c r="M69" s="8">
        <f>B$20*I69*L69</f>
        <v>0.0142231012431302</v>
      </c>
      <c r="N69" s="8">
        <f>I69*B$20*K69*L69*(M69/0.004)^0.4</f>
        <v>0.02358288811797069</v>
      </c>
      <c r="O69" s="8">
        <f>(2*C$11)/(B$15*G69*G69*C$7)</f>
        <v>0.4313343782480161</v>
      </c>
      <c r="P69" s="8">
        <f>B$23*O69*O69</f>
        <v>0.008127550418855949</v>
      </c>
      <c r="Q69" s="8">
        <f>N69+P69</f>
        <v>0.03171043853682664</v>
      </c>
      <c r="R69" s="8">
        <f>0.5*B$15*G69*G69*C$7*Q69</f>
        <v>0.3241367499542953</v>
      </c>
      <c r="S69" s="8">
        <f>0.5*B$15*G69*G69*C$7*N69</f>
        <v>0.241058814125746</v>
      </c>
      <c r="T69" s="8">
        <f>0.5*B$15*G69*G69*C$7*P69</f>
        <v>0.08307793582854926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="3" customFormat="1" ht="24.6" customHeight="1">
      <c r="F70" s="8">
        <f>G70/3.281</f>
        <v>20.72538860103627</v>
      </c>
      <c r="G70" s="8">
        <v>68</v>
      </c>
      <c r="H70" s="8">
        <f>(B$13*G70*C$6)/B$14</f>
        <v>4.211212516297262</v>
      </c>
      <c r="I70" s="8">
        <f>0.074/POWER(H70,0.2)</f>
        <v>0.05550732367941222</v>
      </c>
      <c r="J70" s="8">
        <f>F70/343</f>
        <v>0.06042387347240895</v>
      </c>
      <c r="K70" s="8">
        <f>(1-J70*J70)^0.5</f>
        <v>0.9981728084428019</v>
      </c>
      <c r="L70" s="8">
        <f t="shared" si="5"/>
        <v>2.04384133611691</v>
      </c>
      <c r="M70" s="8">
        <f>B$20*I70*L70</f>
        <v>0.01418102032415046</v>
      </c>
      <c r="N70" s="8">
        <f>I70*B$20*K70*L70*(M70/0.004)^0.4</f>
        <v>0.02348400745818704</v>
      </c>
      <c r="O70" s="8">
        <f>(2*C$11)/(B$15*G70*G70*C$7)</f>
        <v>0.4187413546616228</v>
      </c>
      <c r="P70" s="8">
        <f>B$23*O70*O70</f>
        <v>0.007659902333880047</v>
      </c>
      <c r="Q70" s="8">
        <f>N70+P70</f>
        <v>0.03114390979206709</v>
      </c>
      <c r="R70" s="8">
        <f>0.5*B$15*G70*G70*C$7*Q70</f>
        <v>0.3279196017889953</v>
      </c>
      <c r="S70" s="8">
        <f>0.5*B$15*G70*G70*C$7*N70</f>
        <v>0.2472671679796619</v>
      </c>
      <c r="T70" s="8">
        <f>0.5*B$15*G70*G70*C$7*P70</f>
        <v>0.08065243380933337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="3" customFormat="1" ht="24.6" customHeight="1">
      <c r="F71" s="8">
        <f>G71/3.281</f>
        <v>21.0301737275221</v>
      </c>
      <c r="G71" s="8">
        <v>69</v>
      </c>
      <c r="H71" s="8">
        <f>(B$13*G71*C$6)/B$14</f>
        <v>4.273142112125162</v>
      </c>
      <c r="I71" s="8">
        <f>0.074/POWER(H71,0.2)</f>
        <v>0.05534549199225403</v>
      </c>
      <c r="J71" s="8">
        <f>F71/343</f>
        <v>0.0613124598470032</v>
      </c>
      <c r="K71" s="8">
        <f>(1-J71*J71)^0.5</f>
        <v>0.9981186213409254</v>
      </c>
      <c r="L71" s="8">
        <f t="shared" si="5"/>
        <v>2.04384133611691</v>
      </c>
      <c r="M71" s="8">
        <f>B$20*I71*L71</f>
        <v>0.01413967553768703</v>
      </c>
      <c r="N71" s="8">
        <f>I71*B$20*K71*L71*(M71/0.004)^0.4</f>
        <v>0.0233869390010078</v>
      </c>
      <c r="O71" s="8">
        <f>(2*C$11)/(B$15*G71*G71*C$7)</f>
        <v>0.4066918764871549</v>
      </c>
      <c r="P71" s="8">
        <f>B$23*O71*O71</f>
        <v>0.00722541040496351</v>
      </c>
      <c r="Q71" s="8">
        <f>N71+P71</f>
        <v>0.03061234940597132</v>
      </c>
      <c r="R71" s="8">
        <f>0.5*B$15*G71*G71*C$7*Q71</f>
        <v>0.3318724969299712</v>
      </c>
      <c r="S71" s="8">
        <f>0.5*B$15*G71*G71*C$7*N71</f>
        <v>0.2535408745955126</v>
      </c>
      <c r="T71" s="8">
        <f>0.5*B$15*G71*G71*C$7*P71</f>
        <v>0.07833162233445864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="3" customFormat="1" ht="24.6" customHeight="1">
      <c r="F72" s="8">
        <f>G72/3.281</f>
        <v>21.33495885400792</v>
      </c>
      <c r="G72" s="8">
        <v>70</v>
      </c>
      <c r="H72" s="8">
        <f>(B$13*G72*C$6)/B$14</f>
        <v>4.335071707953064</v>
      </c>
      <c r="I72" s="8">
        <f>0.074/POWER(H72,0.2)</f>
        <v>0.05518645059182026</v>
      </c>
      <c r="J72" s="8">
        <f>F72/343</f>
        <v>0.06220104622159744</v>
      </c>
      <c r="K72" s="8">
        <f>(1-J72*J72)^0.5</f>
        <v>0.9980636401797928</v>
      </c>
      <c r="L72" s="8">
        <f t="shared" si="5"/>
        <v>2.04384133611691</v>
      </c>
      <c r="M72" s="8">
        <f>B$20*I72*L72</f>
        <v>0.01409904361414197</v>
      </c>
      <c r="N72" s="8">
        <f>I72*B$20*K72*L72*(M72/0.004)^0.4</f>
        <v>0.02329162307811207</v>
      </c>
      <c r="O72" s="8">
        <f>(2*C$11)/(B$15*G72*G72*C$7)</f>
        <v>0.395155106929662</v>
      </c>
      <c r="P72" s="8">
        <f>B$23*O72*O72</f>
        <v>0.006821293291293913</v>
      </c>
      <c r="Q72" s="8">
        <f>N72+P72</f>
        <v>0.03011291636940598</v>
      </c>
      <c r="R72" s="8">
        <f>0.5*B$15*G72*G72*C$7*Q72</f>
        <v>0.3359892000493461</v>
      </c>
      <c r="S72" s="8">
        <f>0.5*B$15*G72*G72*C$7*N72</f>
        <v>0.2598796380219262</v>
      </c>
      <c r="T72" s="8">
        <f>0.5*B$15*G72*G72*C$7*P72</f>
        <v>0.07610956202741991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="3" customFormat="1" ht="24.6" customHeight="1">
      <c r="F73" s="8">
        <f>G73/3.281</f>
        <v>21.63974398049375</v>
      </c>
      <c r="G73" s="8">
        <v>71</v>
      </c>
      <c r="H73" s="8">
        <f>(B$13*G73*C$6)/B$14</f>
        <v>4.397001303780965</v>
      </c>
      <c r="I73" s="8">
        <f>0.074/POWER(H73,0.2)</f>
        <v>0.05503011252488516</v>
      </c>
      <c r="J73" s="8">
        <f>F73/343</f>
        <v>0.0630896325961917</v>
      </c>
      <c r="K73" s="8">
        <f>(1-J73*J73)^0.5</f>
        <v>0.9980078648281674</v>
      </c>
      <c r="L73" s="8">
        <f t="shared" si="5"/>
        <v>2.04384133611691</v>
      </c>
      <c r="M73" s="8">
        <f>B$20*I73*L73</f>
        <v>0.01405910233869065</v>
      </c>
      <c r="N73" s="8">
        <f>I73*B$20*K73*L73*(M73/0.004)^0.4</f>
        <v>0.02319800279307133</v>
      </c>
      <c r="O73" s="8">
        <f>(2*C$11)/(B$15*G73*G73*C$7)</f>
        <v>0.3841023653948312</v>
      </c>
      <c r="P73" s="8">
        <f>B$23*O73*O73</f>
        <v>0.006445038087955174</v>
      </c>
      <c r="Q73" s="8">
        <f>N73+P73</f>
        <v>0.0296430408810265</v>
      </c>
      <c r="R73" s="8">
        <f>0.5*B$15*G73*G73*C$7*Q73</f>
        <v>0.3402638958239662</v>
      </c>
      <c r="S73" s="8">
        <f>0.5*B$15*G73*G73*C$7*N73</f>
        <v>0.2662831670133418</v>
      </c>
      <c r="T73" s="8">
        <f>0.5*B$15*G73*G73*C$7*P73</f>
        <v>0.07398072881062438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="3" customFormat="1" ht="24.6" customHeight="1">
      <c r="F74" s="8">
        <f>G74/3.281</f>
        <v>21.94452910697958</v>
      </c>
      <c r="G74" s="8">
        <v>72</v>
      </c>
      <c r="H74" s="8">
        <f>(B$13*G74*C$6)/B$14</f>
        <v>4.458930899608865</v>
      </c>
      <c r="I74" s="8">
        <f>0.074/POWER(H74,0.2)</f>
        <v>0.05487639472461781</v>
      </c>
      <c r="J74" s="8">
        <f>F74/343</f>
        <v>0.06397821897078594</v>
      </c>
      <c r="K74" s="8">
        <f>(1-J74*J74)^0.5</f>
        <v>0.9979512951528878</v>
      </c>
      <c r="L74" s="8">
        <f t="shared" si="5"/>
        <v>2.04384133611691</v>
      </c>
      <c r="M74" s="8">
        <f>B$20*I74*L74</f>
        <v>0.01401983048940523</v>
      </c>
      <c r="N74" s="8">
        <f>I74*B$20*K74*L74*(M74/0.004)^0.4</f>
        <v>0.02310602385571235</v>
      </c>
      <c r="O74" s="8">
        <f>(2*C$11)/(B$15*G74*G74*C$7)</f>
        <v>0.3735069490654599</v>
      </c>
      <c r="P74" s="8">
        <f>B$23*O74*O74</f>
        <v>0.006094371121284823</v>
      </c>
      <c r="Q74" s="8">
        <f>N74+P74</f>
        <v>0.02920039497699717</v>
      </c>
      <c r="R74" s="8">
        <f>0.5*B$15*G74*G74*C$7*Q74</f>
        <v>0.3446911544101341</v>
      </c>
      <c r="S74" s="8">
        <f>0.5*B$15*G74*G74*C$7*N74</f>
        <v>0.2727511748703275</v>
      </c>
      <c r="T74" s="8">
        <f>0.5*B$15*G74*G74*C$7*P74</f>
        <v>0.07193997953980663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="3" customFormat="1" ht="24.6" customHeight="1">
      <c r="F75" s="8">
        <f>G75/3.281</f>
        <v>22.24931423346541</v>
      </c>
      <c r="G75" s="8">
        <v>73</v>
      </c>
      <c r="H75" s="8">
        <f>(B$13*G75*C$6)/B$14</f>
        <v>4.520860495436766</v>
      </c>
      <c r="I75" s="8">
        <f>0.074/POWER(H75,0.2)</f>
        <v>0.05472521778573419</v>
      </c>
      <c r="J75" s="8">
        <f>F75/343</f>
        <v>0.0648668053453802</v>
      </c>
      <c r="K75" s="8">
        <f>(1-J75*J75)^0.5</f>
        <v>0.9978939310188656</v>
      </c>
      <c r="L75" s="8">
        <f t="shared" si="5"/>
        <v>2.04384133611691</v>
      </c>
      <c r="M75" s="8">
        <f>B$20*I75*L75</f>
        <v>0.01398120777981048</v>
      </c>
      <c r="N75" s="8">
        <f>I75*B$20*K75*L75*(M75/0.004)^0.4</f>
        <v>0.02301563442852123</v>
      </c>
      <c r="O75" s="8">
        <f>(2*C$11)/(B$15*G75*G75*C$7)</f>
        <v>0.3633439714684451</v>
      </c>
      <c r="P75" s="8">
        <f>B$23*O75*O75</f>
        <v>0.005767232270617283</v>
      </c>
      <c r="Q75" s="8">
        <f>N75+P75</f>
        <v>0.02878286669913852</v>
      </c>
      <c r="R75" s="8">
        <f>0.5*B$15*G75*G75*C$7*Q75</f>
        <v>0.3492659001981618</v>
      </c>
      <c r="S75" s="8">
        <f>0.5*B$15*G75*G75*C$7*N75</f>
        <v>0.2792833792872297</v>
      </c>
      <c r="T75" s="8">
        <f>0.5*B$15*G75*G75*C$7*P75</f>
        <v>0.06998252091093217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="3" customFormat="1" ht="24.6" customHeight="1">
      <c r="F76" s="8">
        <f>G76/3.281</f>
        <v>22.55409935995123</v>
      </c>
      <c r="G76" s="8">
        <v>74</v>
      </c>
      <c r="H76" s="8">
        <f>(B$13*G76*C$6)/B$14</f>
        <v>4.582790091264667</v>
      </c>
      <c r="I76" s="8">
        <f>0.074/POWER(H76,0.2)</f>
        <v>0.05457650575553638</v>
      </c>
      <c r="J76" s="8">
        <f>F76/343</f>
        <v>0.06575539171997444</v>
      </c>
      <c r="K76" s="8">
        <f>(1-J76*J76)^0.5</f>
        <v>0.997835772289084</v>
      </c>
      <c r="L76" s="8">
        <f t="shared" si="5"/>
        <v>2.04384133611691</v>
      </c>
      <c r="M76" s="8">
        <f>B$20*I76*L76</f>
        <v>0.01394321480549847</v>
      </c>
      <c r="N76" s="8">
        <f>I76*B$20*K76*L76*(M76/0.004)^0.4</f>
        <v>0.02292678498406198</v>
      </c>
      <c r="O76" s="8">
        <f>(2*C$11)/(B$15*G76*G76*C$7)</f>
        <v>0.3535902162080614</v>
      </c>
      <c r="P76" s="8">
        <f>B$23*O76*O76</f>
        <v>0.005461752349583588</v>
      </c>
      <c r="Q76" s="8">
        <f>N76+P76</f>
        <v>0.02838853733364557</v>
      </c>
      <c r="R76" s="8">
        <f>0.5*B$15*G76*G76*C$7*Q76</f>
        <v>0.3539833834949581</v>
      </c>
      <c r="S76" s="8">
        <f>0.5*B$15*G76*G76*C$7*N76</f>
        <v>0.2858795022067262</v>
      </c>
      <c r="T76" s="8">
        <f>0.5*B$15*G76*G76*C$7*P76</f>
        <v>0.06810388128823183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="3" customFormat="1" ht="24.6" customHeight="1">
      <c r="F77" s="8">
        <f>G77/3.281</f>
        <v>22.85888448643706</v>
      </c>
      <c r="G77" s="8">
        <v>75</v>
      </c>
      <c r="H77" s="8">
        <f>(B$13*G77*C$6)/B$14</f>
        <v>4.644719687092569</v>
      </c>
      <c r="I77" s="8">
        <f>0.074/POWER(H77,0.2)</f>
        <v>0.05443018593951861</v>
      </c>
      <c r="J77" s="8">
        <f>F77/343</f>
        <v>0.06664397809456869</v>
      </c>
      <c r="K77" s="8">
        <f>(1-J77*J77)^0.5</f>
        <v>0.997776818824596</v>
      </c>
      <c r="L77" s="8">
        <f t="shared" si="5"/>
        <v>2.04384133611691</v>
      </c>
      <c r="M77" s="8">
        <f>B$20*I77*L77</f>
        <v>0.0139058329944647</v>
      </c>
      <c r="N77" s="8">
        <f>I77*B$20*K77*L77*(M77/0.004)^0.4</f>
        <v>0.02283942817248251</v>
      </c>
      <c r="O77" s="8">
        <f>(2*C$11)/(B$15*G77*G77*C$7)</f>
        <v>0.3442240042587278</v>
      </c>
      <c r="P77" s="8">
        <f>B$23*O77*O77</f>
        <v>0.005176233147226606</v>
      </c>
      <c r="Q77" s="8">
        <f>N77+P77</f>
        <v>0.02801566131970912</v>
      </c>
      <c r="R77" s="8">
        <f>0.5*B$15*G77*G77*C$7*Q77</f>
        <v>0.3588391548247629</v>
      </c>
      <c r="S77" s="8">
        <f>0.5*B$15*G77*G77*C$7*N77</f>
        <v>0.2925392696808771</v>
      </c>
      <c r="T77" s="8">
        <f>0.5*B$15*G77*G77*C$7*P77</f>
        <v>0.06629988514388578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="3" customFormat="1" ht="24.6" customHeight="1">
      <c r="F78" s="8">
        <f>G78/3.281</f>
        <v>23.16366961292289</v>
      </c>
      <c r="G78" s="8">
        <v>76</v>
      </c>
      <c r="H78" s="8">
        <f>(B$13*G78*C$6)/B$14</f>
        <v>4.70664928292047</v>
      </c>
      <c r="I78" s="8">
        <f>0.074/POWER(H78,0.2)</f>
        <v>0.05428618872034525</v>
      </c>
      <c r="J78" s="8">
        <f>F78/343</f>
        <v>0.06753256446916293</v>
      </c>
      <c r="K78" s="8">
        <f>(1-J78*J78)^0.5</f>
        <v>0.9977170704845228</v>
      </c>
      <c r="L78" s="8">
        <f t="shared" si="5"/>
        <v>2.04384133611691</v>
      </c>
      <c r="M78" s="8">
        <f>B$20*I78*L78</f>
        <v>0.01386904456086065</v>
      </c>
      <c r="N78" s="8">
        <f>I78*B$20*K78*L78*(M78/0.004)^0.4</f>
        <v>0.02275351869827056</v>
      </c>
      <c r="O78" s="8">
        <f>(2*C$11)/(B$15*G78*G78*C$7)</f>
        <v>0.3352250733994709</v>
      </c>
      <c r="P78" s="8">
        <f>B$23*O78*O78</f>
        <v>0.004909129785897864</v>
      </c>
      <c r="Q78" s="8">
        <f>N78+P78</f>
        <v>0.02766264848416842</v>
      </c>
      <c r="R78" s="8">
        <f>0.5*B$15*G78*G78*C$7*Q78</f>
        <v>0.3638290415745824</v>
      </c>
      <c r="S78" s="8">
        <f>0.5*B$15*G78*G78*C$7*N78</f>
        <v>0.2992624117383017</v>
      </c>
      <c r="T78" s="8">
        <f>0.5*B$15*G78*G78*C$7*P78</f>
        <v>0.06456662983628074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="3" customFormat="1" ht="24.6" customHeight="1">
      <c r="F79" s="8">
        <f>G79/3.281</f>
        <v>23.46845473940872</v>
      </c>
      <c r="G79" s="8">
        <v>77</v>
      </c>
      <c r="H79" s="8">
        <f>(B$13*G79*C$6)/B$14</f>
        <v>4.76857887874837</v>
      </c>
      <c r="I79" s="8">
        <f>0.074/POWER(H79,0.2)</f>
        <v>0.05414444738911851</v>
      </c>
      <c r="J79" s="8">
        <f>F79/343</f>
        <v>0.06842115084375719</v>
      </c>
      <c r="K79" s="8">
        <f>(1-J79*J79)^0.5</f>
        <v>0.9976565271260525</v>
      </c>
      <c r="L79" s="8">
        <f t="shared" si="5"/>
        <v>2.04384133611691</v>
      </c>
      <c r="M79" s="8">
        <f>B$20*I79*L79</f>
        <v>0.01383283246188597</v>
      </c>
      <c r="N79" s="8">
        <f>I79*B$20*K79*L79*(M79/0.004)^0.4</f>
        <v>0.02266901320550155</v>
      </c>
      <c r="O79" s="8">
        <f>(2*C$11)/(B$15*G79*G79*C$7)</f>
        <v>0.3265744685369107</v>
      </c>
      <c r="P79" s="8">
        <f>B$23*O79*O79</f>
        <v>0.004659035100945229</v>
      </c>
      <c r="Q79" s="8">
        <f>N79+P79</f>
        <v>0.02732804830644678</v>
      </c>
      <c r="R79" s="8">
        <f>0.5*B$15*G79*G79*C$7*Q79</f>
        <v>0.3689491267426059</v>
      </c>
      <c r="S79" s="8">
        <f>0.5*B$15*G79*G79*C$7*N79</f>
        <v>0.3060486622571349</v>
      </c>
      <c r="T79" s="8">
        <f>0.5*B$15*G79*G79*C$7*P79</f>
        <v>0.06290046448547099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="3" customFormat="1" ht="24.6" customHeight="1">
      <c r="F80" s="8">
        <f>G80/3.281</f>
        <v>23.77323986589454</v>
      </c>
      <c r="G80" s="8">
        <v>78</v>
      </c>
      <c r="H80" s="8">
        <f>(B$13*G80*C$6)/B$14</f>
        <v>4.830508474576271</v>
      </c>
      <c r="I80" s="8">
        <f>0.074/POWER(H80,0.2)</f>
        <v>0.05400489798795354</v>
      </c>
      <c r="J80" s="8">
        <f>F80/343</f>
        <v>0.06930973721835143</v>
      </c>
      <c r="K80" s="8">
        <f>(1-J80*J80)^0.5</f>
        <v>0.9975951886044374</v>
      </c>
      <c r="L80" s="8">
        <f t="shared" si="5"/>
        <v>2.04384133611691</v>
      </c>
      <c r="M80" s="8">
        <f>B$20*I80*L80</f>
        <v>0.01379718035756955</v>
      </c>
      <c r="N80" s="8">
        <f>I80*B$20*K80*L80*(M80/0.004)^0.4</f>
        <v>0.02258587017089129</v>
      </c>
      <c r="O80" s="8">
        <f>(2*C$11)/(B$15*G80*G80*C$7)</f>
        <v>0.3182544418072558</v>
      </c>
      <c r="P80" s="8">
        <f>B$23*O80*O80</f>
        <v>0.004424665787996293</v>
      </c>
      <c r="Q80" s="8">
        <f>N80+P80</f>
        <v>0.02701053595888758</v>
      </c>
      <c r="R80" s="8">
        <f>0.5*B$15*G80*G80*C$7*Q80</f>
        <v>0.3741957295755809</v>
      </c>
      <c r="S80" s="8">
        <f>0.5*B$15*G80*G80*C$7*N80</f>
        <v>0.312897758843438</v>
      </c>
      <c r="T80" s="8">
        <f>0.5*B$15*G80*G80*C$7*P80</f>
        <v>0.06129797073214294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="3" customFormat="1" ht="24.6" customHeight="1">
      <c r="F81" s="8">
        <f>G81/3.281</f>
        <v>24.07802499238037</v>
      </c>
      <c r="G81" s="8">
        <v>79</v>
      </c>
      <c r="H81" s="8">
        <f>(B$13*G81*C$6)/B$14</f>
        <v>4.892438070404172</v>
      </c>
      <c r="I81" s="8">
        <f>0.074/POWER(H81,0.2)</f>
        <v>0.0538674791629694</v>
      </c>
      <c r="J81" s="8">
        <f>F81/343</f>
        <v>0.07019832359294569</v>
      </c>
      <c r="K81" s="8">
        <f>(1-J81*J81)^0.5</f>
        <v>0.9975330547729936</v>
      </c>
      <c r="L81" s="8">
        <f t="shared" si="5"/>
        <v>2.04384133611691</v>
      </c>
      <c r="M81" s="8">
        <f>B$20*I81*L81</f>
        <v>0.01376207257321165</v>
      </c>
      <c r="N81" s="8">
        <f>I81*B$20*K81*L81*(M81/0.004)^0.4</f>
        <v>0.02250404980403032</v>
      </c>
      <c r="O81" s="8">
        <f>(2*C$11)/(B$15*G81*G81*C$7)</f>
        <v>0.3102483614733767</v>
      </c>
      <c r="P81" s="8">
        <f>B$23*O81*O81</f>
        <v>0.004204850098359663</v>
      </c>
      <c r="Q81" s="8">
        <f>N81+P81</f>
        <v>0.02670889990238999</v>
      </c>
      <c r="R81" s="8">
        <f>0.5*B$15*G81*G81*C$7*Q81</f>
        <v>0.379565387905337</v>
      </c>
      <c r="S81" s="8">
        <f>0.5*B$15*G81*G81*C$7*N81</f>
        <v>0.3198094427147654</v>
      </c>
      <c r="T81" s="8">
        <f>0.5*B$15*G81*G81*C$7*P81</f>
        <v>0.05975594519057163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="3" customFormat="1" ht="24.6" customHeight="1">
      <c r="F82" s="8">
        <f>G82/3.281</f>
        <v>24.3828101188662</v>
      </c>
      <c r="G82" s="8">
        <v>80</v>
      </c>
      <c r="H82" s="8">
        <f>(B$13*G82*C$6)/B$14</f>
        <v>4.954367666232073</v>
      </c>
      <c r="I82" s="8">
        <f>0.074/POWER(H82,0.2)</f>
        <v>0.05373213202688407</v>
      </c>
      <c r="J82" s="8">
        <f>F82/343</f>
        <v>0.07108690996753994</v>
      </c>
      <c r="K82" s="8">
        <f>(1-J82*J82)^0.5</f>
        <v>0.9974701254830978</v>
      </c>
      <c r="L82" s="8">
        <f t="shared" si="5"/>
        <v>2.04384133611691</v>
      </c>
      <c r="M82" s="8">
        <f>B$20*I82*L82</f>
        <v>0.01372749406427962</v>
      </c>
      <c r="N82" s="8">
        <f>I82*B$20*K82*L82*(M82/0.004)^0.4</f>
        <v>0.02242351395423342</v>
      </c>
      <c r="O82" s="8">
        <f>(2*C$11)/(B$15*G82*G82*C$7)</f>
        <v>0.3025406287430225</v>
      </c>
      <c r="P82" s="8">
        <f>B$23*O82*O82</f>
        <v>0.003998516892674972</v>
      </c>
      <c r="Q82" s="8">
        <f>N82+P82</f>
        <v>0.0264220308469084</v>
      </c>
      <c r="R82" s="8">
        <f>0.5*B$15*G82*G82*C$7*Q82</f>
        <v>0.3850548420158456</v>
      </c>
      <c r="S82" s="8">
        <f>0.5*B$15*G82*G82*C$7*N82</f>
        <v>0.3267834585886022</v>
      </c>
      <c r="T82" s="8">
        <f>0.5*B$15*G82*G82*C$7*P82</f>
        <v>0.05827138342724337</v>
      </c>
    </row>
    <row r="83" s="3" customFormat="1" ht="24.6" customHeight="1">
      <c r="F83" s="8">
        <f>G83/3.281</f>
        <v>24.68759524535202</v>
      </c>
      <c r="G83" s="8">
        <v>81</v>
      </c>
      <c r="H83" s="8">
        <f>(B$13*G83*C$6)/B$14</f>
        <v>5.016297262059974</v>
      </c>
      <c r="I83" s="8">
        <f>0.074/POWER(H83,0.2)</f>
        <v>0.05359880003047497</v>
      </c>
      <c r="J83" s="8">
        <f>F83/343</f>
        <v>0.07197549634213418</v>
      </c>
      <c r="K83" s="8">
        <f>(1-J83*J83)^0.5</f>
        <v>0.9974064005841868</v>
      </c>
      <c r="L83" s="8">
        <f t="shared" si="5"/>
        <v>2.04384133611691</v>
      </c>
      <c r="M83" s="8">
        <f>B$20*I83*L83</f>
        <v>0.01369343038356863</v>
      </c>
      <c r="N83" s="8">
        <f>I83*B$20*K83*L83*(M83/0.004)^0.4</f>
        <v>0.02234422602348913</v>
      </c>
      <c r="O83" s="8">
        <f>(2*C$11)/(B$15*G83*G83*C$7)</f>
        <v>0.2951166017307337</v>
      </c>
      <c r="P83" s="8">
        <f>B$23*O83*O83</f>
        <v>0.003804685888246095</v>
      </c>
      <c r="Q83" s="8">
        <f>N83+P83</f>
        <v>0.02614891191173522</v>
      </c>
      <c r="R83" s="8">
        <f>0.5*B$15*G83*G83*C$7*Q83</f>
        <v>0.3906610198908173</v>
      </c>
      <c r="S83" s="8">
        <f>0.5*B$15*G83*G83*C$7*N83</f>
        <v>0.3338195545754145</v>
      </c>
      <c r="T83" s="8">
        <f>0.5*B$15*G83*G83*C$7*P83</f>
        <v>0.05684146531540276</v>
      </c>
    </row>
    <row r="84" s="3" customFormat="1" ht="24.6" customHeight="1">
      <c r="F84" s="8">
        <f>G84/3.281</f>
        <v>24.99238037183785</v>
      </c>
      <c r="G84" s="8">
        <v>82</v>
      </c>
      <c r="H84" s="8">
        <f>(B$13*G84*C$6)/B$14</f>
        <v>5.078226857887874</v>
      </c>
      <c r="I84" s="8">
        <f>0.074/POWER(H84,0.2)</f>
        <v>0.05346742884223122</v>
      </c>
      <c r="J84" s="8">
        <f>F84/343</f>
        <v>0.07286408271672844</v>
      </c>
      <c r="K84" s="8">
        <f>(1-J84*J84)^0.5</f>
        <v>0.997341879923755</v>
      </c>
      <c r="L84" s="8">
        <f t="shared" si="5"/>
        <v>2.04384133611691</v>
      </c>
      <c r="M84" s="8">
        <f>B$20*I84*L84</f>
        <v>0.01365986765045521</v>
      </c>
      <c r="N84" s="8">
        <f>I84*B$20*K84*L84*(M84/0.004)^0.4</f>
        <v>0.02226615088503988</v>
      </c>
      <c r="O84" s="8">
        <f>(2*C$11)/(B$15*G84*G84*C$7)</f>
        <v>0.2879625258708126</v>
      </c>
      <c r="P84" s="8">
        <f>B$23*O84*O84</f>
        <v>0.003622458957161602</v>
      </c>
      <c r="Q84" s="8">
        <f>N84+P84</f>
        <v>0.02588860984220148</v>
      </c>
      <c r="R84" s="8">
        <f>0.5*B$15*G84*G84*C$7*Q84</f>
        <v>0.3963810237081812</v>
      </c>
      <c r="S84" s="8">
        <f>0.5*B$15*G84*G84*C$7*N84</f>
        <v>0.3409174820760638</v>
      </c>
      <c r="T84" s="8">
        <f>0.5*B$15*G84*G84*C$7*P84</f>
        <v>0.05546354163211742</v>
      </c>
    </row>
    <row r="85" s="3" customFormat="1" ht="24.6" customHeight="1">
      <c r="F85" s="8">
        <f>G85/3.281</f>
        <v>25.29716549832368</v>
      </c>
      <c r="G85" s="8">
        <v>83</v>
      </c>
      <c r="H85" s="8">
        <f>(B$13*G85*C$6)/B$14</f>
        <v>5.140156453715775</v>
      </c>
      <c r="I85" s="8">
        <f>0.074/POWER(H85,0.2)</f>
        <v>0.05333796623558278</v>
      </c>
      <c r="J85" s="8">
        <f>F85/343</f>
        <v>0.07375266909132269</v>
      </c>
      <c r="K85" s="8">
        <f>(1-J85*J85)^0.5</f>
        <v>0.9972765633473524</v>
      </c>
      <c r="L85" s="8">
        <f t="shared" si="5"/>
        <v>2.04384133611691</v>
      </c>
      <c r="M85" s="8">
        <f>B$20*I85*L85</f>
        <v>0.01362679252208652</v>
      </c>
      <c r="N85" s="8">
        <f>I85*B$20*K85*L85*(M85/0.004)^0.4</f>
        <v>0.02218925480716505</v>
      </c>
      <c r="O85" s="8">
        <f>(2*C$11)/(B$15*G85*G85*C$7)</f>
        <v>0.2810654701633538</v>
      </c>
      <c r="P85" s="8">
        <f>B$23*O85*O85</f>
        <v>0.003451012350899789</v>
      </c>
      <c r="Q85" s="8">
        <f>N85+P85</f>
        <v>0.02564026715806484</v>
      </c>
      <c r="R85" s="8">
        <f>0.5*B$15*G85*G85*C$7*Q85</f>
        <v>0.4022121174621878</v>
      </c>
      <c r="S85" s="8">
        <f>0.5*B$15*G85*G85*C$7*N85</f>
        <v>0.3480769956833581</v>
      </c>
      <c r="T85" s="8">
        <f>0.5*B$15*G85*G85*C$7*P85</f>
        <v>0.05413512177882966</v>
      </c>
    </row>
    <row r="86" s="3" customFormat="1" ht="24.6" customHeight="1">
      <c r="F86" s="8">
        <f>G86/3.281</f>
        <v>25.60195062480951</v>
      </c>
      <c r="G86" s="8">
        <v>84</v>
      </c>
      <c r="H86" s="8">
        <f>(B$13*G86*C$6)/B$14</f>
        <v>5.202086049543676</v>
      </c>
      <c r="I86" s="8">
        <f>0.074/POWER(H86,0.2)</f>
        <v>0.05321036198314445</v>
      </c>
      <c r="J86" s="8">
        <f>F86/343</f>
        <v>0.07464125546591693</v>
      </c>
      <c r="K86" s="8">
        <f>(1-J86*J86)^0.5</f>
        <v>0.9972104506985834</v>
      </c>
      <c r="L86" s="8">
        <f t="shared" si="5"/>
        <v>2.04384133611691</v>
      </c>
      <c r="M86" s="8">
        <f>B$20*I86*L86</f>
        <v>0.0135941921663618</v>
      </c>
      <c r="N86" s="8">
        <f>I86*B$20*K86*L86*(M86/0.004)^0.4</f>
        <v>0.02211350538177596</v>
      </c>
      <c r="O86" s="8">
        <f>(2*C$11)/(B$15*G86*G86*C$7)</f>
        <v>0.2744132687011542</v>
      </c>
      <c r="P86" s="8">
        <f>B$23*O86*O86</f>
        <v>0.003289589743100845</v>
      </c>
      <c r="Q86" s="8">
        <f>N86+P86</f>
        <v>0.0254030951248768</v>
      </c>
      <c r="R86" s="8">
        <f>0.5*B$15*G86*G86*C$7*Q86</f>
        <v>0.4081517156065665</v>
      </c>
      <c r="S86" s="8">
        <f>0.5*B$15*G86*G86*C$7*N86</f>
        <v>0.3552978530875249</v>
      </c>
      <c r="T86" s="8">
        <f>0.5*B$15*G86*G86*C$7*P86</f>
        <v>0.0528538625190416</v>
      </c>
    </row>
    <row r="87" s="3" customFormat="1" ht="24.6" customHeight="1">
      <c r="F87" s="8">
        <f>G87/3.281</f>
        <v>25.90673575129534</v>
      </c>
      <c r="G87" s="8">
        <v>85</v>
      </c>
      <c r="H87" s="8">
        <f>(B$13*G87*C$6)/B$14</f>
        <v>5.264015645371578</v>
      </c>
      <c r="I87" s="8">
        <f>0.074/POWER(H87,0.2)</f>
        <v>0.05308456775746058</v>
      </c>
      <c r="J87" s="8">
        <f>F87/343</f>
        <v>0.07552984184051119</v>
      </c>
      <c r="K87" s="8">
        <f>(1-J87*J87)^0.5</f>
        <v>0.997143541819104</v>
      </c>
      <c r="L87" s="8">
        <f t="shared" si="5"/>
        <v>2.04384133611691</v>
      </c>
      <c r="M87" s="8">
        <f>B$20*I87*L87</f>
        <v>0.01356205423657461</v>
      </c>
      <c r="N87" s="8">
        <f>I87*B$20*K87*L87*(M87/0.004)^0.4</f>
        <v>0.02203887145746588</v>
      </c>
      <c r="O87" s="8">
        <f>(2*C$11)/(B$15*G87*G87*C$7)</f>
        <v>0.2679944669834386</v>
      </c>
      <c r="P87" s="8">
        <f>B$23*O87*O87</f>
        <v>0.003137495995957267</v>
      </c>
      <c r="Q87" s="8">
        <f>N87+P87</f>
        <v>0.02517636745342315</v>
      </c>
      <c r="R87" s="8">
        <f>0.5*B$15*G87*G87*C$7*Q87</f>
        <v>0.4141973726233772</v>
      </c>
      <c r="S87" s="8">
        <f>0.5*B$15*G87*G87*C$7*N87</f>
        <v>0.3625798149854038</v>
      </c>
      <c r="T87" s="8">
        <f>0.5*B$15*G87*G87*C$7*P87</f>
        <v>0.05161755763797336</v>
      </c>
    </row>
    <row r="88" s="3" customFormat="1" ht="24.6" customHeight="1">
      <c r="F88" s="8">
        <f>G88/3.281</f>
        <v>26.21152087778116</v>
      </c>
      <c r="G88" s="8">
        <v>86</v>
      </c>
      <c r="H88" s="8">
        <f>(B$13*G88*C$6)/B$14</f>
        <v>5.325945241199479</v>
      </c>
      <c r="I88" s="8">
        <f>0.074/POWER(H88,0.2)</f>
        <v>0.0529605370377798</v>
      </c>
      <c r="J88" s="8">
        <f>F88/343</f>
        <v>0.07641842821510543</v>
      </c>
      <c r="K88" s="8">
        <f>(1-J88*J88)^0.5</f>
        <v>0.9970758365486212</v>
      </c>
      <c r="L88" s="8">
        <f t="shared" si="5"/>
        <v>2.04384133611691</v>
      </c>
      <c r="M88" s="8">
        <f>B$20*I88*L88</f>
        <v>0.01353036684759562</v>
      </c>
      <c r="N88" s="8">
        <f>I88*B$20*K88*L88*(M88/0.004)^0.4</f>
        <v>0.02196532307668844</v>
      </c>
      <c r="O88" s="8">
        <f>(2*C$11)/(B$15*G88*G88*C$7)</f>
        <v>0.261798272573735</v>
      </c>
      <c r="P88" s="8">
        <f>B$23*O88*O88</f>
        <v>0.002994091567554803</v>
      </c>
      <c r="Q88" s="8">
        <f>N88+P88</f>
        <v>0.02495941464424324</v>
      </c>
      <c r="R88" s="8">
        <f>0.5*B$15*G88*G88*C$7*Q88</f>
        <v>0.4203467734321057</v>
      </c>
      <c r="S88" s="8">
        <f>0.5*B$15*G88*G88*C$7*N88</f>
        <v>0.3699226449931715</v>
      </c>
      <c r="T88" s="8">
        <f>0.5*B$15*G88*G88*C$7*P88</f>
        <v>0.05042412843893423</v>
      </c>
    </row>
    <row r="89" s="3" customFormat="1" ht="24.6" customHeight="1">
      <c r="F89" s="8">
        <f>G89/3.281</f>
        <v>26.51630600426699</v>
      </c>
      <c r="G89" s="8">
        <v>87</v>
      </c>
      <c r="H89" s="8">
        <f>(B$13*G89*C$6)/B$14</f>
        <v>5.387874837027379</v>
      </c>
      <c r="I89" s="8">
        <f>0.074/POWER(H89,0.2)</f>
        <v>0.05283822502242769</v>
      </c>
      <c r="J89" s="8">
        <f>F89/343</f>
        <v>0.07730701458969969</v>
      </c>
      <c r="K89" s="8">
        <f>(1-J89*J89)^0.5</f>
        <v>0.9970073347248896</v>
      </c>
      <c r="L89" s="8">
        <f t="shared" si="5"/>
        <v>2.04384133611691</v>
      </c>
      <c r="M89" s="8">
        <f>B$20*I89*L89</f>
        <v>0.01349911855348557</v>
      </c>
      <c r="N89" s="8">
        <f>I89*B$20*K89*L89*(M89/0.004)^0.4</f>
        <v>0.02189283141676485</v>
      </c>
      <c r="O89" s="8">
        <f>(2*C$11)/(B$15*G89*G89*C$7)</f>
        <v>0.255814509704762</v>
      </c>
      <c r="P89" s="8">
        <f>B$23*O89*O89</f>
        <v>0.002858787487767086</v>
      </c>
      <c r="Q89" s="8">
        <f>N89+P89</f>
        <v>0.02475161890453194</v>
      </c>
      <c r="R89" s="8">
        <f>0.5*B$15*G89*G89*C$7*Q89</f>
        <v>0.4265977245623367</v>
      </c>
      <c r="S89" s="8">
        <f>0.5*B$15*G89*G89*C$7*N89</f>
        <v>0.3773261095624217</v>
      </c>
      <c r="T89" s="8">
        <f>0.5*B$15*G89*G89*C$7*P89</f>
        <v>0.04927161499991511</v>
      </c>
    </row>
    <row r="90" s="3" customFormat="1" ht="24.6" customHeight="1">
      <c r="F90" s="8">
        <f>G90/3.281</f>
        <v>26.82109113075282</v>
      </c>
      <c r="G90" s="8">
        <v>88</v>
      </c>
      <c r="H90" s="8">
        <f>(B$13*G90*C$6)/B$14</f>
        <v>5.44980443285528</v>
      </c>
      <c r="I90" s="8">
        <f>0.074/POWER(H90,0.2)</f>
        <v>0.05271758854638154</v>
      </c>
      <c r="J90" s="8">
        <f>F90/343</f>
        <v>0.07819560096429394</v>
      </c>
      <c r="K90" s="8">
        <f>(1-J90*J90)^0.5</f>
        <v>0.9969380361837104</v>
      </c>
      <c r="L90" s="8">
        <f t="shared" si="5"/>
        <v>2.04384133611691</v>
      </c>
      <c r="M90" s="8">
        <f>B$20*I90*L90</f>
        <v>0.01346829832643725</v>
      </c>
      <c r="N90" s="8">
        <f>I90*B$20*K90*L90*(M90/0.004)^0.4</f>
        <v>0.02182136873444593</v>
      </c>
      <c r="O90" s="8">
        <f>(2*C$11)/(B$15*G90*G90*C$7)</f>
        <v>0.2500335774735723</v>
      </c>
      <c r="P90" s="8">
        <f>B$23*O90*O90</f>
        <v>0.002731040839201537</v>
      </c>
      <c r="Q90" s="8">
        <f>N90+P90</f>
        <v>0.02455240957364747</v>
      </c>
      <c r="R90" s="8">
        <f>0.5*B$15*G90*G90*C$7*Q90</f>
        <v>0.4329481460211219</v>
      </c>
      <c r="S90" s="8">
        <f>0.5*B$15*G90*G90*C$7*N90</f>
        <v>0.3847899778994331</v>
      </c>
      <c r="T90" s="8">
        <f>0.5*B$15*G90*G90*C$7*P90</f>
        <v>0.04815816812168872</v>
      </c>
    </row>
    <row r="91" s="3" customFormat="1" ht="24.6" customHeight="1">
      <c r="F91" s="8">
        <f>G91/3.281</f>
        <v>27.12587625723864</v>
      </c>
      <c r="G91" s="8">
        <v>89</v>
      </c>
      <c r="H91" s="8">
        <f>(B$13*G91*C$6)/B$14</f>
        <v>5.511734028683181</v>
      </c>
      <c r="I91" s="8">
        <f>0.074/POWER(H91,0.2)</f>
        <v>0.05259858600368286</v>
      </c>
      <c r="J91" s="8">
        <f>F91/343</f>
        <v>0.07908418733888818</v>
      </c>
      <c r="K91" s="8">
        <f>(1-J91*J91)^0.5</f>
        <v>0.996867940758929</v>
      </c>
      <c r="L91" s="8">
        <f t="shared" si="5"/>
        <v>2.04384133611691</v>
      </c>
      <c r="M91" s="8">
        <f>B$20*I91*L91</f>
        <v>0.01343789553695342</v>
      </c>
      <c r="N91" s="8">
        <f>I91*B$20*K91*L91*(M91/0.004)^0.4</f>
        <v>0.02175090831377672</v>
      </c>
      <c r="O91" s="8">
        <f>(2*C$11)/(B$15*G91*G91*C$7)</f>
        <v>0.2444464113060654</v>
      </c>
      <c r="P91" s="8">
        <f>B$23*O91*O91</f>
        <v>0.00261035068740957</v>
      </c>
      <c r="Q91" s="8">
        <f>N91+P91</f>
        <v>0.02436125900118629</v>
      </c>
      <c r="R91" s="8">
        <f>0.5*B$15*G91*G91*C$7*Q91</f>
        <v>0.4393960637930839</v>
      </c>
      <c r="S91" s="8">
        <f>0.5*B$15*G91*G91*C$7*N91</f>
        <v>0.3923140218874713</v>
      </c>
      <c r="T91" s="8">
        <f>0.5*B$15*G91*G91*C$7*P91</f>
        <v>0.04708204190561263</v>
      </c>
    </row>
    <row r="92" s="3" customFormat="1" ht="24.6" customHeight="1">
      <c r="F92" s="8">
        <f>G92/3.281</f>
        <v>27.43066138372447</v>
      </c>
      <c r="G92" s="8">
        <v>90</v>
      </c>
      <c r="H92" s="8">
        <f>(B$13*G92*C$6)/B$14</f>
        <v>5.573663624511082</v>
      </c>
      <c r="I92" s="8">
        <f>0.074/POWER(H92,0.2)</f>
        <v>0.05248117727435304</v>
      </c>
      <c r="J92" s="8">
        <f>F92/343</f>
        <v>0.07997277371348242</v>
      </c>
      <c r="K92" s="8">
        <f>(1-J92*J92)^0.5</f>
        <v>0.9967970482824335</v>
      </c>
      <c r="L92" s="8">
        <f t="shared" si="5"/>
        <v>2.04384133611691</v>
      </c>
      <c r="M92" s="8">
        <f>B$20*I92*L92</f>
        <v>0.01340789993517527</v>
      </c>
      <c r="N92" s="8">
        <f>I92*B$20*K92*L92*(M92/0.004)^0.4</f>
        <v>0.02168142441703258</v>
      </c>
      <c r="O92" s="8">
        <f>(2*C$11)/(B$15*G92*G92*C$7)</f>
        <v>0.2390444474018943</v>
      </c>
      <c r="P92" s="8">
        <f>B$23*O92*O92</f>
        <v>0.002496254411278263</v>
      </c>
      <c r="Q92" s="8">
        <f>N92+P92</f>
        <v>0.02417767882831084</v>
      </c>
      <c r="R92" s="8">
        <f>0.5*B$15*G92*G92*C$7*Q92</f>
        <v>0.4459396029174519</v>
      </c>
      <c r="S92" s="8">
        <f>0.5*B$15*G92*G92*C$7*N92</f>
        <v>0.3998980160119757</v>
      </c>
      <c r="T92" s="8">
        <f>0.5*B$15*G92*G92*C$7*P92</f>
        <v>0.04604158690547624</v>
      </c>
    </row>
    <row r="93" s="3" customFormat="1" ht="24.6" customHeight="1">
      <c r="F93" s="8">
        <f>G93/3.281</f>
        <v>27.7354465102103</v>
      </c>
      <c r="G93" s="8">
        <v>91</v>
      </c>
      <c r="H93" s="8">
        <f>(B$13*G93*C$6)/B$14</f>
        <v>5.635593220338984</v>
      </c>
      <c r="I93" s="8">
        <f>0.074/POWER(H93,0.2)</f>
        <v>0.05236532365550387</v>
      </c>
      <c r="J93" s="8">
        <f>F93/343</f>
        <v>0.08086136008807668</v>
      </c>
      <c r="K93" s="8">
        <f>(1-J93*J93)^0.5</f>
        <v>0.996725358584152</v>
      </c>
      <c r="L93" s="8">
        <f t="shared" si="5"/>
        <v>2.04384133611691</v>
      </c>
      <c r="M93" s="8">
        <f>B$20*I93*L93</f>
        <v>0.01337830163328244</v>
      </c>
      <c r="N93" s="8">
        <f>I93*B$20*K93*L93*(M93/0.004)^0.4</f>
        <v>0.02161289223851366</v>
      </c>
      <c r="O93" s="8">
        <f>(2*C$11)/(B$15*G93*G93*C$7)</f>
        <v>0.2338195898992083</v>
      </c>
      <c r="P93" s="8">
        <f>B$23*O93*O93</f>
        <v>0.002388324390355349</v>
      </c>
      <c r="Q93" s="8">
        <f>N93+P93</f>
        <v>0.02400121662886901</v>
      </c>
      <c r="R93" s="8">
        <f>0.5*B$15*G93*G93*C$7*Q93</f>
        <v>0.4525769810917017</v>
      </c>
      <c r="S93" s="8">
        <f>0.5*B$15*G93*G93*C$7*N93</f>
        <v>0.4075417372884947</v>
      </c>
      <c r="T93" s="8">
        <f>0.5*B$15*G93*G93*C$7*P93</f>
        <v>0.04503524380320705</v>
      </c>
    </row>
    <row r="94" s="3" customFormat="1" ht="24.6" customHeight="1">
      <c r="F94" s="8">
        <f>G94/3.281</f>
        <v>28.04023163669613</v>
      </c>
      <c r="G94" s="8">
        <v>92</v>
      </c>
      <c r="H94" s="8">
        <f>(B$13*G94*C$6)/B$14</f>
        <v>5.697522816166884</v>
      </c>
      <c r="I94" s="8">
        <f>0.074/POWER(H94,0.2)</f>
        <v>0.05225098779635903</v>
      </c>
      <c r="J94" s="8">
        <f>F94/343</f>
        <v>0.08174994646267092</v>
      </c>
      <c r="K94" s="8">
        <f>(1-J94*J94)^0.5</f>
        <v>0.9966528714920508</v>
      </c>
      <c r="L94" s="8">
        <f t="shared" si="5"/>
        <v>2.04384133611691</v>
      </c>
      <c r="M94" s="8">
        <f>B$20*I94*L94</f>
        <v>0.01334909108889235</v>
      </c>
      <c r="N94" s="8">
        <f>I94*B$20*K94*L94*(M94/0.004)^0.4</f>
        <v>0.02154528786100207</v>
      </c>
      <c r="O94" s="8">
        <f>(2*C$11)/(B$15*G94*G94*C$7)</f>
        <v>0.2287641805240246</v>
      </c>
      <c r="P94" s="8">
        <f>B$23*O94*O94</f>
        <v>0.002286165010945484</v>
      </c>
      <c r="Q94" s="8">
        <f>N94+P94</f>
        <v>0.02383145287194756</v>
      </c>
      <c r="R94" s="8">
        <f>0.5*B$15*G94*G94*C$7*Q94</f>
        <v>0.4593065027563707</v>
      </c>
      <c r="S94" s="8">
        <f>0.5*B$15*G94*G94*C$7*N94</f>
        <v>0.4152449651932377</v>
      </c>
      <c r="T94" s="8">
        <f>0.5*B$15*G94*G94*C$7*P94</f>
        <v>0.04406153756313297</v>
      </c>
    </row>
    <row r="95" s="3" customFormat="1" ht="24.6" customHeight="1">
      <c r="F95" s="8">
        <f>G95/3.281</f>
        <v>28.34501676318196</v>
      </c>
      <c r="G95" s="8">
        <v>93</v>
      </c>
      <c r="H95" s="8">
        <f>(B$13*G95*C$6)/B$14</f>
        <v>5.759452411994785</v>
      </c>
      <c r="I95" s="8">
        <f>0.074/POWER(H95,0.2)</f>
        <v>0.05213813363692467</v>
      </c>
      <c r="J95" s="8">
        <f>F95/343</f>
        <v>0.08263853283726517</v>
      </c>
      <c r="K95" s="8">
        <f>(1-J95*J95)^0.5</f>
        <v>0.9965795868321327</v>
      </c>
      <c r="L95" s="8">
        <f t="shared" si="5"/>
        <v>2.04384133611691</v>
      </c>
      <c r="M95" s="8">
        <f>B$20*I95*L95</f>
        <v>0.01332025908939177</v>
      </c>
      <c r="N95" s="8">
        <f>I95*B$20*K95*L95*(M95/0.004)^0.4</f>
        <v>0.02147858821470111</v>
      </c>
      <c r="O95" s="8">
        <f>(2*C$11)/(B$15*G95*G95*C$7)</f>
        <v>0.2238709705116596</v>
      </c>
      <c r="P95" s="8">
        <f>B$23*O95*O95</f>
        <v>0.002189409957256406</v>
      </c>
      <c r="Q95" s="8">
        <f>N95+P95</f>
        <v>0.02366799817195752</v>
      </c>
      <c r="R95" s="8">
        <f>0.5*B$15*G95*G95*C$7*Q95</f>
        <v>0.4661265536199827</v>
      </c>
      <c r="S95" s="8">
        <f>0.5*B$15*G95*G95*C$7*N95</f>
        <v>0.4230074815961236</v>
      </c>
      <c r="T95" s="8">
        <f>0.5*B$15*G95*G95*C$7*P95</f>
        <v>0.04311907202385912</v>
      </c>
    </row>
    <row r="96" s="3" customFormat="1" ht="24.6" customHeight="1">
      <c r="F96" s="8">
        <f>G96/3.281</f>
        <v>28.64980188966778</v>
      </c>
      <c r="G96" s="8">
        <v>94</v>
      </c>
      <c r="H96" s="8">
        <f>(B$13*G96*C$6)/B$14</f>
        <v>5.821382007822685</v>
      </c>
      <c r="I96" s="8">
        <f>0.074/POWER(H96,0.2)</f>
        <v>0.05202672635006733</v>
      </c>
      <c r="J96" s="8">
        <f>F96/343</f>
        <v>0.08352711921185942</v>
      </c>
      <c r="K96" s="8">
        <f>(1-J96*J96)^0.5</f>
        <v>0.9965055044284341</v>
      </c>
      <c r="L96" s="8">
        <f t="shared" si="5"/>
        <v>2.04384133611691</v>
      </c>
      <c r="M96" s="8">
        <f>B$20*I96*L96</f>
        <v>0.01329179673713881</v>
      </c>
      <c r="N96" s="8">
        <f>I96*B$20*K96*L96*(M96/0.004)^0.4</f>
        <v>0.02141277103849008</v>
      </c>
      <c r="O96" s="8">
        <f>(2*C$11)/(B$15*G96*G96*C$7)</f>
        <v>0.2191330946078931</v>
      </c>
      <c r="P96" s="8">
        <f>B$23*O96*O96</f>
        <v>0.00209771975775628</v>
      </c>
      <c r="Q96" s="8">
        <f>N96+P96</f>
        <v>0.02351049079624636</v>
      </c>
      <c r="R96" s="8">
        <f>0.5*B$15*G96*G96*C$7*Q96</f>
        <v>0.4730355955869225</v>
      </c>
      <c r="S96" s="8">
        <f>0.5*B$15*G96*G96*C$7*N96</f>
        <v>0.4308290706962076</v>
      </c>
      <c r="T96" s="8">
        <f>0.5*B$15*G96*G96*C$7*P96</f>
        <v>0.04220652489071496</v>
      </c>
    </row>
    <row r="97" s="3" customFormat="1" ht="24.6" customHeight="1">
      <c r="F97" s="8">
        <f>G97/3.281</f>
        <v>28.95458701615361</v>
      </c>
      <c r="G97" s="8">
        <v>95</v>
      </c>
      <c r="H97" s="8">
        <f>(B$13*G97*C$6)/B$14</f>
        <v>5.883311603650586</v>
      </c>
      <c r="I97" s="8">
        <f>0.074/POWER(H97,0.2)</f>
        <v>0.05191673228677589</v>
      </c>
      <c r="J97" s="8">
        <f>F97/343</f>
        <v>0.08441570558645367</v>
      </c>
      <c r="K97" s="8">
        <f>(1-J97*J97)^0.5</f>
        <v>0.9964306241030236</v>
      </c>
      <c r="L97" s="8">
        <f t="shared" si="5"/>
        <v>2.04384133611691</v>
      </c>
      <c r="M97" s="8">
        <f>B$20*I97*L97</f>
        <v>0.0132636954354785</v>
      </c>
      <c r="N97" s="8">
        <f>I97*B$20*K97*L97*(M97/0.004)^0.4</f>
        <v>0.02134781484334105</v>
      </c>
      <c r="O97" s="8">
        <f>(2*C$11)/(B$15*G97*G97*C$7)</f>
        <v>0.2145440469756614</v>
      </c>
      <c r="P97" s="8">
        <f>B$23*O97*O97</f>
        <v>0.002010779560303765</v>
      </c>
      <c r="Q97" s="8">
        <f>N97+P97</f>
        <v>0.02335859440364481</v>
      </c>
      <c r="R97" s="8">
        <f>0.5*B$15*G97*G97*C$7*Q97</f>
        <v>0.480032162054598</v>
      </c>
      <c r="S97" s="8">
        <f>0.5*B$15*G97*G97*C$7*N97</f>
        <v>0.4387095189593783</v>
      </c>
      <c r="T97" s="8">
        <f>0.5*B$15*G97*G97*C$7*P97</f>
        <v>0.04132264309521967</v>
      </c>
    </row>
    <row r="98" s="3" customFormat="1" ht="24.6" customHeight="1">
      <c r="F98" s="8">
        <f>G98/3.281</f>
        <v>29.25937214263944</v>
      </c>
      <c r="G98" s="8">
        <v>96</v>
      </c>
      <c r="H98" s="8">
        <f>(B$13*G98*C$6)/B$14</f>
        <v>5.945241199478487</v>
      </c>
      <c r="I98" s="8">
        <f>0.074/POWER(H98,0.2)</f>
        <v>0.05180811892440112</v>
      </c>
      <c r="J98" s="8">
        <f>F98/343</f>
        <v>0.08530429196104793</v>
      </c>
      <c r="K98" s="8">
        <f>(1-J98*J98)^0.5</f>
        <v>0.9963549456759997</v>
      </c>
      <c r="L98" s="8">
        <f t="shared" si="5"/>
        <v>2.04384133611691</v>
      </c>
      <c r="M98" s="8">
        <f>B$20*I98*L98</f>
        <v>0.01323594687551897</v>
      </c>
      <c r="N98" s="8">
        <f>I98*B$20*K98*L98*(M98/0.004)^0.4</f>
        <v>0.02128369887775565</v>
      </c>
      <c r="O98" s="8">
        <f>(2*C$11)/(B$15*G98*G98*C$7)</f>
        <v>0.2100976588493212</v>
      </c>
      <c r="P98" s="8">
        <f>B$23*O98*O98</f>
        <v>0.001928297112594026</v>
      </c>
      <c r="Q98" s="8">
        <f>N98+P98</f>
        <v>0.02321199599034967</v>
      </c>
      <c r="R98" s="8">
        <f>0.5*B$15*G98*G98*C$7*Q98</f>
        <v>0.4871148535493658</v>
      </c>
      <c r="S98" s="8">
        <f>0.5*B$15*G98*G98*C$7*N98</f>
        <v>0.4466486150582245</v>
      </c>
      <c r="T98" s="8">
        <f>0.5*B$15*G98*G98*C$7*P98</f>
        <v>0.04046623849114123</v>
      </c>
    </row>
    <row r="99" s="3" customFormat="1" ht="24.6" customHeight="1">
      <c r="F99" s="8">
        <f>G99/3.281</f>
        <v>29.56415726912526</v>
      </c>
      <c r="G99" s="8">
        <v>97</v>
      </c>
      <c r="H99" s="8">
        <f>(B$13*G99*C$6)/B$14</f>
        <v>6.007170795306388</v>
      </c>
      <c r="I99" s="8">
        <f>0.074/POWER(H99,0.2)</f>
        <v>0.05170085481768143</v>
      </c>
      <c r="J99" s="8">
        <f>F99/343</f>
        <v>0.08619287833564217</v>
      </c>
      <c r="K99" s="8">
        <f>(1-J99*J99)^0.5</f>
        <v>0.9962784689654881</v>
      </c>
      <c r="L99" s="8">
        <f t="shared" si="5"/>
        <v>2.04384133611691</v>
      </c>
      <c r="M99" s="8">
        <f>B$20*I99*L99</f>
        <v>0.01320854302361955</v>
      </c>
      <c r="N99" s="8">
        <f>I99*B$20*K99*L99*(M99/0.004)^0.4</f>
        <v>0.02122040309509041</v>
      </c>
      <c r="O99" s="8">
        <f>(2*C$11)/(B$15*G99*G99*C$7)</f>
        <v>0.205788077793107</v>
      </c>
      <c r="P99" s="8">
        <f>B$23*O99*O99</f>
        <v>0.001850000927082723</v>
      </c>
      <c r="Q99" s="8">
        <f>N99+P99</f>
        <v>0.02307040402217313</v>
      </c>
      <c r="R99" s="8">
        <f>0.5*B$15*G99*G99*C$7*Q99</f>
        <v>0.494282333673503</v>
      </c>
      <c r="S99" s="8">
        <f>0.5*B$15*G99*G99*C$7*N99</f>
        <v>0.4546461498139688</v>
      </c>
      <c r="T99" s="8">
        <f>0.5*B$15*G99*G99*C$7*P99</f>
        <v>0.03963618385953423</v>
      </c>
    </row>
    <row r="100" s="3" customFormat="1" ht="24.6" customHeight="1">
      <c r="F100" s="8">
        <f>G100/3.281</f>
        <v>29.86894239561109</v>
      </c>
      <c r="G100" s="8">
        <v>98</v>
      </c>
      <c r="H100" s="8">
        <f>(B$13*G100*C$6)/B$14</f>
        <v>6.069100391134289</v>
      </c>
      <c r="I100" s="8">
        <f>0.074/POWER(H100,0.2)</f>
        <v>0.05159490955237827</v>
      </c>
      <c r="J100" s="8">
        <f>F100/343</f>
        <v>0.08708146471023642</v>
      </c>
      <c r="K100" s="8">
        <f>(1-J100*J100)^0.5</f>
        <v>0.9962011937876404</v>
      </c>
      <c r="L100" s="8">
        <f t="shared" si="5"/>
        <v>2.04384133611691</v>
      </c>
      <c r="M100" s="8">
        <f>B$20*I100*L100</f>
        <v>0.01318147610954549</v>
      </c>
      <c r="N100" s="8">
        <f>I100*B$20*K100*L100*(M100/0.004)^0.4</f>
        <v>0.02115790812264941</v>
      </c>
      <c r="O100" s="8">
        <f>(2*C$11)/(B$15*G100*G100*C$7)</f>
        <v>0.201609748433501</v>
      </c>
      <c r="P100" s="8">
        <f>B$23*O100*O100</f>
        <v>0.001775638611852851</v>
      </c>
      <c r="Q100" s="8">
        <f>N100+P100</f>
        <v>0.02293354673450226</v>
      </c>
      <c r="R100" s="8">
        <f>0.5*B$15*G100*G100*C$7*Q100</f>
        <v>0.5015333253380447</v>
      </c>
      <c r="S100" s="8">
        <f>0.5*B$15*G100*G100*C$7*N100</f>
        <v>0.4627019161403816</v>
      </c>
      <c r="T100" s="8">
        <f>0.5*B$15*G100*G100*C$7*P100</f>
        <v>0.03883140919766321</v>
      </c>
    </row>
    <row r="101" s="3" customFormat="1" ht="24.6" customHeight="1">
      <c r="F101" s="8">
        <f>G101/3.281</f>
        <v>30.17372752209692</v>
      </c>
      <c r="G101" s="8">
        <v>99</v>
      </c>
      <c r="H101" s="8">
        <f>(B$13*G101*C$6)/B$14</f>
        <v>6.13102998696219</v>
      </c>
      <c r="I101" s="8">
        <f>0.074/POWER(H101,0.2)</f>
        <v>0.05149025370135667</v>
      </c>
      <c r="J101" s="8">
        <f>F101/343</f>
        <v>0.08797005108483068</v>
      </c>
      <c r="K101" s="8">
        <f>(1-J101*J101)^0.5</f>
        <v>0.9961231199566308</v>
      </c>
      <c r="L101" s="8">
        <f t="shared" si="5"/>
        <v>2.04384133611691</v>
      </c>
      <c r="M101" s="8">
        <f>B$20*I101*L101</f>
        <v>0.01315473861524744</v>
      </c>
      <c r="N101" s="8">
        <f>I101*B$20*K101*L101*(M101/0.004)^0.4</f>
        <v>0.02109619523243156</v>
      </c>
      <c r="O101" s="8">
        <f>(2*C$11)/(B$15*G101*G101*C$7)</f>
        <v>0.1975573945470201</v>
      </c>
      <c r="P101" s="8">
        <f>B$23*O101*O101</f>
        <v>0.001704975350917467</v>
      </c>
      <c r="Q101" s="8">
        <f>N101+P101</f>
        <v>0.02280117058334903</v>
      </c>
      <c r="R101" s="8">
        <f>0.5*B$15*G101*G101*C$7*Q101</f>
        <v>0.5088666072585751</v>
      </c>
      <c r="S101" s="8">
        <f>0.5*B$15*G101*G101*C$7*N101</f>
        <v>0.4708157089895865</v>
      </c>
      <c r="T101" s="8">
        <f>0.5*B$15*G101*G101*C$7*P101</f>
        <v>0.03805089826898862</v>
      </c>
    </row>
    <row r="102" s="3" customFormat="1" ht="24.6" customHeight="1">
      <c r="F102" s="8">
        <f>G102/3.281</f>
        <v>30.47851264858275</v>
      </c>
      <c r="G102" s="8">
        <v>100</v>
      </c>
      <c r="H102" s="8">
        <f>(B$13*G102*C$6)/B$14</f>
        <v>6.192959582790091</v>
      </c>
      <c r="I102" s="8">
        <f>0.074/POWER(H102,0.2)</f>
        <v>0.05138685878295889</v>
      </c>
      <c r="J102" s="8">
        <f>F102/343</f>
        <v>0.08885863745942492</v>
      </c>
      <c r="K102" s="8">
        <f>(1-J102*J102)^0.5</f>
        <v>0.9960442472846548</v>
      </c>
      <c r="L102" s="8">
        <f t="shared" si="5"/>
        <v>2.04384133611691</v>
      </c>
      <c r="M102" s="8">
        <f>B$20*I102*L102</f>
        <v>0.01312832326422671</v>
      </c>
      <c r="N102" s="8">
        <f>I102*B$20*K102*L102*(M102/0.004)^0.4</f>
        <v>0.02103524631342826</v>
      </c>
      <c r="O102" s="8">
        <f>(2*C$11)/(B$15*G102*G102*C$7)</f>
        <v>0.1936260023955344</v>
      </c>
      <c r="P102" s="8">
        <f>B$23*O102*O102</f>
        <v>0.001637792519239669</v>
      </c>
      <c r="Q102" s="8">
        <f>N102+P102</f>
        <v>0.02267303883266792</v>
      </c>
      <c r="R102" s="8">
        <f>0.5*B$15*G102*G102*C$7*Q102</f>
        <v>0.5162810106931091</v>
      </c>
      <c r="S102" s="8">
        <f>0.5*B$15*G102*G102*C$7*N102</f>
        <v>0.4789873252996734</v>
      </c>
      <c r="T102" s="8">
        <f>0.5*B$15*G102*G102*C$7*P102</f>
        <v>0.03729368539343576</v>
      </c>
    </row>
    <row r="103" s="3" customFormat="1" ht="24.6" customHeight="1">
      <c r="F103" s="8">
        <f>G103/3.281</f>
        <v>30.78329777506858</v>
      </c>
      <c r="G103" s="8">
        <v>101</v>
      </c>
      <c r="H103" s="8">
        <f>(B$13*G103*C$6)/B$14</f>
        <v>6.254889178617992</v>
      </c>
      <c r="I103" s="8">
        <f>0.074/POWER(H103,0.2)</f>
        <v>0.05128469722152987</v>
      </c>
      <c r="J103" s="8">
        <f>F103/343</f>
        <v>0.08974722383401917</v>
      </c>
      <c r="K103" s="8">
        <f>(1-J103*J103)^0.5</f>
        <v>0.9959645755819262</v>
      </c>
      <c r="L103" s="8">
        <f t="shared" si="5"/>
        <v>2.04384133611691</v>
      </c>
      <c r="M103" s="8">
        <f>B$20*I103*L103</f>
        <v>0.01310222301145035</v>
      </c>
      <c r="N103" s="8">
        <f>I103*B$20*K103*L103*(M103/0.004)^0.4</f>
        <v>0.02097504384537463</v>
      </c>
      <c r="O103" s="8">
        <f>(2*C$11)/(B$15*G103*G103*C$7)</f>
        <v>0.1898108052107974</v>
      </c>
      <c r="P103" s="8">
        <f>B$23*O103*O103</f>
        <v>0.001573886419330316</v>
      </c>
      <c r="Q103" s="8">
        <f>N103+P103</f>
        <v>0.02254893026470494</v>
      </c>
      <c r="R103" s="8">
        <f>0.5*B$15*G103*G103*C$7*Q103</f>
        <v>0.5237754164030526</v>
      </c>
      <c r="S103" s="8">
        <f>0.5*B$15*G103*G103*C$7*N103</f>
        <v>0.4872165639440429</v>
      </c>
      <c r="T103" s="8">
        <f>0.5*B$15*G103*G103*C$7*P103</f>
        <v>0.03655885245900966</v>
      </c>
    </row>
    <row r="104" s="3" customFormat="1" ht="24.6" customHeight="1">
      <c r="F104" s="8">
        <f>G104/3.281</f>
        <v>31.0880829015544</v>
      </c>
      <c r="G104" s="8">
        <v>102</v>
      </c>
      <c r="H104" s="8">
        <f>(B$13*G104*C$6)/B$14</f>
        <v>6.316818774445893</v>
      </c>
      <c r="I104" s="8">
        <f>0.074/POWER(H104,0.2)</f>
        <v>0.05118374230996305</v>
      </c>
      <c r="J104" s="8">
        <f>F104/343</f>
        <v>0.09063581020861343</v>
      </c>
      <c r="K104" s="8">
        <f>(1-J104*J104)^0.5</f>
        <v>0.9958841046566755</v>
      </c>
      <c r="L104" s="8">
        <f t="shared" si="5"/>
        <v>2.04384133611691</v>
      </c>
      <c r="M104" s="8">
        <f>B$20*I104*L104</f>
        <v>0.01307643103378231</v>
      </c>
      <c r="N104" s="8">
        <f>I104*B$20*K104*L104*(M104/0.004)^0.4</f>
        <v>0.02091557087386464</v>
      </c>
      <c r="O104" s="8">
        <f>(2*C$11)/(B$15*G104*G104*C$7)</f>
        <v>0.1861072687384991</v>
      </c>
      <c r="P104" s="8">
        <f>B$23*O104*O104</f>
        <v>0.00151306712768001</v>
      </c>
      <c r="Q104" s="8">
        <f>N104+P104</f>
        <v>0.02242863800154465</v>
      </c>
      <c r="R104" s="8">
        <f>0.5*B$15*G104*G104*C$7*Q104</f>
        <v>0.5313487518198902</v>
      </c>
      <c r="S104" s="8">
        <f>0.5*B$15*G104*G104*C$7*N104</f>
        <v>0.4955032256824087</v>
      </c>
      <c r="T104" s="8">
        <f>0.5*B$15*G104*G104*C$7*P104</f>
        <v>0.03584552613748151</v>
      </c>
    </row>
    <row r="105" s="3" customFormat="1" ht="24.6" customHeight="1">
      <c r="F105" s="8">
        <f>G105/3.281</f>
        <v>31.39286802804023</v>
      </c>
      <c r="G105" s="8">
        <v>103</v>
      </c>
      <c r="H105" s="8">
        <f>(B$13*G105*C$6)/B$14</f>
        <v>6.378748370273794</v>
      </c>
      <c r="I105" s="8">
        <f>0.074/POWER(H105,0.2)</f>
        <v>0.05108396817414455</v>
      </c>
      <c r="J105" s="8">
        <f>F105/343</f>
        <v>0.09152439658320767</v>
      </c>
      <c r="K105" s="8">
        <f>(1-J105*J105)^0.5</f>
        <v>0.9958028343151468</v>
      </c>
      <c r="L105" s="8">
        <f t="shared" si="5"/>
        <v>2.04384133611691</v>
      </c>
      <c r="M105" s="8">
        <f>B$20*I105*L105</f>
        <v>0.01305094072089967</v>
      </c>
      <c r="N105" s="8">
        <f>I105*B$20*K105*L105*(M105/0.004)^0.4</f>
        <v>0.02085681098674646</v>
      </c>
      <c r="O105" s="8">
        <f>(2*C$11)/(B$15*G105*G105*C$7)</f>
        <v>0.1825110777599532</v>
      </c>
      <c r="P105" s="8">
        <f>B$23*O105*O105</f>
        <v>0.001455157440517652</v>
      </c>
      <c r="Q105" s="8">
        <f>N105+P105</f>
        <v>0.02231196842726411</v>
      </c>
      <c r="R105" s="8">
        <f>0.5*B$15*G105*G105*C$7*Q105</f>
        <v>0.5389999884017598</v>
      </c>
      <c r="S105" s="8">
        <f>0.5*B$15*G105*G105*C$7*N105</f>
        <v>0.503847113113386</v>
      </c>
      <c r="T105" s="8">
        <f>0.5*B$15*G105*G105*C$7*P105</f>
        <v>0.03515287528837378</v>
      </c>
    </row>
    <row r="106" s="3" customFormat="1" ht="24.6" customHeight="1">
      <c r="F106" s="8">
        <f>G106/3.281</f>
        <v>31.69765315452606</v>
      </c>
      <c r="G106" s="8">
        <v>104</v>
      </c>
      <c r="H106" s="8">
        <f>(B$13*G106*C$6)/B$14</f>
        <v>6.440677966101695</v>
      </c>
      <c r="I106" s="8">
        <f>0.074/POWER(H106,0.2)</f>
        <v>0.05098534973918212</v>
      </c>
      <c r="J106" s="8">
        <f>F106/343</f>
        <v>0.09241298295780193</v>
      </c>
      <c r="K106" s="8">
        <f>(1-J106*J106)^0.5</f>
        <v>0.9957207643615961</v>
      </c>
      <c r="L106" s="8">
        <f t="shared" si="5"/>
        <v>2.04384133611691</v>
      </c>
      <c r="M106" s="8">
        <f>B$20*I106*L106</f>
        <v>0.01302574566666474</v>
      </c>
      <c r="N106" s="8">
        <f>I106*B$20*K106*L106*(M106/0.004)^0.4</f>
        <v>0.02079874829172066</v>
      </c>
      <c r="O106" s="8">
        <f>(2*C$11)/(B$15*G106*G106*C$7)</f>
        <v>0.1790181235165814</v>
      </c>
      <c r="P106" s="8">
        <f>B$23*O106*O106</f>
        <v>0.001399991909483201</v>
      </c>
      <c r="Q106" s="8">
        <f>N106+P106</f>
        <v>0.02219874020120386</v>
      </c>
      <c r="R106" s="8">
        <f>0.5*B$15*G106*G106*C$7*Q106</f>
        <v>0.5467281391654311</v>
      </c>
      <c r="S106" s="8">
        <f>0.5*B$15*G106*G106*C$7*N106</f>
        <v>0.5122480306286007</v>
      </c>
      <c r="T106" s="8">
        <f>0.5*B$15*G106*G106*C$7*P106</f>
        <v>0.03448010853683039</v>
      </c>
    </row>
    <row r="107" s="3" customFormat="1" ht="24.6" customHeight="1">
      <c r="F107" s="8">
        <f>G107/3.281</f>
        <v>32.00243828101188</v>
      </c>
      <c r="G107" s="8">
        <v>105</v>
      </c>
      <c r="H107" s="8">
        <f>(B$13*G107*C$6)/B$14</f>
        <v>6.502607561929596</v>
      </c>
      <c r="I107" s="8">
        <f>0.074/POWER(H107,0.2)</f>
        <v>0.05088786269731294</v>
      </c>
      <c r="J107" s="8">
        <f>F107/343</f>
        <v>0.09330156933239617</v>
      </c>
      <c r="K107" s="8">
        <f>(1-J107*J107)^0.5</f>
        <v>0.9956378945982882</v>
      </c>
      <c r="L107" s="8">
        <f t="shared" si="5"/>
        <v>2.04384133611691</v>
      </c>
      <c r="M107" s="8">
        <f>B$20*I107*L107</f>
        <v>0.01300083966092625</v>
      </c>
      <c r="N107" s="8">
        <f>I107*B$20*K107*L107*(M107/0.004)^0.4</f>
        <v>0.02074136739506889</v>
      </c>
      <c r="O107" s="8">
        <f>(2*C$11)/(B$15*G107*G107*C$7)</f>
        <v>0.1756244919687387</v>
      </c>
      <c r="P107" s="8">
        <f>B$23*O107*O107</f>
        <v>0.001347415958774106</v>
      </c>
      <c r="Q107" s="8">
        <f>N107+P107</f>
        <v>0.02208878335384299</v>
      </c>
      <c r="R107" s="8">
        <f>0.5*B$15*G107*G107*C$7*Q107</f>
        <v>0.5545322563804436</v>
      </c>
      <c r="S107" s="8">
        <f>0.5*B$15*G107*G107*C$7*N107</f>
        <v>0.520705784368257</v>
      </c>
      <c r="T107" s="8">
        <f>0.5*B$15*G107*G107*C$7*P107</f>
        <v>0.03382647201218662</v>
      </c>
    </row>
    <row r="108" s="3" customFormat="1" ht="24.6" customHeight="1">
      <c r="F108" s="8">
        <f>G108/3.281</f>
        <v>32.30722340749772</v>
      </c>
      <c r="G108" s="8">
        <v>106</v>
      </c>
      <c r="H108" s="8">
        <f>(B$13*G108*C$6)/B$14</f>
        <v>6.564537157757496</v>
      </c>
      <c r="I108" s="8">
        <f>0.074/POWER(H108,0.2)</f>
        <v>0.05079148347739187</v>
      </c>
      <c r="J108" s="8">
        <f>F108/343</f>
        <v>0.09419015570699042</v>
      </c>
      <c r="K108" s="8">
        <f>(1-J108*J108)^0.5</f>
        <v>0.9955542248254954</v>
      </c>
      <c r="L108" s="8">
        <f t="shared" si="5"/>
        <v>2.04384133611691</v>
      </c>
      <c r="M108" s="8">
        <f>B$20*I108*L108</f>
        <v>0.01297621668172407</v>
      </c>
      <c r="N108" s="8">
        <f>I108*B$20*K108*L108*(M108/0.004)^0.4</f>
        <v>0.02068465338144595</v>
      </c>
      <c r="O108" s="8">
        <f>(2*C$11)/(B$15*G108*G108*C$7)</f>
        <v>0.1723264528262143</v>
      </c>
      <c r="P108" s="8">
        <f>B$23*O108*O108</f>
        <v>0.001297285076188375</v>
      </c>
      <c r="Q108" s="8">
        <f>N108+P108</f>
        <v>0.02198193845763433</v>
      </c>
      <c r="R108" s="8">
        <f>0.5*B$15*G108*G108*C$7*Q108</f>
        <v>0.5624114294132706</v>
      </c>
      <c r="S108" s="8">
        <f>0.5*B$15*G108*G108*C$7*N108</f>
        <v>0.5292201821781017</v>
      </c>
      <c r="T108" s="8">
        <f>0.5*B$15*G108*G108*C$7*P108</f>
        <v>0.03319124723516888</v>
      </c>
    </row>
    <row r="109" s="3" customFormat="1" ht="24.6" customHeight="1">
      <c r="F109" s="8">
        <f>G109/3.281</f>
        <v>32.61200853398354</v>
      </c>
      <c r="G109" s="8">
        <v>107</v>
      </c>
      <c r="H109" s="8">
        <f>(B$13*G109*C$6)/B$14</f>
        <v>6.626466753585397</v>
      </c>
      <c r="I109" s="8">
        <f>0.074/POWER(H109,0.2)</f>
        <v>0.05069618921586806</v>
      </c>
      <c r="J109" s="8">
        <f>F109/343</f>
        <v>0.09507874208158466</v>
      </c>
      <c r="K109" s="8">
        <f>(1-J109*J109)^0.5</f>
        <v>0.9954697548414937</v>
      </c>
      <c r="L109" s="8">
        <f t="shared" si="5"/>
        <v>2.04384133611691</v>
      </c>
      <c r="M109" s="8">
        <f>B$20*I109*L109</f>
        <v>0.01295187088787443</v>
      </c>
      <c r="N109" s="8">
        <f>I109*B$20*K109*L109*(M109/0.004)^0.4</f>
        <v>0.02062859179467261</v>
      </c>
      <c r="O109" s="8">
        <f>(2*C$11)/(B$15*G109*G109*C$7)</f>
        <v>0.1691204492929814</v>
      </c>
      <c r="P109" s="8">
        <f>B$23*O109*O109</f>
        <v>0.001249464071255197</v>
      </c>
      <c r="Q109" s="8">
        <f>N109+P109</f>
        <v>0.02187805586592781</v>
      </c>
      <c r="R109" s="8">
        <f>0.5*B$15*G109*G109*C$7*Q109</f>
        <v>0.5703647827103951</v>
      </c>
      <c r="S109" s="8">
        <f>0.5*B$15*G109*G109*C$7*N109</f>
        <v>0.5377910335677314</v>
      </c>
      <c r="T109" s="8">
        <f>0.5*B$15*G109*G109*C$7*P109</f>
        <v>0.03257374914266377</v>
      </c>
    </row>
    <row r="110" s="3" customFormat="1" ht="24.6" customHeight="1">
      <c r="F110" s="8">
        <f>G110/3.281</f>
        <v>32.91679366046937</v>
      </c>
      <c r="G110" s="8">
        <v>108</v>
      </c>
      <c r="H110" s="8">
        <f>(B$13*G110*C$6)/B$14</f>
        <v>6.688396349413298</v>
      </c>
      <c r="I110" s="8">
        <f>0.074/POWER(H110,0.2)</f>
        <v>0.05060195772916423</v>
      </c>
      <c r="J110" s="8">
        <f>F110/343</f>
        <v>0.0959673284561789</v>
      </c>
      <c r="K110" s="8">
        <f>(1-J110*J110)^0.5</f>
        <v>0.9953844844425614</v>
      </c>
      <c r="L110" s="8">
        <f t="shared" si="5"/>
        <v>2.04384133611691</v>
      </c>
      <c r="M110" s="8">
        <f>B$20*I110*L110</f>
        <v>0.0129277966119133</v>
      </c>
      <c r="N110" s="8">
        <f>I110*B$20*K110*L110*(M110/0.004)^0.4</f>
        <v>0.02057316861947064</v>
      </c>
      <c r="O110" s="8">
        <f>(2*C$11)/(B$15*G110*G110*C$7)</f>
        <v>0.1660030884735378</v>
      </c>
      <c r="P110" s="8">
        <f>B$23*O110*O110</f>
        <v>0.001203826394327866</v>
      </c>
      <c r="Q110" s="8">
        <f>N110+P110</f>
        <v>0.0217769950137985</v>
      </c>
      <c r="R110" s="8">
        <f>0.5*B$15*G110*G110*C$7*Q110</f>
        <v>0.5783914739100962</v>
      </c>
      <c r="S110" s="8">
        <f>0.5*B$15*G110*G110*C$7*N110</f>
        <v>0.5464181496701821</v>
      </c>
      <c r="T110" s="8">
        <f>0.5*B$15*G110*G110*C$7*P110</f>
        <v>0.03197332423991406</v>
      </c>
    </row>
    <row r="111" s="3" customFormat="1" ht="24.6" customHeight="1">
      <c r="F111" s="8">
        <f>G111/3.281</f>
        <v>33.22157878695519</v>
      </c>
      <c r="G111" s="8">
        <v>109</v>
      </c>
      <c r="H111" s="8">
        <f>(B$13*G111*C$6)/B$14</f>
        <v>6.750325945241199</v>
      </c>
      <c r="I111" s="8">
        <f>0.074/POWER(H111,0.2)</f>
        <v>0.05050876748737862</v>
      </c>
      <c r="J111" s="8">
        <f>F111/343</f>
        <v>0.09685591483077316</v>
      </c>
      <c r="K111" s="8">
        <f>(1-J111*J111)^0.5</f>
        <v>0.9952984134229763</v>
      </c>
      <c r="L111" s="8">
        <f t="shared" si="5"/>
        <v>2.04384133611691</v>
      </c>
      <c r="M111" s="8">
        <f>B$20*I111*L111</f>
        <v>0.01290398835337779</v>
      </c>
      <c r="N111" s="8">
        <f>I111*B$20*K111*L111*(M111/0.004)^0.4</f>
        <v>0.02051837026408579</v>
      </c>
      <c r="O111" s="8">
        <f>(2*C$11)/(B$15*G111*G111*C$7)</f>
        <v>0.1629711323925044</v>
      </c>
      <c r="P111" s="8">
        <f>B$23*O111*O111</f>
        <v>0.001160253511123362</v>
      </c>
      <c r="Q111" s="8">
        <f>N111+P111</f>
        <v>0.02167862377520915</v>
      </c>
      <c r="R111" s="8">
        <f>0.5*B$15*G111*G111*C$7*Q111</f>
        <v>0.5864906920735938</v>
      </c>
      <c r="S111" s="8">
        <f>0.5*B$15*G111*G111*C$7*N111</f>
        <v>0.5551013432027616</v>
      </c>
      <c r="T111" s="8">
        <f>0.5*B$15*G111*G111*C$7*P111</f>
        <v>0.03138934887083222</v>
      </c>
    </row>
    <row r="112" s="3" customFormat="1" ht="24.6" customHeight="1">
      <c r="F112" s="8">
        <f>G112/3.281</f>
        <v>33.52636391344102</v>
      </c>
      <c r="G112" s="8">
        <v>110</v>
      </c>
      <c r="H112" s="8">
        <f>(B$13*G112*C$6)/B$14</f>
        <v>6.8122555410691</v>
      </c>
      <c r="I112" s="8">
        <f>0.074/POWER(H112,0.2)</f>
        <v>0.0504165975892346</v>
      </c>
      <c r="J112" s="8">
        <f>F112/343</f>
        <v>0.09774450120536742</v>
      </c>
      <c r="K112" s="8">
        <f>(1-J112*J112)^0.5</f>
        <v>0.995211541575013</v>
      </c>
      <c r="L112" s="8">
        <f t="shared" si="5"/>
        <v>2.04384133611691</v>
      </c>
      <c r="M112" s="8">
        <f>B$20*I112*L112</f>
        <v>0.01288044077240623</v>
      </c>
      <c r="N112" s="8">
        <f>I112*B$20*K112*L112*(M112/0.004)^0.4</f>
        <v>0.02046418354374778</v>
      </c>
      <c r="O112" s="8">
        <f>(2*C$11)/(B$15*G112*G112*C$7)</f>
        <v>0.1600214895830863</v>
      </c>
      <c r="P112" s="8">
        <f>B$23*O112*O112</f>
        <v>0.00111863432773695</v>
      </c>
      <c r="Q112" s="8">
        <f>N112+P112</f>
        <v>0.02158281787148473</v>
      </c>
      <c r="R112" s="8">
        <f>0.5*B$15*G112*G112*C$7*Q112</f>
        <v>0.5946616560269421</v>
      </c>
      <c r="S112" s="8">
        <f>0.5*B$15*G112*G112*C$7*N112</f>
        <v>0.5638404284290613</v>
      </c>
      <c r="T112" s="8">
        <f>0.5*B$15*G112*G112*C$7*P112</f>
        <v>0.03082122759788079</v>
      </c>
    </row>
    <row r="113" s="3" customFormat="1" ht="24.6" customHeight="1">
      <c r="F113" s="8">
        <f>G113/3.281</f>
        <v>33.83114903992685</v>
      </c>
      <c r="G113" s="8">
        <v>111</v>
      </c>
      <c r="H113" s="8">
        <f>(B$13*G113*C$6)/B$14</f>
        <v>6.874185136897001</v>
      </c>
      <c r="I113" s="8">
        <f>0.074/POWER(H113,0.2)</f>
        <v>0.05032542773820815</v>
      </c>
      <c r="J113" s="8">
        <f>F113/343</f>
        <v>0.09863308757996166</v>
      </c>
      <c r="K113" s="8">
        <f>(1-J113*J113)^0.5</f>
        <v>0.9951238686889404</v>
      </c>
      <c r="L113" s="8">
        <f t="shared" si="5"/>
        <v>2.04384133611691</v>
      </c>
      <c r="M113" s="8">
        <f>B$20*I113*L113</f>
        <v>0.0128571486836393</v>
      </c>
      <c r="N113" s="8">
        <f>I113*B$20*K113*L113*(M113/0.004)^0.4</f>
        <v>0.02041059566491961</v>
      </c>
      <c r="O113" s="8">
        <f>(2*C$11)/(B$15*G113*G113*C$7)</f>
        <v>0.1571512072035828</v>
      </c>
      <c r="P113" s="8">
        <f>B$23*O113*O113</f>
        <v>0.001078864661646141</v>
      </c>
      <c r="Q113" s="8">
        <f>N113+P113</f>
        <v>0.02148946032656575</v>
      </c>
      <c r="R113" s="8">
        <f>0.5*B$15*G113*G113*C$7*Q113</f>
        <v>0.6029036128057709</v>
      </c>
      <c r="S113" s="8">
        <f>0.5*B$15*G113*G113*C$7*N113</f>
        <v>0.5726352211221124</v>
      </c>
      <c r="T113" s="8">
        <f>0.5*B$15*G113*G113*C$7*P113</f>
        <v>0.03026839168365859</v>
      </c>
    </row>
    <row r="114" s="3" customFormat="1" ht="24.6" customHeight="1">
      <c r="F114" s="8">
        <f>G114/3.281</f>
        <v>34.13593416641267</v>
      </c>
      <c r="G114" s="8">
        <v>112</v>
      </c>
      <c r="H114" s="8">
        <f>(B$13*G114*C$6)/B$14</f>
        <v>6.936114732724902</v>
      </c>
      <c r="I114" s="8">
        <f>0.074/POWER(H114,0.2)</f>
        <v>0.05023523821976771</v>
      </c>
      <c r="J114" s="8">
        <f>F114/343</f>
        <v>0.0995216739545559</v>
      </c>
      <c r="K114" s="8">
        <f>(1-J114*J114)^0.5</f>
        <v>0.9950353945530194</v>
      </c>
      <c r="L114" s="8">
        <f t="shared" si="5"/>
        <v>2.04384133611691</v>
      </c>
      <c r="M114" s="8">
        <f>B$20*I114*L114</f>
        <v>0.01283410705040516</v>
      </c>
      <c r="N114" s="8">
        <f>I114*B$20*K114*L114*(M114/0.004)^0.4</f>
        <v>0.02035759421029211</v>
      </c>
      <c r="O114" s="8">
        <f>(2*C$11)/(B$15*G114*G114*C$7)</f>
        <v>0.1543574636443993</v>
      </c>
      <c r="P114" s="8">
        <f>B$23*O114*O114</f>
        <v>0.001040846754653002</v>
      </c>
      <c r="Q114" s="8">
        <f>N114+P114</f>
        <v>0.02139844096494511</v>
      </c>
      <c r="R114" s="8">
        <f>0.5*B$15*G114*G114*C$7*Q114</f>
        <v>0.6112158361955972</v>
      </c>
      <c r="S114" s="8">
        <f>0.5*B$15*G114*G114*C$7*N114</f>
        <v>0.5814855385286363</v>
      </c>
      <c r="T114" s="8">
        <f>0.5*B$15*G114*G114*C$7*P114</f>
        <v>0.0297302976669609</v>
      </c>
    </row>
    <row r="115" s="3" customFormat="1" ht="24.6" customHeight="1">
      <c r="F115" s="8">
        <f>G115/3.281</f>
        <v>34.44071929289851</v>
      </c>
      <c r="G115" s="8">
        <v>113</v>
      </c>
      <c r="H115" s="8">
        <f>(B$13*G115*C$6)/B$14</f>
        <v>6.998044328552803</v>
      </c>
      <c r="I115" s="8">
        <f>0.074/POWER(H115,0.2)</f>
        <v>0.05014600987966514</v>
      </c>
      <c r="J115" s="8">
        <f>F115/343</f>
        <v>0.1004102603291502</v>
      </c>
      <c r="K115" s="8">
        <f>(1-J115*J115)^0.5</f>
        <v>0.9949461189535</v>
      </c>
      <c r="L115" s="8">
        <f t="shared" si="5"/>
        <v>2.04384133611691</v>
      </c>
      <c r="M115" s="8">
        <f>B$20*I115*L115</f>
        <v>0.01281131097917333</v>
      </c>
      <c r="N115" s="8">
        <f>I115*B$20*K115*L115*(M115/0.004)^0.4</f>
        <v>0.0203051671244819</v>
      </c>
      <c r="O115" s="8">
        <f>(2*C$11)/(B$15*G115*G115*C$7)</f>
        <v>0.1516375615909894</v>
      </c>
      <c r="P115" s="8">
        <f>B$23*O115*O115</f>
        <v>0.001004488824102874</v>
      </c>
      <c r="Q115" s="8">
        <f>N115+P115</f>
        <v>0.02130965594858478</v>
      </c>
      <c r="R115" s="8">
        <f>0.5*B$15*G115*G115*C$7*Q115</f>
        <v>0.6195976253610056</v>
      </c>
      <c r="S115" s="8">
        <f>0.5*B$15*G115*G115*C$7*N115</f>
        <v>0.5903911993343506</v>
      </c>
      <c r="T115" s="8">
        <f>0.5*B$15*G115*G115*C$7*P115</f>
        <v>0.02920642602665499</v>
      </c>
    </row>
    <row r="116" s="3" customFormat="1" ht="24.6" customHeight="1">
      <c r="F116" s="8">
        <f>G116/3.281</f>
        <v>34.74550441938433</v>
      </c>
      <c r="G116" s="8">
        <v>114</v>
      </c>
      <c r="H116" s="8">
        <f>(B$13*G116*C$6)/B$14</f>
        <v>7.059973924380704</v>
      </c>
      <c r="I116" s="8">
        <f>0.074/POWER(H116,0.2)</f>
        <v>0.0500577241032205</v>
      </c>
      <c r="J116" s="8">
        <f>F116/343</f>
        <v>0.1012988467037444</v>
      </c>
      <c r="K116" s="8">
        <f>(1-J116*J116)^0.5</f>
        <v>0.9948560416746191</v>
      </c>
      <c r="L116" s="8">
        <f t="shared" si="5"/>
        <v>2.04384133611691</v>
      </c>
      <c r="M116" s="8">
        <f>B$20*I116*L116</f>
        <v>0.01278875571426223</v>
      </c>
      <c r="N116" s="8">
        <f>I116*B$20*K116*L116*(M116/0.004)^0.4</f>
        <v>0.02025330270039401</v>
      </c>
      <c r="O116" s="8">
        <f>(2*C$11)/(B$15*G116*G116*C$7)</f>
        <v>0.1489889215108759</v>
      </c>
      <c r="P116" s="8">
        <f>B$23*O116*O116</f>
        <v>0.0009697046490662444</v>
      </c>
      <c r="Q116" s="8">
        <f>N116+P116</f>
        <v>0.02122300734946025</v>
      </c>
      <c r="R116" s="8">
        <f>0.5*B$15*G116*G116*C$7*Q116</f>
        <v>0.6280483035575206</v>
      </c>
      <c r="S116" s="8">
        <f>0.5*B$15*G116*G116*C$7*N116</f>
        <v>0.5993520236302848</v>
      </c>
      <c r="T116" s="8">
        <f>0.5*B$15*G116*G116*C$7*P116</f>
        <v>0.02869627992723588</v>
      </c>
    </row>
    <row r="117" s="3" customFormat="1" ht="24.6" customHeight="1">
      <c r="F117" s="8">
        <f>G117/3.281</f>
        <v>35.05028954587016</v>
      </c>
      <c r="G117" s="8">
        <v>115</v>
      </c>
      <c r="H117" s="8">
        <f>(B$13*G117*C$6)/B$14</f>
        <v>7.121903520208605</v>
      </c>
      <c r="I117" s="8">
        <f>0.074/POWER(H117,0.2)</f>
        <v>0.04997036279554667</v>
      </c>
      <c r="J117" s="8">
        <f>F117/343</f>
        <v>0.1021874330783386</v>
      </c>
      <c r="K117" s="8">
        <f>(1-J117*J117)^0.5</f>
        <v>0.994765162498597</v>
      </c>
      <c r="L117" s="8">
        <f t="shared" si="5"/>
        <v>2.04384133611691</v>
      </c>
      <c r="M117" s="8">
        <f>B$20*I117*L117</f>
        <v>0.01276643663278711</v>
      </c>
      <c r="N117" s="8">
        <f>I117*B$20*K117*L117*(M117/0.004)^0.4</f>
        <v>0.02020198956621269</v>
      </c>
      <c r="O117" s="8">
        <f>(2*C$11)/(B$15*G117*G117*C$7)</f>
        <v>0.1464090755353757</v>
      </c>
      <c r="P117" s="8">
        <f>B$23*O117*O117</f>
        <v>0.0009364131884832709</v>
      </c>
      <c r="Q117" s="8">
        <f>N117+P117</f>
        <v>0.02113840275469596</v>
      </c>
      <c r="R117" s="8">
        <f>0.5*B$15*G117*G117*C$7*Q117</f>
        <v>0.6365672169204802</v>
      </c>
      <c r="S117" s="8">
        <f>0.5*B$15*G117*G117*C$7*N117</f>
        <v>0.6083678328800751</v>
      </c>
      <c r="T117" s="8">
        <f>0.5*B$15*G117*G117*C$7*P117</f>
        <v>0.02819938404040511</v>
      </c>
    </row>
    <row r="118" s="3" customFormat="1" ht="24.6" customHeight="1">
      <c r="F118" s="8">
        <f>G118/3.281</f>
        <v>35.35507467235599</v>
      </c>
      <c r="G118" s="8">
        <v>116</v>
      </c>
      <c r="H118" s="8">
        <f>(B$13*G118*C$6)/B$14</f>
        <v>7.183833116036505</v>
      </c>
      <c r="I118" s="8">
        <f>0.074/POWER(H118,0.2)</f>
        <v>0.04988390836266377</v>
      </c>
      <c r="J118" s="8">
        <f>F118/343</f>
        <v>0.1030760194529329</v>
      </c>
      <c r="K118" s="8">
        <f>(1-J118*J118)^0.5</f>
        <v>0.9946734812056359</v>
      </c>
      <c r="L118" s="8">
        <f t="shared" si="5"/>
        <v>2.04384133611691</v>
      </c>
      <c r="M118" s="8">
        <f>B$20*I118*L118</f>
        <v>0.01274434923983503</v>
      </c>
      <c r="N118" s="8">
        <f>I118*B$20*K118*L118*(M118/0.004)^0.4</f>
        <v>0.02015121667298641</v>
      </c>
      <c r="O118" s="8">
        <f>(2*C$11)/(B$15*G118*G118*C$7)</f>
        <v>0.1438956617089287</v>
      </c>
      <c r="P118" s="8">
        <f>B$23*O118*O118</f>
        <v>0.000904538228551305</v>
      </c>
      <c r="Q118" s="8">
        <f>N118+P118</f>
        <v>0.02105575490153772</v>
      </c>
      <c r="R118" s="8">
        <f>0.5*B$15*G118*G118*C$7*Q118</f>
        <v>0.6451537333256477</v>
      </c>
      <c r="S118" s="8">
        <f>0.5*B$15*G118*G118*C$7*N118</f>
        <v>0.6174384498881955</v>
      </c>
      <c r="T118" s="8">
        <f>0.5*B$15*G118*G118*C$7*P118</f>
        <v>0.02771528343745226</v>
      </c>
    </row>
    <row r="119" s="3" customFormat="1" ht="24.6" customHeight="1">
      <c r="F119" s="8">
        <f>G119/3.281</f>
        <v>35.65985979884181</v>
      </c>
      <c r="G119" s="8">
        <v>117</v>
      </c>
      <c r="H119" s="8">
        <f>(B$13*G119*C$6)/B$14</f>
        <v>7.245762711864407</v>
      </c>
      <c r="I119" s="8">
        <f>0.074/POWER(H119,0.2)</f>
        <v>0.0497983436934556</v>
      </c>
      <c r="J119" s="8">
        <f>F119/343</f>
        <v>0.1039646058275272</v>
      </c>
      <c r="K119" s="8">
        <f>(1-J119*J119)^0.5</f>
        <v>0.9945809975739165</v>
      </c>
      <c r="L119" s="8">
        <f t="shared" si="5"/>
        <v>2.04384133611691</v>
      </c>
      <c r="M119" s="8">
        <f>B$20*I119*L119</f>
        <v>0.01272248916385518</v>
      </c>
      <c r="N119" s="8">
        <f>I119*B$20*K119*L119*(M119/0.004)^0.4</f>
        <v>0.02010097328277485</v>
      </c>
      <c r="O119" s="8">
        <f>(2*C$11)/(B$15*G119*G119*C$7)</f>
        <v>0.1414464185810026</v>
      </c>
      <c r="P119" s="8">
        <f>B$23*O119*O119</f>
        <v>0.0008740080568881564</v>
      </c>
      <c r="Q119" s="8">
        <f>N119+P119</f>
        <v>0.02097498133966301</v>
      </c>
      <c r="R119" s="8">
        <f>0.5*B$15*G119*G119*C$7*Q119</f>
        <v>0.653807241316712</v>
      </c>
      <c r="S119" s="8">
        <f>0.5*B$15*G119*G119*C$7*N119</f>
        <v>0.6265636987690929</v>
      </c>
      <c r="T119" s="8">
        <f>0.5*B$15*G119*G119*C$7*P119</f>
        <v>0.02724354254761908</v>
      </c>
    </row>
    <row r="120" s="3" customFormat="1" ht="24.6" customHeight="1">
      <c r="F120" s="8">
        <f>G120/3.281</f>
        <v>35.96464492532764</v>
      </c>
      <c r="G120" s="8">
        <v>118</v>
      </c>
      <c r="H120" s="8">
        <f>(B$13*G120*C$6)/B$14</f>
        <v>7.307692307692307</v>
      </c>
      <c r="I120" s="8">
        <f>0.074/POWER(H120,0.2)</f>
        <v>0.04971365214242414</v>
      </c>
      <c r="J120" s="8">
        <f>F120/343</f>
        <v>0.1048531922021214</v>
      </c>
      <c r="K120" s="8">
        <f>(1-J120*J120)^0.5</f>
        <v>0.9944877113795952</v>
      </c>
      <c r="L120" s="8">
        <f t="shared" si="5"/>
        <v>2.04384133611691</v>
      </c>
      <c r="M120" s="8">
        <f>B$20*I120*L120</f>
        <v>0.01270085215225293</v>
      </c>
      <c r="N120" s="8">
        <f>I120*B$20*K120*L120*(M120/0.004)^0.4</f>
        <v>0.02005124895732805</v>
      </c>
      <c r="O120" s="8">
        <f>(2*C$11)/(B$15*G120*G120*C$7)</f>
        <v>0.1390591801174478</v>
      </c>
      <c r="P120" s="8">
        <f>B$23*O120*O120</f>
        <v>0.000844755161230892</v>
      </c>
      <c r="Q120" s="8">
        <f>N120+P120</f>
        <v>0.02089600411855895</v>
      </c>
      <c r="R120" s="8">
        <f>0.5*B$15*G120*G120*C$7*Q120</f>
        <v>0.6625271490951838</v>
      </c>
      <c r="S120" s="8">
        <f>0.5*B$15*G120*G120*C$7*N120</f>
        <v>0.6357434049171921</v>
      </c>
      <c r="T120" s="8">
        <f>0.5*B$15*G120*G120*C$7*P120</f>
        <v>0.02678374417799177</v>
      </c>
    </row>
    <row r="121" s="3" customFormat="1" ht="24.6" customHeight="1">
      <c r="F121" s="8">
        <f>G121/3.281</f>
        <v>36.26943005181347</v>
      </c>
      <c r="G121" s="8">
        <v>119</v>
      </c>
      <c r="H121" s="8">
        <f>(B$13*G121*C$6)/B$14</f>
        <v>7.369621903520208</v>
      </c>
      <c r="I121" s="8">
        <f>0.074/POWER(H121,0.2)</f>
        <v>0.04962981751320012</v>
      </c>
      <c r="J121" s="8">
        <f>F121/343</f>
        <v>0.1057417785767157</v>
      </c>
      <c r="K121" s="8">
        <f>(1-J121*J121)^0.5</f>
        <v>0.9943936223968015</v>
      </c>
      <c r="L121" s="8">
        <f t="shared" si="5"/>
        <v>2.04384133611691</v>
      </c>
      <c r="M121" s="8">
        <f>B$20*I121*L121</f>
        <v>0.01267943406717717</v>
      </c>
      <c r="N121" s="8">
        <f>I121*B$20*K121*L121*(M121/0.004)^0.4</f>
        <v>0.02000203354726952</v>
      </c>
      <c r="O121" s="8">
        <f>(2*C$11)/(B$15*G121*G121*C$7)</f>
        <v>0.1367318709099177</v>
      </c>
      <c r="P121" s="8">
        <f>B$23*O121*O121</f>
        <v>0.0008167159506344408</v>
      </c>
      <c r="Q121" s="8">
        <f>N121+P121</f>
        <v>0.02081874949790397</v>
      </c>
      <c r="R121" s="8">
        <f>0.5*B$15*G121*G121*C$7*Q121</f>
        <v>0.6713128835685427</v>
      </c>
      <c r="S121" s="8">
        <f>0.5*B$15*G121*G121*C$7*N121</f>
        <v>0.64497739497774</v>
      </c>
      <c r="T121" s="8">
        <f>0.5*B$15*G121*G121*C$7*P121</f>
        <v>0.02633548859080274</v>
      </c>
    </row>
    <row r="122" s="3" customFormat="1" ht="24.6" customHeight="1">
      <c r="F122" s="8">
        <f>G122/3.281</f>
        <v>36.5742151782993</v>
      </c>
      <c r="G122" s="8">
        <v>120</v>
      </c>
      <c r="H122" s="8">
        <f>(B$13*G122*C$6)/B$14</f>
        <v>7.431551499348109</v>
      </c>
      <c r="I122" s="8">
        <f>0.074/POWER(H122,0.2)</f>
        <v>0.04954682404277053</v>
      </c>
      <c r="J122" s="8">
        <f>F122/343</f>
        <v>0.1066303649513099</v>
      </c>
      <c r="K122" s="8">
        <f>(1-J122*J122)^0.5</f>
        <v>0.9942987303976358</v>
      </c>
      <c r="L122" s="8">
        <f t="shared" si="5"/>
        <v>2.04384133611691</v>
      </c>
      <c r="M122" s="8">
        <f>B$20*I122*L122</f>
        <v>0.0126582308814907</v>
      </c>
      <c r="N122" s="8">
        <f>I122*B$20*K122*L122*(M122/0.004)^0.4</f>
        <v>0.01995331718175675</v>
      </c>
      <c r="O122" s="8">
        <f>(2*C$11)/(B$15*G122*G122*C$7)</f>
        <v>0.1344625016635655</v>
      </c>
      <c r="P122" s="8">
        <f>B$23*O122*O122</f>
        <v>0.0007898304973185128</v>
      </c>
      <c r="Q122" s="8">
        <f>N122+P122</f>
        <v>0.02074314767907526</v>
      </c>
      <c r="R122" s="8">
        <f>0.5*B$15*G122*G122*C$7*Q122</f>
        <v>0.6801638894527888</v>
      </c>
      <c r="S122" s="8">
        <f>0.5*B$15*G122*G122*C$7*N122</f>
        <v>0.6542654968184585</v>
      </c>
      <c r="T122" s="8">
        <f>0.5*B$15*G122*G122*C$7*P122</f>
        <v>0.02589839263433038</v>
      </c>
    </row>
    <row r="123" s="3" customFormat="1" ht="24.6" customHeight="1">
      <c r="F123" s="8">
        <f>G123/3.281</f>
        <v>36.87900030478512</v>
      </c>
      <c r="G123" s="8">
        <v>121</v>
      </c>
      <c r="H123" s="8">
        <f>(B$13*G123*C$6)/B$14</f>
        <v>7.493481095176009</v>
      </c>
      <c r="I123" s="8">
        <f>0.074/POWER(H123,0.2)</f>
        <v>0.04946465638638626</v>
      </c>
      <c r="J123" s="8">
        <f>F123/343</f>
        <v>0.1075189513259042</v>
      </c>
      <c r="K123" s="8">
        <f>(1-J123*J123)^0.5</f>
        <v>0.9942030351521655</v>
      </c>
      <c r="L123" s="8">
        <f t="shared" si="5"/>
        <v>2.04384133611691</v>
      </c>
      <c r="M123" s="8">
        <f>B$20*I123*L123</f>
        <v>0.01263723867491444</v>
      </c>
      <c r="N123" s="8">
        <f>I123*B$20*K123*L123*(M123/0.004)^0.4</f>
        <v>0.01990509025859436</v>
      </c>
      <c r="O123" s="8">
        <f>(2*C$11)/(B$15*G123*G123*C$7)</f>
        <v>0.1322491649446994</v>
      </c>
      <c r="P123" s="8">
        <f>B$23*O123*O123</f>
        <v>0.0007640422974775971</v>
      </c>
      <c r="Q123" s="8">
        <f>N123+P123</f>
        <v>0.02066913255607196</v>
      </c>
      <c r="R123" s="8">
        <f>0.5*B$15*G123*G123*C$7*Q123</f>
        <v>0.6890796284258414</v>
      </c>
      <c r="S123" s="8">
        <f>0.5*B$15*G123*G123*C$7*N123</f>
        <v>0.6636075395019729</v>
      </c>
      <c r="T123" s="8">
        <f>0.5*B$15*G123*G123*C$7*P123</f>
        <v>0.02547208892386842</v>
      </c>
    </row>
    <row r="124" s="3" customFormat="1" ht="24.6" customHeight="1">
      <c r="F124" s="8">
        <f>G124/3.281</f>
        <v>37.18378543127096</v>
      </c>
      <c r="G124" s="8">
        <v>122</v>
      </c>
      <c r="H124" s="8">
        <f>(B$13*G124*C$6)/B$14</f>
        <v>7.555410691003911</v>
      </c>
      <c r="I124" s="8">
        <f>0.074/POWER(H124,0.2)</f>
        <v>0.04938329960311513</v>
      </c>
      <c r="J124" s="8">
        <f>F124/343</f>
        <v>0.1084075377004984</v>
      </c>
      <c r="K124" s="8">
        <f>(1-J124*J124)^0.5</f>
        <v>0.9941065364284227</v>
      </c>
      <c r="L124" s="8">
        <f t="shared" si="5"/>
        <v>2.04384133611691</v>
      </c>
      <c r="M124" s="8">
        <f>B$20*I124*L124</f>
        <v>0.01261645363033656</v>
      </c>
      <c r="N124" s="8">
        <f>I124*B$20*K124*L124*(M124/0.004)^0.4</f>
        <v>0.01985734343477657</v>
      </c>
      <c r="O124" s="8">
        <f>(2*C$11)/(B$15*G124*G124*C$7)</f>
        <v>0.1300900311714152</v>
      </c>
      <c r="P124" s="8">
        <f>B$23*O124*O124</f>
        <v>0.0007392980495188354</v>
      </c>
      <c r="Q124" s="8">
        <f>N124+P124</f>
        <v>0.02059664148429541</v>
      </c>
      <c r="R124" s="8">
        <f>0.5*B$15*G124*G124*C$7*Q124</f>
        <v>0.6980595783284919</v>
      </c>
      <c r="S124" s="8">
        <f>0.5*B$15*G124*G124*C$7*N124</f>
        <v>0.6730033532589973</v>
      </c>
      <c r="T124" s="8">
        <f>0.5*B$15*G124*G124*C$7*P124</f>
        <v>0.02505622506949459</v>
      </c>
    </row>
    <row r="125" s="3" customFormat="1" ht="24.6" customHeight="1">
      <c r="F125" s="8">
        <f>G125/3.281</f>
        <v>37.48857055775678</v>
      </c>
      <c r="G125" s="8">
        <v>123</v>
      </c>
      <c r="H125" s="8">
        <f>(B$13*G125*C$6)/B$14</f>
        <v>7.617340286831812</v>
      </c>
      <c r="I125" s="8">
        <f>0.074/POWER(H125,0.2)</f>
        <v>0.04930273914200772</v>
      </c>
      <c r="J125" s="8">
        <f>F125/343</f>
        <v>0.1092961240750926</v>
      </c>
      <c r="K125" s="8">
        <f>(1-J125*J125)^0.5</f>
        <v>0.994009233992402</v>
      </c>
      <c r="L125" s="8">
        <f t="shared" si="5"/>
        <v>2.04384133611691</v>
      </c>
      <c r="M125" s="8">
        <f>B$20*I125*L125</f>
        <v>0.01259587203027807</v>
      </c>
      <c r="N125" s="8">
        <f>I125*B$20*K125*L125*(M125/0.004)^0.4</f>
        <v>0.0198100676174368</v>
      </c>
      <c r="O125" s="8">
        <f>(2*C$11)/(B$15*G125*G125*C$7)</f>
        <v>0.1279833448314723</v>
      </c>
      <c r="P125" s="8">
        <f>B$23*O125*O125</f>
        <v>0.0007155474483282178</v>
      </c>
      <c r="Q125" s="8">
        <f>N125+P125</f>
        <v>0.02052561506576502</v>
      </c>
      <c r="R125" s="8">
        <f>0.5*B$15*G125*G125*C$7*Q125</f>
        <v>0.7071032324098455</v>
      </c>
      <c r="S125" s="8">
        <f>0.5*B$15*G125*G125*C$7*N125</f>
        <v>0.6824527694622378</v>
      </c>
      <c r="T125" s="8">
        <f>0.5*B$15*G125*G125*C$7*P125</f>
        <v>0.02465046294760774</v>
      </c>
    </row>
    <row r="126" s="3" customFormat="1" ht="24.6" customHeight="1">
      <c r="F126" s="8">
        <f>G126/3.281</f>
        <v>37.79335568424261</v>
      </c>
      <c r="G126" s="8">
        <v>124</v>
      </c>
      <c r="H126" s="8">
        <f>(B$13*G126*C$6)/B$14</f>
        <v>7.679269882659713</v>
      </c>
      <c r="I126" s="8">
        <f>0.074/POWER(H126,0.2)</f>
        <v>0.04922296082884523</v>
      </c>
      <c r="J126" s="8">
        <f>F126/343</f>
        <v>0.1101847104496869</v>
      </c>
      <c r="K126" s="8">
        <f>(1-J126*J126)^0.5</f>
        <v>0.9939111276080567</v>
      </c>
      <c r="L126" s="8">
        <f t="shared" si="5"/>
        <v>2.04384133611691</v>
      </c>
      <c r="M126" s="8">
        <f>B$20*I126*L126</f>
        <v>0.01257549025350717</v>
      </c>
      <c r="N126" s="8">
        <f>I126*B$20*K126*L126*(M126/0.004)^0.4</f>
        <v>0.01976325395518394</v>
      </c>
      <c r="O126" s="8">
        <f>(2*C$11)/(B$15*G126*G126*C$7)</f>
        <v>0.1259274209128085</v>
      </c>
      <c r="P126" s="8">
        <f>B$23*O126*O126</f>
        <v>0.0006927429942881596</v>
      </c>
      <c r="Q126" s="8">
        <f>N126+P126</f>
        <v>0.0204559969494721</v>
      </c>
      <c r="R126" s="8">
        <f>0.5*B$15*G126*G126*C$7*Q126</f>
        <v>0.7162100986144224</v>
      </c>
      <c r="S126" s="8">
        <f>0.5*B$15*G126*G126*C$7*N126</f>
        <v>0.6919556206010017</v>
      </c>
      <c r="T126" s="8">
        <f>0.5*B$15*G126*G126*C$7*P126</f>
        <v>0.02425447801342075</v>
      </c>
    </row>
    <row r="127" s="3" customFormat="1" ht="24.6" customHeight="1">
      <c r="F127" s="8">
        <f>G127/3.281</f>
        <v>38.09814081072844</v>
      </c>
      <c r="G127" s="8">
        <v>125</v>
      </c>
      <c r="H127" s="8">
        <f>(B$13*G127*C$6)/B$14</f>
        <v>7.741199478487614</v>
      </c>
      <c r="I127" s="8">
        <f>0.074/POWER(H127,0.2)</f>
        <v>0.04914395085344035</v>
      </c>
      <c r="J127" s="8">
        <f>F127/343</f>
        <v>0.1110732968242812</v>
      </c>
      <c r="K127" s="8">
        <f>(1-J127*J127)^0.5</f>
        <v>0.9938122170372958</v>
      </c>
      <c r="L127" s="8">
        <f t="shared" si="5"/>
        <v>2.04384133611691</v>
      </c>
      <c r="M127" s="8">
        <f>B$20*I127*L127</f>
        <v>0.01255530477179491</v>
      </c>
      <c r="N127" s="8">
        <f>I127*B$20*K127*L127*(M127/0.004)^0.4</f>
        <v>0.01971689382980569</v>
      </c>
      <c r="O127" s="8">
        <f>(2*C$11)/(B$15*G127*G127*C$7)</f>
        <v>0.123920641533142</v>
      </c>
      <c r="P127" s="8">
        <f>B$23*O127*O127</f>
        <v>0.000670839815880568</v>
      </c>
      <c r="Q127" s="8">
        <f>N127+P127</f>
        <v>0.02038773364568626</v>
      </c>
      <c r="R127" s="8">
        <f>0.5*B$15*G127*G127*C$7*Q127</f>
        <v>0.725379698908274</v>
      </c>
      <c r="S127" s="8">
        <f>0.5*B$15*G127*G127*C$7*N127</f>
        <v>0.7015117402564751</v>
      </c>
      <c r="T127" s="8">
        <f>0.5*B$15*G127*G127*C$7*P127</f>
        <v>0.02386795865179888</v>
      </c>
    </row>
    <row r="128" s="3" customFormat="1" ht="24.6" customHeight="1">
      <c r="F128" s="8">
        <f>G128/3.281</f>
        <v>38.40292593721426</v>
      </c>
      <c r="G128" s="8">
        <v>126</v>
      </c>
      <c r="H128" s="8">
        <f>(B$13*G128*C$6)/B$14</f>
        <v>7.803129074315514</v>
      </c>
      <c r="I128" s="8">
        <f>0.074/POWER(H128,0.2)</f>
        <v>0.04906569575746405</v>
      </c>
      <c r="J128" s="8">
        <f>F128/343</f>
        <v>0.1119618831988754</v>
      </c>
      <c r="K128" s="8">
        <f>(1-J128*J128)^0.5</f>
        <v>0.9937125020399821</v>
      </c>
      <c r="L128" s="8">
        <f t="shared" si="5"/>
        <v>2.04384133611691</v>
      </c>
      <c r="M128" s="8">
        <f>B$20*I128*L128</f>
        <v>0.01253531214680514</v>
      </c>
      <c r="N128" s="8">
        <f>I128*B$20*K128*L128*(M128/0.004)^0.4</f>
        <v>0.01967097884832063</v>
      </c>
      <c r="O128" s="8">
        <f>(2*C$11)/(B$15*G128*G128*C$7)</f>
        <v>0.1219614527560685</v>
      </c>
      <c r="P128" s="8">
        <f>B$23*O128*O128</f>
        <v>0.0006497955048100432</v>
      </c>
      <c r="Q128" s="8">
        <f>N128+P128</f>
        <v>0.02032077435313067</v>
      </c>
      <c r="R128" s="8">
        <f>0.5*B$15*G128*G128*C$7*Q128</f>
        <v>0.7346115686416759</v>
      </c>
      <c r="S128" s="8">
        <f>0.5*B$15*G128*G128*C$7*N128</f>
        <v>0.7111209630776574</v>
      </c>
      <c r="T128" s="8">
        <f>0.5*B$15*G128*G128*C$7*P128</f>
        <v>0.02349060556401848</v>
      </c>
    </row>
    <row r="129" s="3" customFormat="1" ht="24.6" customHeight="1">
      <c r="F129" s="8">
        <f>G129/3.281</f>
        <v>38.70771106370009</v>
      </c>
      <c r="G129" s="8">
        <v>127</v>
      </c>
      <c r="H129" s="8">
        <f>(B$13*G129*C$6)/B$14</f>
        <v>7.865058670143416</v>
      </c>
      <c r="I129" s="8">
        <f>0.074/POWER(H129,0.2)</f>
        <v>0.04898818242277222</v>
      </c>
      <c r="J129" s="8">
        <f>F129/343</f>
        <v>0.1128504695734696</v>
      </c>
      <c r="K129" s="8">
        <f>(1-J129*J129)^0.5</f>
        <v>0.9936119823739282</v>
      </c>
      <c r="L129" s="8">
        <f t="shared" si="5"/>
        <v>2.04384133611691</v>
      </c>
      <c r="M129" s="8">
        <f>B$20*I129*L129</f>
        <v>0.01251550902711221</v>
      </c>
      <c r="N129" s="8">
        <f>I129*B$20*K129*L129*(M129/0.004)^0.4</f>
        <v>0.01962550083536175</v>
      </c>
      <c r="O129" s="8">
        <f>(2*C$11)/(B$15*G129*G129*C$7)</f>
        <v>0.1200483615819545</v>
      </c>
      <c r="P129" s="8">
        <f>B$23*O129*O129</f>
        <v>0.0006295699626730611</v>
      </c>
      <c r="Q129" s="8">
        <f>N129+P129</f>
        <v>0.02025507079803482</v>
      </c>
      <c r="R129" s="8">
        <f>0.5*B$15*G129*G129*C$7*Q129</f>
        <v>0.7439052559461139</v>
      </c>
      <c r="S129" s="8">
        <f>0.5*B$15*G129*G129*C$7*N129</f>
        <v>0.7207831247579213</v>
      </c>
      <c r="T129" s="8">
        <f>0.5*B$15*G129*G129*C$7*P129</f>
        <v>0.02312213118819255</v>
      </c>
    </row>
    <row r="130" s="3" customFormat="1" ht="24.6" customHeight="1">
      <c r="F130" s="8">
        <f>G130/3.281</f>
        <v>39.01249619018591</v>
      </c>
      <c r="G130" s="8">
        <v>128</v>
      </c>
      <c r="H130" s="8">
        <f>(B$13*G130*C$6)/B$14</f>
        <v>7.926988265971317</v>
      </c>
      <c r="I130" s="8">
        <f>0.074/POWER(H130,0.2)</f>
        <v>0.04891139806020816</v>
      </c>
      <c r="J130" s="8">
        <f>F130/343</f>
        <v>0.1137390559480639</v>
      </c>
      <c r="K130" s="8">
        <f>(1-J130*J130)^0.5</f>
        <v>0.9935106577948941</v>
      </c>
      <c r="L130" s="8">
        <f t="shared" si="5"/>
        <v>2.04384133611691</v>
      </c>
      <c r="M130" s="8">
        <f>B$20*I130*L130</f>
        <v>0.01249589214534024</v>
      </c>
      <c r="N130" s="8">
        <f>I130*B$20*K130*L130*(M130/0.004)^0.4</f>
        <v>0.0195804518258751</v>
      </c>
      <c r="O130" s="8">
        <f>(2*C$11)/(B$15*G130*G130*C$7)</f>
        <v>0.1181799331027432</v>
      </c>
      <c r="P130" s="8">
        <f>B$23*O130*O130</f>
        <v>0.0006101252582817034</v>
      </c>
      <c r="Q130" s="8">
        <f>N130+P130</f>
        <v>0.0201905770841568</v>
      </c>
      <c r="R130" s="8">
        <f>0.5*B$15*G130*G130*C$7*Q130</f>
        <v>0.7532603211634499</v>
      </c>
      <c r="S130" s="8">
        <f>0.5*B$15*G130*G130*C$7*N130</f>
        <v>0.7304980620121829</v>
      </c>
      <c r="T130" s="8">
        <f>0.5*B$15*G130*G130*C$7*P130</f>
        <v>0.02276225915126694</v>
      </c>
    </row>
    <row r="131" s="3" customFormat="1" ht="24.6" customHeight="1">
      <c r="F131" s="8">
        <f>G131/3.281</f>
        <v>39.31728131667175</v>
      </c>
      <c r="G131" s="8">
        <v>129</v>
      </c>
      <c r="H131" s="8">
        <f>(B$13*G131*C$6)/B$14</f>
        <v>7.988917861799218</v>
      </c>
      <c r="I131" s="8">
        <f>0.074/POWER(H131,0.2)</f>
        <v>0.04883533019885782</v>
      </c>
      <c r="J131" s="8">
        <f>F131/343</f>
        <v>0.1146276423226582</v>
      </c>
      <c r="K131" s="8">
        <f>(1-J131*J131)^0.5</f>
        <v>0.993408528056584</v>
      </c>
      <c r="L131" s="8">
        <f t="shared" si="5"/>
        <v>2.04384133611691</v>
      </c>
      <c r="M131" s="8">
        <f>B$20*I131*L131</f>
        <v>0.01247645831541801</v>
      </c>
      <c r="N131" s="8">
        <f>I131*B$20*K131*L131*(M131/0.004)^0.4</f>
        <v>0.01953582405811819</v>
      </c>
      <c r="O131" s="8">
        <f>(2*C$11)/(B$15*G131*G131*C$7)</f>
        <v>0.1163547878105489</v>
      </c>
      <c r="P131" s="8">
        <f>B$23*O131*O131</f>
        <v>0.0005914254948256398</v>
      </c>
      <c r="Q131" s="8">
        <f>N131+P131</f>
        <v>0.02012724955294383</v>
      </c>
      <c r="R131" s="8">
        <f>0.5*B$15*G131*G131*C$7*Q131</f>
        <v>0.7626763363052945</v>
      </c>
      <c r="S131" s="8">
        <f>0.5*B$15*G131*G131*C$7*N131</f>
        <v>0.7402656125546572</v>
      </c>
      <c r="T131" s="8">
        <f>0.5*B$15*G131*G131*C$7*P131</f>
        <v>0.02241072375063743</v>
      </c>
    </row>
    <row r="132" s="3" customFormat="1" ht="24.6" customHeight="1">
      <c r="F132" s="8">
        <f>G132/3.281</f>
        <v>39.62206644315757</v>
      </c>
      <c r="G132" s="8">
        <v>130</v>
      </c>
      <c r="H132" s="8">
        <f>(B$13*G132*C$6)/B$14</f>
        <v>8.050847457627119</v>
      </c>
      <c r="I132" s="8">
        <f>0.074/POWER(H132,0.2)</f>
        <v>0.04875996667573612</v>
      </c>
      <c r="J132" s="8">
        <f>F132/343</f>
        <v>0.1155162286972524</v>
      </c>
      <c r="K132" s="8">
        <f>(1-J132*J132)^0.5</f>
        <v>0.993305592910643</v>
      </c>
      <c r="L132" s="8">
        <f t="shared" si="5"/>
        <v>2.04384133611691</v>
      </c>
      <c r="M132" s="8">
        <f>B$20*I132*L132</f>
        <v>0.01245720442994407</v>
      </c>
      <c r="N132" s="8">
        <f>I132*B$20*K132*L132*(M132/0.004)^0.4</f>
        <v>0.01949160996694367</v>
      </c>
      <c r="O132" s="8">
        <f>(2*C$11)/(B$15*G132*G132*C$7)</f>
        <v>0.1145715990506121</v>
      </c>
      <c r="P132" s="8">
        <f>B$23*O132*O132</f>
        <v>0.0005734366861243194</v>
      </c>
      <c r="Q132" s="8">
        <f>N132+P132</f>
        <v>0.02006504665306799</v>
      </c>
      <c r="R132" s="8">
        <f>0.5*B$15*G132*G132*C$7*Q132</f>
        <v>0.7721528845407534</v>
      </c>
      <c r="S132" s="8">
        <f>0.5*B$15*G132*G132*C$7*N132</f>
        <v>0.7500856150771819</v>
      </c>
      <c r="T132" s="8">
        <f>0.5*B$15*G132*G132*C$7*P132</f>
        <v>0.02206726946357146</v>
      </c>
    </row>
    <row r="133" s="3" customFormat="1" ht="24.6" customHeight="1">
      <c r="F133" s="8">
        <f>G133/3.281</f>
        <v>39.9268515696434</v>
      </c>
      <c r="G133" s="8">
        <v>131</v>
      </c>
      <c r="H133" s="8">
        <f>(B$13*G133*C$6)/B$14</f>
        <v>8.112777053455019</v>
      </c>
      <c r="I133" s="8">
        <f>0.074/POWER(H133,0.2)</f>
        <v>0.04868529562588406</v>
      </c>
      <c r="J133" s="8">
        <f>F133/343</f>
        <v>0.1164048150718466</v>
      </c>
      <c r="K133" s="8">
        <f>(1-J133*J133)^0.5</f>
        <v>0.9932018521066547</v>
      </c>
      <c r="L133" s="8">
        <f t="shared" si="5"/>
        <v>2.04384133611691</v>
      </c>
      <c r="M133" s="8">
        <f>B$20*I133*L133</f>
        <v>0.0124381274576567</v>
      </c>
      <c r="N133" s="8">
        <f>I133*B$20*K133*L133*(M133/0.004)^0.4</f>
        <v>0.01944780217735442</v>
      </c>
      <c r="O133" s="8">
        <f>(2*C$11)/(B$15*G133*G133*C$7)</f>
        <v>0.112829090609833</v>
      </c>
      <c r="P133" s="8">
        <f>B$23*O133*O133</f>
        <v>0.0005561266412834348</v>
      </c>
      <c r="Q133" s="8">
        <f>N133+P133</f>
        <v>0.02000392881863786</v>
      </c>
      <c r="R133" s="8">
        <f>0.5*B$15*G133*G133*C$7*Q133</f>
        <v>0.7816895597108353</v>
      </c>
      <c r="S133" s="8">
        <f>0.5*B$15*G133*G133*C$7*N133</f>
        <v>0.759957909228092</v>
      </c>
      <c r="T133" s="8">
        <f>0.5*B$15*G133*G133*C$7*P133</f>
        <v>0.02173165048274329</v>
      </c>
    </row>
    <row r="134" s="3" customFormat="1" ht="24.6" customHeight="1">
      <c r="F134" s="8">
        <f>G134/3.281</f>
        <v>40.23163669612923</v>
      </c>
      <c r="G134" s="8">
        <v>132</v>
      </c>
      <c r="H134" s="8">
        <f>(B$13*G134*C$6)/B$14</f>
        <v>8.174706649282919</v>
      </c>
      <c r="I134" s="8">
        <f>0.074/POWER(H134,0.2)</f>
        <v>0.04861130547285693</v>
      </c>
      <c r="J134" s="8">
        <f>F134/343</f>
        <v>0.1172934014464409</v>
      </c>
      <c r="K134" s="8">
        <f>(1-J134*J134)^0.5</f>
        <v>0.9930973053921374</v>
      </c>
      <c r="L134" s="8">
        <f t="shared" si="5"/>
        <v>2.04384133611691</v>
      </c>
      <c r="M134" s="8">
        <f>B$20*I134*L134</f>
        <v>0.0124192244410039</v>
      </c>
      <c r="N134" s="8">
        <f>I134*B$20*K134*L134*(M134/0.004)^0.4</f>
        <v>0.01940439349831732</v>
      </c>
      <c r="O134" s="8">
        <f>(2*C$11)/(B$15*G134*G134*C$7)</f>
        <v>0.1111260344326988</v>
      </c>
      <c r="P134" s="8">
        <f>B$23*O134*O134</f>
        <v>0.0005394648571262298</v>
      </c>
      <c r="Q134" s="8">
        <f>N134+P134</f>
        <v>0.01994385835544355</v>
      </c>
      <c r="R134" s="8">
        <f>0.5*B$15*G134*G134*C$7*Q134</f>
        <v>0.7912859658679271</v>
      </c>
      <c r="S134" s="8">
        <f>0.5*B$15*G134*G134*C$7*N134</f>
        <v>0.769882335591621</v>
      </c>
      <c r="T134" s="8">
        <f>0.5*B$15*G134*G134*C$7*P134</f>
        <v>0.02140363027630611</v>
      </c>
    </row>
    <row r="135" s="3" customFormat="1" ht="24.6" customHeight="1">
      <c r="F135" s="8">
        <f>G135/3.281</f>
        <v>40.53642182261505</v>
      </c>
      <c r="G135" s="8">
        <v>133</v>
      </c>
      <c r="H135" s="8">
        <f>(B$13*G135*C$6)/B$14</f>
        <v>8.236636245110821</v>
      </c>
      <c r="I135" s="8">
        <f>0.074/POWER(H135,0.2)</f>
        <v>0.0485379849195858</v>
      </c>
      <c r="J135" s="8">
        <f>F135/343</f>
        <v>0.1181819878210351</v>
      </c>
      <c r="K135" s="8">
        <f>(1-J135*J135)^0.5</f>
        <v>0.9929919525125411</v>
      </c>
      <c r="L135" s="8">
        <f t="shared" si="5"/>
        <v>2.04384133611691</v>
      </c>
      <c r="M135" s="8">
        <f>B$20*I135*L135</f>
        <v>0.01240049249380859</v>
      </c>
      <c r="N135" s="8">
        <f>I135*B$20*K135*L135*(M135/0.004)^0.4</f>
        <v>0.01936137691682322</v>
      </c>
      <c r="O135" s="8">
        <f>(2*C$11)/(B$15*G135*G135*C$7)</f>
        <v>0.1094612484569701</v>
      </c>
      <c r="P135" s="8">
        <f>B$23*O135*O135</f>
        <v>0.0005234224178216798</v>
      </c>
      <c r="Q135" s="8">
        <f>N135+P135</f>
        <v>0.0198847993346449</v>
      </c>
      <c r="R135" s="8">
        <f>0.5*B$15*G135*G135*C$7*Q135</f>
        <v>0.8009417168388483</v>
      </c>
      <c r="S135" s="8">
        <f>0.5*B$15*G135*G135*C$7*N135</f>
        <v>0.7798587356678178</v>
      </c>
      <c r="T135" s="8">
        <f>0.5*B$15*G135*G135*C$7*P135</f>
        <v>0.02108298117103044</v>
      </c>
    </row>
    <row r="136" s="3" customFormat="1" ht="24.6" customHeight="1">
      <c r="F136" s="8">
        <f>G136/3.281</f>
        <v>40.84120694910088</v>
      </c>
      <c r="G136" s="8">
        <v>134</v>
      </c>
      <c r="H136" s="8">
        <f>(B$13*G136*C$6)/B$14</f>
        <v>8.298565840938723</v>
      </c>
      <c r="I136" s="8">
        <f>0.074/POWER(H136,0.2)</f>
        <v>0.0484653229395945</v>
      </c>
      <c r="J136" s="8">
        <f>F136/343</f>
        <v>0.1190705741956294</v>
      </c>
      <c r="K136" s="8">
        <f>(1-J136*J136)^0.5</f>
        <v>0.992885793211245</v>
      </c>
      <c r="L136" s="8">
        <f t="shared" si="5"/>
        <v>2.04384133611691</v>
      </c>
      <c r="M136" s="8">
        <f>B$20*I136*L136</f>
        <v>0.01238192879902479</v>
      </c>
      <c r="N136" s="8">
        <f>I136*B$20*K136*L136*(M136/0.004)^0.4</f>
        <v>0.01931874559218176</v>
      </c>
      <c r="O136" s="8">
        <f>(2*C$11)/(B$15*G136*G136*C$7)</f>
        <v>0.107833594562004</v>
      </c>
      <c r="P136" s="8">
        <f>B$23*O136*O136</f>
        <v>0.0005079719011784968</v>
      </c>
      <c r="Q136" s="8">
        <f>N136+P136</f>
        <v>0.01982671749336025</v>
      </c>
      <c r="R136" s="8">
        <f>0.5*B$15*G136*G136*C$7*Q136</f>
        <v>0.8106564358100979</v>
      </c>
      <c r="S136" s="8">
        <f>0.5*B$15*G136*G136*C$7*N136</f>
        <v>0.7898869518529607</v>
      </c>
      <c r="T136" s="8">
        <f>0.5*B$15*G136*G136*C$7*P136</f>
        <v>0.02076948395713732</v>
      </c>
    </row>
    <row r="137" s="3" customFormat="1" ht="24.6" customHeight="1">
      <c r="F137" s="8">
        <f>G137/3.281</f>
        <v>41.14599207558671</v>
      </c>
      <c r="G137" s="8">
        <v>135</v>
      </c>
      <c r="H137" s="8">
        <f>(B$13*G137*C$6)/B$14</f>
        <v>8.360495436766623</v>
      </c>
      <c r="I137" s="8">
        <f>0.074/POWER(H137,0.2)</f>
        <v>0.04839330876855599</v>
      </c>
      <c r="J137" s="8">
        <f>F137/343</f>
        <v>0.1199591605702237</v>
      </c>
      <c r="K137" s="8">
        <f>(1-J137*J137)^0.5</f>
        <v>0.9927788272295534</v>
      </c>
      <c r="L137" s="8">
        <f t="shared" si="5"/>
        <v>2.04384133611691</v>
      </c>
      <c r="M137" s="8">
        <f>B$20*I137*L137</f>
        <v>0.01236353060658046</v>
      </c>
      <c r="N137" s="8">
        <f>I137*B$20*K137*L137*(M137/0.004)^0.4</f>
        <v>0.01927649285053988</v>
      </c>
      <c r="O137" s="8">
        <f>(2*C$11)/(B$15*G137*G137*C$7)</f>
        <v>0.1062419766230642</v>
      </c>
      <c r="P137" s="8">
        <f>B$23*O137*O137</f>
        <v>0.000493087291116694</v>
      </c>
      <c r="Q137" s="8">
        <f>N137+P137</f>
        <v>0.01976958014165657</v>
      </c>
      <c r="R137" s="8">
        <f>0.5*B$15*G137*G137*C$7*Q137</f>
        <v>0.8204297549339957</v>
      </c>
      <c r="S137" s="8">
        <f>0.5*B$15*G137*G137*C$7*N137</f>
        <v>0.7999668274204508</v>
      </c>
      <c r="T137" s="8">
        <f>0.5*B$15*G137*G137*C$7*P137</f>
        <v>0.020462927513545</v>
      </c>
    </row>
    <row r="138" s="3" customFormat="1" ht="24.6" customHeight="1">
      <c r="F138" s="8">
        <f>G138/3.281</f>
        <v>41.45077720207254</v>
      </c>
      <c r="G138" s="8">
        <v>136</v>
      </c>
      <c r="H138" s="8">
        <f>(B$13*G138*C$6)/B$14</f>
        <v>8.422425032594523</v>
      </c>
      <c r="I138" s="8">
        <f>0.074/POWER(H138,0.2)</f>
        <v>0.04832193189617259</v>
      </c>
      <c r="J138" s="8">
        <f>F138/343</f>
        <v>0.1208477469448179</v>
      </c>
      <c r="K138" s="8">
        <f>(1-J138*J138)^0.5</f>
        <v>0.9926710543066929</v>
      </c>
      <c r="L138" s="8">
        <f t="shared" si="5"/>
        <v>2.04384133611691</v>
      </c>
      <c r="M138" s="8">
        <f>B$20*I138*L138</f>
        <v>0.01234529523130297</v>
      </c>
      <c r="N138" s="8">
        <f>I138*B$20*K138*L138*(M138/0.004)^0.4</f>
        <v>0.01923461217961385</v>
      </c>
      <c r="O138" s="8">
        <f>(2*C$11)/(B$15*G138*G138*C$7)</f>
        <v>0.1046853386654057</v>
      </c>
      <c r="P138" s="8">
        <f>B$23*O138*O138</f>
        <v>0.000478743895867503</v>
      </c>
      <c r="Q138" s="8">
        <f>N138+P138</f>
        <v>0.01971335607548135</v>
      </c>
      <c r="R138" s="8">
        <f>0.5*B$15*G138*G138*C$7*Q138</f>
        <v>0.8302613149545034</v>
      </c>
      <c r="S138" s="8">
        <f>0.5*B$15*G138*G138*C$7*N138</f>
        <v>0.81009820650217</v>
      </c>
      <c r="T138" s="8">
        <f>0.5*B$15*G138*G138*C$7*P138</f>
        <v>0.02016310845233334</v>
      </c>
    </row>
    <row r="139" s="3" customFormat="1" ht="24.6" customHeight="1">
      <c r="F139" s="8">
        <f>G139/3.281</f>
        <v>41.75556232855836</v>
      </c>
      <c r="G139" s="8">
        <v>137</v>
      </c>
      <c r="H139" s="8">
        <f>(B$13*G139*C$6)/B$14</f>
        <v>8.484354628422425</v>
      </c>
      <c r="I139" s="8">
        <f>0.074/POWER(H139,0.2)</f>
        <v>0.04825118205836522</v>
      </c>
      <c r="J139" s="8">
        <f>F139/343</f>
        <v>0.1217363333194121</v>
      </c>
      <c r="K139" s="8">
        <f>(1-J139*J139)^0.5</f>
        <v>0.9925624741798095</v>
      </c>
      <c r="L139" s="8">
        <f t="shared" si="5"/>
        <v>2.04384133611691</v>
      </c>
      <c r="M139" s="8">
        <f>B$20*I139*L139</f>
        <v>0.01232722005092368</v>
      </c>
      <c r="N139" s="8">
        <f>I139*B$20*K139*L139*(M139/0.004)^0.4</f>
        <v>0.01919309722362482</v>
      </c>
      <c r="O139" s="8">
        <f>(2*C$11)/(B$15*G139*G139*C$7)</f>
        <v>0.1031626631123312</v>
      </c>
      <c r="P139" s="8">
        <f>B$23*O139*O139</f>
        <v>0.0004649182714881012</v>
      </c>
      <c r="Q139" s="8">
        <f>N139+P139</f>
        <v>0.01965801549511292</v>
      </c>
      <c r="R139" s="8">
        <f>0.5*B$15*G139*G139*C$7*Q139</f>
        <v>0.8401507648515987</v>
      </c>
      <c r="S139" s="8">
        <f>0.5*B$15*G139*G139*C$7*N139</f>
        <v>0.8202809340702913</v>
      </c>
      <c r="T139" s="8">
        <f>0.5*B$15*G139*G139*C$7*P139</f>
        <v>0.01986983078130735</v>
      </c>
    </row>
    <row r="140" s="3" customFormat="1" ht="24.6" customHeight="1">
      <c r="F140" s="8">
        <f>G140/3.281</f>
        <v>42.06034745504419</v>
      </c>
      <c r="G140" s="8">
        <v>138</v>
      </c>
      <c r="H140" s="8">
        <f>(B$13*G140*C$6)/B$14</f>
        <v>8.546284224250325</v>
      </c>
      <c r="I140" s="8">
        <f>0.074/POWER(H140,0.2)</f>
        <v>0.04818104922975788</v>
      </c>
      <c r="J140" s="8">
        <f>F140/343</f>
        <v>0.1226249196940064</v>
      </c>
      <c r="K140" s="8">
        <f>(1-J140*J140)^0.5</f>
        <v>0.9924530865839647</v>
      </c>
      <c r="L140" s="8">
        <f t="shared" si="5"/>
        <v>2.04384133611691</v>
      </c>
      <c r="M140" s="8">
        <f>B$20*I140*L140</f>
        <v>0.01230930250415787</v>
      </c>
      <c r="N140" s="8">
        <f>I140*B$20*K140*L140*(M140/0.004)^0.4</f>
        <v>0.01915194177842875</v>
      </c>
      <c r="O140" s="8">
        <f>(2*C$11)/(B$15*G140*G140*C$7)</f>
        <v>0.1016729691217887</v>
      </c>
      <c r="P140" s="8">
        <f>B$23*O140*O140</f>
        <v>0.0004515881503102194</v>
      </c>
      <c r="Q140" s="8">
        <f>N140+P140</f>
        <v>0.01960352992873897</v>
      </c>
      <c r="R140" s="8">
        <f>0.5*B$15*G140*G140*C$7*Q140</f>
        <v>0.8500977615031367</v>
      </c>
      <c r="S140" s="8">
        <f>0.5*B$15*G140*G140*C$7*N140</f>
        <v>0.8305148559195221</v>
      </c>
      <c r="T140" s="8">
        <f>0.5*B$15*G140*G140*C$7*P140</f>
        <v>0.01958290558361466</v>
      </c>
    </row>
    <row r="141" s="3" customFormat="1" ht="24.6" customHeight="1">
      <c r="F141" s="8">
        <f>G141/3.281</f>
        <v>42.36513258153002</v>
      </c>
      <c r="G141" s="8">
        <v>139</v>
      </c>
      <c r="H141" s="8">
        <f>(B$13*G141*C$6)/B$14</f>
        <v>8.608213820078225</v>
      </c>
      <c r="I141" s="8">
        <f>0.074/POWER(H141,0.2)</f>
        <v>0.0481115236164441</v>
      </c>
      <c r="J141" s="8">
        <f>F141/343</f>
        <v>0.1235135060686006</v>
      </c>
      <c r="K141" s="8">
        <f>(1-J141*J141)^0.5</f>
        <v>0.9923428912521325</v>
      </c>
      <c r="L141" s="8">
        <f t="shared" si="5"/>
        <v>2.04384133611691</v>
      </c>
      <c r="M141" s="8">
        <f>B$20*I141*L141</f>
        <v>0.01229154008885667</v>
      </c>
      <c r="N141" s="8">
        <f>I141*B$20*K141*L141*(M141/0.004)^0.4</f>
        <v>0.0191111397868319</v>
      </c>
      <c r="O141" s="8">
        <f>(2*C$11)/(B$15*G141*G141*C$7)</f>
        <v>0.1002153110064357</v>
      </c>
      <c r="P141" s="8">
        <f>B$23*O141*O141</f>
        <v>0.0004387323739715123</v>
      </c>
      <c r="Q141" s="8">
        <f>N141+P141</f>
        <v>0.01954987216080341</v>
      </c>
      <c r="R141" s="8">
        <f>0.5*B$15*G141*G141*C$7*Q141</f>
        <v>0.8601019693632131</v>
      </c>
      <c r="S141" s="8">
        <f>0.5*B$15*G141*G141*C$7*N141</f>
        <v>0.840799818649774</v>
      </c>
      <c r="T141" s="8">
        <f>0.5*B$15*G141*G141*C$7*P141</f>
        <v>0.01930215071343913</v>
      </c>
    </row>
    <row r="142" s="3" customFormat="1" ht="24.6" customHeight="1">
      <c r="F142" s="8">
        <f>G142/3.281</f>
        <v>42.66991770801584</v>
      </c>
      <c r="G142" s="8">
        <v>140</v>
      </c>
      <c r="H142" s="8">
        <f>(B$13*G142*C$6)/B$14</f>
        <v>8.670143415906129</v>
      </c>
      <c r="I142" s="8">
        <f>0.074/POWER(H142,0.2)</f>
        <v>0.04804259564902285</v>
      </c>
      <c r="J142" s="8">
        <f>F142/343</f>
        <v>0.1244020924431949</v>
      </c>
      <c r="K142" s="8">
        <f>(1-J142*J142)^0.5</f>
        <v>0.9922318879151963</v>
      </c>
      <c r="L142" s="8">
        <f t="shared" si="5"/>
        <v>2.04384133611691</v>
      </c>
      <c r="M142" s="8">
        <f>B$20*I142*L142</f>
        <v>0.01227393036022792</v>
      </c>
      <c r="N142" s="8">
        <f>I142*B$20*K142*L142*(M142/0.004)^0.4</f>
        <v>0.0190706853340834</v>
      </c>
      <c r="O142" s="8">
        <f>(2*C$11)/(B$15*G142*G142*C$7)</f>
        <v>0.09878877673241551</v>
      </c>
      <c r="P142" s="8">
        <f>B$23*O142*O142</f>
        <v>0.0004263308307058695</v>
      </c>
      <c r="Q142" s="8">
        <f>N142+P142</f>
        <v>0.01949701616478927</v>
      </c>
      <c r="R142" s="8">
        <f>0.5*B$15*G142*G142*C$7*Q142</f>
        <v>0.8701630601560948</v>
      </c>
      <c r="S142" s="8">
        <f>0.5*B$15*G142*G142*C$7*N142</f>
        <v>0.8511356696492397</v>
      </c>
      <c r="T142" s="8">
        <f>0.5*B$15*G142*G142*C$7*P142</f>
        <v>0.01902739050685498</v>
      </c>
    </row>
    <row r="143" s="3" customFormat="1" ht="24.6" customHeight="1">
      <c r="F143" s="8">
        <f>G143/3.281</f>
        <v>42.97470283450168</v>
      </c>
      <c r="G143" s="8">
        <v>141</v>
      </c>
      <c r="H143" s="8">
        <f>(B$13*G143*C$6)/B$14</f>
        <v>8.732073011734029</v>
      </c>
      <c r="I143" s="8">
        <f>0.074/POWER(H143,0.2)</f>
        <v>0.04797425597589196</v>
      </c>
      <c r="J143" s="8">
        <f>F143/343</f>
        <v>0.1252906788177892</v>
      </c>
      <c r="K143" s="8">
        <f>(1-J143*J143)^0.5</f>
        <v>0.9921200763019452</v>
      </c>
      <c r="L143" s="8">
        <f t="shared" si="5"/>
        <v>2.04384133611691</v>
      </c>
      <c r="M143" s="8">
        <f>B$20*I143*L143</f>
        <v>0.01225647092912271</v>
      </c>
      <c r="N143" s="8">
        <f>I143*B$20*K143*L143*(M143/0.004)^0.4</f>
        <v>0.01903057264353715</v>
      </c>
      <c r="O143" s="8">
        <f>(2*C$11)/(B$15*G143*G143*C$7)</f>
        <v>0.09739248649239697</v>
      </c>
      <c r="P143" s="8">
        <f>B$23*O143*O143</f>
        <v>0.0004143643965938333</v>
      </c>
      <c r="Q143" s="8">
        <f>N143+P143</f>
        <v>0.01944493704013098</v>
      </c>
      <c r="R143" s="8">
        <f>0.5*B$15*G143*G143*C$7*Q143</f>
        <v>0.880280712584849</v>
      </c>
      <c r="S143" s="8">
        <f>0.5*B$15*G143*G143*C$7*N143</f>
        <v>0.8615222570778646</v>
      </c>
      <c r="T143" s="8">
        <f>0.5*B$15*G143*G143*C$7*P143</f>
        <v>0.01875845550698443</v>
      </c>
    </row>
    <row r="144" s="3" customFormat="1" ht="24.6" customHeight="1">
      <c r="F144" s="8">
        <f>G144/3.281</f>
        <v>43.2794879609875</v>
      </c>
      <c r="G144" s="8">
        <v>142</v>
      </c>
      <c r="H144" s="8">
        <f>(B$13*G144*C$6)/B$14</f>
        <v>8.79400260756193</v>
      </c>
      <c r="I144" s="8">
        <f>0.074/POWER(H144,0.2)</f>
        <v>0.04790649545678786</v>
      </c>
      <c r="J144" s="8">
        <f>F144/343</f>
        <v>0.1261792651923834</v>
      </c>
      <c r="K144" s="8">
        <f>(1-J144*J144)^0.5</f>
        <v>0.9920074561390706</v>
      </c>
      <c r="L144" s="8">
        <f t="shared" si="5"/>
        <v>2.04384133611691</v>
      </c>
      <c r="M144" s="8">
        <f>B$20*I144*L144</f>
        <v>0.012239159460385</v>
      </c>
      <c r="N144" s="8">
        <f>I144*B$20*K144*L144*(M144/0.004)^0.4</f>
        <v>0.01899079607247542</v>
      </c>
      <c r="O144" s="8">
        <f>(2*C$11)/(B$15*G144*G144*C$7)</f>
        <v>0.09602559134870779</v>
      </c>
      <c r="P144" s="8">
        <f>B$23*O144*O144</f>
        <v>0.0004028148804971984</v>
      </c>
      <c r="Q144" s="8">
        <f>N144+P144</f>
        <v>0.01939361095297261</v>
      </c>
      <c r="R144" s="8">
        <f>0.5*B$15*G144*G144*C$7*Q144</f>
        <v>0.8904546120538616</v>
      </c>
      <c r="S144" s="8">
        <f>0.5*B$15*G144*G144*C$7*N144</f>
        <v>0.8719594298512054</v>
      </c>
      <c r="T144" s="8">
        <f>0.5*B$15*G144*G144*C$7*P144</f>
        <v>0.0184951822026561</v>
      </c>
    </row>
    <row r="145" s="3" customFormat="1" ht="24.6" customHeight="1">
      <c r="F145" s="8">
        <f>G145/3.281</f>
        <v>43.58427308747333</v>
      </c>
      <c r="G145" s="8">
        <v>143</v>
      </c>
      <c r="H145" s="8">
        <f>(B$13*G145*C$6)/B$14</f>
        <v>8.85593220338983</v>
      </c>
      <c r="I145" s="8">
        <f>0.074/POWER(H145,0.2)</f>
        <v>0.04783930515656101</v>
      </c>
      <c r="J145" s="8">
        <f>F145/343</f>
        <v>0.1270678515669776</v>
      </c>
      <c r="K145" s="8">
        <f>(1-J145*J145)^0.5</f>
        <v>0.9918940271511633</v>
      </c>
      <c r="L145" s="8">
        <f t="shared" si="5"/>
        <v>2.04384133611691</v>
      </c>
      <c r="M145" s="8">
        <f>B$20*I145*L145</f>
        <v>0.01222199367126128</v>
      </c>
      <c r="N145" s="8">
        <f>I145*B$20*K145*L145*(M145/0.004)^0.4</f>
        <v>0.01895135010808722</v>
      </c>
      <c r="O145" s="8">
        <f>(2*C$11)/(B$15*G145*G145*C$7)</f>
        <v>0.09468727194265461</v>
      </c>
      <c r="P145" s="8">
        <f>B$23*O145*O145</f>
        <v>0.0003916649724228669</v>
      </c>
      <c r="Q145" s="8">
        <f>N145+P145</f>
        <v>0.01934301508051009</v>
      </c>
      <c r="R145" s="8">
        <f>0.5*B$15*G145*G145*C$7*Q145</f>
        <v>0.9006844504044754</v>
      </c>
      <c r="S145" s="8">
        <f>0.5*B$15*G145*G145*C$7*N145</f>
        <v>0.8824470376246643</v>
      </c>
      <c r="T145" s="8">
        <f>0.5*B$15*G145*G145*C$7*P145</f>
        <v>0.01823741277981112</v>
      </c>
    </row>
    <row r="146" s="3" customFormat="1" ht="24.6" customHeight="1">
      <c r="F146" s="8">
        <f>G146/3.281</f>
        <v>43.88905821395916</v>
      </c>
      <c r="G146" s="8">
        <v>144</v>
      </c>
      <c r="H146" s="8">
        <f>(B$13*G146*C$6)/B$14</f>
        <v>8.91786179921773</v>
      </c>
      <c r="I146" s="8">
        <f>0.074/POWER(H146,0.2)</f>
        <v>0.04777267633917649</v>
      </c>
      <c r="J146" s="8">
        <f>F146/343</f>
        <v>0.1279564379415719</v>
      </c>
      <c r="K146" s="8">
        <f>(1-J146*J146)^0.5</f>
        <v>0.9917797890607091</v>
      </c>
      <c r="L146" s="8">
        <f t="shared" si="5"/>
        <v>2.04384133611691</v>
      </c>
      <c r="M146" s="8">
        <f>B$20*I146*L146</f>
        <v>0.0122049713298679</v>
      </c>
      <c r="N146" s="8">
        <f>I146*B$20*K146*L146*(M146/0.004)^0.4</f>
        <v>0.01891222936359434</v>
      </c>
      <c r="O146" s="8">
        <f>(2*C$11)/(B$15*G146*G146*C$7)</f>
        <v>0.09337673726636497</v>
      </c>
      <c r="P146" s="8">
        <f>B$23*O146*O146</f>
        <v>0.0003808981950803014</v>
      </c>
      <c r="Q146" s="8">
        <f>N146+P146</f>
        <v>0.01929312755867464</v>
      </c>
      <c r="R146" s="8">
        <f>0.5*B$15*G146*G146*C$7*Q146</f>
        <v>0.910969925663027</v>
      </c>
      <c r="S146" s="8">
        <f>0.5*B$15*G146*G146*C$7*N146</f>
        <v>0.8929849307780754</v>
      </c>
      <c r="T146" s="8">
        <f>0.5*B$15*G146*G146*C$7*P146</f>
        <v>0.01798499488495166</v>
      </c>
    </row>
    <row r="147" s="3" customFormat="1" ht="24.6" customHeight="1">
      <c r="F147" s="8">
        <f>G147/3.281</f>
        <v>44.19384334044499</v>
      </c>
      <c r="G147" s="8">
        <v>145</v>
      </c>
      <c r="H147" s="8">
        <f>(B$13*G147*C$6)/B$14</f>
        <v>8.979791395045632</v>
      </c>
      <c r="I147" s="8">
        <f>0.074/POWER(H147,0.2)</f>
        <v>0.04770660046193063</v>
      </c>
      <c r="J147" s="8">
        <f>F147/343</f>
        <v>0.1288450243161662</v>
      </c>
      <c r="K147" s="8">
        <f>(1-J147*J147)^0.5</f>
        <v>0.9916647415880866</v>
      </c>
      <c r="L147" s="8">
        <f t="shared" si="5"/>
        <v>2.04384133611691</v>
      </c>
      <c r="M147" s="8">
        <f>B$20*I147*L147</f>
        <v>0.01218809025371349</v>
      </c>
      <c r="N147" s="8">
        <f>I147*B$20*K147*L147*(M147/0.004)^0.4</f>
        <v>0.01887342857451903</v>
      </c>
      <c r="O147" s="8">
        <f>(2*C$11)/(B$15*G147*G147*C$7)</f>
        <v>0.09209322349371436</v>
      </c>
      <c r="P147" s="8">
        <f>B$23*O147*O147</f>
        <v>0.0003704988584146146</v>
      </c>
      <c r="Q147" s="8">
        <f>N147+P147</f>
        <v>0.01924392743293364</v>
      </c>
      <c r="R147" s="8">
        <f>0.5*B$15*G147*G147*C$7*Q147</f>
        <v>0.9213107418006218</v>
      </c>
      <c r="S147" s="8">
        <f>0.5*B$15*G147*G147*C$7*N147</f>
        <v>0.9035729604006523</v>
      </c>
      <c r="T147" s="8">
        <f>0.5*B$15*G147*G147*C$7*P147</f>
        <v>0.01773778139996944</v>
      </c>
    </row>
    <row r="148" s="3" customFormat="1" ht="24.6" customHeight="1">
      <c r="F148" s="8">
        <f>G148/3.281</f>
        <v>44.49862846693081</v>
      </c>
      <c r="G148" s="8">
        <v>146</v>
      </c>
      <c r="H148" s="8">
        <f>(B$13*G148*C$6)/B$14</f>
        <v>9.041720990873532</v>
      </c>
      <c r="I148" s="8">
        <f>0.074/POWER(H148,0.2)</f>
        <v>0.04764106916987397</v>
      </c>
      <c r="J148" s="8">
        <f>F148/343</f>
        <v>0.1297336106907604</v>
      </c>
      <c r="K148" s="8">
        <f>(1-J148*J148)^0.5</f>
        <v>0.9915488844515626</v>
      </c>
      <c r="L148" s="8">
        <f t="shared" si="5"/>
        <v>2.04384133611691</v>
      </c>
      <c r="M148" s="8">
        <f>B$20*I148*L148</f>
        <v>0.01217134830827417</v>
      </c>
      <c r="N148" s="8">
        <f>I148*B$20*K148*L148*(M148/0.004)^0.4</f>
        <v>0.01883494259508688</v>
      </c>
      <c r="O148" s="8">
        <f>(2*C$11)/(B$15*G148*G148*C$7)</f>
        <v>0.09083599286711128</v>
      </c>
      <c r="P148" s="8">
        <f>B$23*O148*O148</f>
        <v>0.0003604520169135802</v>
      </c>
      <c r="Q148" s="8">
        <f>N148+P148</f>
        <v>0.01919539461200046</v>
      </c>
      <c r="R148" s="8">
        <f>0.5*B$15*G148*G148*C$7*Q148</f>
        <v>0.9317066085040026</v>
      </c>
      <c r="S148" s="8">
        <f>0.5*B$15*G148*G148*C$7*N148</f>
        <v>0.9142109782762696</v>
      </c>
      <c r="T148" s="8">
        <f>0.5*B$15*G148*G148*C$7*P148</f>
        <v>0.01749563022773304</v>
      </c>
    </row>
    <row r="149" s="3" customFormat="1" ht="24.6" customHeight="1">
      <c r="F149" s="8">
        <f>G149/3.281</f>
        <v>44.80341359341664</v>
      </c>
      <c r="G149" s="8">
        <v>147</v>
      </c>
      <c r="H149" s="8">
        <f>(B$13*G149*C$6)/B$14</f>
        <v>9.103650586701434</v>
      </c>
      <c r="I149" s="8">
        <f>0.074/POWER(H149,0.2)</f>
        <v>0.04757607429043217</v>
      </c>
      <c r="J149" s="8">
        <f>F149/343</f>
        <v>0.1306221970653546</v>
      </c>
      <c r="K149" s="8">
        <f>(1-J149*J149)^0.5</f>
        <v>0.9914322173672891</v>
      </c>
      <c r="L149" s="8">
        <f t="shared" si="5"/>
        <v>2.04384133611691</v>
      </c>
      <c r="M149" s="8">
        <f>B$20*I149*L149</f>
        <v>0.01215474340561928</v>
      </c>
      <c r="N149" s="8">
        <f>I149*B$20*K149*L149*(M149/0.004)^0.4</f>
        <v>0.01879676639475938</v>
      </c>
      <c r="O149" s="8">
        <f>(2*C$11)/(B$15*G149*G149*C$7)</f>
        <v>0.08960433263711157</v>
      </c>
      <c r="P149" s="8">
        <f>B$23*O149*O149</f>
        <v>0.0003507434295017977</v>
      </c>
      <c r="Q149" s="8">
        <f>N149+P149</f>
        <v>0.01914750982426118</v>
      </c>
      <c r="R149" s="8">
        <f>0.5*B$15*G149*G149*C$7*Q149</f>
        <v>0.9421572409569245</v>
      </c>
      <c r="S149" s="8">
        <f>0.5*B$15*G149*G149*C$7*N149</f>
        <v>0.9248988368690741</v>
      </c>
      <c r="T149" s="8">
        <f>0.5*B$15*G149*G149*C$7*P149</f>
        <v>0.01725840408785032</v>
      </c>
    </row>
    <row r="150" s="3" customFormat="1" ht="24.6" customHeight="1">
      <c r="F150" s="8">
        <f>G150/3.281</f>
        <v>45.10819871990247</v>
      </c>
      <c r="G150" s="8">
        <v>148</v>
      </c>
      <c r="H150" s="8">
        <f>(B$13*G150*C$6)/B$14</f>
        <v>9.165580182529334</v>
      </c>
      <c r="I150" s="8">
        <f>0.074/POWER(H150,0.2)</f>
        <v>0.04751160782821635</v>
      </c>
      <c r="J150" s="8">
        <f>F150/343</f>
        <v>0.1315107834399489</v>
      </c>
      <c r="K150" s="8">
        <f>(1-J150*J150)^0.5</f>
        <v>0.9913147400492998</v>
      </c>
      <c r="L150" s="8">
        <f t="shared" si="5"/>
        <v>2.04384133611691</v>
      </c>
      <c r="M150" s="8">
        <f>B$20*I150*L150</f>
        <v>0.01213827350308555</v>
      </c>
      <c r="N150" s="8">
        <f>I150*B$20*K150*L150*(M150/0.004)^0.4</f>
        <v>0.01875889505489043</v>
      </c>
      <c r="O150" s="8">
        <f>(2*C$11)/(B$15*G150*G150*C$7)</f>
        <v>0.08839755405201534</v>
      </c>
      <c r="P150" s="8">
        <f>B$23*O150*O150</f>
        <v>0.0003413595218489743</v>
      </c>
      <c r="Q150" s="8">
        <f>N150+P150</f>
        <v>0.01910025457673941</v>
      </c>
      <c r="R150" s="8">
        <f>0.5*B$15*G150*G150*C$7*Q150</f>
        <v>0.9526623596314778</v>
      </c>
      <c r="S150" s="8">
        <f>0.5*B$15*G150*G150*C$7*N150</f>
        <v>0.9356363893094199</v>
      </c>
      <c r="T150" s="8">
        <f>0.5*B$15*G150*G150*C$7*P150</f>
        <v>0.01702597032205796</v>
      </c>
    </row>
    <row r="151" s="3" customFormat="1" ht="24.6" customHeight="1">
      <c r="F151" s="8">
        <f>G151/3.281</f>
        <v>45.41298384638829</v>
      </c>
      <c r="G151" s="8">
        <v>149</v>
      </c>
      <c r="H151" s="8">
        <f>(B$13*G151*C$6)/B$14</f>
        <v>9.227509778357234</v>
      </c>
      <c r="I151" s="8">
        <f>0.074/POWER(H151,0.2)</f>
        <v>0.04744766196001515</v>
      </c>
      <c r="J151" s="8">
        <f>F151/343</f>
        <v>0.1323993698145431</v>
      </c>
      <c r="K151" s="8">
        <f>(1-J151*J151)^0.5</f>
        <v>0.9911964522095061</v>
      </c>
      <c r="L151" s="8">
        <f t="shared" si="5"/>
        <v>2.04384133611691</v>
      </c>
      <c r="M151" s="8">
        <f>B$20*I151*L151</f>
        <v>0.01212193660199761</v>
      </c>
      <c r="N151" s="8">
        <f>I151*B$20*K151*L151*(M151/0.004)^0.4</f>
        <v>0.01872132376550173</v>
      </c>
      <c r="O151" s="8">
        <f>(2*C$11)/(B$15*G151*G151*C$7)</f>
        <v>0.08721499139477248</v>
      </c>
      <c r="P151" s="8">
        <f>B$23*O151*O151</f>
        <v>0.0003322873509319416</v>
      </c>
      <c r="Q151" s="8">
        <f>N151+P151</f>
        <v>0.01905361111643367</v>
      </c>
      <c r="R151" s="8">
        <f>0.5*B$15*G151*G151*C$7*Q151</f>
        <v>0.9632216900888358</v>
      </c>
      <c r="S151" s="8">
        <f>0.5*B$15*G151*G151*C$7*N151</f>
        <v>0.946423489380113</v>
      </c>
      <c r="T151" s="8">
        <f>0.5*B$15*G151*G151*C$7*P151</f>
        <v>0.01679820070872292</v>
      </c>
    </row>
    <row r="152" s="3" customFormat="1" ht="24.6" customHeight="1">
      <c r="F152" s="8">
        <f>G152/3.281</f>
        <v>45.71776897287412</v>
      </c>
      <c r="G152" s="8">
        <v>150</v>
      </c>
      <c r="H152" s="8">
        <f>(B$13*G152*C$6)/B$14</f>
        <v>9.289439374185138</v>
      </c>
      <c r="I152" s="8">
        <f>0.074/POWER(H152,0.2)</f>
        <v>0.0473842290299607</v>
      </c>
      <c r="J152" s="8">
        <f>F152/343</f>
        <v>0.1332879561891374</v>
      </c>
      <c r="K152" s="8">
        <f>(1-J152*J152)^0.5</f>
        <v>0.9910773535576941</v>
      </c>
      <c r="L152" s="8">
        <f t="shared" si="5"/>
        <v>2.04384133611691</v>
      </c>
      <c r="M152" s="8">
        <f>B$20*I152*L152</f>
        <v>0.01210573074643307</v>
      </c>
      <c r="N152" s="8">
        <f>I152*B$20*K152*L152*(M152/0.004)^0.4</f>
        <v>0.01868404782217184</v>
      </c>
      <c r="O152" s="8">
        <f>(2*C$11)/(B$15*G152*G152*C$7)</f>
        <v>0.08605600106468196</v>
      </c>
      <c r="P152" s="8">
        <f>B$23*O152*O152</f>
        <v>0.0003235145717016629</v>
      </c>
      <c r="Q152" s="8">
        <f>N152+P152</f>
        <v>0.01900756239387351</v>
      </c>
      <c r="R152" s="8">
        <f>0.5*B$15*G152*G152*C$7*Q152</f>
        <v>0.9738349627889253</v>
      </c>
      <c r="S152" s="8">
        <f>0.5*B$15*G152*G152*C$7*N152</f>
        <v>0.9572599915029539</v>
      </c>
      <c r="T152" s="8">
        <f>0.5*B$15*G152*G152*C$7*P152</f>
        <v>0.01657497128597145</v>
      </c>
    </row>
    <row r="153" s="3" customFormat="1" ht="24.6" customHeight="1">
      <c r="F153" s="8">
        <f>G153/3.281</f>
        <v>46.02255409935995</v>
      </c>
      <c r="G153" s="8">
        <v>151</v>
      </c>
      <c r="H153" s="8">
        <f>(B$13*G153*C$6)/B$14</f>
        <v>9.351368970013038</v>
      </c>
      <c r="I153" s="8">
        <f>0.074/POWER(H153,0.2)</f>
        <v>0.04732130154486166</v>
      </c>
      <c r="J153" s="8">
        <f>F153/343</f>
        <v>0.1341765425637316</v>
      </c>
      <c r="K153" s="8">
        <f>(1-J153*J153)^0.5</f>
        <v>0.9909574438015202</v>
      </c>
      <c r="L153" s="8">
        <f t="shared" si="5"/>
        <v>2.04384133611691</v>
      </c>
      <c r="M153" s="8">
        <f>B$20*I153*L153</f>
        <v>0.01208965402203016</v>
      </c>
      <c r="N153" s="8">
        <f>I153*B$20*K153*L153*(M153/0.004)^0.4</f>
        <v>0.01864706262303455</v>
      </c>
      <c r="O153" s="8">
        <f>(2*C$11)/(B$15*G153*G153*C$7)</f>
        <v>0.0849199607015194</v>
      </c>
      <c r="P153" s="8">
        <f>B$23*O153*O153</f>
        <v>0.0003150294057172143</v>
      </c>
      <c r="Q153" s="8">
        <f>N153+P153</f>
        <v>0.01896209202875176</v>
      </c>
      <c r="R153" s="8">
        <f>0.5*B$15*G153*G153*C$7*Q153</f>
        <v>0.9845019129085709</v>
      </c>
      <c r="S153" s="8">
        <f>0.5*B$15*G153*G153*C$7*N153</f>
        <v>0.9681457507255808</v>
      </c>
      <c r="T153" s="8">
        <f>0.5*B$15*G153*G153*C$7*P153</f>
        <v>0.01635616218299011</v>
      </c>
    </row>
    <row r="154" s="3" customFormat="1" ht="24.6" customHeight="1">
      <c r="F154" s="8">
        <f>G154/3.281</f>
        <v>46.32733922584578</v>
      </c>
      <c r="G154" s="8">
        <v>152</v>
      </c>
      <c r="H154" s="8">
        <f>(B$13*G154*C$6)/B$14</f>
        <v>9.41329856584094</v>
      </c>
      <c r="I154" s="8">
        <f>0.074/POWER(H154,0.2)</f>
        <v>0.04725887216969626</v>
      </c>
      <c r="J154" s="8">
        <f>F154/343</f>
        <v>0.1350651289383259</v>
      </c>
      <c r="K154" s="8">
        <f>(1-J154*J154)^0.5</f>
        <v>0.9908367226465082</v>
      </c>
      <c r="L154" s="8">
        <f t="shared" si="5"/>
        <v>2.04384133611691</v>
      </c>
      <c r="M154" s="8">
        <f>B$20*I154*L154</f>
        <v>0.01207370455483629</v>
      </c>
      <c r="N154" s="8">
        <f>I154*B$20*K154*L154*(M154/0.004)^0.4</f>
        <v>0.01861036366588154</v>
      </c>
      <c r="O154" s="8">
        <f>(2*C$11)/(B$15*G154*G154*C$7)</f>
        <v>0.08380626834986774</v>
      </c>
      <c r="P154" s="8">
        <f>B$23*O154*O154</f>
        <v>0.0003068206116186165</v>
      </c>
      <c r="Q154" s="8">
        <f>N154+P154</f>
        <v>0.01891718427750015</v>
      </c>
      <c r="R154" s="8">
        <f>0.5*B$15*G154*G154*C$7*Q154</f>
        <v>0.99522228016766</v>
      </c>
      <c r="S154" s="8">
        <f>0.5*B$15*G154*G154*C$7*N154</f>
        <v>0.9790806227085899</v>
      </c>
      <c r="T154" s="8">
        <f>0.5*B$15*G154*G154*C$7*P154</f>
        <v>0.01614165745907018</v>
      </c>
    </row>
    <row r="155" s="3" customFormat="1" ht="24.6" customHeight="1">
      <c r="F155" s="8">
        <f>G155/3.281</f>
        <v>46.6321243523316</v>
      </c>
      <c r="G155" s="8">
        <v>153</v>
      </c>
      <c r="H155" s="8">
        <f>(B$13*G155*C$6)/B$14</f>
        <v>9.47522816166884</v>
      </c>
      <c r="I155" s="8">
        <f>0.074/POWER(H155,0.2)</f>
        <v>0.04719693372325897</v>
      </c>
      <c r="J155" s="8">
        <f>F155/343</f>
        <v>0.1359537153129201</v>
      </c>
      <c r="K155" s="8">
        <f>(1-J155*J155)^0.5</f>
        <v>0.990715189796045</v>
      </c>
      <c r="L155" s="8">
        <f t="shared" si="5"/>
        <v>2.04384133611691</v>
      </c>
      <c r="M155" s="8">
        <f>B$20*I155*L155</f>
        <v>0.01205788051019586</v>
      </c>
      <c r="N155" s="8">
        <f>I155*B$20*K155*L155*(M155/0.004)^0.4</f>
        <v>0.01857394654536544</v>
      </c>
      <c r="O155" s="8">
        <f>(2*C$11)/(B$15*G155*G155*C$7)</f>
        <v>0.08271434166155514</v>
      </c>
      <c r="P155" s="8">
        <f>B$23*O155*O155</f>
        <v>0.0002988774573195081</v>
      </c>
      <c r="Q155" s="8">
        <f>N155+P155</f>
        <v>0.01887282400268495</v>
      </c>
      <c r="R155" s="8">
        <f>0.5*B$15*G155*G155*C$7*Q155</f>
        <v>1.005995808662929</v>
      </c>
      <c r="S155" s="8">
        <f>0.5*B$15*G155*G155*C$7*N155</f>
        <v>0.9900644637129368</v>
      </c>
      <c r="T155" s="8">
        <f>0.5*B$15*G155*G155*C$7*P155</f>
        <v>0.01593134494999178</v>
      </c>
    </row>
    <row r="156" s="3" customFormat="1" ht="24.6" customHeight="1">
      <c r="F156" s="8">
        <f>G156/3.281</f>
        <v>46.93690947881743</v>
      </c>
      <c r="G156" s="8">
        <v>154</v>
      </c>
      <c r="H156" s="8">
        <f>(B$13*G156*C$6)/B$14</f>
        <v>9.53715775749674</v>
      </c>
      <c r="I156" s="8">
        <f>0.074/POWER(H156,0.2)</f>
        <v>0.04713547917395447</v>
      </c>
      <c r="J156" s="8">
        <f>F156/343</f>
        <v>0.1368423016875144</v>
      </c>
      <c r="K156" s="8">
        <f>(1-J156*J156)^0.5</f>
        <v>0.9905928449513772</v>
      </c>
      <c r="L156" s="8">
        <f t="shared" si="5"/>
        <v>2.04384133611691</v>
      </c>
      <c r="M156" s="8">
        <f>B$20*I156*L156</f>
        <v>0.01204218009167574</v>
      </c>
      <c r="N156" s="8">
        <f>I156*B$20*K156*L156*(M156/0.004)^0.4</f>
        <v>0.01853780695029904</v>
      </c>
      <c r="O156" s="8">
        <f>(2*C$11)/(B$15*G156*G156*C$7)</f>
        <v>0.08164361713422769</v>
      </c>
      <c r="P156" s="8">
        <f>B$23*O156*O156</f>
        <v>0.0002911896938090768</v>
      </c>
      <c r="Q156" s="8">
        <f>N156+P156</f>
        <v>0.01882899664410812</v>
      </c>
      <c r="R156" s="8">
        <f>0.5*B$15*G156*G156*C$7*Q156</f>
        <v>1.016822246708974</v>
      </c>
      <c r="S156" s="8">
        <f>0.5*B$15*G156*G156*C$7*N156</f>
        <v>1.001097130587607</v>
      </c>
      <c r="T156" s="8">
        <f>0.5*B$15*G156*G156*C$7*P156</f>
        <v>0.01572511612136775</v>
      </c>
    </row>
    <row r="157" s="3" customFormat="1" ht="24.6" customHeight="1">
      <c r="F157" s="8">
        <f>G157/3.281</f>
        <v>47.24169460530326</v>
      </c>
      <c r="G157" s="8">
        <v>155</v>
      </c>
      <c r="H157" s="8">
        <f>(B$13*G157*C$6)/B$14</f>
        <v>9.599087353324641</v>
      </c>
      <c r="I157" s="8">
        <f>0.074/POWER(H157,0.2)</f>
        <v>0.04707450163573321</v>
      </c>
      <c r="J157" s="8">
        <f>F157/343</f>
        <v>0.1377308880621086</v>
      </c>
      <c r="K157" s="8">
        <f>(1-J157*J157)^0.5</f>
        <v>0.9904696878116074</v>
      </c>
      <c r="L157" s="8">
        <f t="shared" si="5"/>
        <v>2.04384133611691</v>
      </c>
      <c r="M157" s="8">
        <f>B$20*I157*L157</f>
        <v>0.01202660154002683</v>
      </c>
      <c r="N157" s="8">
        <f>I157*B$20*K157*L157*(M157/0.004)^0.4</f>
        <v>0.01850194066104669</v>
      </c>
      <c r="O157" s="8">
        <f>(2*C$11)/(B$15*G157*G157*C$7)</f>
        <v>0.08059354938419745</v>
      </c>
      <c r="P157" s="8">
        <f>B$23*O157*O157</f>
        <v>0.0002837475304604301</v>
      </c>
      <c r="Q157" s="8">
        <f>N157+P157</f>
        <v>0.01878568819150712</v>
      </c>
      <c r="R157" s="8">
        <f>0.5*B$15*G157*G157*C$7*Q157</f>
        <v>1.02770134668613</v>
      </c>
      <c r="S157" s="8">
        <f>0.5*B$15*G157*G157*C$7*N157</f>
        <v>1.012178480757541</v>
      </c>
      <c r="T157" s="8">
        <f>0.5*B$15*G157*G157*C$7*P157</f>
        <v>0.01552286592858928</v>
      </c>
    </row>
    <row r="158" s="3" customFormat="1" ht="24.6" customHeight="1">
      <c r="F158" s="8">
        <f>G158/3.281</f>
        <v>47.54647973178908</v>
      </c>
      <c r="G158" s="8">
        <v>156</v>
      </c>
      <c r="H158" s="8">
        <f>(B$13*G158*C$6)/B$14</f>
        <v>9.661016949152541</v>
      </c>
      <c r="I158" s="8">
        <f>0.074/POWER(H158,0.2)</f>
        <v>0.04701399436416268</v>
      </c>
      <c r="J158" s="8">
        <f>F158/343</f>
        <v>0.1386194744367029</v>
      </c>
      <c r="K158" s="8">
        <f>(1-J158*J158)^0.5</f>
        <v>0.9903457180736898</v>
      </c>
      <c r="L158" s="8">
        <f t="shared" si="5"/>
        <v>2.04384133611691</v>
      </c>
      <c r="M158" s="8">
        <f>B$20*I158*L158</f>
        <v>0.01201114313218039</v>
      </c>
      <c r="N158" s="8">
        <f>I158*B$20*K158*L158*(M158/0.004)^0.4</f>
        <v>0.0184663435470042</v>
      </c>
      <c r="O158" s="8">
        <f>(2*C$11)/(B$15*G158*G158*C$7)</f>
        <v>0.07956361045181395</v>
      </c>
      <c r="P158" s="8">
        <f>B$23*O158*O158</f>
        <v>0.0002765416117497683</v>
      </c>
      <c r="Q158" s="8">
        <f>N158+P158</f>
        <v>0.01874288515875397</v>
      </c>
      <c r="R158" s="8">
        <f>0.5*B$15*G158*G158*C$7*Q158</f>
        <v>1.038632864894861</v>
      </c>
      <c r="S158" s="8">
        <f>0.5*B$15*G158*G158*C$7*N158</f>
        <v>1.023308372211825</v>
      </c>
      <c r="T158" s="8">
        <f>0.5*B$15*G158*G158*C$7*P158</f>
        <v>0.01532449268303573</v>
      </c>
    </row>
    <row r="159" s="3" customFormat="1" ht="24.6" customHeight="1">
      <c r="F159" s="8">
        <f>G159/3.281</f>
        <v>47.85126485827492</v>
      </c>
      <c r="G159" s="8">
        <v>157</v>
      </c>
      <c r="H159" s="8">
        <f>(B$13*G159*C$6)/B$14</f>
        <v>9.722946544980443</v>
      </c>
      <c r="I159" s="8">
        <f>0.074/POWER(H159,0.2)</f>
        <v>0.04695395075262924</v>
      </c>
      <c r="J159" s="8">
        <f>F159/343</f>
        <v>0.1395080608112971</v>
      </c>
      <c r="K159" s="8">
        <f>(1-J159*J159)^0.5</f>
        <v>0.9902209354324273</v>
      </c>
      <c r="L159" s="8">
        <f t="shared" si="5"/>
        <v>2.04384133611691</v>
      </c>
      <c r="M159" s="8">
        <f>B$20*I159*L159</f>
        <v>0.01199580318027767</v>
      </c>
      <c r="N159" s="8">
        <f>I159*B$20*K159*L159*(M159/0.004)^0.4</f>
        <v>0.01843101156416382</v>
      </c>
      <c r="O159" s="8">
        <f>(2*C$11)/(B$15*G159*G159*C$7)</f>
        <v>0.07855328913770718</v>
      </c>
      <c r="P159" s="8">
        <f>B$23*O159*O159</f>
        <v>0.0002695629952973631</v>
      </c>
      <c r="Q159" s="8">
        <f>N159+P159</f>
        <v>0.01870057455946118</v>
      </c>
      <c r="R159" s="8">
        <f>0.5*B$15*G159*G159*C$7*Q159</f>
        <v>1.049616561416348</v>
      </c>
      <c r="S159" s="8">
        <f>0.5*B$15*G159*G159*C$7*N159</f>
        <v>1.034486663492117</v>
      </c>
      <c r="T159" s="8">
        <f>0.5*B$15*G159*G159*C$7*P159</f>
        <v>0.0151298979242305</v>
      </c>
    </row>
    <row r="160" s="3" customFormat="1" ht="24.6" customHeight="1">
      <c r="F160" s="8">
        <f>G160/3.281</f>
        <v>48.15604998476074</v>
      </c>
      <c r="G160" s="8">
        <v>158</v>
      </c>
      <c r="H160" s="8">
        <f>(B$13*G160*C$6)/B$14</f>
        <v>9.784876140808343</v>
      </c>
      <c r="I160" s="8">
        <f>0.074/POWER(H160,0.2)</f>
        <v>0.04689436432866524</v>
      </c>
      <c r="J160" s="8">
        <f>F160/343</f>
        <v>0.1403966471858914</v>
      </c>
      <c r="K160" s="8">
        <f>(1-J160*J160)^0.5</f>
        <v>0.990095339580467</v>
      </c>
      <c r="L160" s="8">
        <f t="shared" si="5"/>
        <v>2.04384133611691</v>
      </c>
      <c r="M160" s="8">
        <f>B$20*I160*L160</f>
        <v>0.01198058003073154</v>
      </c>
      <c r="N160" s="8">
        <f>I160*B$20*K160*L160*(M160/0.004)^0.4</f>
        <v>0.01839594075276072</v>
      </c>
      <c r="O160" s="8">
        <f>(2*C$11)/(B$15*G160*G160*C$7)</f>
        <v>0.07756209036834417</v>
      </c>
      <c r="P160" s="8">
        <f>B$23*O160*O160</f>
        <v>0.0002628031311474789</v>
      </c>
      <c r="Q160" s="8">
        <f>N160+P160</f>
        <v>0.0186587438839082</v>
      </c>
      <c r="R160" s="8">
        <f>0.5*B$15*G160*G160*C$7*Q160</f>
        <v>1.060652199978961</v>
      </c>
      <c r="S160" s="8">
        <f>0.5*B$15*G160*G160*C$7*N160</f>
        <v>1.045713213681318</v>
      </c>
      <c r="T160" s="8">
        <f>0.5*B$15*G160*G160*C$7*P160</f>
        <v>0.01493898629764291</v>
      </c>
    </row>
    <row r="161" s="3" customFormat="1" ht="24.6" customHeight="1">
      <c r="F161" s="8">
        <f>G161/3.281</f>
        <v>48.46083511124657</v>
      </c>
      <c r="G161" s="8">
        <v>159</v>
      </c>
      <c r="H161" s="8">
        <f>(B$13*G161*C$6)/B$14</f>
        <v>9.846805736636243</v>
      </c>
      <c r="I161" s="8">
        <f>0.074/POWER(H161,0.2)</f>
        <v>0.04683522875039651</v>
      </c>
      <c r="J161" s="8">
        <f>F161/343</f>
        <v>0.1412852335604856</v>
      </c>
      <c r="K161" s="8">
        <f>(1-J161*J161)^0.5</f>
        <v>0.9899689302082966</v>
      </c>
      <c r="L161" s="8">
        <f t="shared" si="5"/>
        <v>2.04384133611691</v>
      </c>
      <c r="M161" s="8">
        <f>B$20*I161*L161</f>
        <v>0.01196547206331894</v>
      </c>
      <c r="N161" s="8">
        <f>I161*B$20*K161*L161*(M161/0.004)^0.4</f>
        <v>0.01836112723499782</v>
      </c>
      <c r="O161" s="8">
        <f>(2*C$11)/(B$15*G161*G161*C$7)</f>
        <v>0.07658953458942859</v>
      </c>
      <c r="P161" s="8">
        <f>B$23*O161*O161</f>
        <v>0.0002562538422100495</v>
      </c>
      <c r="Q161" s="8">
        <f>N161+P161</f>
        <v>0.01861738107720787</v>
      </c>
      <c r="R161" s="8">
        <f>0.5*B$15*G161*G161*C$7*Q161</f>
        <v>1.071739547830328</v>
      </c>
      <c r="S161" s="8">
        <f>0.5*B$15*G161*G161*C$7*N161</f>
        <v>1.056987882392475</v>
      </c>
      <c r="T161" s="8">
        <f>0.5*B$15*G161*G161*C$7*P161</f>
        <v>0.01475166543785284</v>
      </c>
    </row>
    <row r="162" s="3" customFormat="1" ht="24.6" customHeight="1">
      <c r="F162" s="8">
        <f>G162/3.281</f>
        <v>48.7656202377324</v>
      </c>
      <c r="G162" s="8">
        <v>160</v>
      </c>
      <c r="H162" s="8">
        <f>(B$13*G162*C$6)/B$14</f>
        <v>9.908735332464147</v>
      </c>
      <c r="I162" s="8">
        <f>0.074/POWER(H162,0.2)</f>
        <v>0.04677653780310564</v>
      </c>
      <c r="J162" s="8">
        <f>F162/343</f>
        <v>0.1421738199350799</v>
      </c>
      <c r="K162" s="8">
        <f>(1-J162*J162)^0.5</f>
        <v>0.9898417070042399</v>
      </c>
      <c r="L162" s="8">
        <f t="shared" si="5"/>
        <v>2.04384133611691</v>
      </c>
      <c r="M162" s="8">
        <f>B$20*I162*L162</f>
        <v>0.01195047769030282</v>
      </c>
      <c r="N162" s="8">
        <f>I162*B$20*K162*L162*(M162/0.004)^0.4</f>
        <v>0.01832656721284594</v>
      </c>
      <c r="O162" s="8">
        <f>(2*C$11)/(B$15*G162*G162*C$7)</f>
        <v>0.07563515718575563</v>
      </c>
      <c r="P162" s="8">
        <f>B$23*O162*O162</f>
        <v>0.0002499073057921857</v>
      </c>
      <c r="Q162" s="8">
        <f>N162+P162</f>
        <v>0.01857647451863812</v>
      </c>
      <c r="R162" s="8">
        <f>0.5*B$15*G162*G162*C$7*Q162</f>
        <v>1.082878375614726</v>
      </c>
      <c r="S162" s="8">
        <f>0.5*B$15*G162*G162*C$7*N162</f>
        <v>1.068310529757915</v>
      </c>
      <c r="T162" s="8">
        <f>0.5*B$15*G162*G162*C$7*P162</f>
        <v>0.01456784585681084</v>
      </c>
    </row>
    <row r="163" s="3" customFormat="1" ht="24.6" customHeight="1">
      <c r="G163" s="5"/>
    </row>
    <row r="164" s="3" customFormat="1" ht="24.6" customHeight="1">
      <c r="G164" s="5"/>
    </row>
    <row r="165" s="3" customFormat="1" ht="24.6" customHeight="1">
      <c r="G165" s="5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