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作業手順" sheetId="1" r:id="rId4"/>
    <sheet state="visible" name="SQL作成（下書き）" sheetId="2" r:id="rId5"/>
    <sheet state="visible" name="SQL作成" sheetId="3" r:id="rId6"/>
    <sheet state="visible" name="出力結果" sheetId="4" r:id="rId7"/>
  </sheets>
  <definedNames/>
  <calcPr/>
</workbook>
</file>

<file path=xl/sharedStrings.xml><?xml version="1.0" encoding="utf-8"?>
<sst xmlns="http://schemas.openxmlformats.org/spreadsheetml/2006/main" count="263" uniqueCount="186">
  <si>
    <t>○　準備（クライアント内にて）</t>
  </si>
  <si>
    <t>ユーザーが作る一時テーブルの一覧を取り出す。</t>
  </si>
  <si>
    <t>HANA Studioを開く。</t>
  </si>
  <si>
    <t>表の一覧*と取り出すコマンドは以下の通り。</t>
  </si>
  <si>
    <t>本番のテーブル数（8/26）</t>
  </si>
  <si>
    <t>開発のテーブル数</t>
  </si>
  <si>
    <t>TEMPORARY_DRET004_P</t>
  </si>
  <si>
    <t>TEMPORARY_DRET004_CONDITION_P</t>
  </si>
  <si>
    <t>TEMPORARY_DRET004_WORK_P</t>
  </si>
  <si>
    <t>TEMPORARY_DRET004_WORK_SP_P</t>
  </si>
  <si>
    <t>SELECT COUNT文を流して、テーブル数をメモする。</t>
  </si>
  <si>
    <t>もう一つのSELECT文を流す。（本番だとレコード数が多くて全て出力できないため、コンソール上で行う。＜20200828_select_table/selectTarget_1.sh＞フォルダ）</t>
  </si>
  <si>
    <t>その結果をファイルとして取り出したら、Excelで整形（テキストファイルウィザード使う）して、「出力結果」シートのA列とB列に貼り付ける。（クリーム色の部分）</t>
  </si>
  <si>
    <t>！　今回使用しないテーブル名の行は削除する。</t>
  </si>
  <si>
    <t>上で貼り付けたものの内のテーブル名の列のみを、「やってみよう」シートのA列にクリーム色の部分に貼り付ける。</t>
  </si>
  <si>
    <t>貼り付けた部分の行数がテーブル数（SELECT COUNT文のもの）と等しいことを確認する。</t>
  </si>
  <si>
    <t>等しかったら、B～AH列の内容を、追加した行の分だけコピペする。</t>
  </si>
  <si>
    <t>①　作業フォルダのディレクトリ名を設定する。</t>
  </si>
  <si>
    <t>「やってみよう」シートのA2セルを今回の作業フォルダのディレクトリ名に直す。</t>
  </si>
  <si>
    <t>②　ツールをコピーして、今日の日付などでリネームする。</t>
  </si>
  <si>
    <t>＜Box\200_顧客別_消費者庁\PIO-NET2015\080_運用\010_本番運用\070_次期移行データ抽出ツール_最新＞</t>
  </si>
  <si>
    <t>「やってみよう」シートのA2セルの値をリネームした内容と同じものにする。</t>
  </si>
  <si>
    <t>③　コピーしてきたフォルダ内の、EXPORT文やディレクトリのテキストファイルを更新する。</t>
  </si>
  <si>
    <t>！　SAKURAで編集するときは、規定の改行コードをLFにする。後で必ず直す　！</t>
  </si>
  <si>
    <t>既存の行は13行。</t>
  </si>
  <si>
    <t>exportTargetDevided_all.sql</t>
  </si>
  <si>
    <t>今回は、「やってみよう」シートのM列の分割テーブルの分だけのexport文で全上書きする。</t>
  </si>
  <si>
    <t>「やってみよう」シートのU列のexport文で全上書き。</t>
  </si>
  <si>
    <t>exportTarget.sql</t>
  </si>
  <si>
    <t>今回は、「やってみよう」シートのU列の分割しないテーブルの分だけのexport文で全上書きする。</t>
  </si>
  <si>
    <t>insertTargetDevided_all.sql</t>
  </si>
  <si>
    <t>最初に「SEARCH_COUNT_FOR_CC_INFO_ALL_TMP2」と「SEARCH_COUNT_FOR_CC_INFO_ALL_TMP1」に対してinsert処理をするようにする。</t>
  </si>
  <si>
    <t>targetDir.txt</t>
  </si>
  <si>
    <t>『TARGETDIR=&lt;「やってみよう」シートのA2セルの値&gt;』に直す。</t>
  </si>
  <si>
    <t>do_mv.sh</t>
  </si>
  <si>
    <t>「やってみよう」シートのY列のmkdirとmv文で全上書き。</t>
  </si>
  <si>
    <t>do_awk.sh</t>
  </si>
  <si>
    <t>「やってみよう」シートのZ列のawk文で全上書き。</t>
  </si>
  <si>
    <t>！　一番上だけ、「&gt;」が一個である。</t>
  </si>
  <si>
    <t>！　AI列がFALSEの</t>
  </si>
  <si>
    <t>do_wc.sh</t>
  </si>
  <si>
    <t>「やってみよう」シートのAA列のwc文で全上書き。</t>
  </si>
  <si>
    <t>selectTargetDevided_all.sql</t>
  </si>
  <si>
    <t>「やってみよう」シートのH列のselect文で全上書き。</t>
  </si>
  <si>
    <t>selectTarget_1_all.sql</t>
  </si>
  <si>
    <t>「やってみよう」シートのP列のselect文で全上書き。</t>
  </si>
  <si>
    <t>！　SAKURAの規定の改行コードをCR/LFにする。必ず直す　！</t>
  </si>
  <si>
    <t>○　準備（サーバ内にて）</t>
  </si>
  <si>
    <t>①　作業フォルダをサーバに置く</t>
  </si>
  <si>
    <t>WinSCPでファイルを作業フォルダにコピペする。</t>
  </si>
  <si>
    <t>②　DBサーバのコンソールを立ち上げる。</t>
  </si>
  <si>
    <t>TeraTermを開く。</t>
  </si>
  <si>
    <t>③　作業フォルダに移動して、lsでファイル一式あるかどうかを確認する。</t>
  </si>
  <si>
    <t>④　フォルダへの権限を追加する</t>
  </si>
  <si>
    <t>chmod 777 ＜作業フォルダ＞</t>
  </si>
  <si>
    <t>⑤　ファイル内への権限を追加する</t>
  </si>
  <si>
    <t>chmod 777 ＜作業フォルダ＞/*</t>
  </si>
  <si>
    <t>○　作業（レコード数を分割前に確認する）</t>
  </si>
  <si>
    <t>①　DBユーザに切り替える。</t>
  </si>
  <si>
    <t>開発→pd3adm</t>
  </si>
  <si>
    <t>受入→pq1adm</t>
  </si>
  <si>
    <t>本番→pp1adm</t>
  </si>
  <si>
    <t>コマンド例</t>
  </si>
  <si>
    <t>su - pd3adm</t>
  </si>
  <si>
    <t>②　CREATEを実行する</t>
  </si>
  <si>
    <t>./createDevided.sh</t>
  </si>
  <si>
    <t>③　SELECTを実行する。全レコード。</t>
  </si>
  <si>
    <t>./selectTarget_1.sh</t>
  </si>
  <si>
    <t>「countResult_1.txt」が出力される。</t>
  </si>
  <si>
    <t>出力されたファイルをWindows環境にFTPで持ってくる。</t>
  </si>
  <si>
    <t>テキストファイルとして表示したデータを、「出力結果」シートのD列に貼り付けておく。</t>
  </si>
  <si>
    <t>④　SELECTを実行する。WHERE句で指定。</t>
  </si>
  <si>
    <t>./selectTarget_2.sh</t>
  </si>
  <si>
    <t>「countResult_2.txt」が出力される。</t>
  </si>
  <si>
    <t>catで表示したデータを、「やってみよう」シートのM列に貼り付けておく。</t>
  </si>
  <si>
    <t>「やってみよう」シートのN列がTRUEになっているかを確認する。（フィルターでFALSEが無ければOK）</t>
  </si>
  <si>
    <t>「やってみよう」シートのM列が2千万件を超えてないか確認する。</t>
  </si>
  <si>
    <t>○　作業（一時テーブルにレコードをInsertし、全対象テーブルをExportする。）</t>
  </si>
  <si>
    <t>①　EXPORTを実行する。（分割しないテーブルに対して）</t>
  </si>
  <si>
    <t>dfでディスク容量が足りるかを確認する。</t>
  </si>
  <si>
    <t>./exportTarget.sh</t>
  </si>
  <si>
    <t>「index/PIOAP」の中を確認する。</t>
  </si>
  <si>
    <t>分割対象のテーブル名が入っていないこと。（CCフォルダで確認）</t>
  </si>
  <si>
    <t>分割しないテーブル名があること。（CCフォルダで確認）</t>
  </si>
  <si>
    <t>②　パーティション分割する。</t>
  </si>
  <si>
    <t>②　INSERT＋SELECTを実行する。</t>
  </si>
  <si>
    <t>./insert_and_select.sh</t>
  </si>
  <si>
    <t>以下のシェルファイルを実行するシェルファイルとなっている。</t>
  </si>
  <si>
    <t>INSERTを実行する。</t>
  </si>
  <si>
    <t>./insertTargetDevided.sh</t>
  </si>
  <si>
    <t>cpuの山が2つ出てくることを確認する。</t>
  </si>
  <si>
    <t>SELECTを実行する。全レコード。</t>
  </si>
  <si>
    <t>「出力結果」シートのH列がTRUEになっているかを確認する。（フィルターでFALSEが無ければOK）</t>
  </si>
  <si>
    <t>③　SELECTを実行する。一時テーブルに対して。</t>
  </si>
  <si>
    <t>./selectTargetDevided.sh</t>
  </si>
  <si>
    <t>「countResultDevided.txt」が出力される。</t>
  </si>
  <si>
    <t>catで表示したデータを、「やってみよう」シートのS列に貼り付けておく。</t>
  </si>
  <si>
    <t>「やってみよう」シートT列が○になってるかを確認する。（フィルターで×が無ければOK）</t>
  </si>
  <si>
    <t>④　EXPORTを実行する。（分割テーブルに対して）</t>
  </si>
  <si>
    <t>./exportTargetDevided.sh</t>
  </si>
  <si>
    <t>分割対象のテーブル名が入っていること。（CCフォルダで確認）</t>
  </si>
  <si>
    <t>⑤　DBユーザーを終了する。</t>
  </si>
  <si>
    <t>○　作業（出力したファイルの成否を確認する。）</t>
  </si>
  <si>
    <t>①　出力した全テーブルと出力結果（index以下のCSVファイル）の総数が照合するかどうかを確認する。</t>
  </si>
  <si>
    <t>②　出力した一時テーブルのCSVファイルを結合する。</t>
  </si>
  <si>
    <t>./do_cat.sh &amp;</t>
  </si>
  <si>
    <t>作業フォルダの中に結合したファイルがあるかを確認する。</t>
  </si>
  <si>
    <t>③　結合したCSVファイルのディレクトリを移動する。</t>
  </si>
  <si>
    <t>./do_mv.sh &amp;</t>
  </si>
  <si>
    <t>！　「TEMPORARY_INFO_FSYM004」は、なぜかCSVを吐き出すことが出来ない為、その行のシェルスクリプトは実行されないと思われる。</t>
  </si>
  <si>
    <t>④　出力したCSVファイルの行数を出力する。</t>
  </si>
  <si>
    <t>./do_awk.sh &amp;</t>
  </si>
  <si>
    <t>./do_wc.sh &amp;</t>
  </si>
  <si>
    <t>「linesResult.txt」が出力される。</t>
  </si>
  <si>
    <t>テキストファイルとして表示したデータを、「やってみよう」シートのAB列の白いセルに貼り付けておく。</t>
  </si>
  <si>
    <t>「やってみよう」シートAE列の暗くないセルがTRUEになってるかを確認する。</t>
  </si>
  <si>
    <r>
      <t xml:space="preserve">！　「TEMPORARY_INFO_FSYM004」は、なぜかCSVを吐き出すことが出来ない為、その行のシェルスクリプトは実行されないと思われる。
　　</t>
    </r>
    <r>
      <rPr>
        <rFont val="游ゴシック"/>
        <color rgb="FFBFBFBF"/>
        <sz val="11.0"/>
      </rPr>
      <t>そのために行のズレが発生している場合は、AC列の行を「TEMPORARY_INFO_FSYM004」の行から下にずらす。</t>
    </r>
  </si>
  <si>
    <t>⑤　tarおよびgzip圧縮を同時に実行する。</t>
  </si>
  <si>
    <t>ディレクトリが退避フォルダであることを確認する。</t>
  </si>
  <si>
    <t>圧縮する。</t>
  </si>
  <si>
    <t>./do_tar.sh &amp;</t>
  </si>
  <si>
    <t>○　作業（データを、サーバ→クライアント→HDDの順にコピペする。）</t>
  </si>
  <si>
    <t>①　FTP：ファイルをローカルにコピペする</t>
  </si>
  <si>
    <t>WinSCP</t>
  </si>
  <si>
    <t>開始時間と終了時間をメモする。</t>
  </si>
  <si>
    <t>開始時間</t>
  </si>
  <si>
    <t>終了時間</t>
  </si>
  <si>
    <t>②　HDDにコピペする。</t>
  </si>
  <si>
    <t>○　事後作業（テーブル削除）</t>
  </si>
  <si>
    <t>①　TRUNCATEを実行する。</t>
  </si>
  <si>
    <t>./truncateTargetDevided_all.sh</t>
  </si>
  <si>
    <t>②　DROPを実行する。</t>
  </si>
  <si>
    <t>./dropTargetDevided_all.sh</t>
  </si>
  <si>
    <t>hdbsql -U PIOAPKEY -I &lt;SQLファイル1&gt; -o &lt;OUTPUTファイル1&gt;</t>
  </si>
  <si>
    <t>テーブル名</t>
  </si>
  <si>
    <t>SELECT文_1</t>
  </si>
  <si>
    <t>SELECT文_2</t>
  </si>
  <si>
    <t>WHERE句</t>
  </si>
  <si>
    <t>SQLファイル1の内容</t>
  </si>
  <si>
    <t>テンポラリNo.</t>
  </si>
  <si>
    <t>SELECT句</t>
  </si>
  <si>
    <t>GROUP句</t>
  </si>
  <si>
    <t>*でテスト</t>
  </si>
  <si>
    <t>レコード数</t>
  </si>
  <si>
    <t>網羅しているか判定</t>
  </si>
  <si>
    <t>EXPORT</t>
  </si>
  <si>
    <t>cat</t>
  </si>
  <si>
    <t>mkdir、mv</t>
  </si>
  <si>
    <t>awk</t>
  </si>
  <si>
    <t>TRUNCATE</t>
  </si>
  <si>
    <t>DROP</t>
  </si>
  <si>
    <t>WARDROBE_INFO</t>
  </si>
  <si>
    <t>WHERE CATEGORY_CD = '1'</t>
  </si>
  <si>
    <t>_TMP1</t>
  </si>
  <si>
    <t>SELECT YEAR,COUNT(INFO_NUMBER)</t>
  </si>
  <si>
    <t>GROUP BY YEAR</t>
  </si>
  <si>
    <t>WHERE CATEGORY_CD != '1' or CATEOGRY IS NULL;</t>
  </si>
  <si>
    <t>_TMP2</t>
  </si>
  <si>
    <t>WEATHER_INFO</t>
  </si>
  <si>
    <t>SELECT YEAR,COUNT(WEATHER_CD)</t>
  </si>
  <si>
    <t>GROUP BY HUMIDITY</t>
  </si>
  <si>
    <t>_TMP3</t>
  </si>
  <si>
    <t>USER_INFO</t>
  </si>
  <si>
    <t>WHERE BIRTH_DATE &lt; '2000/09/30'</t>
  </si>
  <si>
    <t>WHERE BIRTH_DATE &gt;= '2000/09/30'</t>
  </si>
  <si>
    <t>CONSULT_PARTY_INFO</t>
  </si>
  <si>
    <t>CC_Q_INFO</t>
  </si>
  <si>
    <t>CC_A_INFO</t>
  </si>
  <si>
    <t>DB名</t>
  </si>
  <si>
    <t>/backup_nfs/work/20200828_export</t>
  </si>
  <si>
    <t>作業フォルダ</t>
  </si>
  <si>
    <t>Exportフォルダ</t>
  </si>
  <si>
    <t>taihi</t>
  </si>
  <si>
    <t>退避フォルダ1</t>
  </si>
  <si>
    <t>退避フォルダ2</t>
  </si>
  <si>
    <t>分割前に試した結果</t>
  </si>
  <si>
    <t>INSERT文</t>
  </si>
  <si>
    <t>SELECT文_分割テーブル</t>
  </si>
  <si>
    <t>分割後の結果</t>
  </si>
  <si>
    <t>分割前後の件数を照合</t>
  </si>
  <si>
    <t>EXPORT文</t>
  </si>
  <si>
    <t>EXPORT文(THREAD)</t>
  </si>
  <si>
    <t>行数確認結果</t>
  </si>
  <si>
    <t>行数と件数を照合</t>
  </si>
  <si>
    <t>総レコード_分割前</t>
  </si>
  <si>
    <t>総レコード_分割後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</si>
</sst>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1.0"/>
      <color theme="1"/>
      <name val="Arial"/>
    </font>
    <font>
      <sz val="11.0"/>
      <color rgb="FFFF0000"/>
      <name val="Arial"/>
    </font>
    <font>
      <sz val="11.0"/>
      <color rgb="FFBFBFBF"/>
      <name val="Arial"/>
    </font>
    <font>
      <sz val="11.0"/>
      <color rgb="FFAEABAB"/>
      <name val="Arial"/>
    </font>
    <font/>
    <font>
      <color rgb="FFFF0000"/>
      <name val="Arial"/>
    </font>
    <font>
      <b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0CECE"/>
        <bgColor rgb="FFD0CECE"/>
      </patternFill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</fills>
  <borders count="9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3" fontId="2" numFmtId="0" xfId="0" applyAlignment="1" applyBorder="1" applyFill="1" applyFont="1">
      <alignment vertical="center"/>
    </xf>
    <xf borderId="1" fillId="3" fontId="3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left" vertical="center"/>
    </xf>
    <xf borderId="1" fillId="3" fontId="3" numFmtId="0" xfId="0" applyAlignment="1" applyBorder="1" applyFont="1">
      <alignment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2" numFmtId="38" xfId="0" applyAlignment="1" applyFont="1" applyNumberForma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1" fillId="2" fontId="2" numFmtId="0" xfId="0" applyAlignment="1" applyBorder="1" applyFont="1">
      <alignment vertical="center"/>
    </xf>
    <xf borderId="2" fillId="0" fontId="2" numFmtId="0" xfId="0" applyAlignment="1" applyBorder="1" applyFont="1">
      <alignment horizontal="left" vertical="center"/>
    </xf>
    <xf borderId="3" fillId="0" fontId="2" numFmtId="20" xfId="0" applyAlignment="1" applyBorder="1" applyFont="1" applyNumberFormat="1">
      <alignment vertical="center"/>
    </xf>
    <xf borderId="4" fillId="0" fontId="2" numFmtId="0" xfId="0" applyAlignment="1" applyBorder="1" applyFont="1">
      <alignment horizontal="left" vertical="center"/>
    </xf>
    <xf borderId="5" fillId="0" fontId="2" numFmtId="20" xfId="0" applyAlignment="1" applyBorder="1" applyFont="1" applyNumberFormat="1">
      <alignment vertical="center"/>
    </xf>
    <xf borderId="6" fillId="2" fontId="2" numFmtId="0" xfId="0" applyAlignment="1" applyBorder="1" applyFont="1">
      <alignment horizontal="left" vertical="center"/>
    </xf>
    <xf borderId="7" fillId="0" fontId="6" numFmtId="0" xfId="0" applyBorder="1" applyFont="1"/>
    <xf borderId="8" fillId="0" fontId="6" numFmtId="0" xfId="0" applyBorder="1" applyFon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 vertical="center"/>
    </xf>
    <xf borderId="0" fillId="6" fontId="1" numFmtId="0" xfId="0" applyAlignment="1" applyFill="1" applyFont="1">
      <alignment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0" fontId="1" numFmtId="3" xfId="0" applyAlignment="1" applyFont="1" applyNumberFormat="1">
      <alignment readingOrder="0" vertical="center"/>
    </xf>
    <xf borderId="0" fillId="0" fontId="1" numFmtId="3" xfId="0" applyAlignment="1" applyFont="1" applyNumberFormat="1">
      <alignment vertical="center"/>
    </xf>
    <xf borderId="0" fillId="7" fontId="1" numFmtId="0" xfId="0" applyAlignment="1" applyFill="1" applyFont="1">
      <alignment readingOrder="0" vertical="center"/>
    </xf>
    <xf borderId="0" fillId="6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wrapText="1"/>
    </xf>
    <xf borderId="0" fillId="8" fontId="1" numFmtId="0" xfId="0" applyFill="1" applyFont="1"/>
    <xf borderId="0" fillId="0" fontId="1" numFmtId="0" xfId="0" applyAlignment="1" applyFont="1">
      <alignment readingOrder="0" shrinkToFit="0" vertical="center" wrapText="1"/>
    </xf>
    <xf borderId="0" fillId="9" fontId="7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4" fontId="1" numFmtId="0" xfId="0" applyAlignment="1" applyFont="1">
      <alignment readingOrder="0" shrinkToFit="0" wrapText="1"/>
    </xf>
    <xf borderId="0" fillId="5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0"/>
    </xf>
    <xf borderId="0" fillId="9" fontId="1" numFmtId="0" xfId="0" applyAlignment="1" applyFont="1">
      <alignment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12" fontId="1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7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8.29"/>
    <col customWidth="1" min="3" max="3" width="17.57"/>
    <col customWidth="1" min="4" max="4" width="17.29"/>
    <col customWidth="1" min="5" max="5" width="45.43"/>
    <col customWidth="1" min="6" max="6" width="40.86"/>
    <col customWidth="1" min="7" max="7" width="20.0"/>
    <col customWidth="1" min="8" max="26" width="8.71"/>
  </cols>
  <sheetData>
    <row r="1" ht="18.0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8.0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8.0" customHeight="1">
      <c r="B3" s="2" t="s">
        <v>0</v>
      </c>
      <c r="C3" s="2"/>
      <c r="D3" s="2"/>
      <c r="E3" s="3"/>
      <c r="F3" s="3"/>
      <c r="G3" s="3"/>
      <c r="H3" s="4"/>
      <c r="I3" s="4"/>
      <c r="J3" s="1"/>
      <c r="K3" s="1"/>
      <c r="L3" s="1"/>
      <c r="M3" s="1"/>
    </row>
    <row r="4" ht="18.0" customHeight="1">
      <c r="B4" s="1"/>
      <c r="C4" s="1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ht="18.0" customHeight="1">
      <c r="B5" s="1"/>
      <c r="C5" s="1"/>
      <c r="D5" s="1" t="s">
        <v>2</v>
      </c>
      <c r="E5" s="1"/>
      <c r="F5" s="1"/>
      <c r="G5" s="1"/>
      <c r="H5" s="1"/>
      <c r="I5" s="1"/>
      <c r="J5" s="1"/>
      <c r="K5" s="1"/>
      <c r="L5" s="1"/>
      <c r="M5" s="1"/>
    </row>
    <row r="6" ht="18.0" customHeight="1">
      <c r="B6" s="1"/>
      <c r="C6" s="1"/>
      <c r="D6" s="1" t="s">
        <v>3</v>
      </c>
      <c r="E6" s="1"/>
      <c r="F6" s="1"/>
      <c r="G6" s="1"/>
      <c r="H6" s="1"/>
      <c r="I6" s="1" t="s">
        <v>4</v>
      </c>
      <c r="J6" s="1" t="s">
        <v>5</v>
      </c>
      <c r="K6" s="1"/>
      <c r="L6" s="1"/>
      <c r="M6" s="1"/>
    </row>
    <row r="7" ht="43.5" customHeight="1">
      <c r="B7" s="1"/>
      <c r="C7" s="1"/>
      <c r="D7" s="1"/>
      <c r="E7" s="1" t="s">
        <v>6</v>
      </c>
      <c r="F7" s="5" t="str">
        <f t="shared" ref="F7:F10" si="1">"SELECT COUNT(*) FROM m_tables WHERE TABLE_NAME LIKE '"&amp;$E7&amp;"%';"</f>
        <v>SELECT COUNT(*) FROM m_tables WHERE TABLE_NAME LIKE 'TEMPORARY_DRET004_P%';</v>
      </c>
      <c r="G7" s="5" t="str">
        <f t="shared" ref="G7:G10" si="2">"SELECT TABLE_NAME,RECORD_COUNT FROM m_tables WHERE TABLE_NAME LIKE '"&amp;$E7&amp;"%' ORDER BY TABLE_NAME ASC;"</f>
        <v>SELECT TABLE_NAME,RECORD_COUNT FROM m_tables WHERE TABLE_NAME LIKE 'TEMPORARY_DRET004_P%' ORDER BY TABLE_NAME ASC;</v>
      </c>
      <c r="H7" s="1"/>
      <c r="I7" s="1">
        <v>9056.0</v>
      </c>
      <c r="J7" s="1">
        <v>105.0</v>
      </c>
      <c r="K7" s="1"/>
      <c r="L7" s="1"/>
      <c r="M7" s="1"/>
    </row>
    <row r="8" ht="43.5" customHeight="1">
      <c r="B8" s="1"/>
      <c r="C8" s="1"/>
      <c r="D8" s="1"/>
      <c r="E8" s="1" t="s">
        <v>7</v>
      </c>
      <c r="F8" s="5" t="str">
        <f t="shared" si="1"/>
        <v>SELECT COUNT(*) FROM m_tables WHERE TABLE_NAME LIKE 'TEMPORARY_DRET004_CONDITION_P%';</v>
      </c>
      <c r="G8" s="5" t="str">
        <f t="shared" si="2"/>
        <v>SELECT TABLE_NAME,RECORD_COUNT FROM m_tables WHERE TABLE_NAME LIKE 'TEMPORARY_DRET004_CONDITION_P%' ORDER BY TABLE_NAME ASC;</v>
      </c>
      <c r="H8" s="1"/>
      <c r="I8" s="1">
        <v>671.0</v>
      </c>
      <c r="J8" s="1">
        <v>73.0</v>
      </c>
      <c r="K8" s="1"/>
      <c r="L8" s="1"/>
      <c r="M8" s="1"/>
    </row>
    <row r="9" ht="43.5" customHeight="1">
      <c r="B9" s="1"/>
      <c r="C9" s="1"/>
      <c r="D9" s="1"/>
      <c r="E9" s="1" t="s">
        <v>8</v>
      </c>
      <c r="F9" s="5" t="str">
        <f t="shared" si="1"/>
        <v>SELECT COUNT(*) FROM m_tables WHERE TABLE_NAME LIKE 'TEMPORARY_DRET004_WORK_P%';</v>
      </c>
      <c r="G9" s="5" t="str">
        <f t="shared" si="2"/>
        <v>SELECT TABLE_NAME,RECORD_COUNT FROM m_tables WHERE TABLE_NAME LIKE 'TEMPORARY_DRET004_WORK_P%' ORDER BY TABLE_NAME ASC;</v>
      </c>
      <c r="H9" s="1"/>
      <c r="I9" s="1">
        <v>671.0</v>
      </c>
      <c r="J9" s="1">
        <v>73.0</v>
      </c>
      <c r="K9" s="1"/>
      <c r="L9" s="1"/>
      <c r="M9" s="1"/>
    </row>
    <row r="10" ht="43.5" customHeight="1">
      <c r="B10" s="1"/>
      <c r="C10" s="1"/>
      <c r="D10" s="1"/>
      <c r="E10" s="1" t="s">
        <v>9</v>
      </c>
      <c r="F10" s="5" t="str">
        <f t="shared" si="1"/>
        <v>SELECT COUNT(*) FROM m_tables WHERE TABLE_NAME LIKE 'TEMPORARY_DRET004_WORK_SP_P%';</v>
      </c>
      <c r="G10" s="5" t="str">
        <f t="shared" si="2"/>
        <v>SELECT TABLE_NAME,RECORD_COUNT FROM m_tables WHERE TABLE_NAME LIKE 'TEMPORARY_DRET004_WORK_SP_P%' ORDER BY TABLE_NAME ASC;</v>
      </c>
      <c r="H10" s="1"/>
      <c r="I10" s="1">
        <v>612.0</v>
      </c>
      <c r="J10" s="1">
        <v>70.0</v>
      </c>
      <c r="K10" s="1"/>
      <c r="L10" s="1"/>
      <c r="M10" s="1"/>
    </row>
    <row r="11" ht="16.5" customHeight="1">
      <c r="B11" s="1"/>
      <c r="C11" s="1"/>
      <c r="D11" s="1"/>
      <c r="E11" s="1"/>
      <c r="F11" s="5"/>
      <c r="G11" s="1"/>
      <c r="H11" s="1"/>
      <c r="I11" s="1">
        <f t="shared" ref="I11:J11" si="3">SUM(I7:I10)</f>
        <v>11010</v>
      </c>
      <c r="J11" s="1">
        <f t="shared" si="3"/>
        <v>321</v>
      </c>
      <c r="K11" s="1"/>
      <c r="L11" s="1"/>
      <c r="M11" s="1"/>
    </row>
    <row r="12" ht="16.5" customHeight="1">
      <c r="B12" s="1"/>
      <c r="C12" s="1"/>
      <c r="D12" s="1" t="s">
        <v>10</v>
      </c>
      <c r="E12" s="1"/>
      <c r="F12" s="5"/>
      <c r="G12" s="1"/>
      <c r="H12" s="1"/>
      <c r="I12" s="1"/>
      <c r="J12" s="1"/>
      <c r="K12" s="1"/>
      <c r="L12" s="1"/>
      <c r="M12" s="1"/>
    </row>
    <row r="13" ht="16.5" customHeight="1">
      <c r="B13" s="1"/>
      <c r="C13" s="1"/>
      <c r="D13" s="1" t="s">
        <v>11</v>
      </c>
      <c r="E13" s="1"/>
      <c r="F13" s="5"/>
      <c r="G13" s="1"/>
      <c r="H13" s="1"/>
      <c r="I13" s="1"/>
      <c r="J13" s="1"/>
      <c r="K13" s="1"/>
      <c r="L13" s="1"/>
      <c r="M13" s="1"/>
    </row>
    <row r="14" ht="16.5" customHeight="1">
      <c r="B14" s="1"/>
      <c r="C14" s="1"/>
      <c r="D14" s="1" t="s">
        <v>12</v>
      </c>
      <c r="E14" s="1"/>
      <c r="F14" s="5"/>
      <c r="G14" s="1"/>
      <c r="H14" s="1"/>
      <c r="I14" s="1"/>
      <c r="J14" s="1"/>
      <c r="K14" s="1"/>
      <c r="L14" s="1"/>
      <c r="M14" s="1"/>
    </row>
    <row r="15" ht="16.5" customHeight="1">
      <c r="B15" s="1"/>
      <c r="C15" s="1"/>
      <c r="D15" s="1" t="s">
        <v>13</v>
      </c>
      <c r="E15" s="1"/>
      <c r="F15" s="5"/>
      <c r="G15" s="1"/>
      <c r="H15" s="1"/>
      <c r="I15" s="1"/>
      <c r="J15" s="1"/>
      <c r="K15" s="1"/>
      <c r="L15" s="1"/>
      <c r="M15" s="1"/>
    </row>
    <row r="16" ht="16.5" customHeight="1">
      <c r="B16" s="1"/>
      <c r="C16" s="1"/>
      <c r="D16" s="1" t="s">
        <v>14</v>
      </c>
      <c r="E16" s="1"/>
      <c r="F16" s="5"/>
      <c r="G16" s="1"/>
      <c r="H16" s="1"/>
      <c r="I16" s="1"/>
      <c r="J16" s="1"/>
      <c r="K16" s="1"/>
      <c r="L16" s="1"/>
      <c r="M16" s="1"/>
    </row>
    <row r="17" ht="16.5" customHeight="1">
      <c r="B17" s="1"/>
      <c r="C17" s="1"/>
      <c r="D17" s="1" t="s">
        <v>13</v>
      </c>
      <c r="E17" s="1"/>
      <c r="F17" s="5"/>
      <c r="G17" s="1"/>
      <c r="H17" s="1"/>
      <c r="I17" s="1"/>
      <c r="J17" s="1"/>
      <c r="K17" s="1"/>
      <c r="L17" s="1"/>
      <c r="M17" s="1"/>
    </row>
    <row r="18" ht="16.5" customHeight="1">
      <c r="B18" s="1"/>
      <c r="C18" s="1"/>
      <c r="D18" s="1" t="s">
        <v>15</v>
      </c>
      <c r="E18" s="1"/>
      <c r="F18" s="5"/>
      <c r="G18" s="1"/>
      <c r="H18" s="1"/>
      <c r="I18" s="1"/>
      <c r="J18" s="1"/>
      <c r="K18" s="1"/>
      <c r="L18" s="1"/>
      <c r="M18" s="1"/>
    </row>
    <row r="19" ht="16.5" customHeight="1">
      <c r="B19" s="1"/>
      <c r="C19" s="1"/>
      <c r="D19" s="1" t="s">
        <v>16</v>
      </c>
      <c r="E19" s="1"/>
      <c r="F19" s="5"/>
      <c r="G19" s="1"/>
      <c r="H19" s="1"/>
      <c r="I19" s="1"/>
      <c r="J19" s="1"/>
      <c r="K19" s="1"/>
      <c r="L19" s="1"/>
      <c r="M19" s="1"/>
    </row>
    <row r="20" ht="16.5" customHeight="1">
      <c r="B20" s="1"/>
      <c r="C20" s="1" t="s">
        <v>17</v>
      </c>
      <c r="D20" s="1"/>
      <c r="E20" s="1"/>
      <c r="F20" s="5"/>
      <c r="G20" s="1"/>
      <c r="H20" s="1"/>
      <c r="I20" s="1"/>
      <c r="J20" s="1"/>
      <c r="K20" s="1"/>
      <c r="L20" s="1"/>
      <c r="M20" s="1"/>
    </row>
    <row r="21" ht="16.5" customHeight="1">
      <c r="B21" s="1"/>
      <c r="C21" s="1"/>
      <c r="D21" s="1" t="s">
        <v>18</v>
      </c>
      <c r="E21" s="1"/>
      <c r="F21" s="5"/>
      <c r="G21" s="1"/>
      <c r="H21" s="1"/>
      <c r="I21" s="1"/>
      <c r="J21" s="1"/>
      <c r="K21" s="1"/>
      <c r="L21" s="1"/>
      <c r="M21" s="1"/>
    </row>
    <row r="22" ht="16.5" customHeight="1">
      <c r="B22" s="1"/>
      <c r="C22" s="1" t="s">
        <v>19</v>
      </c>
      <c r="D22" s="1"/>
      <c r="E22" s="1"/>
      <c r="F22" s="5"/>
      <c r="G22" s="1"/>
      <c r="H22" s="1"/>
      <c r="I22" s="1"/>
      <c r="J22" s="1"/>
      <c r="K22" s="1"/>
      <c r="L22" s="1"/>
      <c r="M22" s="1"/>
    </row>
    <row r="23" ht="16.5" customHeight="1">
      <c r="B23" s="1"/>
      <c r="C23" s="1"/>
      <c r="D23" s="1" t="s">
        <v>20</v>
      </c>
      <c r="E23" s="1"/>
      <c r="F23" s="5"/>
      <c r="G23" s="1"/>
      <c r="H23" s="1"/>
      <c r="I23" s="1"/>
      <c r="J23" s="1"/>
      <c r="K23" s="1"/>
      <c r="L23" s="1"/>
      <c r="M23" s="1"/>
    </row>
    <row r="24" ht="16.5" customHeight="1">
      <c r="B24" s="1"/>
      <c r="C24" s="1"/>
      <c r="D24" s="1" t="s">
        <v>21</v>
      </c>
      <c r="E24" s="1"/>
      <c r="F24" s="5"/>
      <c r="G24" s="1"/>
      <c r="H24" s="1"/>
      <c r="I24" s="1"/>
      <c r="J24" s="1"/>
      <c r="K24" s="1"/>
      <c r="L24" s="1"/>
      <c r="M24" s="1"/>
    </row>
    <row r="25" ht="18.0" customHeight="1">
      <c r="B25" s="1"/>
      <c r="C25" s="1" t="s">
        <v>22</v>
      </c>
      <c r="D25" s="6"/>
      <c r="E25" s="4"/>
      <c r="F25" s="3"/>
      <c r="G25" s="3"/>
      <c r="H25" s="3"/>
      <c r="I25" s="4"/>
      <c r="J25" s="4"/>
      <c r="K25" s="1"/>
      <c r="L25" s="1"/>
      <c r="M25" s="1"/>
    </row>
    <row r="26" ht="18.0" customHeight="1">
      <c r="B26" s="1"/>
      <c r="C26" s="1"/>
      <c r="D26" s="6" t="s">
        <v>23</v>
      </c>
      <c r="E26" s="4"/>
      <c r="F26" s="3"/>
      <c r="G26" s="3"/>
      <c r="H26" s="3"/>
      <c r="I26" s="4"/>
      <c r="J26" s="4"/>
      <c r="K26" s="1"/>
      <c r="L26" s="1"/>
      <c r="M26" s="1"/>
    </row>
    <row r="27" ht="18.0" customHeight="1">
      <c r="B27" s="1"/>
      <c r="C27" s="1"/>
      <c r="D27" s="6" t="s">
        <v>24</v>
      </c>
      <c r="E27" s="4"/>
      <c r="F27" s="3"/>
      <c r="G27" s="3"/>
      <c r="H27" s="3"/>
      <c r="I27" s="4"/>
      <c r="J27" s="4"/>
      <c r="K27" s="1"/>
      <c r="L27" s="1"/>
      <c r="M27" s="1"/>
    </row>
    <row r="28" ht="18.0" customHeight="1">
      <c r="B28" s="1"/>
      <c r="C28" s="1"/>
      <c r="D28" s="6" t="s">
        <v>25</v>
      </c>
      <c r="E28" s="4"/>
      <c r="F28" s="3"/>
      <c r="G28" s="3"/>
      <c r="H28" s="3"/>
      <c r="I28" s="4"/>
      <c r="J28" s="4"/>
      <c r="K28" s="1"/>
      <c r="L28" s="1"/>
      <c r="M28" s="1"/>
    </row>
    <row r="29" ht="18.0" customHeight="1">
      <c r="B29" s="1"/>
      <c r="C29" s="1"/>
      <c r="D29" s="6"/>
      <c r="E29" s="7" t="s">
        <v>26</v>
      </c>
      <c r="F29" s="3"/>
      <c r="G29" s="3"/>
      <c r="H29" s="3"/>
      <c r="I29" s="4"/>
      <c r="J29" s="4"/>
      <c r="K29" s="1"/>
      <c r="L29" s="1"/>
      <c r="M29" s="1"/>
    </row>
    <row r="30" ht="18.0" customHeight="1">
      <c r="B30" s="1"/>
      <c r="C30" s="1"/>
      <c r="D30" s="6"/>
      <c r="E30" s="8" t="s">
        <v>27</v>
      </c>
      <c r="F30" s="3"/>
      <c r="G30" s="3"/>
      <c r="H30" s="3"/>
      <c r="I30" s="4"/>
      <c r="J30" s="4"/>
      <c r="K30" s="1"/>
      <c r="L30" s="1"/>
      <c r="M30" s="1"/>
    </row>
    <row r="31" ht="18.0" customHeight="1">
      <c r="A31" s="9"/>
      <c r="B31" s="9"/>
      <c r="C31" s="9"/>
      <c r="D31" s="10" t="s">
        <v>28</v>
      </c>
      <c r="E31" s="9"/>
      <c r="F31" s="11"/>
      <c r="G31" s="11"/>
      <c r="H31" s="1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8.0" customHeight="1">
      <c r="A32" s="9"/>
      <c r="B32" s="9"/>
      <c r="C32" s="9"/>
      <c r="D32" s="12"/>
      <c r="E32" s="13" t="s">
        <v>29</v>
      </c>
      <c r="F32" s="11"/>
      <c r="G32" s="11"/>
      <c r="H32" s="1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8.0" customHeight="1">
      <c r="B33" s="1"/>
      <c r="C33" s="1"/>
      <c r="D33" s="14" t="s">
        <v>30</v>
      </c>
      <c r="E33" s="7"/>
      <c r="F33" s="3"/>
      <c r="G33" s="3"/>
      <c r="H33" s="3"/>
      <c r="I33" s="4"/>
      <c r="J33" s="4"/>
      <c r="K33" s="1"/>
      <c r="L33" s="1"/>
      <c r="M33" s="1"/>
    </row>
    <row r="34" ht="18.0" customHeight="1">
      <c r="B34" s="1"/>
      <c r="C34" s="1"/>
      <c r="D34" s="6"/>
      <c r="E34" s="7" t="s">
        <v>31</v>
      </c>
      <c r="F34" s="3"/>
      <c r="G34" s="3"/>
      <c r="H34" s="3"/>
      <c r="I34" s="4"/>
      <c r="J34" s="4"/>
      <c r="K34" s="1"/>
      <c r="L34" s="1"/>
      <c r="M34" s="1"/>
    </row>
    <row r="35" ht="18.0" customHeight="1">
      <c r="B35" s="1"/>
      <c r="C35" s="1"/>
      <c r="D35" s="6" t="s">
        <v>32</v>
      </c>
      <c r="E35" s="4"/>
      <c r="F35" s="3"/>
      <c r="G35" s="3"/>
      <c r="H35" s="3"/>
      <c r="I35" s="4"/>
      <c r="J35" s="4"/>
      <c r="K35" s="1"/>
      <c r="L35" s="1"/>
      <c r="M35" s="1"/>
    </row>
    <row r="36" ht="18.0" customHeight="1">
      <c r="B36" s="1"/>
      <c r="C36" s="1"/>
      <c r="D36" s="6"/>
      <c r="E36" s="4" t="s">
        <v>33</v>
      </c>
      <c r="F36" s="3"/>
      <c r="G36" s="3"/>
      <c r="H36" s="3"/>
      <c r="I36" s="4"/>
      <c r="J36" s="4"/>
      <c r="K36" s="1"/>
      <c r="L36" s="1"/>
      <c r="M36" s="1"/>
    </row>
    <row r="37" ht="18.0" customHeight="1">
      <c r="A37" s="9"/>
      <c r="B37" s="9"/>
      <c r="C37" s="9"/>
      <c r="D37" s="12" t="s">
        <v>34</v>
      </c>
      <c r="E37" s="9"/>
      <c r="F37" s="11"/>
      <c r="G37" s="11"/>
      <c r="H37" s="1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8.0" customHeight="1">
      <c r="A38" s="9"/>
      <c r="B38" s="9"/>
      <c r="C38" s="9"/>
      <c r="D38" s="12"/>
      <c r="E38" s="9" t="s">
        <v>35</v>
      </c>
      <c r="F38" s="11"/>
      <c r="G38" s="11"/>
      <c r="H38" s="1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8.0" customHeight="1">
      <c r="A39" s="9"/>
      <c r="B39" s="9"/>
      <c r="C39" s="9"/>
      <c r="D39" s="12" t="s">
        <v>36</v>
      </c>
      <c r="E39" s="9"/>
      <c r="F39" s="11"/>
      <c r="G39" s="11"/>
      <c r="H39" s="1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8.0" customHeight="1">
      <c r="A40" s="9"/>
      <c r="B40" s="9"/>
      <c r="C40" s="9"/>
      <c r="D40" s="12"/>
      <c r="E40" s="9" t="s">
        <v>37</v>
      </c>
      <c r="F40" s="11"/>
      <c r="G40" s="11"/>
      <c r="H40" s="1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8.0" customHeight="1">
      <c r="A41" s="9"/>
      <c r="B41" s="9"/>
      <c r="C41" s="9"/>
      <c r="D41" s="12"/>
      <c r="E41" s="9" t="s">
        <v>38</v>
      </c>
      <c r="F41" s="11"/>
      <c r="G41" s="11"/>
      <c r="H41" s="1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8.0" customHeight="1">
      <c r="A42" s="9"/>
      <c r="B42" s="9"/>
      <c r="C42" s="9"/>
      <c r="D42" s="12"/>
      <c r="E42" s="9" t="s">
        <v>39</v>
      </c>
      <c r="F42" s="11"/>
      <c r="G42" s="11"/>
      <c r="H42" s="1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8.0" customHeight="1">
      <c r="B43" s="1"/>
      <c r="C43" s="1"/>
      <c r="D43" s="15" t="s">
        <v>40</v>
      </c>
      <c r="E43" s="16"/>
      <c r="F43" s="3"/>
      <c r="G43" s="3"/>
      <c r="H43" s="3"/>
      <c r="I43" s="4"/>
      <c r="J43" s="4"/>
      <c r="K43" s="1"/>
      <c r="L43" s="1"/>
      <c r="M43" s="1"/>
    </row>
    <row r="44" ht="18.0" customHeight="1">
      <c r="B44" s="1"/>
      <c r="C44" s="1"/>
      <c r="D44" s="15"/>
      <c r="E44" s="16" t="s">
        <v>41</v>
      </c>
      <c r="F44" s="3"/>
      <c r="G44" s="3"/>
      <c r="H44" s="3"/>
      <c r="I44" s="4"/>
      <c r="J44" s="4"/>
      <c r="K44" s="1"/>
      <c r="L44" s="1"/>
      <c r="M44" s="1"/>
    </row>
    <row r="45" ht="18.0" customHeight="1">
      <c r="B45" s="1"/>
      <c r="C45" s="1"/>
      <c r="D45" s="15"/>
      <c r="E45" s="16" t="s">
        <v>38</v>
      </c>
      <c r="F45" s="3"/>
      <c r="G45" s="3"/>
      <c r="H45" s="3"/>
      <c r="I45" s="4"/>
      <c r="J45" s="4"/>
      <c r="K45" s="1"/>
      <c r="L45" s="1"/>
      <c r="M45" s="1"/>
    </row>
    <row r="46" ht="18.0" customHeight="1">
      <c r="B46" s="1"/>
      <c r="C46" s="1"/>
      <c r="D46" s="17" t="s">
        <v>42</v>
      </c>
      <c r="E46" s="4"/>
      <c r="F46" s="3"/>
      <c r="G46" s="3"/>
      <c r="H46" s="3"/>
      <c r="I46" s="4"/>
      <c r="J46" s="4"/>
      <c r="K46" s="1"/>
      <c r="L46" s="1"/>
      <c r="M46" s="1"/>
    </row>
    <row r="47" ht="18.0" customHeight="1">
      <c r="B47" s="1"/>
      <c r="C47" s="1"/>
      <c r="D47" s="6"/>
      <c r="E47" s="8" t="s">
        <v>43</v>
      </c>
      <c r="F47" s="3"/>
      <c r="G47" s="3"/>
      <c r="H47" s="3"/>
      <c r="I47" s="4"/>
      <c r="J47" s="4"/>
      <c r="K47" s="1"/>
      <c r="L47" s="1"/>
      <c r="M47" s="1"/>
    </row>
    <row r="48" ht="18.0" customHeight="1">
      <c r="B48" s="1"/>
      <c r="C48" s="1"/>
      <c r="D48" s="6" t="s">
        <v>44</v>
      </c>
      <c r="E48" s="4"/>
      <c r="F48" s="3"/>
      <c r="G48" s="3"/>
      <c r="H48" s="3"/>
      <c r="I48" s="4"/>
      <c r="J48" s="4"/>
      <c r="K48" s="1"/>
      <c r="L48" s="1"/>
      <c r="M48" s="1"/>
    </row>
    <row r="49" ht="18.0" customHeight="1">
      <c r="B49" s="1"/>
      <c r="C49" s="1"/>
      <c r="D49" s="6"/>
      <c r="E49" s="4" t="s">
        <v>45</v>
      </c>
      <c r="F49" s="3"/>
      <c r="G49" s="3"/>
      <c r="H49" s="3"/>
      <c r="I49" s="4"/>
      <c r="J49" s="4"/>
      <c r="K49" s="1"/>
      <c r="L49" s="1"/>
      <c r="M49" s="1"/>
    </row>
    <row r="50" ht="18.0" customHeight="1">
      <c r="B50" s="1"/>
      <c r="C50" s="1"/>
      <c r="D50" s="6" t="s">
        <v>46</v>
      </c>
      <c r="E50" s="4"/>
      <c r="F50" s="3"/>
      <c r="G50" s="3"/>
      <c r="H50" s="3"/>
      <c r="I50" s="4"/>
      <c r="J50" s="4"/>
      <c r="K50" s="1"/>
      <c r="L50" s="1"/>
      <c r="M50" s="1"/>
    </row>
    <row r="51" ht="18.0" customHeight="1">
      <c r="B51" s="2" t="s">
        <v>47</v>
      </c>
      <c r="C51" s="2"/>
      <c r="D51" s="2"/>
      <c r="E51" s="4"/>
      <c r="F51" s="3"/>
      <c r="G51" s="3"/>
      <c r="H51" s="3"/>
      <c r="I51" s="4"/>
      <c r="J51" s="4"/>
      <c r="K51" s="1"/>
      <c r="L51" s="1"/>
      <c r="M51" s="1"/>
    </row>
    <row r="52" ht="18.0" customHeight="1">
      <c r="B52" s="1"/>
      <c r="C52" s="6" t="s">
        <v>48</v>
      </c>
      <c r="D52" s="6"/>
      <c r="E52" s="4"/>
      <c r="F52" s="3"/>
      <c r="G52" s="3"/>
      <c r="H52" s="3"/>
      <c r="I52" s="4"/>
      <c r="J52" s="4"/>
      <c r="K52" s="1"/>
      <c r="L52" s="1"/>
      <c r="M52" s="1"/>
    </row>
    <row r="53" ht="18.0" customHeight="1">
      <c r="B53" s="1"/>
      <c r="C53" s="6"/>
      <c r="D53" s="6" t="s">
        <v>49</v>
      </c>
      <c r="E53" s="4"/>
      <c r="F53" s="3"/>
      <c r="G53" s="3"/>
      <c r="H53" s="3"/>
      <c r="I53" s="4"/>
      <c r="J53" s="4"/>
      <c r="K53" s="1"/>
      <c r="L53" s="1"/>
      <c r="M53" s="1"/>
    </row>
    <row r="54" ht="18.0" customHeight="1">
      <c r="B54" s="1"/>
      <c r="C54" s="6" t="s">
        <v>50</v>
      </c>
      <c r="D54" s="6"/>
      <c r="E54" s="4"/>
      <c r="F54" s="3"/>
      <c r="G54" s="3"/>
      <c r="H54" s="3"/>
      <c r="I54" s="4"/>
      <c r="J54" s="4"/>
      <c r="K54" s="1"/>
      <c r="L54" s="1"/>
      <c r="M54" s="1"/>
    </row>
    <row r="55" ht="18.0" customHeight="1">
      <c r="B55" s="1"/>
      <c r="C55" s="6"/>
      <c r="D55" s="6" t="s">
        <v>51</v>
      </c>
      <c r="E55" s="4"/>
      <c r="F55" s="3"/>
      <c r="G55" s="3"/>
      <c r="H55" s="3"/>
      <c r="I55" s="4"/>
      <c r="J55" s="4"/>
      <c r="K55" s="1"/>
      <c r="L55" s="1"/>
      <c r="M55" s="1"/>
    </row>
    <row r="56" ht="18.0" customHeight="1">
      <c r="B56" s="1"/>
      <c r="C56" s="6" t="s">
        <v>52</v>
      </c>
      <c r="D56" s="6"/>
      <c r="E56" s="4"/>
      <c r="F56" s="3"/>
      <c r="G56" s="3"/>
      <c r="H56" s="3"/>
      <c r="I56" s="4"/>
      <c r="J56" s="4"/>
      <c r="K56" s="1"/>
      <c r="L56" s="1"/>
      <c r="M56" s="1"/>
    </row>
    <row r="57" ht="18.0" customHeight="1">
      <c r="B57" s="1"/>
      <c r="C57" s="6" t="s">
        <v>53</v>
      </c>
      <c r="D57" s="6"/>
      <c r="E57" s="4"/>
      <c r="F57" s="3"/>
      <c r="G57" s="3"/>
      <c r="H57" s="3"/>
      <c r="I57" s="4"/>
      <c r="J57" s="4"/>
      <c r="K57" s="1"/>
      <c r="L57" s="1"/>
      <c r="M57" s="1"/>
    </row>
    <row r="58" ht="18.0" customHeight="1">
      <c r="B58" s="1"/>
      <c r="C58" s="6"/>
      <c r="D58" s="6" t="s">
        <v>54</v>
      </c>
      <c r="E58" s="4"/>
      <c r="F58" s="3"/>
      <c r="G58" s="3"/>
      <c r="H58" s="3"/>
      <c r="I58" s="4"/>
      <c r="J58" s="4"/>
      <c r="K58" s="1"/>
      <c r="L58" s="1"/>
      <c r="M58" s="1"/>
    </row>
    <row r="59" ht="18.0" customHeight="1">
      <c r="B59" s="1"/>
      <c r="C59" s="6" t="s">
        <v>55</v>
      </c>
      <c r="D59" s="6"/>
      <c r="E59" s="4"/>
      <c r="F59" s="3"/>
      <c r="G59" s="3"/>
      <c r="H59" s="3"/>
      <c r="I59" s="4"/>
      <c r="J59" s="4"/>
      <c r="K59" s="1"/>
      <c r="L59" s="1"/>
      <c r="M59" s="1"/>
    </row>
    <row r="60" ht="18.0" customHeight="1">
      <c r="B60" s="1"/>
      <c r="C60" s="6"/>
      <c r="D60" s="6" t="s">
        <v>56</v>
      </c>
      <c r="E60" s="4"/>
      <c r="F60" s="3"/>
      <c r="G60" s="3"/>
      <c r="H60" s="3"/>
      <c r="I60" s="4"/>
      <c r="J60" s="4"/>
      <c r="K60" s="1"/>
      <c r="L60" s="1"/>
      <c r="M60" s="1"/>
    </row>
    <row r="61" ht="18.0" customHeight="1">
      <c r="B61" s="2" t="s">
        <v>57</v>
      </c>
      <c r="C61" s="2"/>
      <c r="D61" s="2"/>
      <c r="E61" s="4"/>
      <c r="F61" s="3"/>
      <c r="G61" s="3"/>
      <c r="H61" s="3"/>
      <c r="I61" s="4"/>
      <c r="J61" s="4"/>
      <c r="K61" s="1"/>
      <c r="L61" s="1"/>
      <c r="M61" s="1"/>
    </row>
    <row r="62" ht="18.0" customHeight="1">
      <c r="B62" s="1"/>
      <c r="C62" s="1" t="s">
        <v>58</v>
      </c>
      <c r="D62" s="1"/>
      <c r="E62" s="4"/>
      <c r="F62" s="3"/>
      <c r="G62" s="3"/>
      <c r="H62" s="3"/>
      <c r="I62" s="4"/>
      <c r="J62" s="4"/>
      <c r="K62" s="1"/>
      <c r="L62" s="1"/>
      <c r="M62" s="1"/>
    </row>
    <row r="63" ht="18.0" customHeight="1">
      <c r="B63" s="1"/>
      <c r="C63" s="1"/>
      <c r="D63" s="1" t="s">
        <v>59</v>
      </c>
      <c r="E63" s="1"/>
      <c r="F63" s="3"/>
      <c r="G63" s="3"/>
      <c r="H63" s="3"/>
      <c r="I63" s="4"/>
      <c r="J63" s="4"/>
      <c r="K63" s="1"/>
      <c r="L63" s="1"/>
      <c r="M63" s="1"/>
    </row>
    <row r="64" ht="18.0" customHeight="1">
      <c r="B64" s="1"/>
      <c r="C64" s="1"/>
      <c r="D64" s="1" t="s">
        <v>60</v>
      </c>
      <c r="E64" s="1"/>
      <c r="F64" s="3"/>
      <c r="G64" s="3"/>
      <c r="H64" s="3"/>
      <c r="I64" s="4"/>
      <c r="J64" s="4"/>
      <c r="K64" s="1"/>
      <c r="L64" s="1"/>
      <c r="M64" s="1"/>
    </row>
    <row r="65" ht="18.0" customHeight="1">
      <c r="B65" s="1"/>
      <c r="C65" s="1"/>
      <c r="D65" s="1" t="s">
        <v>61</v>
      </c>
      <c r="E65" s="1"/>
      <c r="F65" s="3"/>
      <c r="G65" s="3"/>
      <c r="H65" s="3"/>
      <c r="I65" s="4"/>
      <c r="J65" s="4"/>
      <c r="K65" s="1"/>
      <c r="L65" s="1"/>
      <c r="M65" s="1"/>
    </row>
    <row r="66" ht="18.0" customHeight="1">
      <c r="B66" s="1"/>
      <c r="C66" s="1"/>
      <c r="D66" s="1" t="s">
        <v>62</v>
      </c>
      <c r="E66" s="1" t="s">
        <v>63</v>
      </c>
      <c r="F66" s="3"/>
      <c r="G66" s="3"/>
      <c r="H66" s="3"/>
      <c r="I66" s="4"/>
      <c r="J66" s="4"/>
      <c r="K66" s="1"/>
      <c r="L66" s="1"/>
      <c r="M66" s="1"/>
    </row>
    <row r="67" ht="18.0" customHeight="1">
      <c r="B67" s="1"/>
      <c r="C67" s="6" t="s">
        <v>64</v>
      </c>
      <c r="D67" s="6"/>
      <c r="E67" s="4"/>
      <c r="F67" s="3"/>
      <c r="G67" s="3"/>
      <c r="H67" s="3"/>
      <c r="I67" s="4"/>
      <c r="J67" s="4"/>
      <c r="K67" s="1"/>
      <c r="L67" s="1"/>
      <c r="M67" s="1"/>
    </row>
    <row r="68" ht="18.0" customHeight="1">
      <c r="B68" s="1"/>
      <c r="C68" s="1"/>
      <c r="D68" s="6" t="s">
        <v>65</v>
      </c>
      <c r="E68" s="4"/>
      <c r="F68" s="3"/>
      <c r="G68" s="3"/>
      <c r="H68" s="3"/>
      <c r="I68" s="4"/>
      <c r="J68" s="4"/>
      <c r="K68" s="1"/>
      <c r="L68" s="1"/>
      <c r="M68" s="1"/>
    </row>
    <row r="69" ht="18.0" customHeight="1">
      <c r="B69" s="1"/>
      <c r="C69" s="1" t="s">
        <v>66</v>
      </c>
      <c r="D69" s="6"/>
      <c r="E69" s="4"/>
      <c r="F69" s="3"/>
      <c r="G69" s="3"/>
      <c r="H69" s="3"/>
      <c r="I69" s="4"/>
      <c r="J69" s="4"/>
      <c r="K69" s="1"/>
      <c r="L69" s="1"/>
      <c r="M69" s="1"/>
    </row>
    <row r="70" ht="18.0" customHeight="1">
      <c r="B70" s="1"/>
      <c r="C70" s="1"/>
      <c r="D70" s="6" t="s">
        <v>67</v>
      </c>
      <c r="E70" s="4"/>
      <c r="F70" s="3"/>
      <c r="G70" s="3"/>
      <c r="H70" s="3"/>
      <c r="I70" s="4"/>
      <c r="J70" s="4"/>
      <c r="K70" s="1"/>
      <c r="L70" s="1"/>
      <c r="M70" s="1"/>
    </row>
    <row r="71" ht="18.0" customHeight="1">
      <c r="B71" s="1"/>
      <c r="C71" s="1"/>
      <c r="D71" s="6" t="s">
        <v>68</v>
      </c>
      <c r="E71" s="4"/>
      <c r="F71" s="3"/>
      <c r="G71" s="3"/>
      <c r="H71" s="3"/>
      <c r="I71" s="4"/>
      <c r="J71" s="4"/>
      <c r="K71" s="1"/>
      <c r="L71" s="1"/>
      <c r="M71" s="1"/>
    </row>
    <row r="72" ht="18.0" customHeight="1">
      <c r="B72" s="1"/>
      <c r="C72" s="1"/>
      <c r="D72" s="6" t="s">
        <v>69</v>
      </c>
      <c r="E72" s="4"/>
      <c r="F72" s="3"/>
      <c r="G72" s="3"/>
      <c r="H72" s="3"/>
      <c r="I72" s="4"/>
      <c r="J72" s="4"/>
      <c r="K72" s="1"/>
      <c r="L72" s="1"/>
      <c r="M72" s="1"/>
    </row>
    <row r="73" ht="18.0" customHeight="1">
      <c r="B73" s="1"/>
      <c r="C73" s="1"/>
      <c r="D73" s="6" t="s">
        <v>70</v>
      </c>
      <c r="E73" s="4"/>
      <c r="F73" s="3"/>
      <c r="G73" s="3"/>
      <c r="H73" s="3"/>
      <c r="I73" s="4"/>
      <c r="J73" s="4"/>
      <c r="K73" s="1"/>
      <c r="L73" s="1"/>
      <c r="M73" s="1"/>
    </row>
    <row r="74" ht="18.0" customHeight="1">
      <c r="B74" s="1"/>
      <c r="C74" s="1" t="s">
        <v>71</v>
      </c>
      <c r="D74" s="6"/>
      <c r="E74" s="4"/>
      <c r="F74" s="3"/>
      <c r="G74" s="3"/>
      <c r="H74" s="3"/>
      <c r="I74" s="4"/>
      <c r="J74" s="4"/>
      <c r="K74" s="1"/>
      <c r="L74" s="1"/>
      <c r="M74" s="1"/>
    </row>
    <row r="75" ht="18.0" customHeight="1">
      <c r="B75" s="1"/>
      <c r="C75" s="1"/>
      <c r="D75" s="6" t="s">
        <v>72</v>
      </c>
      <c r="E75" s="4"/>
      <c r="F75" s="3"/>
      <c r="G75" s="3"/>
      <c r="H75" s="3"/>
      <c r="I75" s="4"/>
      <c r="J75" s="4"/>
      <c r="K75" s="1"/>
      <c r="L75" s="1"/>
      <c r="M75" s="1"/>
    </row>
    <row r="76" ht="18.0" customHeight="1">
      <c r="B76" s="1"/>
      <c r="C76" s="1"/>
      <c r="D76" s="6" t="s">
        <v>73</v>
      </c>
      <c r="E76" s="4"/>
      <c r="F76" s="3"/>
      <c r="G76" s="3"/>
      <c r="H76" s="3"/>
      <c r="I76" s="4"/>
      <c r="J76" s="4"/>
      <c r="K76" s="1"/>
      <c r="L76" s="1"/>
      <c r="M76" s="1"/>
    </row>
    <row r="77" ht="18.0" customHeight="1">
      <c r="B77" s="1"/>
      <c r="C77" s="1"/>
      <c r="D77" s="6" t="s">
        <v>74</v>
      </c>
      <c r="E77" s="4"/>
      <c r="F77" s="3"/>
      <c r="G77" s="3"/>
      <c r="H77" s="3"/>
      <c r="I77" s="4"/>
      <c r="J77" s="4"/>
      <c r="K77" s="1"/>
      <c r="L77" s="1"/>
      <c r="M77" s="1"/>
    </row>
    <row r="78" ht="18.0" customHeight="1">
      <c r="B78" s="1"/>
      <c r="C78" s="1"/>
      <c r="D78" s="6" t="s">
        <v>75</v>
      </c>
      <c r="E78" s="4"/>
      <c r="F78" s="3"/>
      <c r="G78" s="3"/>
      <c r="H78" s="3"/>
      <c r="I78" s="4"/>
      <c r="J78" s="4"/>
      <c r="K78" s="1"/>
      <c r="L78" s="1"/>
      <c r="M78" s="1"/>
    </row>
    <row r="79" ht="18.0" customHeight="1">
      <c r="B79" s="1"/>
      <c r="C79" s="1"/>
      <c r="D79" s="6" t="s">
        <v>76</v>
      </c>
      <c r="E79" s="4"/>
      <c r="F79" s="3"/>
      <c r="G79" s="3"/>
      <c r="H79" s="3"/>
      <c r="I79" s="4"/>
      <c r="J79" s="4"/>
      <c r="K79" s="1"/>
      <c r="L79" s="1"/>
      <c r="M79" s="1"/>
    </row>
    <row r="80" ht="18.0" customHeight="1">
      <c r="B80" s="2" t="s">
        <v>77</v>
      </c>
      <c r="C80" s="2"/>
      <c r="D80" s="2"/>
      <c r="E80" s="4"/>
      <c r="F80" s="3"/>
      <c r="G80" s="3"/>
      <c r="H80" s="3"/>
      <c r="I80" s="4"/>
      <c r="J80" s="4"/>
      <c r="K80" s="1"/>
      <c r="L80" s="1"/>
      <c r="M80" s="1"/>
    </row>
    <row r="81" ht="18.0" customHeight="1">
      <c r="B81" s="1"/>
      <c r="C81" s="7" t="s">
        <v>78</v>
      </c>
      <c r="D81" s="14"/>
      <c r="E81" s="4"/>
      <c r="F81" s="3"/>
      <c r="G81" s="3"/>
      <c r="H81" s="3"/>
      <c r="I81" s="4"/>
      <c r="J81" s="4"/>
      <c r="K81" s="1"/>
      <c r="L81" s="1"/>
      <c r="M81" s="1"/>
    </row>
    <row r="82" ht="18.0" customHeight="1">
      <c r="B82" s="1"/>
      <c r="C82" s="7"/>
      <c r="D82" s="14" t="s">
        <v>79</v>
      </c>
      <c r="E82" s="4"/>
      <c r="F82" s="3"/>
      <c r="G82" s="3"/>
      <c r="H82" s="3"/>
      <c r="I82" s="4"/>
      <c r="J82" s="4"/>
      <c r="K82" s="1"/>
      <c r="L82" s="1"/>
      <c r="M82" s="1"/>
    </row>
    <row r="83" ht="18.0" customHeight="1">
      <c r="B83" s="1"/>
      <c r="C83" s="7"/>
      <c r="D83" s="14" t="s">
        <v>80</v>
      </c>
      <c r="E83" s="4"/>
      <c r="F83" s="3"/>
      <c r="G83" s="3"/>
      <c r="H83" s="3"/>
      <c r="I83" s="4"/>
      <c r="J83" s="4"/>
      <c r="K83" s="1"/>
      <c r="L83" s="1"/>
      <c r="M83" s="1"/>
    </row>
    <row r="84" ht="18.0" customHeight="1">
      <c r="B84" s="1"/>
      <c r="C84" s="7"/>
      <c r="D84" s="14" t="s">
        <v>81</v>
      </c>
      <c r="E84" s="4"/>
      <c r="F84" s="3"/>
      <c r="G84" s="3"/>
      <c r="H84" s="3"/>
      <c r="I84" s="4"/>
      <c r="J84" s="4"/>
      <c r="K84" s="1"/>
      <c r="L84" s="1"/>
      <c r="M84" s="1"/>
    </row>
    <row r="85" ht="18.0" customHeight="1">
      <c r="B85" s="1"/>
      <c r="C85" s="7"/>
      <c r="D85" s="14"/>
      <c r="E85" s="7" t="s">
        <v>82</v>
      </c>
      <c r="F85" s="3"/>
      <c r="G85" s="3"/>
      <c r="H85" s="3"/>
      <c r="I85" s="4"/>
      <c r="J85" s="4"/>
      <c r="K85" s="1"/>
      <c r="L85" s="1"/>
      <c r="M85" s="1"/>
    </row>
    <row r="86" ht="18.0" customHeight="1">
      <c r="B86" s="1"/>
      <c r="C86" s="7"/>
      <c r="D86" s="14"/>
      <c r="E86" s="7" t="s">
        <v>83</v>
      </c>
      <c r="F86" s="3"/>
      <c r="G86" s="3"/>
      <c r="H86" s="3"/>
      <c r="I86" s="4"/>
      <c r="J86" s="4"/>
      <c r="K86" s="1"/>
      <c r="L86" s="1"/>
      <c r="M86" s="1"/>
    </row>
    <row r="87" ht="18.0" customHeight="1">
      <c r="B87" s="1"/>
      <c r="C87" s="7" t="s">
        <v>84</v>
      </c>
      <c r="D87" s="14"/>
      <c r="E87" s="7"/>
      <c r="F87" s="3"/>
      <c r="G87" s="3"/>
      <c r="H87" s="3"/>
      <c r="I87" s="4"/>
      <c r="J87" s="4"/>
      <c r="K87" s="1"/>
      <c r="L87" s="1"/>
      <c r="M87" s="1"/>
    </row>
    <row r="88" ht="18.0" customHeight="1">
      <c r="B88" s="1"/>
      <c r="C88" s="7"/>
      <c r="D88" s="14"/>
      <c r="E88" s="7"/>
      <c r="F88" s="3"/>
      <c r="G88" s="3"/>
      <c r="H88" s="3"/>
      <c r="I88" s="4"/>
      <c r="J88" s="4"/>
      <c r="K88" s="1"/>
      <c r="L88" s="1"/>
      <c r="M88" s="1"/>
    </row>
    <row r="89" ht="18.0" customHeight="1">
      <c r="B89" s="1"/>
      <c r="C89" s="7" t="s">
        <v>85</v>
      </c>
      <c r="D89" s="14"/>
      <c r="E89" s="7"/>
      <c r="F89" s="3"/>
      <c r="G89" s="3"/>
      <c r="H89" s="3"/>
      <c r="I89" s="4"/>
      <c r="J89" s="4"/>
      <c r="K89" s="1"/>
      <c r="L89" s="1"/>
      <c r="M89" s="1"/>
    </row>
    <row r="90" ht="18.0" customHeight="1">
      <c r="B90" s="1"/>
      <c r="C90" s="1"/>
      <c r="D90" s="7" t="s">
        <v>86</v>
      </c>
      <c r="E90" s="14"/>
      <c r="F90" s="7"/>
      <c r="G90" s="3"/>
      <c r="H90" s="3"/>
      <c r="I90" s="4"/>
      <c r="J90" s="4"/>
      <c r="K90" s="1"/>
      <c r="L90" s="1"/>
      <c r="M90" s="1"/>
    </row>
    <row r="91" ht="18.0" customHeight="1">
      <c r="B91" s="1"/>
      <c r="C91" s="1"/>
      <c r="D91" s="7" t="s">
        <v>87</v>
      </c>
      <c r="E91" s="14"/>
      <c r="F91" s="7"/>
      <c r="G91" s="3"/>
      <c r="H91" s="3"/>
      <c r="I91" s="4"/>
      <c r="J91" s="4"/>
      <c r="K91" s="1"/>
      <c r="L91" s="1"/>
      <c r="M91" s="1"/>
    </row>
    <row r="92" ht="18.0" customHeight="1">
      <c r="B92" s="1"/>
      <c r="C92" s="1"/>
      <c r="D92" s="7"/>
      <c r="E92" s="7" t="s">
        <v>88</v>
      </c>
      <c r="F92" s="14"/>
      <c r="G92" s="3"/>
      <c r="H92" s="3"/>
      <c r="I92" s="4"/>
      <c r="J92" s="4"/>
      <c r="K92" s="1"/>
      <c r="L92" s="1"/>
      <c r="M92" s="1"/>
    </row>
    <row r="93" ht="18.0" customHeight="1">
      <c r="B93" s="1"/>
      <c r="C93" s="1"/>
      <c r="D93" s="7"/>
      <c r="E93" s="7"/>
      <c r="F93" s="14" t="s">
        <v>89</v>
      </c>
      <c r="G93" s="3"/>
      <c r="H93" s="3"/>
      <c r="I93" s="4"/>
      <c r="J93" s="4"/>
      <c r="K93" s="1"/>
      <c r="L93" s="1"/>
      <c r="M93" s="1"/>
    </row>
    <row r="94" ht="18.0" customHeight="1">
      <c r="B94" s="1"/>
      <c r="C94" s="1"/>
      <c r="D94" s="7"/>
      <c r="E94" s="7"/>
      <c r="F94" s="14" t="s">
        <v>90</v>
      </c>
      <c r="G94" s="3"/>
      <c r="H94" s="3"/>
      <c r="I94" s="4"/>
      <c r="J94" s="4"/>
      <c r="K94" s="1"/>
      <c r="L94" s="1"/>
      <c r="M94" s="1"/>
    </row>
    <row r="95" ht="18.0" customHeight="1">
      <c r="B95" s="1"/>
      <c r="C95" s="1"/>
      <c r="D95" s="7"/>
      <c r="E95" s="7" t="s">
        <v>91</v>
      </c>
      <c r="F95" s="14"/>
      <c r="G95" s="3"/>
      <c r="H95" s="3"/>
      <c r="I95" s="4"/>
      <c r="J95" s="4"/>
      <c r="K95" s="1"/>
      <c r="L95" s="1"/>
      <c r="M95" s="1"/>
    </row>
    <row r="96" ht="18.0" customHeight="1">
      <c r="B96" s="1"/>
      <c r="C96" s="1"/>
      <c r="D96" s="7"/>
      <c r="E96" s="7"/>
      <c r="F96" s="14" t="s">
        <v>67</v>
      </c>
      <c r="G96" s="3"/>
      <c r="H96" s="3"/>
      <c r="I96" s="4"/>
      <c r="J96" s="4"/>
      <c r="K96" s="1"/>
      <c r="L96" s="1"/>
      <c r="M96" s="1"/>
    </row>
    <row r="97" ht="18.0" customHeight="1">
      <c r="B97" s="1"/>
      <c r="C97" s="1"/>
      <c r="D97" s="7"/>
      <c r="E97" s="7"/>
      <c r="F97" s="14" t="s">
        <v>68</v>
      </c>
      <c r="G97" s="3"/>
      <c r="H97" s="3"/>
      <c r="I97" s="4"/>
      <c r="J97" s="4"/>
      <c r="K97" s="1"/>
      <c r="L97" s="1"/>
      <c r="M97" s="1"/>
    </row>
    <row r="98" ht="18.0" customHeight="1">
      <c r="B98" s="1"/>
      <c r="C98" s="1"/>
      <c r="D98" s="7"/>
      <c r="E98" s="7"/>
      <c r="F98" s="14" t="s">
        <v>69</v>
      </c>
      <c r="G98" s="3"/>
      <c r="H98" s="3"/>
      <c r="I98" s="4"/>
      <c r="J98" s="4"/>
      <c r="K98" s="1"/>
      <c r="L98" s="1"/>
      <c r="M98" s="1"/>
    </row>
    <row r="99" ht="18.0" customHeight="1">
      <c r="B99" s="1"/>
      <c r="C99" s="1"/>
      <c r="D99" s="7"/>
      <c r="E99" s="7"/>
      <c r="F99" s="14" t="s">
        <v>70</v>
      </c>
      <c r="G99" s="3"/>
      <c r="H99" s="3"/>
      <c r="I99" s="4"/>
      <c r="J99" s="4"/>
      <c r="K99" s="1"/>
      <c r="L99" s="1"/>
      <c r="M99" s="1"/>
    </row>
    <row r="100" ht="18.0" customHeight="1">
      <c r="B100" s="1"/>
      <c r="C100" s="1"/>
      <c r="D100" s="7"/>
      <c r="E100" s="7"/>
      <c r="F100" s="14" t="s">
        <v>92</v>
      </c>
      <c r="G100" s="3"/>
      <c r="H100" s="3"/>
      <c r="I100" s="4"/>
      <c r="J100" s="4"/>
      <c r="K100" s="1"/>
      <c r="L100" s="1"/>
      <c r="M100" s="1"/>
    </row>
    <row r="101" ht="18.0" customHeight="1">
      <c r="B101" s="1"/>
      <c r="C101" s="1" t="s">
        <v>93</v>
      </c>
      <c r="D101" s="6"/>
      <c r="E101" s="4"/>
      <c r="F101" s="3"/>
      <c r="G101" s="3"/>
      <c r="H101" s="1"/>
      <c r="I101" s="4"/>
      <c r="J101" s="4"/>
      <c r="K101" s="1"/>
      <c r="L101" s="1"/>
      <c r="M101" s="1"/>
    </row>
    <row r="102" ht="18.0" customHeight="1">
      <c r="B102" s="1"/>
      <c r="C102" s="1"/>
      <c r="D102" s="6" t="s">
        <v>94</v>
      </c>
      <c r="E102" s="4"/>
      <c r="F102" s="3"/>
      <c r="G102" s="3"/>
      <c r="H102" s="1"/>
      <c r="I102" s="4"/>
      <c r="J102" s="4"/>
      <c r="K102" s="1"/>
      <c r="L102" s="1"/>
      <c r="M102" s="1"/>
    </row>
    <row r="103" ht="18.0" customHeight="1">
      <c r="B103" s="1"/>
      <c r="C103" s="1"/>
      <c r="D103" s="6" t="s">
        <v>95</v>
      </c>
      <c r="E103" s="4"/>
      <c r="F103" s="3"/>
      <c r="G103" s="3"/>
      <c r="H103" s="18"/>
      <c r="I103" s="4"/>
      <c r="J103" s="4"/>
      <c r="K103" s="1"/>
      <c r="L103" s="1"/>
      <c r="M103" s="1"/>
    </row>
    <row r="104" ht="18.0" customHeight="1">
      <c r="B104" s="1"/>
      <c r="C104" s="1"/>
      <c r="D104" s="6" t="s">
        <v>96</v>
      </c>
      <c r="E104" s="4"/>
      <c r="F104" s="3"/>
      <c r="G104" s="3"/>
      <c r="H104" s="18"/>
      <c r="I104" s="4"/>
      <c r="J104" s="4"/>
      <c r="K104" s="1"/>
      <c r="L104" s="1"/>
      <c r="M104" s="1"/>
    </row>
    <row r="105" ht="18.0" customHeight="1">
      <c r="B105" s="1"/>
      <c r="C105" s="1"/>
      <c r="D105" s="6" t="s">
        <v>97</v>
      </c>
      <c r="E105" s="4"/>
      <c r="F105" s="3"/>
      <c r="G105" s="3"/>
      <c r="H105" s="18"/>
      <c r="I105" s="4"/>
      <c r="J105" s="4"/>
      <c r="K105" s="1"/>
      <c r="L105" s="1"/>
      <c r="M105" s="1"/>
    </row>
    <row r="106" ht="18.0" customHeight="1">
      <c r="B106" s="1"/>
      <c r="C106" s="1" t="s">
        <v>98</v>
      </c>
      <c r="D106" s="6"/>
      <c r="E106" s="4"/>
      <c r="F106" s="3"/>
      <c r="G106" s="3"/>
      <c r="H106" s="3"/>
      <c r="I106" s="4"/>
      <c r="J106" s="4"/>
      <c r="K106" s="1"/>
      <c r="L106" s="1"/>
      <c r="M106" s="1"/>
    </row>
    <row r="107" ht="18.0" customHeight="1">
      <c r="B107" s="1"/>
      <c r="C107" s="7"/>
      <c r="D107" s="6" t="s">
        <v>79</v>
      </c>
      <c r="E107" s="4"/>
      <c r="F107" s="3"/>
      <c r="G107" s="3"/>
      <c r="H107" s="3"/>
      <c r="I107" s="4"/>
      <c r="J107" s="4"/>
      <c r="K107" s="1"/>
      <c r="L107" s="1"/>
      <c r="M107" s="1"/>
    </row>
    <row r="108" ht="18.0" customHeight="1">
      <c r="B108" s="1"/>
      <c r="C108" s="1"/>
      <c r="D108" s="6" t="s">
        <v>99</v>
      </c>
      <c r="E108" s="4"/>
      <c r="F108" s="3"/>
      <c r="G108" s="3"/>
      <c r="H108" s="3"/>
      <c r="I108" s="4"/>
      <c r="J108" s="4"/>
      <c r="K108" s="1"/>
      <c r="L108" s="1"/>
      <c r="M108" s="1"/>
    </row>
    <row r="109" ht="18.0" customHeight="1">
      <c r="A109" s="4"/>
      <c r="B109" s="4"/>
      <c r="C109" s="4"/>
      <c r="D109" s="6" t="s">
        <v>81</v>
      </c>
      <c r="E109" s="4"/>
      <c r="F109" s="3"/>
      <c r="G109" s="3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"/>
      <c r="B110" s="4"/>
      <c r="C110" s="4"/>
      <c r="D110" s="6"/>
      <c r="E110" s="4" t="s">
        <v>100</v>
      </c>
      <c r="F110" s="3"/>
      <c r="G110" s="3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"/>
      <c r="B111" s="4"/>
      <c r="C111" s="4"/>
      <c r="D111" s="6"/>
      <c r="E111" s="4" t="s">
        <v>83</v>
      </c>
      <c r="F111" s="3"/>
      <c r="G111" s="3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B112" s="1"/>
      <c r="C112" s="1" t="s">
        <v>101</v>
      </c>
      <c r="D112" s="6"/>
      <c r="E112" s="4"/>
      <c r="F112" s="3"/>
      <c r="G112" s="3"/>
      <c r="H112" s="3"/>
      <c r="I112" s="4"/>
      <c r="J112" s="4"/>
      <c r="K112" s="1"/>
      <c r="L112" s="1"/>
      <c r="M112" s="1"/>
    </row>
    <row r="113" ht="18.0" customHeight="1">
      <c r="B113" s="2" t="s">
        <v>102</v>
      </c>
      <c r="C113" s="2"/>
      <c r="D113" s="2"/>
      <c r="E113" s="4"/>
      <c r="F113" s="3"/>
      <c r="G113" s="3"/>
      <c r="H113" s="3"/>
      <c r="I113" s="4"/>
      <c r="J113" s="4"/>
      <c r="K113" s="1"/>
      <c r="L113" s="1"/>
      <c r="M113" s="1"/>
    </row>
    <row r="114" ht="18.0" customHeight="1">
      <c r="B114" s="1"/>
      <c r="C114" s="1" t="s">
        <v>103</v>
      </c>
      <c r="D114" s="1"/>
      <c r="E114" s="1"/>
      <c r="F114" s="3"/>
      <c r="G114" s="3"/>
      <c r="H114" s="3"/>
      <c r="I114" s="4"/>
      <c r="J114" s="4"/>
      <c r="K114" s="1"/>
      <c r="L114" s="1"/>
      <c r="M114" s="1"/>
    </row>
    <row r="115" ht="18.0" customHeight="1">
      <c r="B115" s="1"/>
      <c r="C115" s="1" t="s">
        <v>104</v>
      </c>
      <c r="D115" s="6"/>
      <c r="E115" s="4"/>
      <c r="F115" s="3"/>
      <c r="G115" s="3"/>
      <c r="H115" s="3"/>
      <c r="I115" s="4"/>
      <c r="J115" s="4"/>
      <c r="K115" s="1"/>
      <c r="L115" s="1"/>
      <c r="M115" s="1"/>
    </row>
    <row r="116" ht="18.0" customHeight="1">
      <c r="B116" s="1"/>
      <c r="C116" s="1"/>
      <c r="D116" s="6" t="s">
        <v>79</v>
      </c>
      <c r="E116" s="4"/>
      <c r="F116" s="3"/>
      <c r="G116" s="3"/>
      <c r="H116" s="3"/>
      <c r="I116" s="4"/>
      <c r="J116" s="4"/>
      <c r="K116" s="1"/>
      <c r="L116" s="1"/>
      <c r="M116" s="1"/>
    </row>
    <row r="117" ht="18.0" customHeight="1">
      <c r="B117" s="1"/>
      <c r="C117" s="1"/>
      <c r="D117" s="6" t="s">
        <v>105</v>
      </c>
      <c r="E117" s="4"/>
      <c r="F117" s="3"/>
      <c r="G117" s="3"/>
      <c r="H117" s="3"/>
      <c r="I117" s="4"/>
      <c r="J117" s="4"/>
      <c r="K117" s="1"/>
      <c r="L117" s="1"/>
      <c r="M117" s="1"/>
    </row>
    <row r="118" ht="18.0" customHeight="1">
      <c r="A118" s="4"/>
      <c r="B118" s="4"/>
      <c r="C118" s="4"/>
      <c r="D118" s="6" t="s">
        <v>106</v>
      </c>
      <c r="E118" s="4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B119" s="1"/>
      <c r="C119" s="1" t="s">
        <v>107</v>
      </c>
      <c r="D119" s="6"/>
      <c r="E119" s="4"/>
      <c r="F119" s="3"/>
      <c r="G119" s="3"/>
      <c r="H119" s="3"/>
      <c r="I119" s="4"/>
      <c r="J119" s="4"/>
      <c r="K119" s="1"/>
      <c r="L119" s="1"/>
      <c r="M119" s="1"/>
    </row>
    <row r="120" ht="18.0" customHeight="1">
      <c r="B120" s="1"/>
      <c r="C120" s="1"/>
      <c r="D120" s="6" t="s">
        <v>108</v>
      </c>
      <c r="E120" s="4"/>
      <c r="F120" s="3"/>
      <c r="G120" s="3"/>
      <c r="H120" s="3"/>
      <c r="I120" s="4"/>
      <c r="J120" s="4"/>
      <c r="K120" s="1"/>
      <c r="L120" s="1"/>
      <c r="M120" s="1"/>
    </row>
    <row r="121" ht="18.0" customHeight="1">
      <c r="B121" s="1"/>
      <c r="C121" s="1"/>
      <c r="D121" s="6" t="s">
        <v>109</v>
      </c>
      <c r="E121" s="4"/>
      <c r="F121" s="3"/>
      <c r="G121" s="3"/>
      <c r="H121" s="3"/>
      <c r="I121" s="4"/>
      <c r="J121" s="4"/>
      <c r="K121" s="1"/>
      <c r="L121" s="1"/>
      <c r="M121" s="1"/>
    </row>
    <row r="122" ht="18.0" customHeight="1">
      <c r="B122" s="1"/>
      <c r="C122" s="1" t="s">
        <v>110</v>
      </c>
      <c r="D122" s="6"/>
      <c r="E122" s="4"/>
      <c r="F122" s="3"/>
      <c r="G122" s="3"/>
      <c r="H122" s="3"/>
      <c r="I122" s="4"/>
      <c r="J122" s="4"/>
      <c r="K122" s="1"/>
      <c r="L122" s="1"/>
      <c r="M122" s="1"/>
    </row>
    <row r="123" ht="18.0" customHeight="1">
      <c r="B123" s="1"/>
      <c r="C123" s="1"/>
      <c r="D123" s="1" t="s">
        <v>111</v>
      </c>
      <c r="E123" s="4"/>
      <c r="F123" s="3"/>
      <c r="G123" s="3"/>
      <c r="H123" s="3"/>
      <c r="I123" s="4"/>
      <c r="J123" s="4"/>
      <c r="K123" s="1"/>
      <c r="L123" s="1"/>
      <c r="M123" s="1"/>
    </row>
    <row r="124" ht="18.0" customHeight="1">
      <c r="B124" s="1"/>
      <c r="C124" s="1"/>
      <c r="D124" s="16" t="s">
        <v>112</v>
      </c>
      <c r="E124" s="1"/>
      <c r="F124" s="1"/>
      <c r="G124" s="1"/>
      <c r="H124" s="1"/>
      <c r="I124" s="1"/>
      <c r="J124" s="1"/>
      <c r="K124" s="1"/>
      <c r="L124" s="1"/>
      <c r="M124" s="1"/>
    </row>
    <row r="125" ht="18.0" customHeight="1">
      <c r="B125" s="1"/>
      <c r="C125" s="1"/>
      <c r="D125" s="6" t="s">
        <v>113</v>
      </c>
      <c r="E125" s="1"/>
      <c r="F125" s="1"/>
      <c r="G125" s="1"/>
      <c r="H125" s="1"/>
      <c r="I125" s="1"/>
      <c r="J125" s="1"/>
      <c r="K125" s="1"/>
      <c r="L125" s="1"/>
      <c r="M125" s="1"/>
    </row>
    <row r="126" ht="18.0" customHeight="1">
      <c r="B126" s="1"/>
      <c r="C126" s="1"/>
      <c r="D126" s="6" t="s">
        <v>69</v>
      </c>
      <c r="E126" s="4"/>
      <c r="F126" s="3"/>
      <c r="G126" s="3"/>
      <c r="H126" s="3"/>
      <c r="I126" s="4"/>
      <c r="J126" s="4"/>
      <c r="K126" s="1"/>
      <c r="L126" s="1"/>
      <c r="M126" s="1"/>
    </row>
    <row r="127" ht="18.0" customHeight="1">
      <c r="B127" s="1"/>
      <c r="C127" s="1"/>
      <c r="D127" s="6" t="s">
        <v>114</v>
      </c>
      <c r="E127" s="4"/>
      <c r="F127" s="3"/>
      <c r="G127" s="3"/>
      <c r="H127" s="3"/>
      <c r="I127" s="4"/>
      <c r="J127" s="4"/>
      <c r="K127" s="1"/>
      <c r="L127" s="1"/>
      <c r="M127" s="1"/>
    </row>
    <row r="128" ht="18.0" customHeight="1">
      <c r="B128" s="1"/>
      <c r="C128" s="1"/>
      <c r="D128" s="6" t="s">
        <v>115</v>
      </c>
      <c r="E128" s="4"/>
      <c r="F128" s="3"/>
      <c r="G128" s="3"/>
      <c r="H128" s="3"/>
      <c r="I128" s="4"/>
      <c r="J128" s="4"/>
      <c r="K128" s="1"/>
      <c r="L128" s="1"/>
      <c r="M128" s="1"/>
    </row>
    <row r="129" ht="43.5" customHeight="1">
      <c r="B129" s="1"/>
      <c r="C129" s="1"/>
      <c r="D129" s="19" t="s">
        <v>116</v>
      </c>
      <c r="H129" s="3"/>
      <c r="I129" s="4"/>
      <c r="J129" s="4"/>
      <c r="K129" s="1"/>
      <c r="L129" s="1"/>
      <c r="M129" s="1"/>
    </row>
    <row r="130" ht="18.0" customHeight="1">
      <c r="B130" s="1"/>
      <c r="C130" s="1" t="s">
        <v>117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ht="18.0" customHeight="1">
      <c r="B131" s="1"/>
      <c r="C131" s="1"/>
      <c r="D131" s="6" t="s">
        <v>79</v>
      </c>
      <c r="E131" s="1"/>
      <c r="F131" s="1"/>
      <c r="G131" s="1"/>
      <c r="H131" s="1"/>
      <c r="I131" s="1"/>
      <c r="J131" s="1"/>
      <c r="K131" s="1"/>
      <c r="L131" s="1"/>
      <c r="M131" s="1"/>
    </row>
    <row r="132" ht="18.0" customHeight="1">
      <c r="B132" s="1"/>
      <c r="C132" s="1"/>
      <c r="D132" s="6" t="s">
        <v>118</v>
      </c>
      <c r="E132" s="1"/>
      <c r="F132" s="1"/>
      <c r="G132" s="1"/>
      <c r="H132" s="18"/>
      <c r="I132" s="1"/>
      <c r="J132" s="1"/>
      <c r="K132" s="1"/>
      <c r="L132" s="1"/>
      <c r="M132" s="1"/>
    </row>
    <row r="133" ht="18.0" customHeight="1">
      <c r="B133" s="1"/>
      <c r="C133" s="1"/>
      <c r="D133" s="6" t="s">
        <v>119</v>
      </c>
      <c r="E133" s="1"/>
      <c r="F133" s="1"/>
      <c r="G133" s="1"/>
      <c r="H133" s="18"/>
      <c r="I133" s="1"/>
      <c r="J133" s="1"/>
      <c r="K133" s="1"/>
      <c r="L133" s="1"/>
      <c r="M133" s="1"/>
    </row>
    <row r="134" ht="18.0" customHeight="1">
      <c r="B134" s="1"/>
      <c r="C134" s="1"/>
      <c r="D134" s="1" t="s">
        <v>120</v>
      </c>
      <c r="E134" s="1"/>
      <c r="F134" s="1"/>
      <c r="G134" s="1"/>
      <c r="H134" s="18"/>
      <c r="I134" s="1"/>
      <c r="J134" s="1"/>
      <c r="K134" s="1"/>
      <c r="L134" s="1"/>
      <c r="M134" s="1"/>
    </row>
    <row r="135" ht="18.0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ht="18.0" customHeight="1">
      <c r="B136" s="20" t="s">
        <v>121</v>
      </c>
      <c r="C136" s="20"/>
      <c r="D136" s="20"/>
      <c r="E136" s="1"/>
      <c r="F136" s="1"/>
      <c r="G136" s="1"/>
      <c r="H136" s="1"/>
      <c r="I136" s="1"/>
      <c r="J136" s="1"/>
      <c r="K136" s="1"/>
      <c r="L136" s="1"/>
      <c r="M136" s="1"/>
    </row>
    <row r="137" ht="18.0" customHeight="1">
      <c r="B137" s="1"/>
      <c r="C137" s="6" t="s">
        <v>122</v>
      </c>
      <c r="D137" s="6"/>
      <c r="E137" s="1"/>
      <c r="F137" s="1"/>
      <c r="G137" s="1"/>
      <c r="H137" s="1"/>
      <c r="I137" s="1"/>
      <c r="J137" s="1"/>
      <c r="K137" s="1"/>
      <c r="L137" s="1"/>
      <c r="M137" s="1"/>
    </row>
    <row r="138" ht="18.0" customHeight="1">
      <c r="B138" s="1"/>
      <c r="C138" s="6"/>
      <c r="D138" s="6" t="s">
        <v>123</v>
      </c>
      <c r="E138" s="1"/>
      <c r="F138" s="1"/>
      <c r="G138" s="1"/>
      <c r="H138" s="1"/>
      <c r="I138" s="1"/>
      <c r="J138" s="1"/>
      <c r="K138" s="1"/>
      <c r="L138" s="1"/>
      <c r="M138" s="1"/>
    </row>
    <row r="139" ht="18.0" customHeight="1">
      <c r="B139" s="1"/>
      <c r="C139" s="6"/>
      <c r="D139" s="6" t="s">
        <v>124</v>
      </c>
      <c r="E139" s="1"/>
      <c r="F139" s="1"/>
      <c r="G139" s="1"/>
      <c r="H139" s="1"/>
      <c r="I139" s="1"/>
      <c r="J139" s="1"/>
      <c r="K139" s="1"/>
      <c r="L139" s="1"/>
      <c r="M139" s="1"/>
    </row>
    <row r="140" ht="18.0" customHeight="1">
      <c r="B140" s="1"/>
      <c r="C140" s="6"/>
      <c r="D140" s="21" t="s">
        <v>125</v>
      </c>
      <c r="E140" s="22"/>
      <c r="F140" s="1"/>
      <c r="G140" s="1"/>
      <c r="H140" s="1"/>
      <c r="I140" s="1"/>
      <c r="J140" s="1"/>
      <c r="K140" s="1"/>
      <c r="L140" s="1"/>
      <c r="M140" s="1"/>
    </row>
    <row r="141" ht="18.0" customHeight="1">
      <c r="B141" s="1"/>
      <c r="C141" s="6"/>
      <c r="D141" s="23" t="s">
        <v>126</v>
      </c>
      <c r="E141" s="24"/>
      <c r="F141" s="1"/>
      <c r="G141" s="1"/>
      <c r="H141" s="1"/>
      <c r="I141" s="1"/>
      <c r="J141" s="1"/>
      <c r="K141" s="1"/>
      <c r="L141" s="1"/>
      <c r="M141" s="1"/>
    </row>
    <row r="142" ht="18.0" customHeight="1">
      <c r="B142" s="1"/>
      <c r="C142" s="1" t="s">
        <v>127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ht="18.0" customHeight="1">
      <c r="B143" s="25" t="s">
        <v>128</v>
      </c>
      <c r="C143" s="26"/>
      <c r="D143" s="27"/>
      <c r="E143" s="1"/>
      <c r="F143" s="1"/>
      <c r="G143" s="1"/>
      <c r="H143" s="1"/>
      <c r="I143" s="1"/>
      <c r="J143" s="1"/>
      <c r="K143" s="1"/>
      <c r="L143" s="1"/>
      <c r="M143" s="1"/>
    </row>
    <row r="144" ht="18.0" customHeight="1">
      <c r="B144" s="1"/>
      <c r="C144" s="1" t="s">
        <v>129</v>
      </c>
      <c r="D144" s="6"/>
      <c r="E144" s="1"/>
      <c r="F144" s="1"/>
      <c r="G144" s="1"/>
      <c r="H144" s="1"/>
      <c r="I144" s="1"/>
      <c r="J144" s="1"/>
      <c r="K144" s="1"/>
      <c r="L144" s="1"/>
      <c r="M144" s="1"/>
    </row>
    <row r="145" ht="18.0" customHeight="1">
      <c r="B145" s="1"/>
      <c r="C145" s="1"/>
      <c r="D145" s="6" t="s">
        <v>130</v>
      </c>
      <c r="E145" s="1"/>
      <c r="F145" s="1"/>
      <c r="G145" s="1"/>
      <c r="H145" s="1"/>
      <c r="I145" s="1"/>
      <c r="J145" s="1"/>
      <c r="K145" s="1"/>
      <c r="L145" s="1"/>
      <c r="M145" s="1"/>
    </row>
    <row r="146" ht="18.0" customHeight="1">
      <c r="B146" s="1"/>
      <c r="C146" s="1" t="s">
        <v>131</v>
      </c>
      <c r="D146" s="6"/>
      <c r="E146" s="1"/>
      <c r="F146" s="1"/>
      <c r="G146" s="1"/>
      <c r="H146" s="1"/>
      <c r="I146" s="1"/>
      <c r="J146" s="1"/>
      <c r="K146" s="1"/>
      <c r="L146" s="1"/>
      <c r="M146" s="1"/>
    </row>
    <row r="147" ht="18.0" customHeight="1">
      <c r="B147" s="1"/>
      <c r="C147" s="1"/>
      <c r="D147" s="6" t="s">
        <v>132</v>
      </c>
      <c r="E147" s="1"/>
      <c r="F147" s="1"/>
      <c r="G147" s="1"/>
      <c r="H147" s="1"/>
      <c r="I147" s="1"/>
      <c r="J147" s="1"/>
      <c r="K147" s="1"/>
      <c r="L147" s="1"/>
      <c r="M147" s="1"/>
    </row>
    <row r="148" ht="18.0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ht="18.0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ht="18.0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ht="18.0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ht="18.0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ht="18.0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ht="18.0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ht="18.0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ht="18.0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ht="18.0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ht="18.0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ht="18.0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ht="18.0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ht="18.0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ht="18.0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ht="18.0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ht="18.0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18.0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18.0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ht="18.0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ht="18.0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ht="18.0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ht="18.0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ht="18.0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ht="18.0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ht="18.0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ht="18.0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ht="18.0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ht="18.0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ht="18.0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18.0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18.0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18.0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18.0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18.0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18.0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18.0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18.0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18.0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18.0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18.0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18.0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18.0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18.0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18.0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18.0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18.0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18.0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18.0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18.0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ht="18.0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ht="18.0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ht="18.0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ht="18.0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ht="18.0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ht="18.0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ht="18.0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ht="18.0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ht="18.0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ht="18.0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ht="18.0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ht="18.0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ht="18.0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ht="18.0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ht="18.0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ht="18.0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ht="18.0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ht="18.0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ht="18.0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ht="18.0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ht="18.0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ht="18.0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ht="18.0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ht="18.0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ht="18.0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ht="18.0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ht="18.0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ht="18.0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ht="18.0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ht="18.0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ht="18.0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ht="18.0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ht="18.0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ht="18.0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ht="18.0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ht="18.0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ht="18.0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ht="18.0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ht="18.0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ht="18.0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ht="18.0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ht="18.0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ht="18.0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ht="18.0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ht="18.0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ht="18.0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ht="18.0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ht="18.0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ht="18.0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ht="18.0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ht="18.0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ht="18.0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ht="18.0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ht="18.0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ht="18.0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ht="18.0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ht="18.0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ht="18.0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ht="18.0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ht="18.0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ht="18.0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ht="18.0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ht="18.0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ht="18.0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ht="18.0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ht="18.0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ht="18.0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ht="18.0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ht="18.0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ht="18.0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ht="18.0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ht="18.0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ht="18.0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ht="18.0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ht="18.0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ht="18.0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ht="18.0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ht="18.0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ht="18.0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ht="18.0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ht="18.0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ht="18.0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ht="18.0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ht="18.0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ht="18.0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ht="18.0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ht="18.0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ht="18.0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ht="18.0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ht="18.0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ht="18.0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ht="18.0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ht="18.0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ht="18.0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ht="18.0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ht="18.0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ht="18.0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ht="18.0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ht="18.0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ht="18.0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ht="18.0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ht="18.0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ht="18.0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ht="18.0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ht="18.0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ht="18.0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ht="18.0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ht="18.0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ht="18.0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ht="18.0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ht="18.0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ht="18.0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ht="18.0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ht="18.0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ht="18.0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ht="18.0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ht="18.0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ht="18.0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ht="18.0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ht="18.0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ht="18.0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ht="18.0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ht="18.0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ht="18.0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ht="18.0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ht="18.0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ht="18.0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ht="18.0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ht="18.0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ht="18.0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ht="18.0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ht="18.0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ht="18.0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ht="18.0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ht="18.0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ht="18.0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ht="18.0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ht="18.0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ht="18.0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ht="18.0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ht="18.0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ht="18.0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ht="18.0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ht="18.0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ht="18.0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ht="18.0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ht="18.0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ht="18.0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ht="18.0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ht="18.0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ht="18.0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ht="18.0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ht="18.0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ht="18.0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ht="18.0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ht="18.0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ht="18.0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ht="18.0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ht="18.0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ht="18.0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ht="18.0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ht="18.0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ht="18.0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ht="18.0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ht="18.0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ht="18.0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ht="18.0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ht="18.0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ht="18.0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ht="18.0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ht="18.0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ht="18.0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ht="18.0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ht="18.0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ht="18.0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ht="18.0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ht="18.0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ht="18.0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ht="18.0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ht="18.0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ht="18.0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ht="18.0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ht="18.0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ht="18.0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ht="18.0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ht="18.0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ht="18.0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ht="18.0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ht="18.0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ht="18.0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ht="18.0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ht="18.0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ht="18.0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ht="18.0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ht="18.0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ht="18.0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ht="18.0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ht="18.0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ht="18.0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ht="18.0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ht="18.0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ht="18.0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ht="18.0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ht="18.0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ht="18.0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ht="18.0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ht="18.0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ht="18.0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ht="18.0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ht="18.0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ht="18.0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ht="18.0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ht="18.0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ht="18.0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ht="18.0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ht="18.0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ht="18.0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ht="18.0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ht="18.0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ht="18.0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ht="18.0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ht="18.0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ht="18.0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ht="18.0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ht="18.0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ht="18.0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ht="18.0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ht="18.0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ht="18.0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ht="18.0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ht="18.0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ht="18.0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ht="18.0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ht="18.0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ht="18.0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ht="18.0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ht="18.0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ht="18.0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ht="18.0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ht="18.0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ht="18.0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ht="18.0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ht="18.0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ht="18.0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ht="18.0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ht="18.0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ht="18.0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ht="18.0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ht="18.0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ht="18.0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ht="18.0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ht="18.0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ht="18.0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ht="18.0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ht="18.0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ht="18.0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ht="18.0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ht="18.0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ht="18.0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ht="18.0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ht="18.0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ht="18.0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ht="18.0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ht="18.0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ht="18.0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ht="18.0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ht="18.0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ht="18.0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ht="18.0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ht="18.0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ht="18.0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ht="18.0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ht="18.0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ht="18.0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ht="18.0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ht="18.0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ht="18.0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ht="18.0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ht="18.0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ht="18.0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ht="18.0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ht="18.0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ht="18.0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ht="18.0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ht="18.0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ht="18.0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ht="18.0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ht="18.0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ht="18.0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ht="18.0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ht="18.0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ht="18.0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ht="18.0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ht="18.0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ht="18.0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ht="18.0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ht="18.0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ht="18.0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ht="18.0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ht="18.0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ht="18.0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ht="18.0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ht="18.0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ht="18.0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ht="18.0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ht="18.0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ht="18.0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ht="18.0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ht="18.0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ht="18.0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ht="18.0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ht="18.0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ht="18.0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ht="18.0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ht="18.0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ht="18.0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ht="18.0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ht="18.0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ht="18.0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ht="18.0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ht="18.0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ht="18.0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ht="18.0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ht="18.0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ht="18.0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ht="18.0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ht="18.0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ht="18.0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ht="18.0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ht="18.0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ht="18.0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ht="18.0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ht="18.0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ht="18.0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ht="18.0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ht="18.0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ht="18.0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ht="18.0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ht="18.0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ht="18.0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ht="18.0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ht="18.0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ht="18.0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ht="18.0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ht="18.0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ht="18.0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ht="18.0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ht="18.0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ht="18.0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ht="18.0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ht="18.0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ht="18.0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ht="18.0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ht="18.0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ht="18.0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ht="18.0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ht="18.0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ht="18.0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ht="18.0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ht="18.0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ht="18.0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ht="18.0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ht="18.0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ht="18.0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ht="18.0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ht="18.0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ht="18.0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ht="18.0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ht="18.0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ht="18.0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ht="18.0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ht="18.0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ht="18.0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ht="18.0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ht="18.0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ht="18.0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ht="18.0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ht="18.0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ht="18.0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ht="18.0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ht="18.0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ht="18.0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ht="18.0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ht="18.0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ht="18.0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ht="18.0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ht="18.0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ht="18.0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ht="18.0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ht="18.0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ht="18.0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ht="18.0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ht="18.0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ht="18.0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ht="18.0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ht="18.0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ht="18.0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ht="18.0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ht="18.0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ht="18.0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ht="18.0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ht="18.0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ht="18.0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ht="18.0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ht="18.0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ht="18.0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ht="18.0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ht="18.0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ht="18.0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ht="18.0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ht="18.0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ht="18.0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ht="18.0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ht="18.0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ht="18.0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ht="18.0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ht="18.0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ht="18.0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ht="18.0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ht="18.0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ht="18.0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ht="18.0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ht="18.0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ht="18.0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ht="18.0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ht="18.0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ht="18.0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ht="18.0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ht="18.0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ht="18.0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ht="18.0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ht="18.0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ht="18.0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ht="18.0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ht="18.0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ht="18.0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ht="18.0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ht="18.0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ht="18.0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ht="18.0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ht="18.0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ht="18.0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ht="18.0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ht="18.0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ht="18.0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ht="18.0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ht="18.0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ht="18.0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ht="18.0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ht="18.0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ht="18.0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ht="18.0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ht="18.0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ht="18.0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ht="18.0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ht="18.0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ht="18.0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ht="18.0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ht="18.0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ht="18.0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ht="18.0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ht="18.0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ht="18.0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ht="18.0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ht="18.0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ht="18.0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ht="18.0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ht="18.0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ht="18.0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ht="18.0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ht="18.0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ht="18.0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ht="18.0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ht="18.0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ht="18.0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ht="18.0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ht="18.0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ht="18.0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ht="18.0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ht="18.0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ht="18.0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ht="18.0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ht="18.0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ht="18.0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ht="18.0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ht="18.0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ht="18.0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ht="18.0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ht="18.0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ht="18.0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ht="18.0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ht="18.0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ht="18.0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ht="18.0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ht="18.0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ht="18.0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ht="18.0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ht="18.0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ht="18.0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ht="18.0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ht="18.0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ht="18.0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ht="18.0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ht="18.0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ht="18.0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ht="18.0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ht="18.0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ht="18.0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ht="18.0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ht="18.0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ht="18.0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ht="18.0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ht="18.0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ht="18.0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ht="18.0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ht="18.0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ht="18.0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ht="18.0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ht="18.0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ht="18.0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ht="18.0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ht="18.0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ht="18.0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ht="18.0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ht="18.0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ht="18.0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ht="18.0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ht="18.0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ht="18.0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ht="18.0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ht="18.0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ht="18.0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ht="18.0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ht="18.0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ht="18.0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ht="18.0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ht="18.0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ht="18.0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ht="18.0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ht="18.0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ht="18.0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ht="18.0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ht="18.0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ht="18.0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ht="18.0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ht="18.0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ht="18.0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ht="18.0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ht="18.0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ht="18.0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ht="18.0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ht="18.0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ht="18.0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ht="18.0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ht="18.0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ht="18.0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ht="18.0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ht="18.0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ht="18.0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ht="18.0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ht="18.0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ht="18.0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ht="18.0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ht="18.0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ht="18.0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ht="18.0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ht="18.0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ht="18.0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ht="18.0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ht="18.0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ht="18.0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ht="18.0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ht="18.0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ht="18.0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ht="18.0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ht="18.0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ht="18.0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ht="18.0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ht="18.0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ht="18.0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ht="18.0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ht="18.0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ht="18.0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ht="18.0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ht="18.0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ht="18.0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ht="18.0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ht="18.0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ht="18.0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ht="18.0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ht="18.0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ht="18.0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ht="18.0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ht="18.0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ht="18.0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ht="18.0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ht="18.0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ht="18.0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ht="18.0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ht="18.0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ht="18.0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ht="18.0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ht="18.0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ht="18.0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ht="18.0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ht="18.0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ht="18.0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ht="18.0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ht="18.0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ht="18.0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ht="18.0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ht="18.0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ht="18.0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ht="18.0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ht="18.0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ht="18.0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ht="18.0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ht="18.0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ht="18.0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ht="18.0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ht="18.0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ht="18.0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ht="18.0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ht="18.0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ht="18.0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ht="18.0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ht="18.0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ht="18.0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ht="18.0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ht="18.0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ht="18.0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ht="18.0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ht="18.0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ht="18.0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ht="18.0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ht="18.0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ht="18.0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ht="18.0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ht="18.0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ht="18.0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ht="18.0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ht="18.0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ht="18.0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ht="18.0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ht="18.0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ht="18.0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ht="18.0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ht="18.0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ht="18.0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ht="18.0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ht="18.0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ht="18.0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ht="18.0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ht="18.0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ht="18.0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ht="18.0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ht="18.0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ht="18.0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ht="18.0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ht="18.0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ht="18.0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ht="18.0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ht="18.0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ht="18.0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ht="18.0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ht="18.0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ht="18.0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ht="18.0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ht="18.0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ht="18.0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ht="18.0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ht="18.0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ht="18.0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ht="18.0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ht="18.0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ht="18.0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ht="18.0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ht="18.0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ht="18.0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ht="18.0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ht="18.0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ht="18.0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ht="18.0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ht="18.0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ht="18.0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ht="18.0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ht="18.0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ht="18.0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ht="18.0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ht="18.0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ht="18.0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ht="18.0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ht="18.0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ht="18.0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ht="18.0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ht="18.0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ht="18.0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ht="18.0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ht="18.0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ht="18.0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ht="18.0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ht="18.0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ht="18.0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ht="18.0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ht="18.0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ht="18.0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ht="18.0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ht="18.0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ht="18.0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ht="18.0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ht="18.0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ht="18.0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ht="18.0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ht="18.0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ht="18.0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ht="18.0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ht="18.0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ht="18.0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ht="18.0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ht="18.0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ht="18.0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ht="18.0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ht="18.0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ht="18.0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ht="18.0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ht="18.0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ht="18.0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ht="18.0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ht="18.0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ht="18.0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ht="18.0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ht="18.0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ht="18.0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ht="18.0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ht="18.0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ht="18.0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ht="18.0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ht="18.0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ht="18.0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ht="18.0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ht="18.0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ht="18.0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ht="18.0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ht="18.0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ht="18.0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ht="18.0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ht="18.0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ht="18.0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ht="18.0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ht="18.0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ht="18.0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ht="18.0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ht="18.0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ht="18.0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ht="18.0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ht="18.0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ht="18.0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ht="18.0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ht="18.0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ht="18.0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ht="18.0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ht="18.0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ht="18.0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ht="18.0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ht="18.0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ht="18.0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ht="18.0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ht="18.0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ht="18.0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ht="18.0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ht="18.0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ht="18.0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ht="18.0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ht="18.0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ht="18.0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ht="18.0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ht="18.0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ht="18.0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ht="18.0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ht="18.0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ht="18.0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ht="18.0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ht="18.0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ht="18.0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</sheetData>
  <mergeCells count="2">
    <mergeCell ref="D129:G129"/>
    <mergeCell ref="B143:D14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42.57"/>
    <col customWidth="1" min="3" max="3" width="51.43"/>
    <col customWidth="1" min="4" max="4" width="21.0"/>
    <col customWidth="1" min="5" max="5" width="53.57"/>
    <col customWidth="1" min="6" max="6" width="14.0"/>
    <col customWidth="1" min="7" max="7" width="23.86"/>
    <col customWidth="1" min="8" max="8" width="22.57"/>
    <col customWidth="1" min="10" max="10" width="14.71"/>
  </cols>
  <sheetData>
    <row r="1">
      <c r="A1" s="28" t="s">
        <v>133</v>
      </c>
      <c r="B1" s="28"/>
      <c r="C1" s="28"/>
      <c r="D1" s="28"/>
      <c r="E1" s="28"/>
      <c r="F1" s="28"/>
      <c r="G1" s="28"/>
      <c r="H1" s="28"/>
      <c r="I1" s="28"/>
      <c r="K1" s="28"/>
    </row>
    <row r="2">
      <c r="A2" s="29" t="s">
        <v>134</v>
      </c>
      <c r="B2" s="29" t="s">
        <v>135</v>
      </c>
      <c r="C2" s="29" t="s">
        <v>136</v>
      </c>
      <c r="D2" s="29" t="s">
        <v>137</v>
      </c>
      <c r="E2" s="29" t="s">
        <v>138</v>
      </c>
      <c r="F2" s="29" t="s">
        <v>139</v>
      </c>
      <c r="G2" s="29" t="s">
        <v>140</v>
      </c>
      <c r="H2" s="29" t="s">
        <v>141</v>
      </c>
      <c r="I2" s="29" t="s">
        <v>137</v>
      </c>
      <c r="J2" s="29" t="s">
        <v>142</v>
      </c>
      <c r="K2" s="29" t="s">
        <v>143</v>
      </c>
      <c r="L2" s="29" t="s">
        <v>144</v>
      </c>
      <c r="M2" s="29" t="s">
        <v>145</v>
      </c>
      <c r="N2" s="29" t="s">
        <v>146</v>
      </c>
      <c r="O2" s="29" t="s">
        <v>147</v>
      </c>
      <c r="P2" s="29" t="s">
        <v>148</v>
      </c>
      <c r="Q2" s="29" t="s">
        <v>149</v>
      </c>
      <c r="R2" s="29" t="s">
        <v>150</v>
      </c>
    </row>
    <row r="3">
      <c r="A3" s="30" t="s">
        <v>151</v>
      </c>
      <c r="B3" s="31" t="str">
        <f>"SELECT COUNT(*) FROM "&amp;$A3&amp;";"</f>
        <v>SELECT COUNT(*) FROM WARDROBE_INFO;</v>
      </c>
      <c r="C3" s="31" t="str">
        <f t="shared" ref="C3:C9" si="1">"SELECT COUNT(*) FROM "&amp;$A3&amp;" "&amp;$D3&amp;";"</f>
        <v>SELECT COUNT(*) FROM WARDROBE_INFO WHERE CATEGORY_CD = '1';</v>
      </c>
      <c r="D3" s="32" t="s">
        <v>152</v>
      </c>
      <c r="E3" s="31" t="str">
        <f t="shared" ref="E3:E9" si="2">G3&amp;" FROM "&amp;A3&amp;F3&amp;" "&amp;H3&amp;" "&amp;I3&amp;";"</f>
        <v>SELECT YEAR,COUNT(INFO_NUMBER) FROM WARDROBE_INFO_TMP1 GROUP BY YEAR WHERE CATEGORY_CD = '1';</v>
      </c>
      <c r="F3" s="30" t="s">
        <v>153</v>
      </c>
      <c r="G3" s="30" t="s">
        <v>154</v>
      </c>
      <c r="H3" s="30" t="s">
        <v>155</v>
      </c>
      <c r="I3" s="33" t="s">
        <v>152</v>
      </c>
      <c r="J3" s="1" t="str">
        <f t="shared" ref="J3:J9" si="3">"SELECT COUNT(*) FROM "&amp;A3&amp;" "&amp;I3</f>
        <v>SELECT COUNT(*) FROM WARDROBE_INFO WHERE CATEGORY_CD = '1'</v>
      </c>
      <c r="K3" s="34">
        <v>1.6321345E7</v>
      </c>
      <c r="L3" s="35">
        <f>sum(K3:K4)</f>
        <v>27844908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30" t="s">
        <v>151</v>
      </c>
      <c r="C4" s="31" t="str">
        <f t="shared" si="1"/>
        <v>SELECT COUNT(*) FROM WARDROBE_INFO WHERE CATEGORY_CD != '1' or CATEOGRY IS NULL;;</v>
      </c>
      <c r="D4" s="32" t="s">
        <v>156</v>
      </c>
      <c r="E4" s="31" t="str">
        <f t="shared" si="2"/>
        <v>SELECT YEAR,COUNT(INFO_NUMBER) FROM WARDROBE_INFO_TMP2 GROUP BY YEAR WHERE CATEGORY_CD != '1' or CATEOGRY IS NULL;;</v>
      </c>
      <c r="F4" s="30" t="s">
        <v>157</v>
      </c>
      <c r="G4" s="30" t="s">
        <v>154</v>
      </c>
      <c r="H4" s="30" t="s">
        <v>155</v>
      </c>
      <c r="I4" s="33" t="s">
        <v>156</v>
      </c>
      <c r="J4" s="1" t="str">
        <f t="shared" si="3"/>
        <v>SELECT COUNT(*) FROM WARDROBE_INFO WHERE CATEGORY_CD != '1' or CATEOGRY IS NULL;</v>
      </c>
      <c r="K4" s="34">
        <v>1.1523563E7</v>
      </c>
      <c r="L4" s="1" t="b">
        <f>IF(L3=VLOOKUP(A4,'出力結果'!$A$2:$B$16,2,FALSE),TRUE,FALSE)</f>
        <v>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36" t="s">
        <v>158</v>
      </c>
      <c r="B5" s="31" t="str">
        <f>"SELECT COUNT(*) FROM "&amp;$A5&amp;";"</f>
        <v>SELECT COUNT(*) FROM WEATHER_INFO;</v>
      </c>
      <c r="C5" s="31" t="str">
        <f t="shared" si="1"/>
        <v>SELECT COUNT(*) FROM WEATHER_INFO ;</v>
      </c>
      <c r="D5" s="31"/>
      <c r="E5" s="31" t="str">
        <f t="shared" si="2"/>
        <v>SELECT YEAR,COUNT(WEATHER_CD) FROM WEATHER_INFO_TMP1 GROUP BY HUMIDITY ;</v>
      </c>
      <c r="F5" s="36" t="s">
        <v>153</v>
      </c>
      <c r="G5" s="36" t="s">
        <v>159</v>
      </c>
      <c r="H5" s="36" t="s">
        <v>160</v>
      </c>
      <c r="I5" s="37"/>
      <c r="J5" s="1" t="str">
        <f t="shared" si="3"/>
        <v>SELECT COUNT(*) FROM WEATHER_INFO </v>
      </c>
      <c r="K5" s="38">
        <v>1.43534432E8</v>
      </c>
      <c r="L5" s="35">
        <f>sum(K5:K7)</f>
        <v>199132999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36" t="s">
        <v>158</v>
      </c>
      <c r="C6" s="31" t="str">
        <f t="shared" si="1"/>
        <v>SELECT COUNT(*) FROM WEATHER_INFO ;</v>
      </c>
      <c r="D6" s="31"/>
      <c r="E6" s="31" t="str">
        <f t="shared" si="2"/>
        <v>SELECT YEAR,COUNT(WEATHER_CD) FROM WEATHER_INFO_TMP2 GROUP BY HUMIDITY ;</v>
      </c>
      <c r="F6" s="36" t="s">
        <v>157</v>
      </c>
      <c r="G6" s="36" t="s">
        <v>159</v>
      </c>
      <c r="H6" s="36" t="s">
        <v>160</v>
      </c>
      <c r="I6" s="37"/>
      <c r="J6" s="1" t="str">
        <f t="shared" si="3"/>
        <v>SELECT COUNT(*) FROM WEATHER_INFO </v>
      </c>
      <c r="K6" s="38">
        <v>4244242.0</v>
      </c>
      <c r="L6" s="1" t="b">
        <f>IF(L5=VLOOKUP(A6,'出力結果'!$A$2:$B$16,2,FALSE),TRUE,FALSE)</f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36" t="s">
        <v>158</v>
      </c>
      <c r="C7" s="31" t="str">
        <f t="shared" si="1"/>
        <v>SELECT COUNT(*) FROM WEATHER_INFO ;</v>
      </c>
      <c r="D7" s="31"/>
      <c r="E7" s="31" t="str">
        <f t="shared" si="2"/>
        <v>SELECT YEAR,COUNT(WEATHER_CD) FROM WEATHER_INFO_TMP3 GROUP BY HUMIDITY ;</v>
      </c>
      <c r="F7" s="36" t="s">
        <v>161</v>
      </c>
      <c r="G7" s="36" t="s">
        <v>159</v>
      </c>
      <c r="H7" s="36" t="s">
        <v>160</v>
      </c>
      <c r="I7" s="37"/>
      <c r="J7" s="1" t="str">
        <f t="shared" si="3"/>
        <v>SELECT COUNT(*) FROM WEATHER_INFO </v>
      </c>
      <c r="K7" s="38">
        <v>5.1354325E7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38" t="s">
        <v>162</v>
      </c>
      <c r="B8" s="31" t="str">
        <f>"SELECT COUNT(*) FROM "&amp;$A8&amp;";"</f>
        <v>SELECT COUNT(*) FROM USER_INFO;</v>
      </c>
      <c r="C8" s="31" t="str">
        <f t="shared" si="1"/>
        <v>SELECT COUNT(*) FROM USER_INFO WHERE BIRTH_DATE &lt; '2000/09/30';</v>
      </c>
      <c r="D8" s="32" t="s">
        <v>163</v>
      </c>
      <c r="E8" s="31" t="str">
        <f t="shared" si="2"/>
        <v>SELECT YEAR,COUNT(INFO_NUMBER) FROM USER_INFO_TMP1 GROUP BY YEAR WHERE BIRTH_DATE &lt; '2000/09/30';</v>
      </c>
      <c r="F8" s="30" t="s">
        <v>153</v>
      </c>
      <c r="G8" s="30" t="s">
        <v>154</v>
      </c>
      <c r="H8" s="30" t="s">
        <v>155</v>
      </c>
      <c r="I8" s="33" t="s">
        <v>163</v>
      </c>
      <c r="J8" s="1" t="str">
        <f t="shared" si="3"/>
        <v>SELECT COUNT(*) FROM USER_INFO WHERE BIRTH_DATE &lt; '2000/09/30'</v>
      </c>
      <c r="K8" s="38">
        <v>4234214.0</v>
      </c>
      <c r="L8" s="35">
        <f>sum(K8:K9)</f>
        <v>5666356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38" t="s">
        <v>162</v>
      </c>
      <c r="C9" s="31" t="str">
        <f t="shared" si="1"/>
        <v>SELECT COUNT(*) FROM USER_INFO WHERE BIRTH_DATE &gt;= '2000/09/30';</v>
      </c>
      <c r="D9" s="32" t="s">
        <v>164</v>
      </c>
      <c r="E9" s="31" t="str">
        <f t="shared" si="2"/>
        <v>SELECT YEAR,COUNT(INFO_NUMBER) FROM USER_INFO_TMP2 GROUP BY YEAR WHERE BIRTH_DATE &gt;= '2000/09/30';</v>
      </c>
      <c r="F9" s="30" t="s">
        <v>157</v>
      </c>
      <c r="G9" s="30" t="s">
        <v>154</v>
      </c>
      <c r="H9" s="30" t="s">
        <v>155</v>
      </c>
      <c r="I9" s="33" t="s">
        <v>164</v>
      </c>
      <c r="J9" s="1" t="str">
        <f t="shared" si="3"/>
        <v>SELECT COUNT(*) FROM USER_INFO WHERE BIRTH_DATE &gt;= '2000/09/30'</v>
      </c>
      <c r="K9" s="38">
        <v>1432142.0</v>
      </c>
      <c r="L9" s="1" t="b">
        <f>IF(L8=VLOOKUP(A9,'出力結果'!$A$2:$B$16,2,FALSE),TRUE,FALSE)</f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28" t="s">
        <v>165</v>
      </c>
      <c r="B10" s="39" t="str">
        <f t="shared" ref="B10:B12" si="4">"SELECT COUNT(*) FROM "&amp;$A10&amp;";"</f>
        <v>SELECT COUNT(*) FROM CONSULT_PARTY_INFO;</v>
      </c>
      <c r="C10" s="40"/>
      <c r="D10" s="40"/>
    </row>
    <row r="11">
      <c r="A11" s="28" t="s">
        <v>166</v>
      </c>
      <c r="B11" s="39" t="str">
        <f t="shared" si="4"/>
        <v>SELECT COUNT(*) FROM CC_Q_INFO;</v>
      </c>
      <c r="C11" s="40"/>
      <c r="D11" s="40"/>
    </row>
    <row r="12">
      <c r="A12" s="28" t="s">
        <v>167</v>
      </c>
      <c r="B12" s="39" t="str">
        <f t="shared" si="4"/>
        <v>SELECT COUNT(*) FROM CC_A_INFO;</v>
      </c>
      <c r="C12" s="40"/>
      <c r="D12" s="40"/>
    </row>
    <row r="13">
      <c r="C13" s="40"/>
      <c r="D13" s="40"/>
    </row>
    <row r="14">
      <c r="C14" s="40"/>
      <c r="D14" s="40"/>
    </row>
    <row r="15">
      <c r="C15" s="40"/>
      <c r="D15" s="40"/>
    </row>
    <row r="16">
      <c r="C16" s="40"/>
      <c r="D16" s="40"/>
    </row>
    <row r="17">
      <c r="C17" s="40"/>
      <c r="D17" s="40"/>
    </row>
  </sheetData>
  <mergeCells count="3">
    <mergeCell ref="B3:B4"/>
    <mergeCell ref="B5:B7"/>
    <mergeCell ref="B8:B9"/>
  </mergeCells>
  <conditionalFormatting sqref="D3:D9 I3:I9">
    <cfRule type="containsBlanks" dxfId="0" priority="1">
      <formula>LEN(TRIM(D3))=0</formula>
    </cfRule>
  </conditionalFormatting>
  <conditionalFormatting sqref="L3:L9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75"/>
  <cols>
    <col customWidth="1" min="1" max="1" width="23.43"/>
    <col customWidth="1" min="2" max="2" width="8.86"/>
    <col customWidth="1" min="3" max="3" width="42.57"/>
    <col customWidth="1" min="4" max="4" width="51.43"/>
    <col customWidth="1" min="5" max="5" width="21.0"/>
    <col customWidth="1" min="6" max="6" width="14.0"/>
    <col customWidth="1" min="8" max="8" width="14.0"/>
    <col customWidth="1" min="9" max="9" width="48.0"/>
    <col customWidth="1" min="10" max="10" width="30.29"/>
    <col customWidth="1" min="11" max="13" width="13.71"/>
    <col customWidth="1" min="14" max="14" width="51.14"/>
    <col customWidth="1" min="15" max="15" width="41.14"/>
    <col customWidth="1" min="16" max="16" width="31.86"/>
    <col customWidth="1" min="17" max="17" width="69.86"/>
    <col customWidth="1" min="18" max="19" width="48.29"/>
    <col customWidth="1" min="20" max="22" width="19.14"/>
  </cols>
  <sheetData>
    <row r="1">
      <c r="A1" s="41" t="str">
        <f>"WARDROBE_AP"</f>
        <v>WARDROBE_AP</v>
      </c>
      <c r="B1" s="38" t="s">
        <v>168</v>
      </c>
      <c r="C1" s="28"/>
      <c r="D1" s="28"/>
      <c r="E1" s="28"/>
      <c r="F1" s="28"/>
      <c r="H1" s="28"/>
      <c r="I1" s="28"/>
      <c r="J1" s="28"/>
      <c r="K1" s="28"/>
      <c r="L1" s="28"/>
      <c r="M1" s="28"/>
      <c r="N1" s="28"/>
      <c r="T1" s="39"/>
      <c r="U1" s="39"/>
      <c r="V1" s="39"/>
      <c r="W1" s="39"/>
    </row>
    <row r="2">
      <c r="A2" s="42" t="s">
        <v>169</v>
      </c>
      <c r="B2" s="43" t="s">
        <v>170</v>
      </c>
      <c r="C2" s="28"/>
      <c r="D2" s="28"/>
      <c r="E2" s="28"/>
      <c r="F2" s="28"/>
      <c r="H2" s="28"/>
      <c r="I2" s="28"/>
      <c r="J2" s="28"/>
      <c r="K2" s="28"/>
      <c r="L2" s="28"/>
      <c r="M2" s="28"/>
      <c r="N2" s="28"/>
      <c r="T2" s="39"/>
      <c r="U2" s="39"/>
      <c r="V2" s="39"/>
      <c r="W2" s="39"/>
    </row>
    <row r="3">
      <c r="A3" s="41" t="str">
        <f>"index/"&amp;$A$1</f>
        <v>index/WARDROBE_AP</v>
      </c>
      <c r="B3" s="43" t="s">
        <v>171</v>
      </c>
      <c r="C3" s="28"/>
      <c r="D3" s="28"/>
      <c r="E3" s="28"/>
      <c r="F3" s="28"/>
      <c r="H3" s="28"/>
      <c r="I3" s="28"/>
      <c r="J3" s="28"/>
      <c r="K3" s="28"/>
      <c r="L3" s="28"/>
      <c r="M3" s="28"/>
      <c r="N3" s="28"/>
      <c r="T3" s="39"/>
      <c r="U3" s="39"/>
      <c r="V3" s="39"/>
      <c r="W3" s="39"/>
    </row>
    <row r="4">
      <c r="A4" s="41" t="s">
        <v>172</v>
      </c>
      <c r="B4" s="43" t="s">
        <v>173</v>
      </c>
      <c r="C4" s="28"/>
      <c r="D4" s="28"/>
      <c r="E4" s="28"/>
      <c r="F4" s="28"/>
      <c r="H4" s="28"/>
      <c r="I4" s="28"/>
      <c r="J4" s="28"/>
      <c r="K4" s="28"/>
      <c r="L4" s="28"/>
      <c r="M4" s="28"/>
      <c r="N4" s="28"/>
      <c r="T4" s="39"/>
      <c r="U4" s="39"/>
      <c r="V4" s="39"/>
      <c r="W4" s="39"/>
    </row>
    <row r="5">
      <c r="A5" s="44" t="str">
        <f>A2&amp;"/"&amp;A4</f>
        <v>/backup_nfs/work/20200828_export/taihi</v>
      </c>
      <c r="B5" s="43" t="s">
        <v>174</v>
      </c>
      <c r="C5" s="28" t="s">
        <v>133</v>
      </c>
      <c r="D5" s="28"/>
      <c r="E5" s="28"/>
      <c r="F5" s="28"/>
      <c r="H5" s="28"/>
      <c r="I5" s="28"/>
      <c r="J5" s="28"/>
      <c r="K5" s="28"/>
      <c r="L5" s="28"/>
      <c r="M5" s="28"/>
      <c r="N5" s="28"/>
      <c r="T5" s="39"/>
      <c r="U5" s="39"/>
      <c r="V5" s="39"/>
      <c r="W5" s="39"/>
    </row>
    <row r="6">
      <c r="A6" s="45" t="s">
        <v>134</v>
      </c>
      <c r="B6" s="29" t="s">
        <v>140</v>
      </c>
      <c r="C6" s="29" t="s">
        <v>135</v>
      </c>
      <c r="D6" s="29" t="s">
        <v>136</v>
      </c>
      <c r="E6" s="29" t="s">
        <v>137</v>
      </c>
      <c r="F6" s="46" t="s">
        <v>175</v>
      </c>
      <c r="G6" s="46" t="s">
        <v>144</v>
      </c>
      <c r="H6" s="29" t="s">
        <v>139</v>
      </c>
      <c r="I6" s="29" t="s">
        <v>176</v>
      </c>
      <c r="J6" s="29" t="s">
        <v>177</v>
      </c>
      <c r="K6" s="46" t="s">
        <v>178</v>
      </c>
      <c r="L6" s="46" t="s">
        <v>179</v>
      </c>
      <c r="M6" s="46" t="s">
        <v>144</v>
      </c>
      <c r="N6" s="29" t="s">
        <v>180</v>
      </c>
      <c r="O6" s="29" t="s">
        <v>181</v>
      </c>
      <c r="P6" s="47" t="s">
        <v>146</v>
      </c>
      <c r="Q6" s="47" t="s">
        <v>147</v>
      </c>
      <c r="R6" s="47" t="s">
        <v>148</v>
      </c>
      <c r="S6" s="47"/>
      <c r="T6" s="46" t="s">
        <v>182</v>
      </c>
      <c r="U6" s="46" t="s">
        <v>183</v>
      </c>
      <c r="V6" s="48" t="s">
        <v>149</v>
      </c>
      <c r="W6" s="48" t="s">
        <v>150</v>
      </c>
    </row>
    <row r="7">
      <c r="A7" s="49" t="s">
        <v>151</v>
      </c>
      <c r="B7" s="50" t="str">
        <f t="shared" ref="B7:B16" si="1">"SELECT COUNT(*) "</f>
        <v>SELECT COUNT(*) </v>
      </c>
      <c r="C7" s="31" t="str">
        <f>$B7&amp;"FROM "&amp;$A7&amp;";"</f>
        <v>SELECT COUNT(*) FROM WARDROBE_INFO;</v>
      </c>
      <c r="D7" s="31" t="str">
        <f t="shared" ref="D7:D13" si="2">$B7&amp;"FROM "&amp;$A7&amp;" "&amp;$E7&amp;";"</f>
        <v>SELECT COUNT(*) FROM WARDROBE_INFO WHERE CATEGORY_CD = '1';</v>
      </c>
      <c r="E7" s="32" t="s">
        <v>152</v>
      </c>
      <c r="F7" s="30">
        <v>1.6321345E7</v>
      </c>
      <c r="G7" s="1">
        <f>sum(F7:F8)</f>
        <v>27844908</v>
      </c>
      <c r="H7" s="30" t="s">
        <v>153</v>
      </c>
      <c r="I7" s="49" t="str">
        <f t="shared" ref="I7:I13" si="3">"INSERT INTO """&amp;$A$1&amp;"""."""&amp;$A7&amp;$H7&amp;""" SELECT * FROM "&amp;$A7&amp;" "&amp;$E7&amp;";"</f>
        <v>INSERT INTO "WARDROBE_AP"."WARDROBE_INFO_TMP1" SELECT * FROM WARDROBE_INFO WHERE CATEGORY_CD = '1';</v>
      </c>
      <c r="J7" s="31" t="str">
        <f t="shared" ref="J7:J13" si="4">$B7&amp;"FROM "&amp;$A7&amp;$H7&amp;";"</f>
        <v>SELECT COUNT(*) FROM WARDROBE_INFO_TMP1;</v>
      </c>
      <c r="K7" s="30">
        <v>1.6321345E7</v>
      </c>
      <c r="L7" s="1" t="b">
        <f t="shared" ref="L7:L13" si="5">IF(ISBLANK($K7),FALSE,IF($F7=K7,TRUE,$F7-K7))</f>
        <v>1</v>
      </c>
      <c r="M7" s="1">
        <f>sum(K7:K8)</f>
        <v>27844908</v>
      </c>
      <c r="N7" s="49" t="str">
        <f t="shared" ref="N7:N13" si="6">"EXPORT """&amp;$A$1&amp;"""."""&amp;$A7&amp;$H7&amp;""" AS CSV INTO '"&amp;$A$2&amp;"' WITH REPLACE;"</f>
        <v>EXPORT "WARDROBE_AP"."WARDROBE_INFO_TMP1" AS CSV INTO '/backup_nfs/work/20200828_export' WITH REPLACE;</v>
      </c>
      <c r="O7" s="49" t="str">
        <f>"EXPORT """&amp;$A$1&amp;"""."""&amp;$A7&amp;$H7&amp;""", """&amp;$A$1&amp;"""."""&amp;$A8&amp;$H8&amp;""", """&amp;$A$1&amp;"""."""&amp;$A9&amp;$H9&amp;""", """&amp;$A$1&amp;"""."""&amp;$A10&amp;$H10&amp;""", """&amp;$A$1&amp;"""."""&amp;$A11&amp;$H11&amp;""", """&amp;$A$1&amp;"""."""&amp;$A12&amp;$H12&amp;""", """&amp;$A$1&amp;"""."""&amp;$A13&amp;$H13&amp;""" AS CSV INTO '"&amp;$A$2&amp;"' WITH REPLACE THREAD 7;"</f>
        <v>EXPORT "WARDROBE_AP"."WARDROBE_INFO_TMP1", "WARDROBE_AP"."WARDROBE_INFO_TMP2", "WARDROBE_AP"."WEATHER_INFO_TMP1", "WARDROBE_AP"."WEATHER_INFO_TMP2", "WARDROBE_AP"."WEATHER_INFO_TMP3", "WARDROBE_AP"."USER_INFO_TMP1", "WARDROBE_AP"."USER_INFO_TMP2" AS CSV INTO '/backup_nfs/work/20200828_export' WITH REPLACE THREAD 7;</v>
      </c>
      <c r="P7" s="44" t="str">
        <f>"cat $TARGETDIR/"&amp;$A$3&amp;"/"&amp;LEFT($A7,2)&amp;"/"&amp;$A7&amp;"_TMP*"&amp;"/data.csv"&amp;"&gt; $TARGETDIR/"&amp;$A7&amp;"_allRecord.csv"</f>
        <v>cat $TARGETDIR/index/WARDROBE_AP/WA/WARDROBE_INFO_TMP*/data.csv&gt; $TARGETDIR/WARDROBE_INFO_allRecord.csv</v>
      </c>
      <c r="Q7" s="44" t="str">
        <f>"mkdir -p "&amp;$A$5&amp;"/"&amp;$A$3&amp;"/"&amp;LEFT($A7,2)&amp;"/"&amp;$A7&amp;"; mv "&amp;$A7&amp;"_allRecord.csv "&amp;$A$5&amp;"/"&amp;$A$3&amp;"/"&amp;LEFT($A7,2)&amp;"/"&amp;$A7&amp;"/data.csv"</f>
        <v>mkdir -p /backup_nfs/work/20200828_export/taihi/index/WARDROBE_AP/WA/WARDROBE_INFO; mv WARDROBE_INFO_allRecord.csv /backup_nfs/work/20200828_export/taihi/index/WARDROBE_AP/WA/WARDROBE_INFO/data.csv</v>
      </c>
      <c r="R7" s="51" t="str">
        <f>"awk 'END {print NR}' "&amp;$A$5&amp;"/"&amp;$A$3&amp;"/"&amp;LEFT($A7,2)&amp;"/"&amp;$A7&amp;"/data.csv"&amp;"&gt;linesResult.txt 2&gt;&amp;1"</f>
        <v>awk 'END {print NR}' /backup_nfs/work/20200828_export/taihi/index/WARDROBE_AP/WA/WARDROBE_INFO/data.csv&gt;linesResult.txt 2&gt;&amp;1</v>
      </c>
      <c r="S7" s="51" t="str">
        <f>"wc -l "&amp;$A$5&amp;"/"&amp;$A$3&amp;"/"&amp;LEFT($A7,2)&amp;"/"&amp;$A7&amp;"/data.csv"&amp;"&gt;linesResult.txt 2&gt;&amp;1"</f>
        <v>wc -l /backup_nfs/work/20200828_export/taihi/index/WARDROBE_AP/WA/WARDROBE_INFO/data.csv&gt;linesResult.txt 2&gt;&amp;1</v>
      </c>
      <c r="T7" s="30">
        <v>1.6321345E7</v>
      </c>
      <c r="U7" s="1" t="b">
        <f t="shared" ref="U7:U13" si="7">IF(ISBLANK($T7),FALSE,IF($K7=T7,TRUE,$K7-T7))</f>
        <v>1</v>
      </c>
      <c r="V7" s="44" t="str">
        <f t="shared" ref="V7:V13" si="8">"TRUNCATE TABLE "&amp;$A7&amp;$H7&amp;";"</f>
        <v>TRUNCATE TABLE WARDROBE_INFO_TMP1;</v>
      </c>
      <c r="W7" s="44" t="str">
        <f t="shared" ref="W7:W13" si="9">"DROP TABLE "&amp;$A7&amp;$H7&amp;";"</f>
        <v>DROP TABLE WARDROBE_INFO_TMP1;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>
      <c r="A8" s="49" t="s">
        <v>151</v>
      </c>
      <c r="B8" s="50" t="str">
        <f t="shared" si="1"/>
        <v>SELECT COUNT(*) </v>
      </c>
      <c r="D8" s="31" t="str">
        <f t="shared" si="2"/>
        <v>SELECT COUNT(*) FROM WARDROBE_INFO WHERE CATEGORY_CD != '1' or CATEOGRY IS NULL;;</v>
      </c>
      <c r="E8" s="32" t="s">
        <v>156</v>
      </c>
      <c r="F8" s="30">
        <v>1.1523563E7</v>
      </c>
      <c r="G8" s="1" t="b">
        <f>IF(G7=VLOOKUP($A8,'出力結果'!$A$2:$B$16,2,FALSE),TRUE,G7-VLOOKUP($A8,'出力結果'!$A$2:$B$16,2,FALSE))</f>
        <v>1</v>
      </c>
      <c r="H8" s="30" t="s">
        <v>157</v>
      </c>
      <c r="I8" s="49" t="str">
        <f t="shared" si="3"/>
        <v>INSERT INTO "WARDROBE_AP"."WARDROBE_INFO_TMP2" SELECT * FROM WARDROBE_INFO WHERE CATEGORY_CD != '1' or CATEOGRY IS NULL;;</v>
      </c>
      <c r="J8" s="31" t="str">
        <f t="shared" si="4"/>
        <v>SELECT COUNT(*) FROM WARDROBE_INFO_TMP2;</v>
      </c>
      <c r="K8" s="30">
        <v>1.1523563E7</v>
      </c>
      <c r="L8" s="1" t="b">
        <f t="shared" si="5"/>
        <v>1</v>
      </c>
      <c r="M8" s="35">
        <f>IF(M7=VLOOKUP($A8,'出力結果'!$A$2:$C$16,3,FALSE),TRUE,M7-VLOOKUP($A8,'出力結果'!$A$2:$C$16,3,FALSE))</f>
        <v>6</v>
      </c>
      <c r="N8" s="49" t="str">
        <f t="shared" si="6"/>
        <v>EXPORT "WARDROBE_AP"."WARDROBE_INFO_TMP2" AS CSV INTO '/backup_nfs/work/20200828_export' WITH REPLACE;</v>
      </c>
      <c r="P8" s="40"/>
      <c r="Q8" s="40"/>
      <c r="R8" s="40"/>
      <c r="S8" s="40"/>
      <c r="T8" s="30">
        <v>1.1523563E7</v>
      </c>
      <c r="U8" s="1" t="b">
        <f t="shared" si="7"/>
        <v>1</v>
      </c>
      <c r="V8" s="44" t="str">
        <f t="shared" si="8"/>
        <v>TRUNCATE TABLE WARDROBE_INFO_TMP2;</v>
      </c>
      <c r="W8" s="44" t="str">
        <f t="shared" si="9"/>
        <v>DROP TABLE WARDROBE_INFO_TMP2;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A9" s="52" t="s">
        <v>158</v>
      </c>
      <c r="B9" s="50" t="str">
        <f t="shared" si="1"/>
        <v>SELECT COUNT(*) </v>
      </c>
      <c r="C9" s="31" t="str">
        <f>$B9&amp;"FROM "&amp;$A9&amp;";"</f>
        <v>SELECT COUNT(*) FROM WEATHER_INFO;</v>
      </c>
      <c r="D9" s="31" t="str">
        <f t="shared" si="2"/>
        <v>SELECT COUNT(*) FROM WEATHER_INFO ;</v>
      </c>
      <c r="E9" s="31"/>
      <c r="F9" s="36">
        <v>1.43534432E8</v>
      </c>
      <c r="G9" s="35">
        <f>sum(F9:F11)</f>
        <v>199132999</v>
      </c>
      <c r="H9" s="36" t="s">
        <v>153</v>
      </c>
      <c r="I9" s="49" t="str">
        <f t="shared" si="3"/>
        <v>INSERT INTO "WARDROBE_AP"."WEATHER_INFO_TMP1" SELECT * FROM WEATHER_INFO ;</v>
      </c>
      <c r="J9" s="31" t="str">
        <f t="shared" si="4"/>
        <v>SELECT COUNT(*) FROM WEATHER_INFO_TMP1;</v>
      </c>
      <c r="K9" s="36">
        <v>1.43534432E8</v>
      </c>
      <c r="L9" s="1" t="b">
        <f t="shared" si="5"/>
        <v>1</v>
      </c>
      <c r="M9" s="35">
        <f>sum(K9:K11)</f>
        <v>199132999</v>
      </c>
      <c r="N9" s="49" t="str">
        <f t="shared" si="6"/>
        <v>EXPORT "WARDROBE_AP"."WEATHER_INFO_TMP1" AS CSV INTO '/backup_nfs/work/20200828_export' WITH REPLACE;</v>
      </c>
      <c r="P9" s="44" t="str">
        <f>"cat $TARGETDIR/"&amp;$A$3&amp;"/"&amp;LEFT($A9,2)&amp;"/"&amp;$A9&amp;"_TMP*"&amp;"/data.csv"&amp;"&gt; $TARGETDIR/"&amp;$A9&amp;"_allRecord.csv"</f>
        <v>cat $TARGETDIR/index/WARDROBE_AP/WE/WEATHER_INFO_TMP*/data.csv&gt; $TARGETDIR/WEATHER_INFO_allRecord.csv</v>
      </c>
      <c r="Q9" s="44" t="str">
        <f>"mkdir -p "&amp;$A$5&amp;"/"&amp;$A$3&amp;"/"&amp;LEFT($A9,2)&amp;"/"&amp;$A9&amp;"; mv "&amp;$A9&amp;"_allRecord.csv "&amp;$A$5&amp;"/"&amp;$A$3&amp;"/"&amp;LEFT($A9,2)&amp;"/"&amp;$A9&amp;"/data.csv"</f>
        <v>mkdir -p /backup_nfs/work/20200828_export/taihi/index/WARDROBE_AP/WE/WEATHER_INFO; mv WEATHER_INFO_allRecord.csv /backup_nfs/work/20200828_export/taihi/index/WARDROBE_AP/WE/WEATHER_INFO/data.csv</v>
      </c>
      <c r="R9" s="44" t="str">
        <f>"awk 'END {print NR}' "&amp;$A$5&amp;"/"&amp;$A$3&amp;"/"&amp;LEFT($A9,2)&amp;"/"&amp;$A9&amp;"/data.csv"&amp;"&gt;&gt;linesResult.txt 2&gt;&amp;1"</f>
        <v>awk 'END {print NR}' /backup_nfs/work/20200828_export/taihi/index/WARDROBE_AP/WE/WEATHER_INFO/data.csv&gt;&gt;linesResult.txt 2&gt;&amp;1</v>
      </c>
      <c r="S9" s="31" t="str">
        <f>"wc -l "&amp;$A$5&amp;"/"&amp;$A$3&amp;"/"&amp;LEFT($A9,2)&amp;"/"&amp;$A9&amp;"/data.csv"&amp;"&gt;&gt;linesResult.txt 2&gt;&amp;1"</f>
        <v>wc -l /backup_nfs/work/20200828_export/taihi/index/WARDROBE_AP/WE/WEATHER_INFO/data.csv&gt;&gt;linesResult.txt 2&gt;&amp;1</v>
      </c>
      <c r="T9" s="36">
        <v>1.43534432E8</v>
      </c>
      <c r="U9" s="1" t="b">
        <f t="shared" si="7"/>
        <v>1</v>
      </c>
      <c r="V9" s="44" t="str">
        <f t="shared" si="8"/>
        <v>TRUNCATE TABLE WEATHER_INFO_TMP1;</v>
      </c>
      <c r="W9" s="44" t="str">
        <f t="shared" si="9"/>
        <v>DROP TABLE WEATHER_INFO_TMP1;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A10" s="52" t="s">
        <v>158</v>
      </c>
      <c r="B10" s="50" t="str">
        <f t="shared" si="1"/>
        <v>SELECT COUNT(*) </v>
      </c>
      <c r="D10" s="31" t="str">
        <f t="shared" si="2"/>
        <v>SELECT COUNT(*) FROM WEATHER_INFO ;</v>
      </c>
      <c r="E10" s="31"/>
      <c r="F10" s="36">
        <v>4244242.0</v>
      </c>
      <c r="G10" s="1" t="b">
        <f>IF(G9=VLOOKUP($A10,'出力結果'!$A$2:$B$16,2,FALSE),TRUE,G9-VLOOKUP($A10,'出力結果'!$A$2:$B$16,2,FALSE))</f>
        <v>1</v>
      </c>
      <c r="H10" s="36" t="s">
        <v>157</v>
      </c>
      <c r="I10" s="49" t="str">
        <f t="shared" si="3"/>
        <v>INSERT INTO "WARDROBE_AP"."WEATHER_INFO_TMP2" SELECT * FROM WEATHER_INFO ;</v>
      </c>
      <c r="J10" s="31" t="str">
        <f t="shared" si="4"/>
        <v>SELECT COUNT(*) FROM WEATHER_INFO_TMP2;</v>
      </c>
      <c r="K10" s="36">
        <v>4244242.0</v>
      </c>
      <c r="L10" s="1" t="b">
        <f t="shared" si="5"/>
        <v>1</v>
      </c>
      <c r="M10" s="35">
        <f>IF(M9=VLOOKUP($A10,'出力結果'!$A$2:$C$16,3,FALSE),TRUE,M9-VLOOKUP($A10,'出力結果'!$A$2:$C$16,3,FALSE))</f>
        <v>-2</v>
      </c>
      <c r="N10" s="49" t="str">
        <f t="shared" si="6"/>
        <v>EXPORT "WARDROBE_AP"."WEATHER_INFO_TMP2" AS CSV INTO '/backup_nfs/work/20200828_export' WITH REPLACE;</v>
      </c>
      <c r="P10" s="40"/>
      <c r="Q10" s="40"/>
      <c r="R10" s="40"/>
      <c r="S10" s="40"/>
      <c r="T10" s="36">
        <v>4244242.0</v>
      </c>
      <c r="U10" s="1" t="b">
        <f t="shared" si="7"/>
        <v>1</v>
      </c>
      <c r="V10" s="44" t="str">
        <f t="shared" si="8"/>
        <v>TRUNCATE TABLE WEATHER_INFO_TMP2;</v>
      </c>
      <c r="W10" s="44" t="str">
        <f t="shared" si="9"/>
        <v>DROP TABLE WEATHER_INFO_TMP2;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A11" s="52" t="s">
        <v>158</v>
      </c>
      <c r="B11" s="50" t="str">
        <f t="shared" si="1"/>
        <v>SELECT COUNT(*) </v>
      </c>
      <c r="D11" s="31" t="str">
        <f t="shared" si="2"/>
        <v>SELECT COUNT(*) FROM WEATHER_INFO ;</v>
      </c>
      <c r="E11" s="31"/>
      <c r="F11" s="36">
        <v>5.1354325E7</v>
      </c>
      <c r="G11" s="1"/>
      <c r="H11" s="36" t="s">
        <v>161</v>
      </c>
      <c r="I11" s="49" t="str">
        <f t="shared" si="3"/>
        <v>INSERT INTO "WARDROBE_AP"."WEATHER_INFO_TMP3" SELECT * FROM WEATHER_INFO ;</v>
      </c>
      <c r="J11" s="31" t="str">
        <f t="shared" si="4"/>
        <v>SELECT COUNT(*) FROM WEATHER_INFO_TMP3;</v>
      </c>
      <c r="K11" s="36">
        <v>5.1354325E7</v>
      </c>
      <c r="L11" s="1" t="b">
        <f t="shared" si="5"/>
        <v>1</v>
      </c>
      <c r="M11" s="36"/>
      <c r="N11" s="49" t="str">
        <f t="shared" si="6"/>
        <v>EXPORT "WARDROBE_AP"."WEATHER_INFO_TMP3" AS CSV INTO '/backup_nfs/work/20200828_export' WITH REPLACE;</v>
      </c>
      <c r="P11" s="40"/>
      <c r="Q11" s="40"/>
      <c r="R11" s="40"/>
      <c r="S11" s="40"/>
      <c r="T11" s="36">
        <v>5.1354325E7</v>
      </c>
      <c r="U11" s="1" t="b">
        <f t="shared" si="7"/>
        <v>1</v>
      </c>
      <c r="V11" s="44" t="str">
        <f t="shared" si="8"/>
        <v>TRUNCATE TABLE WEATHER_INFO_TMP3;</v>
      </c>
      <c r="W11" s="44" t="str">
        <f t="shared" si="9"/>
        <v>DROP TABLE WEATHER_INFO_TMP3;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A12" s="41" t="s">
        <v>162</v>
      </c>
      <c r="B12" s="50" t="str">
        <f t="shared" si="1"/>
        <v>SELECT COUNT(*) </v>
      </c>
      <c r="C12" s="31" t="str">
        <f>$B12&amp;"FROM "&amp;$A12&amp;";"</f>
        <v>SELECT COUNT(*) FROM USER_INFO;</v>
      </c>
      <c r="D12" s="31" t="str">
        <f t="shared" si="2"/>
        <v>SELECT COUNT(*) FROM USER_INFO WHERE BIRTH_DATE &lt; '2000/09/30';</v>
      </c>
      <c r="E12" s="32" t="s">
        <v>163</v>
      </c>
      <c r="F12" s="30">
        <v>4234214.0</v>
      </c>
      <c r="G12" s="35">
        <f>sum(F12:F13)</f>
        <v>5666356</v>
      </c>
      <c r="H12" s="30" t="s">
        <v>153</v>
      </c>
      <c r="I12" s="49" t="str">
        <f t="shared" si="3"/>
        <v>INSERT INTO "WARDROBE_AP"."USER_INFO_TMP1" SELECT * FROM USER_INFO WHERE BIRTH_DATE &lt; '2000/09/30';</v>
      </c>
      <c r="J12" s="31" t="str">
        <f t="shared" si="4"/>
        <v>SELECT COUNT(*) FROM USER_INFO_TMP1;</v>
      </c>
      <c r="K12" s="30">
        <v>4234214.0</v>
      </c>
      <c r="L12" s="1" t="b">
        <f t="shared" si="5"/>
        <v>1</v>
      </c>
      <c r="M12" s="35">
        <f>sum(K12:K13)</f>
        <v>5666356</v>
      </c>
      <c r="N12" s="49" t="str">
        <f t="shared" si="6"/>
        <v>EXPORT "WARDROBE_AP"."USER_INFO_TMP1" AS CSV INTO '/backup_nfs/work/20200828_export' WITH REPLACE;</v>
      </c>
      <c r="P12" s="44" t="str">
        <f>"cat $TARGETDIR/"&amp;$A$3&amp;"/"&amp;LEFT($A12,2)&amp;"/"&amp;$A12&amp;"_TMP*"&amp;"/data.csv"&amp;"&gt; $TARGETDIR/"&amp;$A12&amp;"_allRecord.csv"</f>
        <v>cat $TARGETDIR/index/WARDROBE_AP/US/USER_INFO_TMP*/data.csv&gt; $TARGETDIR/USER_INFO_allRecord.csv</v>
      </c>
      <c r="Q12" s="44" t="str">
        <f>"mkdir -p "&amp;$A$5&amp;"/"&amp;$A$3&amp;"/"&amp;LEFT($A12,2)&amp;"/"&amp;$A12&amp;"; mv "&amp;$A12&amp;"_allRecord.csv "&amp;$A$5&amp;"/"&amp;$A$3&amp;"/"&amp;LEFT($A12,2)&amp;"/"&amp;$A12&amp;"/data.csv"</f>
        <v>mkdir -p /backup_nfs/work/20200828_export/taihi/index/WARDROBE_AP/US/USER_INFO; mv USER_INFO_allRecord.csv /backup_nfs/work/20200828_export/taihi/index/WARDROBE_AP/US/USER_INFO/data.csv</v>
      </c>
      <c r="R12" s="44" t="str">
        <f>"awk 'END {print NR}' "&amp;$A$5&amp;"/"&amp;$A$3&amp;"/"&amp;LEFT($A12,2)&amp;"/"&amp;$A12&amp;"/data.csv"&amp;"&gt;&gt;linesResult.txt 2&gt;&amp;1"</f>
        <v>awk 'END {print NR}' /backup_nfs/work/20200828_export/taihi/index/WARDROBE_AP/US/USER_INFO/data.csv&gt;&gt;linesResult.txt 2&gt;&amp;1</v>
      </c>
      <c r="S12" s="31" t="str">
        <f>"wc -l "&amp;$A$5&amp;"/"&amp;$A$3&amp;"/"&amp;LEFT($A12,2)&amp;"/"&amp;$A12&amp;"/data.csv"&amp;"&gt;&gt;linesResult.txt 2&gt;&amp;1"</f>
        <v>wc -l /backup_nfs/work/20200828_export/taihi/index/WARDROBE_AP/US/USER_INFO/data.csv&gt;&gt;linesResult.txt 2&gt;&amp;1</v>
      </c>
      <c r="T12" s="30">
        <v>4234214.0</v>
      </c>
      <c r="U12" s="1" t="b">
        <f t="shared" si="7"/>
        <v>1</v>
      </c>
      <c r="V12" s="44" t="str">
        <f t="shared" si="8"/>
        <v>TRUNCATE TABLE USER_INFO_TMP1;</v>
      </c>
      <c r="W12" s="44" t="str">
        <f t="shared" si="9"/>
        <v>DROP TABLE USER_INFO_TMP1;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41" t="s">
        <v>162</v>
      </c>
      <c r="B13" s="50" t="str">
        <f t="shared" si="1"/>
        <v>SELECT COUNT(*) </v>
      </c>
      <c r="D13" s="31" t="str">
        <f t="shared" si="2"/>
        <v>SELECT COUNT(*) FROM USER_INFO WHERE BIRTH_DATE &gt;= '2000/09/30';</v>
      </c>
      <c r="E13" s="32" t="s">
        <v>164</v>
      </c>
      <c r="F13" s="30">
        <v>1432142.0</v>
      </c>
      <c r="G13" s="1" t="b">
        <f>IF(G12=VLOOKUP($A13,'出力結果'!$A$2:$B$16,2,FALSE),TRUE,G12-VLOOKUP($A13,'出力結果'!$A$2:$B$16,2,FALSE))</f>
        <v>1</v>
      </c>
      <c r="H13" s="30" t="s">
        <v>157</v>
      </c>
      <c r="I13" s="49" t="str">
        <f t="shared" si="3"/>
        <v>INSERT INTO "WARDROBE_AP"."USER_INFO_TMP2" SELECT * FROM USER_INFO WHERE BIRTH_DATE &gt;= '2000/09/30';</v>
      </c>
      <c r="J13" s="31" t="str">
        <f t="shared" si="4"/>
        <v>SELECT COUNT(*) FROM USER_INFO_TMP2;</v>
      </c>
      <c r="K13" s="30">
        <v>1432142.0</v>
      </c>
      <c r="L13" s="1" t="b">
        <f t="shared" si="5"/>
        <v>1</v>
      </c>
      <c r="M13" s="35">
        <f>IF(M12=VLOOKUP($A13,'出力結果'!$A$2:$C$16,3,FALSE),TRUE,M12-VLOOKUP($A13,'出力結果'!$A$2:$C$16,3,FALSE))</f>
        <v>22</v>
      </c>
      <c r="N13" s="49" t="str">
        <f t="shared" si="6"/>
        <v>EXPORT "WARDROBE_AP"."USER_INFO_TMP2" AS CSV INTO '/backup_nfs/work/20200828_export' WITH REPLACE;</v>
      </c>
      <c r="P13" s="40"/>
      <c r="Q13" s="40"/>
      <c r="R13" s="40"/>
      <c r="S13" s="40"/>
      <c r="T13" s="30">
        <v>1432142.0</v>
      </c>
      <c r="U13" s="1" t="b">
        <f t="shared" si="7"/>
        <v>1</v>
      </c>
      <c r="V13" s="44" t="str">
        <f t="shared" si="8"/>
        <v>TRUNCATE TABLE USER_INFO_TMP2;</v>
      </c>
      <c r="W13" s="44" t="str">
        <f t="shared" si="9"/>
        <v>DROP TABLE USER_INFO_TMP2;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A14" s="41" t="s">
        <v>165</v>
      </c>
      <c r="B14" s="50" t="str">
        <f t="shared" si="1"/>
        <v>SELECT COUNT(*) </v>
      </c>
      <c r="C14" s="39" t="str">
        <f t="shared" ref="C14:C16" si="10">$B14&amp;"FROM "&amp;$A14&amp;";"</f>
        <v>SELECT COUNT(*) FROM CONSULT_PARTY_INFO;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O14" s="40"/>
      <c r="P14" s="40"/>
      <c r="Q14" s="44" t="str">
        <f t="shared" ref="Q14:Q16" si="11">"mkdir -p "&amp;$A$5&amp;"/"&amp;$A$3&amp;"/"&amp;LEFT($A14,2)&amp;"/"&amp;$A14&amp;"; mv "&amp;$A14&amp;"_allRecord.csv "&amp;$A$5&amp;"/"&amp;$A$3&amp;"/"&amp;LEFT($A14,2)&amp;"/"&amp;$A14&amp;"/data.csv"</f>
        <v>mkdir -p /backup_nfs/work/20200828_export/taihi/index/WARDROBE_AP/CO/CONSULT_PARTY_INFO; mv CONSULT_PARTY_INFO_allRecord.csv /backup_nfs/work/20200828_export/taihi/index/WARDROBE_AP/CO/CONSULT_PARTY_INFO/data.csv</v>
      </c>
      <c r="R14" s="44" t="str">
        <f t="shared" ref="R14:R16" si="12">"awk 'END {print NR}' "&amp;$A$5&amp;"/"&amp;$A$3&amp;"/"&amp;LEFT($A14,2)&amp;"/"&amp;$A14&amp;"/data.csv"&amp;"&gt;&gt;linesResult.txt 2&gt;&amp;1"</f>
        <v>awk 'END {print NR}' /backup_nfs/work/20200828_export/taihi/index/WARDROBE_AP/CO/CONSULT_PARTY_INFO/data.csv&gt;&gt;linesResult.txt 2&gt;&amp;1</v>
      </c>
      <c r="S14" s="31" t="str">
        <f t="shared" ref="S14:S16" si="13">"wc -l "&amp;$A$5&amp;"/"&amp;$A$3&amp;"/"&amp;LEFT($A14,2)&amp;"/"&amp;$A14&amp;"/data.csv"&amp;"&gt;&gt;linesResult.txt 2&gt;&amp;1"</f>
        <v>wc -l /backup_nfs/work/20200828_export/taihi/index/WARDROBE_AP/CO/CONSULT_PARTY_INFO/data.csv&gt;&gt;linesResult.txt 2&gt;&amp;1</v>
      </c>
      <c r="T14" s="40"/>
      <c r="U14" s="40"/>
      <c r="V14" s="40"/>
      <c r="W14" s="40"/>
    </row>
    <row r="15">
      <c r="A15" s="41" t="s">
        <v>166</v>
      </c>
      <c r="B15" s="50" t="str">
        <f t="shared" si="1"/>
        <v>SELECT COUNT(*) </v>
      </c>
      <c r="C15" s="39" t="str">
        <f t="shared" si="10"/>
        <v>SELECT COUNT(*) FROM CC_Q_INFO;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O15" s="40"/>
      <c r="P15" s="40"/>
      <c r="Q15" s="44" t="str">
        <f t="shared" si="11"/>
        <v>mkdir -p /backup_nfs/work/20200828_export/taihi/index/WARDROBE_AP/CC/CC_Q_INFO; mv CC_Q_INFO_allRecord.csv /backup_nfs/work/20200828_export/taihi/index/WARDROBE_AP/CC/CC_Q_INFO/data.csv</v>
      </c>
      <c r="R15" s="44" t="str">
        <f t="shared" si="12"/>
        <v>awk 'END {print NR}' /backup_nfs/work/20200828_export/taihi/index/WARDROBE_AP/CC/CC_Q_INFO/data.csv&gt;&gt;linesResult.txt 2&gt;&amp;1</v>
      </c>
      <c r="S15" s="31" t="str">
        <f t="shared" si="13"/>
        <v>wc -l /backup_nfs/work/20200828_export/taihi/index/WARDROBE_AP/CC/CC_Q_INFO/data.csv&gt;&gt;linesResult.txt 2&gt;&amp;1</v>
      </c>
      <c r="T15" s="40"/>
      <c r="U15" s="40"/>
      <c r="V15" s="40"/>
      <c r="W15" s="40"/>
    </row>
    <row r="16">
      <c r="A16" s="41" t="s">
        <v>167</v>
      </c>
      <c r="B16" s="50" t="str">
        <f t="shared" si="1"/>
        <v>SELECT COUNT(*) </v>
      </c>
      <c r="C16" s="39" t="str">
        <f t="shared" si="10"/>
        <v>SELECT COUNT(*) FROM CC_A_INFO;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O16" s="40"/>
      <c r="P16" s="40"/>
      <c r="Q16" s="44" t="str">
        <f t="shared" si="11"/>
        <v>mkdir -p /backup_nfs/work/20200828_export/taihi/index/WARDROBE_AP/CC/CC_A_INFO; mv CC_A_INFO_allRecord.csv /backup_nfs/work/20200828_export/taihi/index/WARDROBE_AP/CC/CC_A_INFO/data.csv</v>
      </c>
      <c r="R16" s="44" t="str">
        <f t="shared" si="12"/>
        <v>awk 'END {print NR}' /backup_nfs/work/20200828_export/taihi/index/WARDROBE_AP/CC/CC_A_INFO/data.csv&gt;&gt;linesResult.txt 2&gt;&amp;1</v>
      </c>
      <c r="S16" s="31" t="str">
        <f t="shared" si="13"/>
        <v>wc -l /backup_nfs/work/20200828_export/taihi/index/WARDROBE_AP/CC/CC_A_INFO/data.csv&gt;&gt;linesResult.txt 2&gt;&amp;1</v>
      </c>
      <c r="T16" s="40"/>
      <c r="U16" s="40"/>
      <c r="V16" s="40"/>
      <c r="W16" s="40"/>
    </row>
    <row r="17">
      <c r="A17" s="44"/>
      <c r="D17" s="40"/>
      <c r="E17" s="40"/>
      <c r="F17" s="40"/>
      <c r="G17" s="40"/>
      <c r="H17" s="40"/>
      <c r="I17" s="40"/>
      <c r="J17" s="40"/>
      <c r="K17" s="40"/>
      <c r="L17" s="40"/>
      <c r="M17" s="40"/>
      <c r="T17" s="39"/>
      <c r="U17" s="39"/>
      <c r="V17" s="39"/>
      <c r="W17" s="39"/>
    </row>
    <row r="18">
      <c r="A18" s="44"/>
      <c r="D18" s="40"/>
      <c r="E18" s="40"/>
      <c r="F18" s="40"/>
      <c r="G18" s="40"/>
      <c r="H18" s="40"/>
      <c r="I18" s="40"/>
      <c r="J18" s="40"/>
      <c r="K18" s="40"/>
      <c r="L18" s="40"/>
      <c r="M18" s="40"/>
      <c r="T18" s="39"/>
      <c r="U18" s="39"/>
      <c r="V18" s="39"/>
      <c r="W18" s="39"/>
    </row>
    <row r="19">
      <c r="A19" s="44"/>
      <c r="D19" s="40"/>
      <c r="E19" s="40"/>
      <c r="F19" s="40"/>
      <c r="G19" s="40"/>
      <c r="H19" s="40"/>
      <c r="I19" s="40"/>
      <c r="J19" s="40"/>
      <c r="K19" s="40"/>
      <c r="L19" s="40"/>
      <c r="M19" s="40"/>
      <c r="T19" s="39"/>
      <c r="U19" s="39"/>
      <c r="V19" s="39"/>
      <c r="W19" s="39"/>
    </row>
    <row r="20">
      <c r="A20" s="44"/>
      <c r="D20" s="40"/>
      <c r="E20" s="40"/>
      <c r="F20" s="40"/>
      <c r="G20" s="40"/>
      <c r="H20" s="40"/>
      <c r="I20" s="40"/>
      <c r="J20" s="40"/>
      <c r="K20" s="40"/>
      <c r="L20" s="40"/>
      <c r="M20" s="40"/>
      <c r="T20" s="39"/>
      <c r="U20" s="39"/>
      <c r="V20" s="39"/>
      <c r="W20" s="39"/>
    </row>
    <row r="21">
      <c r="A21" s="44"/>
      <c r="D21" s="40"/>
      <c r="E21" s="40"/>
      <c r="F21" s="40"/>
      <c r="G21" s="40"/>
      <c r="H21" s="40"/>
      <c r="I21" s="40"/>
      <c r="J21" s="40"/>
      <c r="K21" s="40"/>
      <c r="L21" s="40"/>
      <c r="M21" s="40"/>
      <c r="T21" s="39"/>
      <c r="U21" s="39"/>
      <c r="V21" s="39"/>
      <c r="W21" s="39"/>
    </row>
    <row r="22">
      <c r="A22" s="44"/>
      <c r="T22" s="39"/>
      <c r="U22" s="39"/>
      <c r="V22" s="39"/>
      <c r="W22" s="39"/>
    </row>
    <row r="23">
      <c r="A23" s="44"/>
      <c r="T23" s="39"/>
      <c r="U23" s="39"/>
      <c r="V23" s="39"/>
      <c r="W23" s="39"/>
    </row>
    <row r="24">
      <c r="A24" s="44"/>
      <c r="T24" s="39"/>
      <c r="U24" s="39"/>
      <c r="V24" s="39"/>
      <c r="W24" s="39"/>
    </row>
    <row r="25">
      <c r="A25" s="44"/>
      <c r="T25" s="39"/>
      <c r="U25" s="39"/>
      <c r="V25" s="39"/>
      <c r="W25" s="39"/>
    </row>
    <row r="26">
      <c r="A26" s="44"/>
      <c r="T26" s="39"/>
      <c r="U26" s="39"/>
      <c r="V26" s="39"/>
      <c r="W26" s="39"/>
    </row>
    <row r="27">
      <c r="A27" s="44"/>
      <c r="T27" s="39"/>
      <c r="U27" s="39"/>
      <c r="V27" s="39"/>
      <c r="W27" s="39"/>
    </row>
    <row r="28">
      <c r="A28" s="44"/>
      <c r="T28" s="39"/>
      <c r="U28" s="39"/>
      <c r="V28" s="39"/>
      <c r="W28" s="39"/>
    </row>
    <row r="29">
      <c r="A29" s="44"/>
      <c r="T29" s="39"/>
      <c r="U29" s="39"/>
      <c r="V29" s="39"/>
      <c r="W29" s="39"/>
    </row>
    <row r="30">
      <c r="A30" s="44"/>
      <c r="T30" s="39"/>
      <c r="U30" s="39"/>
      <c r="V30" s="39"/>
      <c r="W30" s="39"/>
    </row>
    <row r="31">
      <c r="A31" s="44"/>
      <c r="T31" s="39"/>
      <c r="U31" s="39"/>
      <c r="V31" s="39"/>
      <c r="W31" s="39"/>
    </row>
    <row r="32">
      <c r="A32" s="44"/>
      <c r="T32" s="39"/>
      <c r="U32" s="39"/>
      <c r="V32" s="39"/>
      <c r="W32" s="39"/>
    </row>
    <row r="33">
      <c r="A33" s="44"/>
      <c r="T33" s="39"/>
      <c r="U33" s="39"/>
      <c r="V33" s="39"/>
      <c r="W33" s="39"/>
    </row>
    <row r="34">
      <c r="A34" s="44"/>
      <c r="T34" s="39"/>
      <c r="U34" s="39"/>
      <c r="V34" s="39"/>
      <c r="W34" s="39"/>
    </row>
    <row r="35">
      <c r="A35" s="44"/>
      <c r="T35" s="39"/>
      <c r="U35" s="39"/>
      <c r="V35" s="39"/>
      <c r="W35" s="39"/>
    </row>
    <row r="36">
      <c r="A36" s="44"/>
      <c r="T36" s="39"/>
      <c r="U36" s="39"/>
      <c r="V36" s="39"/>
      <c r="W36" s="39"/>
    </row>
    <row r="37">
      <c r="A37" s="44"/>
      <c r="T37" s="39"/>
      <c r="U37" s="39"/>
      <c r="V37" s="39"/>
      <c r="W37" s="39"/>
    </row>
    <row r="38">
      <c r="A38" s="44"/>
      <c r="T38" s="39"/>
      <c r="U38" s="39"/>
      <c r="V38" s="39"/>
      <c r="W38" s="39"/>
    </row>
    <row r="39">
      <c r="A39" s="44"/>
      <c r="T39" s="39"/>
      <c r="U39" s="39"/>
      <c r="V39" s="39"/>
      <c r="W39" s="39"/>
    </row>
    <row r="40">
      <c r="A40" s="44"/>
      <c r="T40" s="39"/>
      <c r="U40" s="39"/>
      <c r="V40" s="39"/>
      <c r="W40" s="39"/>
    </row>
    <row r="41">
      <c r="A41" s="44"/>
      <c r="T41" s="39"/>
      <c r="U41" s="39"/>
      <c r="V41" s="39"/>
      <c r="W41" s="39"/>
    </row>
    <row r="42">
      <c r="A42" s="44"/>
      <c r="T42" s="39"/>
      <c r="U42" s="39"/>
      <c r="V42" s="39"/>
      <c r="W42" s="39"/>
    </row>
    <row r="43">
      <c r="A43" s="44"/>
      <c r="T43" s="39"/>
      <c r="U43" s="39"/>
      <c r="V43" s="39"/>
      <c r="W43" s="39"/>
    </row>
    <row r="44">
      <c r="A44" s="44"/>
      <c r="T44" s="39"/>
      <c r="U44" s="39"/>
      <c r="V44" s="39"/>
      <c r="W44" s="39"/>
    </row>
    <row r="45">
      <c r="A45" s="44"/>
      <c r="T45" s="39"/>
      <c r="U45" s="39"/>
      <c r="V45" s="39"/>
      <c r="W45" s="39"/>
    </row>
    <row r="46">
      <c r="A46" s="44"/>
      <c r="T46" s="39"/>
      <c r="U46" s="39"/>
      <c r="V46" s="39"/>
      <c r="W46" s="39"/>
    </row>
    <row r="47">
      <c r="A47" s="44"/>
      <c r="T47" s="39"/>
      <c r="U47" s="39"/>
      <c r="V47" s="39"/>
      <c r="W47" s="39"/>
    </row>
    <row r="48">
      <c r="A48" s="44"/>
      <c r="T48" s="39"/>
      <c r="U48" s="39"/>
      <c r="V48" s="39"/>
      <c r="W48" s="39"/>
    </row>
    <row r="49">
      <c r="A49" s="44"/>
      <c r="T49" s="39"/>
      <c r="U49" s="39"/>
      <c r="V49" s="39"/>
      <c r="W49" s="39"/>
    </row>
    <row r="50">
      <c r="A50" s="44"/>
      <c r="T50" s="39"/>
      <c r="U50" s="39"/>
      <c r="V50" s="39"/>
      <c r="W50" s="39"/>
    </row>
    <row r="51">
      <c r="A51" s="44"/>
      <c r="T51" s="39"/>
      <c r="U51" s="39"/>
      <c r="V51" s="39"/>
      <c r="W51" s="39"/>
    </row>
    <row r="52">
      <c r="A52" s="44"/>
      <c r="T52" s="39"/>
      <c r="U52" s="39"/>
      <c r="V52" s="39"/>
      <c r="W52" s="39"/>
    </row>
    <row r="53">
      <c r="A53" s="44"/>
      <c r="T53" s="39"/>
      <c r="U53" s="39"/>
      <c r="V53" s="39"/>
      <c r="W53" s="39"/>
    </row>
    <row r="54">
      <c r="A54" s="44"/>
      <c r="T54" s="39"/>
      <c r="U54" s="39"/>
      <c r="V54" s="39"/>
      <c r="W54" s="39"/>
    </row>
    <row r="55">
      <c r="A55" s="44"/>
      <c r="T55" s="39"/>
      <c r="U55" s="39"/>
      <c r="V55" s="39"/>
      <c r="W55" s="39"/>
    </row>
    <row r="56">
      <c r="A56" s="44"/>
      <c r="T56" s="39"/>
      <c r="U56" s="39"/>
      <c r="V56" s="39"/>
      <c r="W56" s="39"/>
    </row>
    <row r="57">
      <c r="A57" s="44"/>
      <c r="T57" s="39"/>
      <c r="U57" s="39"/>
      <c r="V57" s="39"/>
      <c r="W57" s="39"/>
    </row>
    <row r="58">
      <c r="A58" s="44"/>
      <c r="T58" s="39"/>
      <c r="U58" s="39"/>
      <c r="V58" s="39"/>
      <c r="W58" s="39"/>
    </row>
    <row r="59">
      <c r="A59" s="44"/>
      <c r="T59" s="39"/>
      <c r="U59" s="39"/>
      <c r="V59" s="39"/>
      <c r="W59" s="39"/>
    </row>
    <row r="60">
      <c r="A60" s="44"/>
      <c r="T60" s="39"/>
      <c r="U60" s="39"/>
      <c r="V60" s="39"/>
      <c r="W60" s="39"/>
    </row>
    <row r="61">
      <c r="A61" s="44"/>
      <c r="T61" s="39"/>
      <c r="U61" s="39"/>
      <c r="V61" s="39"/>
      <c r="W61" s="39"/>
    </row>
    <row r="62">
      <c r="A62" s="44"/>
      <c r="T62" s="39"/>
      <c r="U62" s="39"/>
      <c r="V62" s="39"/>
      <c r="W62" s="39"/>
    </row>
    <row r="63">
      <c r="A63" s="44"/>
      <c r="T63" s="39"/>
      <c r="U63" s="39"/>
      <c r="V63" s="39"/>
      <c r="W63" s="39"/>
    </row>
    <row r="64">
      <c r="A64" s="44"/>
      <c r="T64" s="39"/>
      <c r="U64" s="39"/>
      <c r="V64" s="39"/>
      <c r="W64" s="39"/>
    </row>
    <row r="65">
      <c r="A65" s="44"/>
      <c r="T65" s="39"/>
      <c r="U65" s="39"/>
      <c r="V65" s="39"/>
      <c r="W65" s="39"/>
    </row>
    <row r="66">
      <c r="A66" s="44"/>
      <c r="T66" s="39"/>
      <c r="U66" s="39"/>
      <c r="V66" s="39"/>
      <c r="W66" s="39"/>
    </row>
    <row r="67">
      <c r="A67" s="44"/>
      <c r="T67" s="39"/>
      <c r="U67" s="39"/>
      <c r="V67" s="39"/>
      <c r="W67" s="39"/>
    </row>
    <row r="68">
      <c r="A68" s="44"/>
      <c r="T68" s="39"/>
      <c r="U68" s="39"/>
      <c r="V68" s="39"/>
      <c r="W68" s="39"/>
    </row>
    <row r="69">
      <c r="A69" s="44"/>
      <c r="T69" s="39"/>
      <c r="U69" s="39"/>
      <c r="V69" s="39"/>
      <c r="W69" s="39"/>
    </row>
    <row r="70">
      <c r="A70" s="44"/>
      <c r="T70" s="39"/>
      <c r="U70" s="39"/>
      <c r="V70" s="39"/>
      <c r="W70" s="39"/>
    </row>
    <row r="71">
      <c r="A71" s="44"/>
      <c r="T71" s="39"/>
      <c r="U71" s="39"/>
      <c r="V71" s="39"/>
      <c r="W71" s="39"/>
    </row>
    <row r="72">
      <c r="A72" s="44"/>
      <c r="T72" s="39"/>
      <c r="U72" s="39"/>
      <c r="V72" s="39"/>
      <c r="W72" s="39"/>
    </row>
    <row r="73">
      <c r="A73" s="44"/>
      <c r="T73" s="39"/>
      <c r="U73" s="39"/>
      <c r="V73" s="39"/>
      <c r="W73" s="39"/>
    </row>
    <row r="74">
      <c r="A74" s="44"/>
      <c r="T74" s="39"/>
      <c r="U74" s="39"/>
      <c r="V74" s="39"/>
      <c r="W74" s="39"/>
    </row>
    <row r="75">
      <c r="A75" s="44"/>
      <c r="T75" s="39"/>
      <c r="U75" s="39"/>
      <c r="V75" s="39"/>
      <c r="W75" s="39"/>
    </row>
    <row r="76">
      <c r="A76" s="44"/>
      <c r="T76" s="39"/>
      <c r="U76" s="39"/>
      <c r="V76" s="39"/>
      <c r="W76" s="39"/>
    </row>
    <row r="77">
      <c r="A77" s="44"/>
      <c r="T77" s="39"/>
      <c r="U77" s="39"/>
      <c r="V77" s="39"/>
      <c r="W77" s="39"/>
    </row>
    <row r="78">
      <c r="A78" s="44"/>
      <c r="T78" s="39"/>
      <c r="U78" s="39"/>
      <c r="V78" s="39"/>
      <c r="W78" s="39"/>
    </row>
    <row r="79">
      <c r="A79" s="44"/>
      <c r="T79" s="39"/>
      <c r="U79" s="39"/>
      <c r="V79" s="39"/>
      <c r="W79" s="39"/>
    </row>
    <row r="80">
      <c r="A80" s="44"/>
      <c r="T80" s="39"/>
      <c r="U80" s="39"/>
      <c r="V80" s="39"/>
      <c r="W80" s="39"/>
    </row>
    <row r="81">
      <c r="A81" s="44"/>
      <c r="T81" s="39"/>
      <c r="U81" s="39"/>
      <c r="V81" s="39"/>
      <c r="W81" s="39"/>
    </row>
    <row r="82">
      <c r="A82" s="44"/>
      <c r="T82" s="39"/>
      <c r="U82" s="39"/>
      <c r="V82" s="39"/>
      <c r="W82" s="39"/>
    </row>
    <row r="83">
      <c r="A83" s="44"/>
      <c r="T83" s="39"/>
      <c r="U83" s="39"/>
      <c r="V83" s="39"/>
      <c r="W83" s="39"/>
    </row>
    <row r="84">
      <c r="A84" s="44"/>
      <c r="T84" s="39"/>
      <c r="U84" s="39"/>
      <c r="V84" s="39"/>
      <c r="W84" s="39"/>
    </row>
    <row r="85">
      <c r="A85" s="44"/>
      <c r="T85" s="39"/>
      <c r="U85" s="39"/>
      <c r="V85" s="39"/>
      <c r="W85" s="39"/>
    </row>
    <row r="86">
      <c r="A86" s="44"/>
      <c r="T86" s="39"/>
      <c r="U86" s="39"/>
      <c r="V86" s="39"/>
      <c r="W86" s="39"/>
    </row>
    <row r="87">
      <c r="A87" s="44"/>
      <c r="T87" s="39"/>
      <c r="U87" s="39"/>
      <c r="V87" s="39"/>
      <c r="W87" s="39"/>
    </row>
    <row r="88">
      <c r="A88" s="44"/>
      <c r="T88" s="39"/>
      <c r="U88" s="39"/>
      <c r="V88" s="39"/>
      <c r="W88" s="39"/>
    </row>
    <row r="89">
      <c r="A89" s="44"/>
      <c r="T89" s="39"/>
      <c r="U89" s="39"/>
      <c r="V89" s="39"/>
      <c r="W89" s="39"/>
    </row>
    <row r="90">
      <c r="A90" s="44"/>
      <c r="T90" s="39"/>
      <c r="U90" s="39"/>
      <c r="V90" s="39"/>
      <c r="W90" s="39"/>
    </row>
    <row r="91">
      <c r="A91" s="44"/>
      <c r="T91" s="39"/>
      <c r="U91" s="39"/>
      <c r="V91" s="39"/>
      <c r="W91" s="39"/>
    </row>
    <row r="92">
      <c r="A92" s="44"/>
      <c r="T92" s="39"/>
      <c r="U92" s="39"/>
      <c r="V92" s="39"/>
      <c r="W92" s="39"/>
    </row>
    <row r="93">
      <c r="A93" s="44"/>
      <c r="T93" s="39"/>
      <c r="U93" s="39"/>
      <c r="V93" s="39"/>
      <c r="W93" s="39"/>
    </row>
    <row r="94">
      <c r="A94" s="44"/>
      <c r="T94" s="39"/>
      <c r="U94" s="39"/>
      <c r="V94" s="39"/>
      <c r="W94" s="39"/>
    </row>
    <row r="95">
      <c r="A95" s="44"/>
      <c r="T95" s="39"/>
      <c r="U95" s="39"/>
      <c r="V95" s="39"/>
      <c r="W95" s="39"/>
    </row>
    <row r="96">
      <c r="A96" s="44"/>
      <c r="T96" s="39"/>
      <c r="U96" s="39"/>
      <c r="V96" s="39"/>
      <c r="W96" s="39"/>
    </row>
    <row r="97">
      <c r="A97" s="44"/>
      <c r="T97" s="39"/>
      <c r="U97" s="39"/>
      <c r="V97" s="39"/>
      <c r="W97" s="39"/>
    </row>
    <row r="98">
      <c r="A98" s="44"/>
      <c r="T98" s="39"/>
      <c r="U98" s="39"/>
      <c r="V98" s="39"/>
      <c r="W98" s="39"/>
    </row>
    <row r="99">
      <c r="A99" s="44"/>
      <c r="T99" s="39"/>
      <c r="U99" s="39"/>
      <c r="V99" s="39"/>
      <c r="W99" s="39"/>
    </row>
    <row r="100">
      <c r="A100" s="44"/>
      <c r="T100" s="39"/>
      <c r="U100" s="39"/>
      <c r="V100" s="39"/>
      <c r="W100" s="39"/>
    </row>
    <row r="101">
      <c r="A101" s="44"/>
      <c r="T101" s="39"/>
      <c r="U101" s="39"/>
      <c r="V101" s="39"/>
      <c r="W101" s="39"/>
    </row>
    <row r="102">
      <c r="A102" s="44"/>
      <c r="T102" s="39"/>
      <c r="U102" s="39"/>
      <c r="V102" s="39"/>
      <c r="W102" s="39"/>
    </row>
    <row r="103">
      <c r="A103" s="44"/>
      <c r="T103" s="39"/>
      <c r="U103" s="39"/>
      <c r="V103" s="39"/>
      <c r="W103" s="39"/>
    </row>
    <row r="104">
      <c r="A104" s="44"/>
      <c r="T104" s="39"/>
      <c r="U104" s="39"/>
      <c r="V104" s="39"/>
      <c r="W104" s="39"/>
    </row>
    <row r="105">
      <c r="A105" s="44"/>
      <c r="T105" s="39"/>
      <c r="U105" s="39"/>
      <c r="V105" s="39"/>
      <c r="W105" s="39"/>
    </row>
    <row r="106">
      <c r="A106" s="44"/>
      <c r="T106" s="39"/>
      <c r="U106" s="39"/>
      <c r="V106" s="39"/>
      <c r="W106" s="39"/>
    </row>
    <row r="107">
      <c r="A107" s="44"/>
      <c r="T107" s="39"/>
      <c r="U107" s="39"/>
      <c r="V107" s="39"/>
      <c r="W107" s="39"/>
    </row>
    <row r="108">
      <c r="A108" s="44"/>
      <c r="T108" s="39"/>
      <c r="U108" s="39"/>
      <c r="V108" s="39"/>
      <c r="W108" s="39"/>
    </row>
    <row r="109">
      <c r="A109" s="44"/>
      <c r="T109" s="39"/>
      <c r="U109" s="39"/>
      <c r="V109" s="39"/>
      <c r="W109" s="39"/>
    </row>
    <row r="110">
      <c r="A110" s="44"/>
      <c r="T110" s="39"/>
      <c r="U110" s="39"/>
      <c r="V110" s="39"/>
      <c r="W110" s="39"/>
    </row>
    <row r="111">
      <c r="A111" s="44"/>
      <c r="T111" s="39"/>
      <c r="U111" s="39"/>
      <c r="V111" s="39"/>
      <c r="W111" s="39"/>
    </row>
    <row r="112">
      <c r="A112" s="44"/>
      <c r="T112" s="39"/>
      <c r="U112" s="39"/>
      <c r="V112" s="39"/>
      <c r="W112" s="39"/>
    </row>
    <row r="113">
      <c r="A113" s="44"/>
      <c r="T113" s="39"/>
      <c r="U113" s="39"/>
      <c r="V113" s="39"/>
      <c r="W113" s="39"/>
    </row>
    <row r="114">
      <c r="A114" s="44"/>
      <c r="T114" s="39"/>
      <c r="U114" s="39"/>
      <c r="V114" s="39"/>
      <c r="W114" s="39"/>
    </row>
    <row r="115">
      <c r="A115" s="44"/>
      <c r="T115" s="39"/>
      <c r="U115" s="39"/>
      <c r="V115" s="39"/>
      <c r="W115" s="39"/>
    </row>
    <row r="116">
      <c r="A116" s="44"/>
      <c r="T116" s="39"/>
      <c r="U116" s="39"/>
      <c r="V116" s="39"/>
      <c r="W116" s="39"/>
    </row>
    <row r="117">
      <c r="A117" s="44"/>
      <c r="T117" s="39"/>
      <c r="U117" s="39"/>
      <c r="V117" s="39"/>
      <c r="W117" s="39"/>
    </row>
    <row r="118">
      <c r="A118" s="44"/>
      <c r="T118" s="39"/>
      <c r="U118" s="39"/>
      <c r="V118" s="39"/>
      <c r="W118" s="39"/>
    </row>
    <row r="119">
      <c r="A119" s="44"/>
      <c r="T119" s="39"/>
      <c r="U119" s="39"/>
      <c r="V119" s="39"/>
      <c r="W119" s="39"/>
    </row>
    <row r="120">
      <c r="A120" s="44"/>
      <c r="T120" s="39"/>
      <c r="U120" s="39"/>
      <c r="V120" s="39"/>
      <c r="W120" s="39"/>
    </row>
    <row r="121">
      <c r="A121" s="44"/>
      <c r="T121" s="39"/>
      <c r="U121" s="39"/>
      <c r="V121" s="39"/>
      <c r="W121" s="39"/>
    </row>
    <row r="122">
      <c r="A122" s="44"/>
      <c r="T122" s="39"/>
      <c r="U122" s="39"/>
      <c r="V122" s="39"/>
      <c r="W122" s="39"/>
    </row>
    <row r="123">
      <c r="A123" s="44"/>
      <c r="T123" s="39"/>
      <c r="U123" s="39"/>
      <c r="V123" s="39"/>
      <c r="W123" s="39"/>
    </row>
    <row r="124">
      <c r="A124" s="44"/>
      <c r="T124" s="39"/>
      <c r="U124" s="39"/>
      <c r="V124" s="39"/>
      <c r="W124" s="39"/>
    </row>
    <row r="125">
      <c r="A125" s="44"/>
      <c r="T125" s="39"/>
      <c r="U125" s="39"/>
      <c r="V125" s="39"/>
      <c r="W125" s="39"/>
    </row>
    <row r="126">
      <c r="A126" s="44"/>
      <c r="T126" s="39"/>
      <c r="U126" s="39"/>
      <c r="V126" s="39"/>
      <c r="W126" s="39"/>
    </row>
    <row r="127">
      <c r="A127" s="44"/>
      <c r="T127" s="39"/>
      <c r="U127" s="39"/>
      <c r="V127" s="39"/>
      <c r="W127" s="39"/>
    </row>
    <row r="128">
      <c r="A128" s="44"/>
      <c r="T128" s="39"/>
      <c r="U128" s="39"/>
      <c r="V128" s="39"/>
      <c r="W128" s="39"/>
    </row>
    <row r="129">
      <c r="A129" s="44"/>
      <c r="T129" s="39"/>
      <c r="U129" s="39"/>
      <c r="V129" s="39"/>
      <c r="W129" s="39"/>
    </row>
    <row r="130">
      <c r="A130" s="44"/>
      <c r="T130" s="39"/>
      <c r="U130" s="39"/>
      <c r="V130" s="39"/>
      <c r="W130" s="39"/>
    </row>
    <row r="131">
      <c r="A131" s="44"/>
      <c r="T131" s="39"/>
      <c r="U131" s="39"/>
      <c r="V131" s="39"/>
      <c r="W131" s="39"/>
    </row>
    <row r="132">
      <c r="A132" s="44"/>
      <c r="T132" s="39"/>
      <c r="U132" s="39"/>
      <c r="V132" s="39"/>
      <c r="W132" s="39"/>
    </row>
    <row r="133">
      <c r="A133" s="44"/>
      <c r="T133" s="39"/>
      <c r="U133" s="39"/>
      <c r="V133" s="39"/>
      <c r="W133" s="39"/>
    </row>
    <row r="134">
      <c r="A134" s="44"/>
      <c r="T134" s="39"/>
      <c r="U134" s="39"/>
      <c r="V134" s="39"/>
      <c r="W134" s="39"/>
    </row>
    <row r="135">
      <c r="A135" s="44"/>
      <c r="T135" s="39"/>
      <c r="U135" s="39"/>
      <c r="V135" s="39"/>
      <c r="W135" s="39"/>
    </row>
    <row r="136">
      <c r="A136" s="44"/>
      <c r="T136" s="39"/>
      <c r="U136" s="39"/>
      <c r="V136" s="39"/>
      <c r="W136" s="39"/>
    </row>
    <row r="137">
      <c r="A137" s="44"/>
      <c r="T137" s="39"/>
      <c r="U137" s="39"/>
      <c r="V137" s="39"/>
      <c r="W137" s="39"/>
    </row>
    <row r="138">
      <c r="A138" s="44"/>
      <c r="T138" s="39"/>
      <c r="U138" s="39"/>
      <c r="V138" s="39"/>
      <c r="W138" s="39"/>
    </row>
    <row r="139">
      <c r="A139" s="44"/>
      <c r="T139" s="39"/>
      <c r="U139" s="39"/>
      <c r="V139" s="39"/>
      <c r="W139" s="39"/>
    </row>
    <row r="140">
      <c r="A140" s="44"/>
      <c r="T140" s="39"/>
      <c r="U140" s="39"/>
      <c r="V140" s="39"/>
      <c r="W140" s="39"/>
    </row>
    <row r="141">
      <c r="A141" s="44"/>
      <c r="T141" s="39"/>
      <c r="U141" s="39"/>
      <c r="V141" s="39"/>
      <c r="W141" s="39"/>
    </row>
    <row r="142">
      <c r="A142" s="44"/>
      <c r="T142" s="39"/>
      <c r="U142" s="39"/>
      <c r="V142" s="39"/>
      <c r="W142" s="39"/>
    </row>
    <row r="143">
      <c r="A143" s="44"/>
      <c r="T143" s="39"/>
      <c r="U143" s="39"/>
      <c r="V143" s="39"/>
      <c r="W143" s="39"/>
    </row>
    <row r="144">
      <c r="A144" s="44"/>
      <c r="T144" s="39"/>
      <c r="U144" s="39"/>
      <c r="V144" s="39"/>
      <c r="W144" s="39"/>
    </row>
    <row r="145">
      <c r="A145" s="44"/>
      <c r="T145" s="39"/>
      <c r="U145" s="39"/>
      <c r="V145" s="39"/>
      <c r="W145" s="39"/>
    </row>
    <row r="146">
      <c r="A146" s="44"/>
      <c r="T146" s="39"/>
      <c r="U146" s="39"/>
      <c r="V146" s="39"/>
      <c r="W146" s="39"/>
    </row>
    <row r="147">
      <c r="A147" s="44"/>
      <c r="T147" s="39"/>
      <c r="U147" s="39"/>
      <c r="V147" s="39"/>
      <c r="W147" s="39"/>
    </row>
    <row r="148">
      <c r="A148" s="44"/>
      <c r="T148" s="39"/>
      <c r="U148" s="39"/>
      <c r="V148" s="39"/>
      <c r="W148" s="39"/>
    </row>
    <row r="149">
      <c r="A149" s="44"/>
      <c r="T149" s="39"/>
      <c r="U149" s="39"/>
      <c r="V149" s="39"/>
      <c r="W149" s="39"/>
    </row>
    <row r="150">
      <c r="A150" s="44"/>
      <c r="T150" s="39"/>
      <c r="U150" s="39"/>
      <c r="V150" s="39"/>
      <c r="W150" s="39"/>
    </row>
    <row r="151">
      <c r="A151" s="44"/>
      <c r="T151" s="39"/>
      <c r="U151" s="39"/>
      <c r="V151" s="39"/>
      <c r="W151" s="39"/>
    </row>
    <row r="152">
      <c r="A152" s="44"/>
      <c r="T152" s="39"/>
      <c r="U152" s="39"/>
      <c r="V152" s="39"/>
      <c r="W152" s="39"/>
    </row>
    <row r="153">
      <c r="A153" s="44"/>
      <c r="T153" s="39"/>
      <c r="U153" s="39"/>
      <c r="V153" s="39"/>
      <c r="W153" s="39"/>
    </row>
    <row r="154">
      <c r="A154" s="44"/>
      <c r="T154" s="39"/>
      <c r="U154" s="39"/>
      <c r="V154" s="39"/>
      <c r="W154" s="39"/>
    </row>
    <row r="155">
      <c r="A155" s="44"/>
      <c r="T155" s="39"/>
      <c r="U155" s="39"/>
      <c r="V155" s="39"/>
      <c r="W155" s="39"/>
    </row>
    <row r="156">
      <c r="A156" s="44"/>
      <c r="T156" s="39"/>
      <c r="U156" s="39"/>
      <c r="V156" s="39"/>
      <c r="W156" s="39"/>
    </row>
    <row r="157">
      <c r="A157" s="44"/>
      <c r="T157" s="39"/>
      <c r="U157" s="39"/>
      <c r="V157" s="39"/>
      <c r="W157" s="39"/>
    </row>
    <row r="158">
      <c r="A158" s="44"/>
      <c r="T158" s="39"/>
      <c r="U158" s="39"/>
      <c r="V158" s="39"/>
      <c r="W158" s="39"/>
    </row>
    <row r="159">
      <c r="A159" s="44"/>
      <c r="T159" s="39"/>
      <c r="U159" s="39"/>
      <c r="V159" s="39"/>
      <c r="W159" s="39"/>
    </row>
    <row r="160">
      <c r="A160" s="44"/>
      <c r="T160" s="39"/>
      <c r="U160" s="39"/>
      <c r="V160" s="39"/>
      <c r="W160" s="39"/>
    </row>
    <row r="161">
      <c r="A161" s="44"/>
      <c r="T161" s="39"/>
      <c r="U161" s="39"/>
      <c r="V161" s="39"/>
      <c r="W161" s="39"/>
    </row>
    <row r="162">
      <c r="A162" s="44"/>
      <c r="T162" s="39"/>
      <c r="U162" s="39"/>
      <c r="V162" s="39"/>
      <c r="W162" s="39"/>
    </row>
    <row r="163">
      <c r="A163" s="44"/>
      <c r="T163" s="39"/>
      <c r="U163" s="39"/>
      <c r="V163" s="39"/>
      <c r="W163" s="39"/>
    </row>
    <row r="164">
      <c r="A164" s="44"/>
      <c r="T164" s="39"/>
      <c r="U164" s="39"/>
      <c r="V164" s="39"/>
      <c r="W164" s="39"/>
    </row>
    <row r="165">
      <c r="A165" s="44"/>
      <c r="T165" s="39"/>
      <c r="U165" s="39"/>
      <c r="V165" s="39"/>
      <c r="W165" s="39"/>
    </row>
    <row r="166">
      <c r="A166" s="44"/>
      <c r="T166" s="39"/>
      <c r="U166" s="39"/>
      <c r="V166" s="39"/>
      <c r="W166" s="39"/>
    </row>
    <row r="167">
      <c r="A167" s="44"/>
      <c r="T167" s="39"/>
      <c r="U167" s="39"/>
      <c r="V167" s="39"/>
      <c r="W167" s="39"/>
    </row>
    <row r="168">
      <c r="A168" s="44"/>
      <c r="T168" s="39"/>
      <c r="U168" s="39"/>
      <c r="V168" s="39"/>
      <c r="W168" s="39"/>
    </row>
    <row r="169">
      <c r="A169" s="44"/>
      <c r="T169" s="39"/>
      <c r="U169" s="39"/>
      <c r="V169" s="39"/>
      <c r="W169" s="39"/>
    </row>
    <row r="170">
      <c r="A170" s="44"/>
      <c r="T170" s="39"/>
      <c r="U170" s="39"/>
      <c r="V170" s="39"/>
      <c r="W170" s="39"/>
    </row>
    <row r="171">
      <c r="A171" s="44"/>
      <c r="T171" s="39"/>
      <c r="U171" s="39"/>
      <c r="V171" s="39"/>
      <c r="W171" s="39"/>
    </row>
    <row r="172">
      <c r="A172" s="44"/>
      <c r="T172" s="39"/>
      <c r="U172" s="39"/>
      <c r="V172" s="39"/>
      <c r="W172" s="39"/>
    </row>
    <row r="173">
      <c r="A173" s="44"/>
      <c r="T173" s="39"/>
      <c r="U173" s="39"/>
      <c r="V173" s="39"/>
      <c r="W173" s="39"/>
    </row>
    <row r="174">
      <c r="A174" s="44"/>
      <c r="T174" s="39"/>
      <c r="U174" s="39"/>
      <c r="V174" s="39"/>
      <c r="W174" s="39"/>
    </row>
    <row r="175">
      <c r="A175" s="44"/>
      <c r="T175" s="39"/>
      <c r="U175" s="39"/>
      <c r="V175" s="39"/>
      <c r="W175" s="39"/>
    </row>
    <row r="176">
      <c r="A176" s="44"/>
      <c r="T176" s="39"/>
      <c r="U176" s="39"/>
      <c r="V176" s="39"/>
      <c r="W176" s="39"/>
    </row>
    <row r="177">
      <c r="A177" s="44"/>
      <c r="T177" s="39"/>
      <c r="U177" s="39"/>
      <c r="V177" s="39"/>
      <c r="W177" s="39"/>
    </row>
    <row r="178">
      <c r="A178" s="44"/>
      <c r="T178" s="39"/>
      <c r="U178" s="39"/>
      <c r="V178" s="39"/>
      <c r="W178" s="39"/>
    </row>
    <row r="179">
      <c r="A179" s="44"/>
      <c r="T179" s="39"/>
      <c r="U179" s="39"/>
      <c r="V179" s="39"/>
      <c r="W179" s="39"/>
    </row>
    <row r="180">
      <c r="A180" s="44"/>
      <c r="T180" s="39"/>
      <c r="U180" s="39"/>
      <c r="V180" s="39"/>
      <c r="W180" s="39"/>
    </row>
    <row r="181">
      <c r="A181" s="44"/>
      <c r="T181" s="39"/>
      <c r="U181" s="39"/>
      <c r="V181" s="39"/>
      <c r="W181" s="39"/>
    </row>
    <row r="182">
      <c r="A182" s="44"/>
      <c r="T182" s="39"/>
      <c r="U182" s="39"/>
      <c r="V182" s="39"/>
      <c r="W182" s="39"/>
    </row>
    <row r="183">
      <c r="A183" s="44"/>
      <c r="T183" s="39"/>
      <c r="U183" s="39"/>
      <c r="V183" s="39"/>
      <c r="W183" s="39"/>
    </row>
    <row r="184">
      <c r="A184" s="44"/>
      <c r="T184" s="39"/>
      <c r="U184" s="39"/>
      <c r="V184" s="39"/>
      <c r="W184" s="39"/>
    </row>
    <row r="185">
      <c r="A185" s="44"/>
      <c r="T185" s="39"/>
      <c r="U185" s="39"/>
      <c r="V185" s="39"/>
      <c r="W185" s="39"/>
    </row>
    <row r="186">
      <c r="A186" s="44"/>
      <c r="T186" s="39"/>
      <c r="U186" s="39"/>
      <c r="V186" s="39"/>
      <c r="W186" s="39"/>
    </row>
    <row r="187">
      <c r="A187" s="44"/>
      <c r="T187" s="39"/>
      <c r="U187" s="39"/>
      <c r="V187" s="39"/>
      <c r="W187" s="39"/>
    </row>
    <row r="188">
      <c r="A188" s="44"/>
      <c r="T188" s="39"/>
      <c r="U188" s="39"/>
      <c r="V188" s="39"/>
      <c r="W188" s="39"/>
    </row>
    <row r="189">
      <c r="A189" s="44"/>
      <c r="T189" s="39"/>
      <c r="U189" s="39"/>
      <c r="V189" s="39"/>
      <c r="W189" s="39"/>
    </row>
    <row r="190">
      <c r="A190" s="44"/>
      <c r="T190" s="39"/>
      <c r="U190" s="39"/>
      <c r="V190" s="39"/>
      <c r="W190" s="39"/>
    </row>
    <row r="191">
      <c r="A191" s="44"/>
      <c r="T191" s="39"/>
      <c r="U191" s="39"/>
      <c r="V191" s="39"/>
      <c r="W191" s="39"/>
    </row>
    <row r="192">
      <c r="A192" s="44"/>
      <c r="T192" s="39"/>
      <c r="U192" s="39"/>
      <c r="V192" s="39"/>
      <c r="W192" s="39"/>
    </row>
    <row r="193">
      <c r="A193" s="44"/>
      <c r="T193" s="39"/>
      <c r="U193" s="39"/>
      <c r="V193" s="39"/>
      <c r="W193" s="39"/>
    </row>
    <row r="194">
      <c r="A194" s="44"/>
      <c r="T194" s="39"/>
      <c r="U194" s="39"/>
      <c r="V194" s="39"/>
      <c r="W194" s="39"/>
    </row>
    <row r="195">
      <c r="A195" s="44"/>
      <c r="T195" s="39"/>
      <c r="U195" s="39"/>
      <c r="V195" s="39"/>
      <c r="W195" s="39"/>
    </row>
    <row r="196">
      <c r="A196" s="44"/>
      <c r="T196" s="39"/>
      <c r="U196" s="39"/>
      <c r="V196" s="39"/>
      <c r="W196" s="39"/>
    </row>
    <row r="197">
      <c r="A197" s="44"/>
      <c r="T197" s="39"/>
      <c r="U197" s="39"/>
      <c r="V197" s="39"/>
      <c r="W197" s="39"/>
    </row>
    <row r="198">
      <c r="A198" s="44"/>
      <c r="T198" s="39"/>
      <c r="U198" s="39"/>
      <c r="V198" s="39"/>
      <c r="W198" s="39"/>
    </row>
    <row r="199">
      <c r="A199" s="44"/>
      <c r="T199" s="39"/>
      <c r="U199" s="39"/>
      <c r="V199" s="39"/>
      <c r="W199" s="39"/>
    </row>
    <row r="200">
      <c r="A200" s="44"/>
      <c r="T200" s="39"/>
      <c r="U200" s="39"/>
      <c r="V200" s="39"/>
      <c r="W200" s="39"/>
    </row>
    <row r="201">
      <c r="A201" s="44"/>
      <c r="T201" s="39"/>
      <c r="U201" s="39"/>
      <c r="V201" s="39"/>
      <c r="W201" s="39"/>
    </row>
    <row r="202">
      <c r="A202" s="44"/>
      <c r="T202" s="39"/>
      <c r="U202" s="39"/>
      <c r="V202" s="39"/>
      <c r="W202" s="39"/>
    </row>
    <row r="203">
      <c r="A203" s="44"/>
      <c r="T203" s="39"/>
      <c r="U203" s="39"/>
      <c r="V203" s="39"/>
      <c r="W203" s="39"/>
    </row>
    <row r="204">
      <c r="A204" s="44"/>
      <c r="T204" s="39"/>
      <c r="U204" s="39"/>
      <c r="V204" s="39"/>
      <c r="W204" s="39"/>
    </row>
    <row r="205">
      <c r="A205" s="44"/>
      <c r="T205" s="39"/>
      <c r="U205" s="39"/>
      <c r="V205" s="39"/>
      <c r="W205" s="39"/>
    </row>
    <row r="206">
      <c r="A206" s="44"/>
      <c r="T206" s="39"/>
      <c r="U206" s="39"/>
      <c r="V206" s="39"/>
      <c r="W206" s="39"/>
    </row>
    <row r="207">
      <c r="A207" s="44"/>
      <c r="T207" s="39"/>
      <c r="U207" s="39"/>
      <c r="V207" s="39"/>
      <c r="W207" s="39"/>
    </row>
    <row r="208">
      <c r="A208" s="44"/>
      <c r="T208" s="39"/>
      <c r="U208" s="39"/>
      <c r="V208" s="39"/>
      <c r="W208" s="39"/>
    </row>
    <row r="209">
      <c r="A209" s="44"/>
      <c r="T209" s="39"/>
      <c r="U209" s="39"/>
      <c r="V209" s="39"/>
      <c r="W209" s="39"/>
    </row>
    <row r="210">
      <c r="A210" s="44"/>
      <c r="T210" s="39"/>
      <c r="U210" s="39"/>
      <c r="V210" s="39"/>
      <c r="W210" s="39"/>
    </row>
    <row r="211">
      <c r="A211" s="44"/>
      <c r="T211" s="39"/>
      <c r="U211" s="39"/>
      <c r="V211" s="39"/>
      <c r="W211" s="39"/>
    </row>
    <row r="212">
      <c r="A212" s="44"/>
      <c r="T212" s="39"/>
      <c r="U212" s="39"/>
      <c r="V212" s="39"/>
      <c r="W212" s="39"/>
    </row>
    <row r="213">
      <c r="A213" s="44"/>
      <c r="T213" s="39"/>
      <c r="U213" s="39"/>
      <c r="V213" s="39"/>
      <c r="W213" s="39"/>
    </row>
    <row r="214">
      <c r="A214" s="44"/>
      <c r="T214" s="39"/>
      <c r="U214" s="39"/>
      <c r="V214" s="39"/>
      <c r="W214" s="39"/>
    </row>
    <row r="215">
      <c r="A215" s="44"/>
      <c r="T215" s="39"/>
      <c r="U215" s="39"/>
      <c r="V215" s="39"/>
      <c r="W215" s="39"/>
    </row>
    <row r="216">
      <c r="A216" s="44"/>
      <c r="T216" s="39"/>
      <c r="U216" s="39"/>
      <c r="V216" s="39"/>
      <c r="W216" s="39"/>
    </row>
    <row r="217">
      <c r="A217" s="44"/>
      <c r="T217" s="39"/>
      <c r="U217" s="39"/>
      <c r="V217" s="39"/>
      <c r="W217" s="39"/>
    </row>
    <row r="218">
      <c r="A218" s="44"/>
      <c r="T218" s="39"/>
      <c r="U218" s="39"/>
      <c r="V218" s="39"/>
      <c r="W218" s="39"/>
    </row>
    <row r="219">
      <c r="A219" s="44"/>
      <c r="T219" s="39"/>
      <c r="U219" s="39"/>
      <c r="V219" s="39"/>
      <c r="W219" s="39"/>
    </row>
    <row r="220">
      <c r="A220" s="44"/>
      <c r="T220" s="39"/>
      <c r="U220" s="39"/>
      <c r="V220" s="39"/>
      <c r="W220" s="39"/>
    </row>
    <row r="221">
      <c r="A221" s="44"/>
      <c r="T221" s="39"/>
      <c r="U221" s="39"/>
      <c r="V221" s="39"/>
      <c r="W221" s="39"/>
    </row>
    <row r="222">
      <c r="A222" s="44"/>
      <c r="T222" s="39"/>
      <c r="U222" s="39"/>
      <c r="V222" s="39"/>
      <c r="W222" s="39"/>
    </row>
    <row r="223">
      <c r="A223" s="44"/>
      <c r="T223" s="39"/>
      <c r="U223" s="39"/>
      <c r="V223" s="39"/>
      <c r="W223" s="39"/>
    </row>
    <row r="224">
      <c r="A224" s="44"/>
      <c r="T224" s="39"/>
      <c r="U224" s="39"/>
      <c r="V224" s="39"/>
      <c r="W224" s="39"/>
    </row>
    <row r="225">
      <c r="A225" s="44"/>
      <c r="T225" s="39"/>
      <c r="U225" s="39"/>
      <c r="V225" s="39"/>
      <c r="W225" s="39"/>
    </row>
    <row r="226">
      <c r="A226" s="44"/>
      <c r="T226" s="39"/>
      <c r="U226" s="39"/>
      <c r="V226" s="39"/>
      <c r="W226" s="39"/>
    </row>
    <row r="227">
      <c r="A227" s="44"/>
      <c r="T227" s="39"/>
      <c r="U227" s="39"/>
      <c r="V227" s="39"/>
      <c r="W227" s="39"/>
    </row>
    <row r="228">
      <c r="A228" s="44"/>
      <c r="T228" s="39"/>
      <c r="U228" s="39"/>
      <c r="V228" s="39"/>
      <c r="W228" s="39"/>
    </row>
    <row r="229">
      <c r="A229" s="44"/>
      <c r="T229" s="39"/>
      <c r="U229" s="39"/>
      <c r="V229" s="39"/>
      <c r="W229" s="39"/>
    </row>
    <row r="230">
      <c r="A230" s="44"/>
      <c r="T230" s="39"/>
      <c r="U230" s="39"/>
      <c r="V230" s="39"/>
      <c r="W230" s="39"/>
    </row>
    <row r="231">
      <c r="A231" s="44"/>
      <c r="T231" s="39"/>
      <c r="U231" s="39"/>
      <c r="V231" s="39"/>
      <c r="W231" s="39"/>
    </row>
    <row r="232">
      <c r="A232" s="44"/>
      <c r="T232" s="39"/>
      <c r="U232" s="39"/>
      <c r="V232" s="39"/>
      <c r="W232" s="39"/>
    </row>
    <row r="233">
      <c r="A233" s="44"/>
      <c r="T233" s="39"/>
      <c r="U233" s="39"/>
      <c r="V233" s="39"/>
      <c r="W233" s="39"/>
    </row>
    <row r="234">
      <c r="A234" s="44"/>
      <c r="T234" s="39"/>
      <c r="U234" s="39"/>
      <c r="V234" s="39"/>
      <c r="W234" s="39"/>
    </row>
    <row r="235">
      <c r="A235" s="44"/>
      <c r="T235" s="39"/>
      <c r="U235" s="39"/>
      <c r="V235" s="39"/>
      <c r="W235" s="39"/>
    </row>
    <row r="236">
      <c r="A236" s="44"/>
      <c r="T236" s="39"/>
      <c r="U236" s="39"/>
      <c r="V236" s="39"/>
      <c r="W236" s="39"/>
    </row>
    <row r="237">
      <c r="A237" s="44"/>
      <c r="T237" s="39"/>
      <c r="U237" s="39"/>
      <c r="V237" s="39"/>
      <c r="W237" s="39"/>
    </row>
    <row r="238">
      <c r="A238" s="44"/>
      <c r="T238" s="39"/>
      <c r="U238" s="39"/>
      <c r="V238" s="39"/>
      <c r="W238" s="39"/>
    </row>
    <row r="239">
      <c r="A239" s="44"/>
      <c r="T239" s="39"/>
      <c r="U239" s="39"/>
      <c r="V239" s="39"/>
      <c r="W239" s="39"/>
    </row>
    <row r="240">
      <c r="A240" s="44"/>
      <c r="T240" s="39"/>
      <c r="U240" s="39"/>
      <c r="V240" s="39"/>
      <c r="W240" s="39"/>
    </row>
    <row r="241">
      <c r="A241" s="44"/>
      <c r="T241" s="39"/>
      <c r="U241" s="39"/>
      <c r="V241" s="39"/>
      <c r="W241" s="39"/>
    </row>
    <row r="242">
      <c r="A242" s="44"/>
      <c r="T242" s="39"/>
      <c r="U242" s="39"/>
      <c r="V242" s="39"/>
      <c r="W242" s="39"/>
    </row>
    <row r="243">
      <c r="A243" s="44"/>
      <c r="T243" s="39"/>
      <c r="U243" s="39"/>
      <c r="V243" s="39"/>
      <c r="W243" s="39"/>
    </row>
    <row r="244">
      <c r="A244" s="44"/>
      <c r="T244" s="39"/>
      <c r="U244" s="39"/>
      <c r="V244" s="39"/>
      <c r="W244" s="39"/>
    </row>
    <row r="245">
      <c r="A245" s="44"/>
      <c r="T245" s="39"/>
      <c r="U245" s="39"/>
      <c r="V245" s="39"/>
      <c r="W245" s="39"/>
    </row>
    <row r="246">
      <c r="A246" s="44"/>
      <c r="T246" s="39"/>
      <c r="U246" s="39"/>
      <c r="V246" s="39"/>
      <c r="W246" s="39"/>
    </row>
    <row r="247">
      <c r="A247" s="44"/>
      <c r="T247" s="39"/>
      <c r="U247" s="39"/>
      <c r="V247" s="39"/>
      <c r="W247" s="39"/>
    </row>
    <row r="248">
      <c r="A248" s="44"/>
      <c r="T248" s="39"/>
      <c r="U248" s="39"/>
      <c r="V248" s="39"/>
      <c r="W248" s="39"/>
    </row>
    <row r="249">
      <c r="A249" s="44"/>
      <c r="T249" s="39"/>
      <c r="U249" s="39"/>
      <c r="V249" s="39"/>
      <c r="W249" s="39"/>
    </row>
    <row r="250">
      <c r="A250" s="44"/>
      <c r="T250" s="39"/>
      <c r="U250" s="39"/>
      <c r="V250" s="39"/>
      <c r="W250" s="39"/>
    </row>
    <row r="251">
      <c r="A251" s="44"/>
      <c r="T251" s="39"/>
      <c r="U251" s="39"/>
      <c r="V251" s="39"/>
      <c r="W251" s="39"/>
    </row>
    <row r="252">
      <c r="A252" s="44"/>
      <c r="T252" s="39"/>
      <c r="U252" s="39"/>
      <c r="V252" s="39"/>
      <c r="W252" s="39"/>
    </row>
    <row r="253">
      <c r="A253" s="44"/>
      <c r="T253" s="39"/>
      <c r="U253" s="39"/>
      <c r="V253" s="39"/>
      <c r="W253" s="39"/>
    </row>
    <row r="254">
      <c r="A254" s="44"/>
      <c r="T254" s="39"/>
      <c r="U254" s="39"/>
      <c r="V254" s="39"/>
      <c r="W254" s="39"/>
    </row>
    <row r="255">
      <c r="A255" s="44"/>
      <c r="T255" s="39"/>
      <c r="U255" s="39"/>
      <c r="V255" s="39"/>
      <c r="W255" s="39"/>
    </row>
    <row r="256">
      <c r="A256" s="44"/>
      <c r="T256" s="39"/>
      <c r="U256" s="39"/>
      <c r="V256" s="39"/>
      <c r="W256" s="39"/>
    </row>
    <row r="257">
      <c r="A257" s="44"/>
      <c r="T257" s="39"/>
      <c r="U257" s="39"/>
      <c r="V257" s="39"/>
      <c r="W257" s="39"/>
    </row>
    <row r="258">
      <c r="A258" s="44"/>
      <c r="T258" s="39"/>
      <c r="U258" s="39"/>
      <c r="V258" s="39"/>
      <c r="W258" s="39"/>
    </row>
    <row r="259">
      <c r="A259" s="44"/>
      <c r="T259" s="39"/>
      <c r="U259" s="39"/>
      <c r="V259" s="39"/>
      <c r="W259" s="39"/>
    </row>
    <row r="260">
      <c r="A260" s="44"/>
      <c r="T260" s="39"/>
      <c r="U260" s="39"/>
      <c r="V260" s="39"/>
      <c r="W260" s="39"/>
    </row>
    <row r="261">
      <c r="A261" s="44"/>
      <c r="T261" s="39"/>
      <c r="U261" s="39"/>
      <c r="V261" s="39"/>
      <c r="W261" s="39"/>
    </row>
    <row r="262">
      <c r="A262" s="44"/>
      <c r="T262" s="39"/>
      <c r="U262" s="39"/>
      <c r="V262" s="39"/>
      <c r="W262" s="39"/>
    </row>
    <row r="263">
      <c r="A263" s="44"/>
      <c r="T263" s="39"/>
      <c r="U263" s="39"/>
      <c r="V263" s="39"/>
      <c r="W263" s="39"/>
    </row>
    <row r="264">
      <c r="A264" s="44"/>
      <c r="T264" s="39"/>
      <c r="U264" s="39"/>
      <c r="V264" s="39"/>
      <c r="W264" s="39"/>
    </row>
    <row r="265">
      <c r="A265" s="44"/>
      <c r="T265" s="39"/>
      <c r="U265" s="39"/>
      <c r="V265" s="39"/>
      <c r="W265" s="39"/>
    </row>
    <row r="266">
      <c r="A266" s="44"/>
      <c r="T266" s="39"/>
      <c r="U266" s="39"/>
      <c r="V266" s="39"/>
      <c r="W266" s="39"/>
    </row>
    <row r="267">
      <c r="A267" s="44"/>
      <c r="T267" s="39"/>
      <c r="U267" s="39"/>
      <c r="V267" s="39"/>
      <c r="W267" s="39"/>
    </row>
    <row r="268">
      <c r="A268" s="44"/>
      <c r="T268" s="39"/>
      <c r="U268" s="39"/>
      <c r="V268" s="39"/>
      <c r="W268" s="39"/>
    </row>
    <row r="269">
      <c r="A269" s="44"/>
      <c r="T269" s="39"/>
      <c r="U269" s="39"/>
      <c r="V269" s="39"/>
      <c r="W269" s="39"/>
    </row>
    <row r="270">
      <c r="A270" s="44"/>
      <c r="T270" s="39"/>
      <c r="U270" s="39"/>
      <c r="V270" s="39"/>
      <c r="W270" s="39"/>
    </row>
    <row r="271">
      <c r="A271" s="44"/>
      <c r="T271" s="39"/>
      <c r="U271" s="39"/>
      <c r="V271" s="39"/>
      <c r="W271" s="39"/>
    </row>
    <row r="272">
      <c r="A272" s="44"/>
      <c r="T272" s="39"/>
      <c r="U272" s="39"/>
      <c r="V272" s="39"/>
      <c r="W272" s="39"/>
    </row>
    <row r="273">
      <c r="A273" s="44"/>
      <c r="T273" s="39"/>
      <c r="U273" s="39"/>
      <c r="V273" s="39"/>
      <c r="W273" s="39"/>
    </row>
    <row r="274">
      <c r="A274" s="44"/>
      <c r="T274" s="39"/>
      <c r="U274" s="39"/>
      <c r="V274" s="39"/>
      <c r="W274" s="39"/>
    </row>
    <row r="275">
      <c r="A275" s="44"/>
      <c r="T275" s="39"/>
      <c r="U275" s="39"/>
      <c r="V275" s="39"/>
      <c r="W275" s="39"/>
    </row>
    <row r="276">
      <c r="A276" s="44"/>
      <c r="T276" s="39"/>
      <c r="U276" s="39"/>
      <c r="V276" s="39"/>
      <c r="W276" s="39"/>
    </row>
    <row r="277">
      <c r="A277" s="44"/>
      <c r="T277" s="39"/>
      <c r="U277" s="39"/>
      <c r="V277" s="39"/>
      <c r="W277" s="39"/>
    </row>
    <row r="278">
      <c r="A278" s="44"/>
      <c r="T278" s="39"/>
      <c r="U278" s="39"/>
      <c r="V278" s="39"/>
      <c r="W278" s="39"/>
    </row>
    <row r="279">
      <c r="A279" s="44"/>
      <c r="T279" s="39"/>
      <c r="U279" s="39"/>
      <c r="V279" s="39"/>
      <c r="W279" s="39"/>
    </row>
    <row r="280">
      <c r="A280" s="44"/>
      <c r="T280" s="39"/>
      <c r="U280" s="39"/>
      <c r="V280" s="39"/>
      <c r="W280" s="39"/>
    </row>
    <row r="281">
      <c r="A281" s="44"/>
      <c r="T281" s="39"/>
      <c r="U281" s="39"/>
      <c r="V281" s="39"/>
      <c r="W281" s="39"/>
    </row>
    <row r="282">
      <c r="A282" s="44"/>
      <c r="T282" s="39"/>
      <c r="U282" s="39"/>
      <c r="V282" s="39"/>
      <c r="W282" s="39"/>
    </row>
    <row r="283">
      <c r="A283" s="44"/>
      <c r="T283" s="39"/>
      <c r="U283" s="39"/>
      <c r="V283" s="39"/>
      <c r="W283" s="39"/>
    </row>
    <row r="284">
      <c r="A284" s="44"/>
      <c r="T284" s="39"/>
      <c r="U284" s="39"/>
      <c r="V284" s="39"/>
      <c r="W284" s="39"/>
    </row>
    <row r="285">
      <c r="A285" s="44"/>
      <c r="T285" s="39"/>
      <c r="U285" s="39"/>
      <c r="V285" s="39"/>
      <c r="W285" s="39"/>
    </row>
    <row r="286">
      <c r="A286" s="44"/>
      <c r="T286" s="39"/>
      <c r="U286" s="39"/>
      <c r="V286" s="39"/>
      <c r="W286" s="39"/>
    </row>
    <row r="287">
      <c r="A287" s="44"/>
      <c r="T287" s="39"/>
      <c r="U287" s="39"/>
      <c r="V287" s="39"/>
      <c r="W287" s="39"/>
    </row>
    <row r="288">
      <c r="A288" s="44"/>
      <c r="T288" s="39"/>
      <c r="U288" s="39"/>
      <c r="V288" s="39"/>
      <c r="W288" s="39"/>
    </row>
    <row r="289">
      <c r="A289" s="44"/>
      <c r="T289" s="39"/>
      <c r="U289" s="39"/>
      <c r="V289" s="39"/>
      <c r="W289" s="39"/>
    </row>
    <row r="290">
      <c r="A290" s="44"/>
      <c r="T290" s="39"/>
      <c r="U290" s="39"/>
      <c r="V290" s="39"/>
      <c r="W290" s="39"/>
    </row>
    <row r="291">
      <c r="A291" s="44"/>
      <c r="T291" s="39"/>
      <c r="U291" s="39"/>
      <c r="V291" s="39"/>
      <c r="W291" s="39"/>
    </row>
    <row r="292">
      <c r="A292" s="44"/>
      <c r="T292" s="39"/>
      <c r="U292" s="39"/>
      <c r="V292" s="39"/>
      <c r="W292" s="39"/>
    </row>
    <row r="293">
      <c r="A293" s="44"/>
      <c r="T293" s="39"/>
      <c r="U293" s="39"/>
      <c r="V293" s="39"/>
      <c r="W293" s="39"/>
    </row>
    <row r="294">
      <c r="A294" s="44"/>
      <c r="T294" s="39"/>
      <c r="U294" s="39"/>
      <c r="V294" s="39"/>
      <c r="W294" s="39"/>
    </row>
    <row r="295">
      <c r="A295" s="44"/>
      <c r="T295" s="39"/>
      <c r="U295" s="39"/>
      <c r="V295" s="39"/>
      <c r="W295" s="39"/>
    </row>
    <row r="296">
      <c r="A296" s="44"/>
      <c r="T296" s="39"/>
      <c r="U296" s="39"/>
      <c r="V296" s="39"/>
      <c r="W296" s="39"/>
    </row>
    <row r="297">
      <c r="A297" s="44"/>
      <c r="T297" s="39"/>
      <c r="U297" s="39"/>
      <c r="V297" s="39"/>
      <c r="W297" s="39"/>
    </row>
    <row r="298">
      <c r="A298" s="44"/>
      <c r="T298" s="39"/>
      <c r="U298" s="39"/>
      <c r="V298" s="39"/>
      <c r="W298" s="39"/>
    </row>
    <row r="299">
      <c r="A299" s="44"/>
      <c r="T299" s="39"/>
      <c r="U299" s="39"/>
      <c r="V299" s="39"/>
      <c r="W299" s="39"/>
    </row>
    <row r="300">
      <c r="A300" s="44"/>
      <c r="T300" s="39"/>
      <c r="U300" s="39"/>
      <c r="V300" s="39"/>
      <c r="W300" s="39"/>
    </row>
    <row r="301">
      <c r="A301" s="44"/>
      <c r="T301" s="39"/>
      <c r="U301" s="39"/>
      <c r="V301" s="39"/>
      <c r="W301" s="39"/>
    </row>
    <row r="302">
      <c r="A302" s="44"/>
      <c r="T302" s="39"/>
      <c r="U302" s="39"/>
      <c r="V302" s="39"/>
      <c r="W302" s="39"/>
    </row>
    <row r="303">
      <c r="A303" s="44"/>
      <c r="T303" s="39"/>
      <c r="U303" s="39"/>
      <c r="V303" s="39"/>
      <c r="W303" s="39"/>
    </row>
    <row r="304">
      <c r="A304" s="44"/>
      <c r="T304" s="39"/>
      <c r="U304" s="39"/>
      <c r="V304" s="39"/>
      <c r="W304" s="39"/>
    </row>
    <row r="305">
      <c r="A305" s="44"/>
      <c r="T305" s="39"/>
      <c r="U305" s="39"/>
      <c r="V305" s="39"/>
      <c r="W305" s="39"/>
    </row>
    <row r="306">
      <c r="A306" s="44"/>
      <c r="T306" s="39"/>
      <c r="U306" s="39"/>
      <c r="V306" s="39"/>
      <c r="W306" s="39"/>
    </row>
    <row r="307">
      <c r="A307" s="44"/>
      <c r="T307" s="39"/>
      <c r="U307" s="39"/>
      <c r="V307" s="39"/>
      <c r="W307" s="39"/>
    </row>
    <row r="308">
      <c r="A308" s="44"/>
      <c r="T308" s="39"/>
      <c r="U308" s="39"/>
      <c r="V308" s="39"/>
      <c r="W308" s="39"/>
    </row>
    <row r="309">
      <c r="A309" s="44"/>
      <c r="T309" s="39"/>
      <c r="U309" s="39"/>
      <c r="V309" s="39"/>
      <c r="W309" s="39"/>
    </row>
    <row r="310">
      <c r="A310" s="44"/>
      <c r="T310" s="39"/>
      <c r="U310" s="39"/>
      <c r="V310" s="39"/>
      <c r="W310" s="39"/>
    </row>
    <row r="311">
      <c r="A311" s="44"/>
      <c r="T311" s="39"/>
      <c r="U311" s="39"/>
      <c r="V311" s="39"/>
      <c r="W311" s="39"/>
    </row>
    <row r="312">
      <c r="A312" s="44"/>
      <c r="T312" s="39"/>
      <c r="U312" s="39"/>
      <c r="V312" s="39"/>
      <c r="W312" s="39"/>
    </row>
    <row r="313">
      <c r="A313" s="44"/>
      <c r="T313" s="39"/>
      <c r="U313" s="39"/>
      <c r="V313" s="39"/>
      <c r="W313" s="39"/>
    </row>
    <row r="314">
      <c r="A314" s="44"/>
      <c r="T314" s="39"/>
      <c r="U314" s="39"/>
      <c r="V314" s="39"/>
      <c r="W314" s="39"/>
    </row>
    <row r="315">
      <c r="A315" s="44"/>
      <c r="T315" s="39"/>
      <c r="U315" s="39"/>
      <c r="V315" s="39"/>
      <c r="W315" s="39"/>
    </row>
    <row r="316">
      <c r="A316" s="44"/>
      <c r="T316" s="39"/>
      <c r="U316" s="39"/>
      <c r="V316" s="39"/>
      <c r="W316" s="39"/>
    </row>
    <row r="317">
      <c r="A317" s="44"/>
      <c r="T317" s="39"/>
      <c r="U317" s="39"/>
      <c r="V317" s="39"/>
      <c r="W317" s="39"/>
    </row>
    <row r="318">
      <c r="A318" s="44"/>
      <c r="T318" s="39"/>
      <c r="U318" s="39"/>
      <c r="V318" s="39"/>
      <c r="W318" s="39"/>
    </row>
    <row r="319">
      <c r="A319" s="44"/>
      <c r="T319" s="39"/>
      <c r="U319" s="39"/>
      <c r="V319" s="39"/>
      <c r="W319" s="39"/>
    </row>
    <row r="320">
      <c r="A320" s="44"/>
      <c r="T320" s="39"/>
      <c r="U320" s="39"/>
      <c r="V320" s="39"/>
      <c r="W320" s="39"/>
    </row>
    <row r="321">
      <c r="A321" s="44"/>
      <c r="T321" s="39"/>
      <c r="U321" s="39"/>
      <c r="V321" s="39"/>
      <c r="W321" s="39"/>
    </row>
    <row r="322">
      <c r="A322" s="44"/>
      <c r="T322" s="39"/>
      <c r="U322" s="39"/>
      <c r="V322" s="39"/>
      <c r="W322" s="39"/>
    </row>
    <row r="323">
      <c r="A323" s="44"/>
      <c r="T323" s="39"/>
      <c r="U323" s="39"/>
      <c r="V323" s="39"/>
      <c r="W323" s="39"/>
    </row>
    <row r="324">
      <c r="A324" s="44"/>
      <c r="T324" s="39"/>
      <c r="U324" s="39"/>
      <c r="V324" s="39"/>
      <c r="W324" s="39"/>
    </row>
    <row r="325">
      <c r="A325" s="44"/>
      <c r="T325" s="39"/>
      <c r="U325" s="39"/>
      <c r="V325" s="39"/>
      <c r="W325" s="39"/>
    </row>
    <row r="326">
      <c r="A326" s="44"/>
      <c r="T326" s="39"/>
      <c r="U326" s="39"/>
      <c r="V326" s="39"/>
      <c r="W326" s="39"/>
    </row>
    <row r="327">
      <c r="A327" s="44"/>
      <c r="T327" s="39"/>
      <c r="U327" s="39"/>
      <c r="V327" s="39"/>
      <c r="W327" s="39"/>
    </row>
    <row r="328">
      <c r="A328" s="44"/>
      <c r="T328" s="39"/>
      <c r="U328" s="39"/>
      <c r="V328" s="39"/>
      <c r="W328" s="39"/>
    </row>
    <row r="329">
      <c r="A329" s="44"/>
      <c r="T329" s="39"/>
      <c r="U329" s="39"/>
      <c r="V329" s="39"/>
      <c r="W329" s="39"/>
    </row>
    <row r="330">
      <c r="A330" s="44"/>
      <c r="T330" s="39"/>
      <c r="U330" s="39"/>
      <c r="V330" s="39"/>
      <c r="W330" s="39"/>
    </row>
    <row r="331">
      <c r="A331" s="44"/>
      <c r="T331" s="39"/>
      <c r="U331" s="39"/>
      <c r="V331" s="39"/>
      <c r="W331" s="39"/>
    </row>
    <row r="332">
      <c r="A332" s="44"/>
      <c r="T332" s="39"/>
      <c r="U332" s="39"/>
      <c r="V332" s="39"/>
      <c r="W332" s="39"/>
    </row>
    <row r="333">
      <c r="A333" s="44"/>
      <c r="T333" s="39"/>
      <c r="U333" s="39"/>
      <c r="V333" s="39"/>
      <c r="W333" s="39"/>
    </row>
    <row r="334">
      <c r="A334" s="44"/>
      <c r="T334" s="39"/>
      <c r="U334" s="39"/>
      <c r="V334" s="39"/>
      <c r="W334" s="39"/>
    </row>
    <row r="335">
      <c r="A335" s="44"/>
      <c r="T335" s="39"/>
      <c r="U335" s="39"/>
      <c r="V335" s="39"/>
      <c r="W335" s="39"/>
    </row>
    <row r="336">
      <c r="A336" s="44"/>
      <c r="T336" s="39"/>
      <c r="U336" s="39"/>
      <c r="V336" s="39"/>
      <c r="W336" s="39"/>
    </row>
    <row r="337">
      <c r="A337" s="44"/>
      <c r="T337" s="39"/>
      <c r="U337" s="39"/>
      <c r="V337" s="39"/>
      <c r="W337" s="39"/>
    </row>
    <row r="338">
      <c r="A338" s="44"/>
      <c r="T338" s="39"/>
      <c r="U338" s="39"/>
      <c r="V338" s="39"/>
      <c r="W338" s="39"/>
    </row>
    <row r="339">
      <c r="A339" s="44"/>
      <c r="T339" s="39"/>
      <c r="U339" s="39"/>
      <c r="V339" s="39"/>
      <c r="W339" s="39"/>
    </row>
    <row r="340">
      <c r="A340" s="44"/>
      <c r="T340" s="39"/>
      <c r="U340" s="39"/>
      <c r="V340" s="39"/>
      <c r="W340" s="39"/>
    </row>
    <row r="341">
      <c r="A341" s="44"/>
      <c r="T341" s="39"/>
      <c r="U341" s="39"/>
      <c r="V341" s="39"/>
      <c r="W341" s="39"/>
    </row>
    <row r="342">
      <c r="A342" s="44"/>
      <c r="T342" s="39"/>
      <c r="U342" s="39"/>
      <c r="V342" s="39"/>
      <c r="W342" s="39"/>
    </row>
    <row r="343">
      <c r="A343" s="44"/>
      <c r="T343" s="39"/>
      <c r="U343" s="39"/>
      <c r="V343" s="39"/>
      <c r="W343" s="39"/>
    </row>
    <row r="344">
      <c r="A344" s="44"/>
      <c r="T344" s="39"/>
      <c r="U344" s="39"/>
      <c r="V344" s="39"/>
      <c r="W344" s="39"/>
    </row>
    <row r="345">
      <c r="A345" s="44"/>
      <c r="T345" s="39"/>
      <c r="U345" s="39"/>
      <c r="V345" s="39"/>
      <c r="W345" s="39"/>
    </row>
    <row r="346">
      <c r="A346" s="44"/>
      <c r="T346" s="39"/>
      <c r="U346" s="39"/>
      <c r="V346" s="39"/>
      <c r="W346" s="39"/>
    </row>
    <row r="347">
      <c r="A347" s="44"/>
      <c r="T347" s="39"/>
      <c r="U347" s="39"/>
      <c r="V347" s="39"/>
      <c r="W347" s="39"/>
    </row>
    <row r="348">
      <c r="A348" s="44"/>
      <c r="T348" s="39"/>
      <c r="U348" s="39"/>
      <c r="V348" s="39"/>
      <c r="W348" s="39"/>
    </row>
    <row r="349">
      <c r="A349" s="44"/>
      <c r="T349" s="39"/>
      <c r="U349" s="39"/>
      <c r="V349" s="39"/>
      <c r="W349" s="39"/>
    </row>
    <row r="350">
      <c r="A350" s="44"/>
      <c r="T350" s="39"/>
      <c r="U350" s="39"/>
      <c r="V350" s="39"/>
      <c r="W350" s="39"/>
    </row>
    <row r="351">
      <c r="A351" s="44"/>
      <c r="T351" s="39"/>
      <c r="U351" s="39"/>
      <c r="V351" s="39"/>
      <c r="W351" s="39"/>
    </row>
    <row r="352">
      <c r="A352" s="44"/>
      <c r="T352" s="39"/>
      <c r="U352" s="39"/>
      <c r="V352" s="39"/>
      <c r="W352" s="39"/>
    </row>
    <row r="353">
      <c r="A353" s="44"/>
      <c r="T353" s="39"/>
      <c r="U353" s="39"/>
      <c r="V353" s="39"/>
      <c r="W353" s="39"/>
    </row>
    <row r="354">
      <c r="A354" s="44"/>
      <c r="T354" s="39"/>
      <c r="U354" s="39"/>
      <c r="V354" s="39"/>
      <c r="W354" s="39"/>
    </row>
    <row r="355">
      <c r="A355" s="44"/>
      <c r="T355" s="39"/>
      <c r="U355" s="39"/>
      <c r="V355" s="39"/>
      <c r="W355" s="39"/>
    </row>
    <row r="356">
      <c r="A356" s="44"/>
      <c r="T356" s="39"/>
      <c r="U356" s="39"/>
      <c r="V356" s="39"/>
      <c r="W356" s="39"/>
    </row>
    <row r="357">
      <c r="A357" s="44"/>
      <c r="T357" s="39"/>
      <c r="U357" s="39"/>
      <c r="V357" s="39"/>
      <c r="W357" s="39"/>
    </row>
    <row r="358">
      <c r="A358" s="44"/>
      <c r="T358" s="39"/>
      <c r="U358" s="39"/>
      <c r="V358" s="39"/>
      <c r="W358" s="39"/>
    </row>
    <row r="359">
      <c r="A359" s="44"/>
      <c r="T359" s="39"/>
      <c r="U359" s="39"/>
      <c r="V359" s="39"/>
      <c r="W359" s="39"/>
    </row>
    <row r="360">
      <c r="A360" s="44"/>
      <c r="T360" s="39"/>
      <c r="U360" s="39"/>
      <c r="V360" s="39"/>
      <c r="W360" s="39"/>
    </row>
    <row r="361">
      <c r="A361" s="44"/>
      <c r="T361" s="39"/>
      <c r="U361" s="39"/>
      <c r="V361" s="39"/>
      <c r="W361" s="39"/>
    </row>
    <row r="362">
      <c r="A362" s="44"/>
      <c r="T362" s="39"/>
      <c r="U362" s="39"/>
      <c r="V362" s="39"/>
      <c r="W362" s="39"/>
    </row>
    <row r="363">
      <c r="A363" s="44"/>
      <c r="T363" s="39"/>
      <c r="U363" s="39"/>
      <c r="V363" s="39"/>
      <c r="W363" s="39"/>
    </row>
    <row r="364">
      <c r="A364" s="44"/>
      <c r="T364" s="39"/>
      <c r="U364" s="39"/>
      <c r="V364" s="39"/>
      <c r="W364" s="39"/>
    </row>
    <row r="365">
      <c r="A365" s="44"/>
      <c r="T365" s="39"/>
      <c r="U365" s="39"/>
      <c r="V365" s="39"/>
      <c r="W365" s="39"/>
    </row>
    <row r="366">
      <c r="A366" s="44"/>
      <c r="T366" s="39"/>
      <c r="U366" s="39"/>
      <c r="V366" s="39"/>
      <c r="W366" s="39"/>
    </row>
    <row r="367">
      <c r="A367" s="44"/>
      <c r="T367" s="39"/>
      <c r="U367" s="39"/>
      <c r="V367" s="39"/>
      <c r="W367" s="39"/>
    </row>
    <row r="368">
      <c r="A368" s="44"/>
      <c r="T368" s="39"/>
      <c r="U368" s="39"/>
      <c r="V368" s="39"/>
      <c r="W368" s="39"/>
    </row>
    <row r="369">
      <c r="A369" s="44"/>
      <c r="T369" s="39"/>
      <c r="U369" s="39"/>
      <c r="V369" s="39"/>
      <c r="W369" s="39"/>
    </row>
    <row r="370">
      <c r="A370" s="44"/>
      <c r="T370" s="39"/>
      <c r="U370" s="39"/>
      <c r="V370" s="39"/>
      <c r="W370" s="39"/>
    </row>
    <row r="371">
      <c r="A371" s="44"/>
      <c r="T371" s="39"/>
      <c r="U371" s="39"/>
      <c r="V371" s="39"/>
      <c r="W371" s="39"/>
    </row>
    <row r="372">
      <c r="A372" s="44"/>
      <c r="T372" s="39"/>
      <c r="U372" s="39"/>
      <c r="V372" s="39"/>
      <c r="W372" s="39"/>
    </row>
    <row r="373">
      <c r="A373" s="44"/>
      <c r="T373" s="39"/>
      <c r="U373" s="39"/>
      <c r="V373" s="39"/>
      <c r="W373" s="39"/>
    </row>
    <row r="374">
      <c r="A374" s="44"/>
      <c r="T374" s="39"/>
      <c r="U374" s="39"/>
      <c r="V374" s="39"/>
      <c r="W374" s="39"/>
    </row>
    <row r="375">
      <c r="A375" s="44"/>
      <c r="T375" s="39"/>
      <c r="U375" s="39"/>
      <c r="V375" s="39"/>
      <c r="W375" s="39"/>
    </row>
    <row r="376">
      <c r="A376" s="44"/>
      <c r="T376" s="39"/>
      <c r="U376" s="39"/>
      <c r="V376" s="39"/>
      <c r="W376" s="39"/>
    </row>
    <row r="377">
      <c r="A377" s="44"/>
      <c r="T377" s="39"/>
      <c r="U377" s="39"/>
      <c r="V377" s="39"/>
      <c r="W377" s="39"/>
    </row>
    <row r="378">
      <c r="A378" s="44"/>
      <c r="T378" s="39"/>
      <c r="U378" s="39"/>
      <c r="V378" s="39"/>
      <c r="W378" s="39"/>
    </row>
    <row r="379">
      <c r="A379" s="44"/>
      <c r="T379" s="39"/>
      <c r="U379" s="39"/>
      <c r="V379" s="39"/>
      <c r="W379" s="39"/>
    </row>
    <row r="380">
      <c r="A380" s="44"/>
      <c r="T380" s="39"/>
      <c r="U380" s="39"/>
      <c r="V380" s="39"/>
      <c r="W380" s="39"/>
    </row>
    <row r="381">
      <c r="A381" s="44"/>
      <c r="T381" s="39"/>
      <c r="U381" s="39"/>
      <c r="V381" s="39"/>
      <c r="W381" s="39"/>
    </row>
    <row r="382">
      <c r="A382" s="44"/>
      <c r="T382" s="39"/>
      <c r="U382" s="39"/>
      <c r="V382" s="39"/>
      <c r="W382" s="39"/>
    </row>
    <row r="383">
      <c r="A383" s="44"/>
      <c r="T383" s="39"/>
      <c r="U383" s="39"/>
      <c r="V383" s="39"/>
      <c r="W383" s="39"/>
    </row>
    <row r="384">
      <c r="A384" s="44"/>
      <c r="T384" s="39"/>
      <c r="U384" s="39"/>
      <c r="V384" s="39"/>
      <c r="W384" s="39"/>
    </row>
    <row r="385">
      <c r="A385" s="44"/>
      <c r="T385" s="39"/>
      <c r="U385" s="39"/>
      <c r="V385" s="39"/>
      <c r="W385" s="39"/>
    </row>
    <row r="386">
      <c r="A386" s="44"/>
      <c r="T386" s="39"/>
      <c r="U386" s="39"/>
      <c r="V386" s="39"/>
      <c r="W386" s="39"/>
    </row>
    <row r="387">
      <c r="A387" s="44"/>
      <c r="T387" s="39"/>
      <c r="U387" s="39"/>
      <c r="V387" s="39"/>
      <c r="W387" s="39"/>
    </row>
    <row r="388">
      <c r="A388" s="44"/>
      <c r="T388" s="39"/>
      <c r="U388" s="39"/>
      <c r="V388" s="39"/>
      <c r="W388" s="39"/>
    </row>
    <row r="389">
      <c r="A389" s="44"/>
      <c r="T389" s="39"/>
      <c r="U389" s="39"/>
      <c r="V389" s="39"/>
      <c r="W389" s="39"/>
    </row>
    <row r="390">
      <c r="A390" s="44"/>
      <c r="T390" s="39"/>
      <c r="U390" s="39"/>
      <c r="V390" s="39"/>
      <c r="W390" s="39"/>
    </row>
    <row r="391">
      <c r="A391" s="44"/>
      <c r="T391" s="39"/>
      <c r="U391" s="39"/>
      <c r="V391" s="39"/>
      <c r="W391" s="39"/>
    </row>
    <row r="392">
      <c r="A392" s="44"/>
      <c r="T392" s="39"/>
      <c r="U392" s="39"/>
      <c r="V392" s="39"/>
      <c r="W392" s="39"/>
    </row>
    <row r="393">
      <c r="A393" s="44"/>
      <c r="T393" s="39"/>
      <c r="U393" s="39"/>
      <c r="V393" s="39"/>
      <c r="W393" s="39"/>
    </row>
    <row r="394">
      <c r="A394" s="44"/>
      <c r="T394" s="39"/>
      <c r="U394" s="39"/>
      <c r="V394" s="39"/>
      <c r="W394" s="39"/>
    </row>
    <row r="395">
      <c r="A395" s="44"/>
      <c r="T395" s="39"/>
      <c r="U395" s="39"/>
      <c r="V395" s="39"/>
      <c r="W395" s="39"/>
    </row>
    <row r="396">
      <c r="A396" s="44"/>
      <c r="T396" s="39"/>
      <c r="U396" s="39"/>
      <c r="V396" s="39"/>
      <c r="W396" s="39"/>
    </row>
    <row r="397">
      <c r="A397" s="44"/>
      <c r="T397" s="39"/>
      <c r="U397" s="39"/>
      <c r="V397" s="39"/>
      <c r="W397" s="39"/>
    </row>
    <row r="398">
      <c r="A398" s="44"/>
      <c r="T398" s="39"/>
      <c r="U398" s="39"/>
      <c r="V398" s="39"/>
      <c r="W398" s="39"/>
    </row>
    <row r="399">
      <c r="A399" s="44"/>
      <c r="T399" s="39"/>
      <c r="U399" s="39"/>
      <c r="V399" s="39"/>
      <c r="W399" s="39"/>
    </row>
    <row r="400">
      <c r="A400" s="44"/>
      <c r="T400" s="39"/>
      <c r="U400" s="39"/>
      <c r="V400" s="39"/>
      <c r="W400" s="39"/>
    </row>
    <row r="401">
      <c r="A401" s="44"/>
      <c r="T401" s="39"/>
      <c r="U401" s="39"/>
      <c r="V401" s="39"/>
      <c r="W401" s="39"/>
    </row>
    <row r="402">
      <c r="A402" s="44"/>
      <c r="T402" s="39"/>
      <c r="U402" s="39"/>
      <c r="V402" s="39"/>
      <c r="W402" s="39"/>
    </row>
    <row r="403">
      <c r="A403" s="44"/>
      <c r="T403" s="39"/>
      <c r="U403" s="39"/>
      <c r="V403" s="39"/>
      <c r="W403" s="39"/>
    </row>
    <row r="404">
      <c r="A404" s="44"/>
      <c r="T404" s="39"/>
      <c r="U404" s="39"/>
      <c r="V404" s="39"/>
      <c r="W404" s="39"/>
    </row>
    <row r="405">
      <c r="A405" s="44"/>
      <c r="T405" s="39"/>
      <c r="U405" s="39"/>
      <c r="V405" s="39"/>
      <c r="W405" s="39"/>
    </row>
    <row r="406">
      <c r="A406" s="44"/>
      <c r="T406" s="39"/>
      <c r="U406" s="39"/>
      <c r="V406" s="39"/>
      <c r="W406" s="39"/>
    </row>
    <row r="407">
      <c r="A407" s="44"/>
      <c r="T407" s="39"/>
      <c r="U407" s="39"/>
      <c r="V407" s="39"/>
      <c r="W407" s="39"/>
    </row>
    <row r="408">
      <c r="A408" s="44"/>
      <c r="T408" s="39"/>
      <c r="U408" s="39"/>
      <c r="V408" s="39"/>
      <c r="W408" s="39"/>
    </row>
    <row r="409">
      <c r="A409" s="44"/>
      <c r="T409" s="39"/>
      <c r="U409" s="39"/>
      <c r="V409" s="39"/>
      <c r="W409" s="39"/>
    </row>
    <row r="410">
      <c r="A410" s="44"/>
      <c r="T410" s="39"/>
      <c r="U410" s="39"/>
      <c r="V410" s="39"/>
      <c r="W410" s="39"/>
    </row>
    <row r="411">
      <c r="A411" s="44"/>
      <c r="T411" s="39"/>
      <c r="U411" s="39"/>
      <c r="V411" s="39"/>
      <c r="W411" s="39"/>
    </row>
    <row r="412">
      <c r="A412" s="44"/>
      <c r="T412" s="39"/>
      <c r="U412" s="39"/>
      <c r="V412" s="39"/>
      <c r="W412" s="39"/>
    </row>
    <row r="413">
      <c r="A413" s="44"/>
      <c r="T413" s="39"/>
      <c r="U413" s="39"/>
      <c r="V413" s="39"/>
      <c r="W413" s="39"/>
    </row>
    <row r="414">
      <c r="A414" s="44"/>
      <c r="T414" s="39"/>
      <c r="U414" s="39"/>
      <c r="V414" s="39"/>
      <c r="W414" s="39"/>
    </row>
    <row r="415">
      <c r="A415" s="44"/>
      <c r="T415" s="39"/>
      <c r="U415" s="39"/>
      <c r="V415" s="39"/>
      <c r="W415" s="39"/>
    </row>
    <row r="416">
      <c r="A416" s="44"/>
      <c r="T416" s="39"/>
      <c r="U416" s="39"/>
      <c r="V416" s="39"/>
      <c r="W416" s="39"/>
    </row>
    <row r="417">
      <c r="A417" s="44"/>
      <c r="T417" s="39"/>
      <c r="U417" s="39"/>
      <c r="V417" s="39"/>
      <c r="W417" s="39"/>
    </row>
    <row r="418">
      <c r="A418" s="44"/>
      <c r="T418" s="39"/>
      <c r="U418" s="39"/>
      <c r="V418" s="39"/>
      <c r="W418" s="39"/>
    </row>
    <row r="419">
      <c r="A419" s="44"/>
      <c r="T419" s="39"/>
      <c r="U419" s="39"/>
      <c r="V419" s="39"/>
      <c r="W419" s="39"/>
    </row>
    <row r="420">
      <c r="A420" s="44"/>
      <c r="T420" s="39"/>
      <c r="U420" s="39"/>
      <c r="V420" s="39"/>
      <c r="W420" s="39"/>
    </row>
    <row r="421">
      <c r="A421" s="44"/>
      <c r="T421" s="39"/>
      <c r="U421" s="39"/>
      <c r="V421" s="39"/>
      <c r="W421" s="39"/>
    </row>
    <row r="422">
      <c r="A422" s="44"/>
      <c r="T422" s="39"/>
      <c r="U422" s="39"/>
      <c r="V422" s="39"/>
      <c r="W422" s="39"/>
    </row>
    <row r="423">
      <c r="A423" s="44"/>
      <c r="T423" s="39"/>
      <c r="U423" s="39"/>
      <c r="V423" s="39"/>
      <c r="W423" s="39"/>
    </row>
    <row r="424">
      <c r="A424" s="44"/>
      <c r="T424" s="39"/>
      <c r="U424" s="39"/>
      <c r="V424" s="39"/>
      <c r="W424" s="39"/>
    </row>
    <row r="425">
      <c r="A425" s="44"/>
      <c r="T425" s="39"/>
      <c r="U425" s="39"/>
      <c r="V425" s="39"/>
      <c r="W425" s="39"/>
    </row>
    <row r="426">
      <c r="A426" s="44"/>
      <c r="T426" s="39"/>
      <c r="U426" s="39"/>
      <c r="V426" s="39"/>
      <c r="W426" s="39"/>
    </row>
    <row r="427">
      <c r="A427" s="44"/>
      <c r="T427" s="39"/>
      <c r="U427" s="39"/>
      <c r="V427" s="39"/>
      <c r="W427" s="39"/>
    </row>
    <row r="428">
      <c r="A428" s="44"/>
      <c r="T428" s="39"/>
      <c r="U428" s="39"/>
      <c r="V428" s="39"/>
      <c r="W428" s="39"/>
    </row>
    <row r="429">
      <c r="A429" s="44"/>
      <c r="T429" s="39"/>
      <c r="U429" s="39"/>
      <c r="V429" s="39"/>
      <c r="W429" s="39"/>
    </row>
    <row r="430">
      <c r="A430" s="44"/>
      <c r="T430" s="39"/>
      <c r="U430" s="39"/>
      <c r="V430" s="39"/>
      <c r="W430" s="39"/>
    </row>
    <row r="431">
      <c r="A431" s="44"/>
      <c r="T431" s="39"/>
      <c r="U431" s="39"/>
      <c r="V431" s="39"/>
      <c r="W431" s="39"/>
    </row>
    <row r="432">
      <c r="A432" s="44"/>
      <c r="T432" s="39"/>
      <c r="U432" s="39"/>
      <c r="V432" s="39"/>
      <c r="W432" s="39"/>
    </row>
    <row r="433">
      <c r="A433" s="44"/>
      <c r="T433" s="39"/>
      <c r="U433" s="39"/>
      <c r="V433" s="39"/>
      <c r="W433" s="39"/>
    </row>
    <row r="434">
      <c r="A434" s="44"/>
      <c r="T434" s="39"/>
      <c r="U434" s="39"/>
      <c r="V434" s="39"/>
      <c r="W434" s="39"/>
    </row>
    <row r="435">
      <c r="A435" s="44"/>
      <c r="T435" s="39"/>
      <c r="U435" s="39"/>
      <c r="V435" s="39"/>
      <c r="W435" s="39"/>
    </row>
    <row r="436">
      <c r="A436" s="44"/>
      <c r="T436" s="39"/>
      <c r="U436" s="39"/>
      <c r="V436" s="39"/>
      <c r="W436" s="39"/>
    </row>
    <row r="437">
      <c r="A437" s="44"/>
      <c r="T437" s="39"/>
      <c r="U437" s="39"/>
      <c r="V437" s="39"/>
      <c r="W437" s="39"/>
    </row>
    <row r="438">
      <c r="A438" s="44"/>
      <c r="T438" s="39"/>
      <c r="U438" s="39"/>
      <c r="V438" s="39"/>
      <c r="W438" s="39"/>
    </row>
    <row r="439">
      <c r="A439" s="44"/>
      <c r="T439" s="39"/>
      <c r="U439" s="39"/>
      <c r="V439" s="39"/>
      <c r="W439" s="39"/>
    </row>
    <row r="440">
      <c r="A440" s="44"/>
      <c r="T440" s="39"/>
      <c r="U440" s="39"/>
      <c r="V440" s="39"/>
      <c r="W440" s="39"/>
    </row>
    <row r="441">
      <c r="A441" s="44"/>
      <c r="T441" s="39"/>
      <c r="U441" s="39"/>
      <c r="V441" s="39"/>
      <c r="W441" s="39"/>
    </row>
    <row r="442">
      <c r="A442" s="44"/>
      <c r="T442" s="39"/>
      <c r="U442" s="39"/>
      <c r="V442" s="39"/>
      <c r="W442" s="39"/>
    </row>
    <row r="443">
      <c r="A443" s="44"/>
      <c r="T443" s="39"/>
      <c r="U443" s="39"/>
      <c r="V443" s="39"/>
      <c r="W443" s="39"/>
    </row>
    <row r="444">
      <c r="A444" s="44"/>
      <c r="T444" s="39"/>
      <c r="U444" s="39"/>
      <c r="V444" s="39"/>
      <c r="W444" s="39"/>
    </row>
    <row r="445">
      <c r="A445" s="44"/>
      <c r="T445" s="39"/>
      <c r="U445" s="39"/>
      <c r="V445" s="39"/>
      <c r="W445" s="39"/>
    </row>
    <row r="446">
      <c r="A446" s="44"/>
      <c r="T446" s="39"/>
      <c r="U446" s="39"/>
      <c r="V446" s="39"/>
      <c r="W446" s="39"/>
    </row>
    <row r="447">
      <c r="A447" s="44"/>
      <c r="T447" s="39"/>
      <c r="U447" s="39"/>
      <c r="V447" s="39"/>
      <c r="W447" s="39"/>
    </row>
    <row r="448">
      <c r="A448" s="44"/>
      <c r="T448" s="39"/>
      <c r="U448" s="39"/>
      <c r="V448" s="39"/>
      <c r="W448" s="39"/>
    </row>
    <row r="449">
      <c r="A449" s="44"/>
      <c r="T449" s="39"/>
      <c r="U449" s="39"/>
      <c r="V449" s="39"/>
      <c r="W449" s="39"/>
    </row>
    <row r="450">
      <c r="A450" s="44"/>
      <c r="T450" s="39"/>
      <c r="U450" s="39"/>
      <c r="V450" s="39"/>
      <c r="W450" s="39"/>
    </row>
    <row r="451">
      <c r="A451" s="44"/>
      <c r="T451" s="39"/>
      <c r="U451" s="39"/>
      <c r="V451" s="39"/>
      <c r="W451" s="39"/>
    </row>
    <row r="452">
      <c r="A452" s="44"/>
      <c r="T452" s="39"/>
      <c r="U452" s="39"/>
      <c r="V452" s="39"/>
      <c r="W452" s="39"/>
    </row>
    <row r="453">
      <c r="A453" s="44"/>
      <c r="T453" s="39"/>
      <c r="U453" s="39"/>
      <c r="V453" s="39"/>
      <c r="W453" s="39"/>
    </row>
    <row r="454">
      <c r="A454" s="44"/>
      <c r="T454" s="39"/>
      <c r="U454" s="39"/>
      <c r="V454" s="39"/>
      <c r="W454" s="39"/>
    </row>
    <row r="455">
      <c r="A455" s="44"/>
      <c r="T455" s="39"/>
      <c r="U455" s="39"/>
      <c r="V455" s="39"/>
      <c r="W455" s="39"/>
    </row>
    <row r="456">
      <c r="A456" s="44"/>
      <c r="T456" s="39"/>
      <c r="U456" s="39"/>
      <c r="V456" s="39"/>
      <c r="W456" s="39"/>
    </row>
    <row r="457">
      <c r="A457" s="44"/>
      <c r="T457" s="39"/>
      <c r="U457" s="39"/>
      <c r="V457" s="39"/>
      <c r="W457" s="39"/>
    </row>
    <row r="458">
      <c r="A458" s="44"/>
      <c r="T458" s="39"/>
      <c r="U458" s="39"/>
      <c r="V458" s="39"/>
      <c r="W458" s="39"/>
    </row>
    <row r="459">
      <c r="A459" s="44"/>
      <c r="T459" s="39"/>
      <c r="U459" s="39"/>
      <c r="V459" s="39"/>
      <c r="W459" s="39"/>
    </row>
    <row r="460">
      <c r="A460" s="44"/>
      <c r="T460" s="39"/>
      <c r="U460" s="39"/>
      <c r="V460" s="39"/>
      <c r="W460" s="39"/>
    </row>
    <row r="461">
      <c r="A461" s="44"/>
      <c r="T461" s="39"/>
      <c r="U461" s="39"/>
      <c r="V461" s="39"/>
      <c r="W461" s="39"/>
    </row>
    <row r="462">
      <c r="A462" s="44"/>
      <c r="T462" s="39"/>
      <c r="U462" s="39"/>
      <c r="V462" s="39"/>
      <c r="W462" s="39"/>
    </row>
    <row r="463">
      <c r="A463" s="44"/>
      <c r="T463" s="39"/>
      <c r="U463" s="39"/>
      <c r="V463" s="39"/>
      <c r="W463" s="39"/>
    </row>
    <row r="464">
      <c r="A464" s="44"/>
      <c r="T464" s="39"/>
      <c r="U464" s="39"/>
      <c r="V464" s="39"/>
      <c r="W464" s="39"/>
    </row>
    <row r="465">
      <c r="A465" s="44"/>
      <c r="T465" s="39"/>
      <c r="U465" s="39"/>
      <c r="V465" s="39"/>
      <c r="W465" s="39"/>
    </row>
    <row r="466">
      <c r="A466" s="44"/>
      <c r="T466" s="39"/>
      <c r="U466" s="39"/>
      <c r="V466" s="39"/>
      <c r="W466" s="39"/>
    </row>
    <row r="467">
      <c r="A467" s="44"/>
      <c r="T467" s="39"/>
      <c r="U467" s="39"/>
      <c r="V467" s="39"/>
      <c r="W467" s="39"/>
    </row>
    <row r="468">
      <c r="A468" s="44"/>
      <c r="T468" s="39"/>
      <c r="U468" s="39"/>
      <c r="V468" s="39"/>
      <c r="W468" s="39"/>
    </row>
    <row r="469">
      <c r="A469" s="44"/>
      <c r="T469" s="39"/>
      <c r="U469" s="39"/>
      <c r="V469" s="39"/>
      <c r="W469" s="39"/>
    </row>
    <row r="470">
      <c r="A470" s="44"/>
      <c r="T470" s="39"/>
      <c r="U470" s="39"/>
      <c r="V470" s="39"/>
      <c r="W470" s="39"/>
    </row>
    <row r="471">
      <c r="A471" s="44"/>
      <c r="T471" s="39"/>
      <c r="U471" s="39"/>
      <c r="V471" s="39"/>
      <c r="W471" s="39"/>
    </row>
    <row r="472">
      <c r="A472" s="44"/>
      <c r="T472" s="39"/>
      <c r="U472" s="39"/>
      <c r="V472" s="39"/>
      <c r="W472" s="39"/>
    </row>
    <row r="473">
      <c r="A473" s="44"/>
      <c r="T473" s="39"/>
      <c r="U473" s="39"/>
      <c r="V473" s="39"/>
      <c r="W473" s="39"/>
    </row>
    <row r="474">
      <c r="A474" s="44"/>
      <c r="T474" s="39"/>
      <c r="U474" s="39"/>
      <c r="V474" s="39"/>
      <c r="W474" s="39"/>
    </row>
    <row r="475">
      <c r="A475" s="44"/>
      <c r="T475" s="39"/>
      <c r="U475" s="39"/>
      <c r="V475" s="39"/>
      <c r="W475" s="39"/>
    </row>
    <row r="476">
      <c r="A476" s="44"/>
      <c r="T476" s="39"/>
      <c r="U476" s="39"/>
      <c r="V476" s="39"/>
      <c r="W476" s="39"/>
    </row>
    <row r="477">
      <c r="A477" s="44"/>
      <c r="T477" s="39"/>
      <c r="U477" s="39"/>
      <c r="V477" s="39"/>
      <c r="W477" s="39"/>
    </row>
    <row r="478">
      <c r="A478" s="44"/>
      <c r="T478" s="39"/>
      <c r="U478" s="39"/>
      <c r="V478" s="39"/>
      <c r="W478" s="39"/>
    </row>
    <row r="479">
      <c r="A479" s="44"/>
      <c r="T479" s="39"/>
      <c r="U479" s="39"/>
      <c r="V479" s="39"/>
      <c r="W479" s="39"/>
    </row>
    <row r="480">
      <c r="A480" s="44"/>
      <c r="T480" s="39"/>
      <c r="U480" s="39"/>
      <c r="V480" s="39"/>
      <c r="W480" s="39"/>
    </row>
    <row r="481">
      <c r="A481" s="44"/>
      <c r="T481" s="39"/>
      <c r="U481" s="39"/>
      <c r="V481" s="39"/>
      <c r="W481" s="39"/>
    </row>
    <row r="482">
      <c r="A482" s="44"/>
      <c r="T482" s="39"/>
      <c r="U482" s="39"/>
      <c r="V482" s="39"/>
      <c r="W482" s="39"/>
    </row>
    <row r="483">
      <c r="A483" s="44"/>
      <c r="T483" s="39"/>
      <c r="U483" s="39"/>
      <c r="V483" s="39"/>
      <c r="W483" s="39"/>
    </row>
    <row r="484">
      <c r="A484" s="44"/>
      <c r="T484" s="39"/>
      <c r="U484" s="39"/>
      <c r="V484" s="39"/>
      <c r="W484" s="39"/>
    </row>
    <row r="485">
      <c r="A485" s="44"/>
      <c r="T485" s="39"/>
      <c r="U485" s="39"/>
      <c r="V485" s="39"/>
      <c r="W485" s="39"/>
    </row>
    <row r="486">
      <c r="A486" s="44"/>
      <c r="T486" s="39"/>
      <c r="U486" s="39"/>
      <c r="V486" s="39"/>
      <c r="W486" s="39"/>
    </row>
    <row r="487">
      <c r="A487" s="44"/>
      <c r="T487" s="39"/>
      <c r="U487" s="39"/>
      <c r="V487" s="39"/>
      <c r="W487" s="39"/>
    </row>
    <row r="488">
      <c r="A488" s="44"/>
      <c r="T488" s="39"/>
      <c r="U488" s="39"/>
      <c r="V488" s="39"/>
      <c r="W488" s="39"/>
    </row>
    <row r="489">
      <c r="A489" s="44"/>
      <c r="T489" s="39"/>
      <c r="U489" s="39"/>
      <c r="V489" s="39"/>
      <c r="W489" s="39"/>
    </row>
    <row r="490">
      <c r="A490" s="44"/>
      <c r="T490" s="39"/>
      <c r="U490" s="39"/>
      <c r="V490" s="39"/>
      <c r="W490" s="39"/>
    </row>
    <row r="491">
      <c r="A491" s="44"/>
      <c r="T491" s="39"/>
      <c r="U491" s="39"/>
      <c r="V491" s="39"/>
      <c r="W491" s="39"/>
    </row>
    <row r="492">
      <c r="A492" s="44"/>
      <c r="T492" s="39"/>
      <c r="U492" s="39"/>
      <c r="V492" s="39"/>
      <c r="W492" s="39"/>
    </row>
    <row r="493">
      <c r="A493" s="44"/>
      <c r="T493" s="39"/>
      <c r="U493" s="39"/>
      <c r="V493" s="39"/>
      <c r="W493" s="39"/>
    </row>
    <row r="494">
      <c r="A494" s="44"/>
      <c r="T494" s="39"/>
      <c r="U494" s="39"/>
      <c r="V494" s="39"/>
      <c r="W494" s="39"/>
    </row>
    <row r="495">
      <c r="A495" s="44"/>
      <c r="T495" s="39"/>
      <c r="U495" s="39"/>
      <c r="V495" s="39"/>
      <c r="W495" s="39"/>
    </row>
    <row r="496">
      <c r="A496" s="44"/>
      <c r="T496" s="39"/>
      <c r="U496" s="39"/>
      <c r="V496" s="39"/>
      <c r="W496" s="39"/>
    </row>
    <row r="497">
      <c r="A497" s="44"/>
      <c r="T497" s="39"/>
      <c r="U497" s="39"/>
      <c r="V497" s="39"/>
      <c r="W497" s="39"/>
    </row>
    <row r="498">
      <c r="A498" s="44"/>
      <c r="T498" s="39"/>
      <c r="U498" s="39"/>
      <c r="V498" s="39"/>
      <c r="W498" s="39"/>
    </row>
    <row r="499">
      <c r="A499" s="44"/>
      <c r="T499" s="39"/>
      <c r="U499" s="39"/>
      <c r="V499" s="39"/>
      <c r="W499" s="39"/>
    </row>
    <row r="500">
      <c r="A500" s="44"/>
      <c r="T500" s="39"/>
      <c r="U500" s="39"/>
      <c r="V500" s="39"/>
      <c r="W500" s="39"/>
    </row>
    <row r="501">
      <c r="A501" s="44"/>
      <c r="T501" s="39"/>
      <c r="U501" s="39"/>
      <c r="V501" s="39"/>
      <c r="W501" s="39"/>
    </row>
    <row r="502">
      <c r="A502" s="44"/>
      <c r="T502" s="39"/>
      <c r="U502" s="39"/>
      <c r="V502" s="39"/>
      <c r="W502" s="39"/>
    </row>
    <row r="503">
      <c r="A503" s="44"/>
      <c r="T503" s="39"/>
      <c r="U503" s="39"/>
      <c r="V503" s="39"/>
      <c r="W503" s="39"/>
    </row>
    <row r="504">
      <c r="A504" s="44"/>
      <c r="T504" s="39"/>
      <c r="U504" s="39"/>
      <c r="V504" s="39"/>
      <c r="W504" s="39"/>
    </row>
    <row r="505">
      <c r="A505" s="44"/>
      <c r="T505" s="39"/>
      <c r="U505" s="39"/>
      <c r="V505" s="39"/>
      <c r="W505" s="39"/>
    </row>
    <row r="506">
      <c r="A506" s="44"/>
      <c r="T506" s="39"/>
      <c r="U506" s="39"/>
      <c r="V506" s="39"/>
      <c r="W506" s="39"/>
    </row>
    <row r="507">
      <c r="A507" s="44"/>
      <c r="T507" s="39"/>
      <c r="U507" s="39"/>
      <c r="V507" s="39"/>
      <c r="W507" s="39"/>
    </row>
    <row r="508">
      <c r="A508" s="44"/>
      <c r="T508" s="39"/>
      <c r="U508" s="39"/>
      <c r="V508" s="39"/>
      <c r="W508" s="39"/>
    </row>
    <row r="509">
      <c r="A509" s="44"/>
      <c r="T509" s="39"/>
      <c r="U509" s="39"/>
      <c r="V509" s="39"/>
      <c r="W509" s="39"/>
    </row>
    <row r="510">
      <c r="A510" s="44"/>
      <c r="T510" s="39"/>
      <c r="U510" s="39"/>
      <c r="V510" s="39"/>
      <c r="W510" s="39"/>
    </row>
    <row r="511">
      <c r="A511" s="44"/>
      <c r="T511" s="39"/>
      <c r="U511" s="39"/>
      <c r="V511" s="39"/>
      <c r="W511" s="39"/>
    </row>
    <row r="512">
      <c r="A512" s="44"/>
      <c r="T512" s="39"/>
      <c r="U512" s="39"/>
      <c r="V512" s="39"/>
      <c r="W512" s="39"/>
    </row>
    <row r="513">
      <c r="A513" s="44"/>
      <c r="T513" s="39"/>
      <c r="U513" s="39"/>
      <c r="V513" s="39"/>
      <c r="W513" s="39"/>
    </row>
    <row r="514">
      <c r="A514" s="44"/>
      <c r="T514" s="39"/>
      <c r="U514" s="39"/>
      <c r="V514" s="39"/>
      <c r="W514" s="39"/>
    </row>
    <row r="515">
      <c r="A515" s="44"/>
      <c r="T515" s="39"/>
      <c r="U515" s="39"/>
      <c r="V515" s="39"/>
      <c r="W515" s="39"/>
    </row>
    <row r="516">
      <c r="A516" s="44"/>
      <c r="T516" s="39"/>
      <c r="U516" s="39"/>
      <c r="V516" s="39"/>
      <c r="W516" s="39"/>
    </row>
    <row r="517">
      <c r="A517" s="44"/>
      <c r="T517" s="39"/>
      <c r="U517" s="39"/>
      <c r="V517" s="39"/>
      <c r="W517" s="39"/>
    </row>
    <row r="518">
      <c r="A518" s="44"/>
      <c r="T518" s="39"/>
      <c r="U518" s="39"/>
      <c r="V518" s="39"/>
      <c r="W518" s="39"/>
    </row>
    <row r="519">
      <c r="A519" s="44"/>
      <c r="T519" s="39"/>
      <c r="U519" s="39"/>
      <c r="V519" s="39"/>
      <c r="W519" s="39"/>
    </row>
    <row r="520">
      <c r="A520" s="44"/>
      <c r="T520" s="39"/>
      <c r="U520" s="39"/>
      <c r="V520" s="39"/>
      <c r="W520" s="39"/>
    </row>
    <row r="521">
      <c r="A521" s="44"/>
      <c r="T521" s="39"/>
      <c r="U521" s="39"/>
      <c r="V521" s="39"/>
      <c r="W521" s="39"/>
    </row>
    <row r="522">
      <c r="A522" s="44"/>
      <c r="T522" s="39"/>
      <c r="U522" s="39"/>
      <c r="V522" s="39"/>
      <c r="W522" s="39"/>
    </row>
    <row r="523">
      <c r="A523" s="44"/>
      <c r="T523" s="39"/>
      <c r="U523" s="39"/>
      <c r="V523" s="39"/>
      <c r="W523" s="39"/>
    </row>
    <row r="524">
      <c r="A524" s="44"/>
      <c r="T524" s="39"/>
      <c r="U524" s="39"/>
      <c r="V524" s="39"/>
      <c r="W524" s="39"/>
    </row>
    <row r="525">
      <c r="A525" s="44"/>
      <c r="T525" s="39"/>
      <c r="U525" s="39"/>
      <c r="V525" s="39"/>
      <c r="W525" s="39"/>
    </row>
    <row r="526">
      <c r="A526" s="44"/>
      <c r="T526" s="39"/>
      <c r="U526" s="39"/>
      <c r="V526" s="39"/>
      <c r="W526" s="39"/>
    </row>
    <row r="527">
      <c r="A527" s="44"/>
      <c r="T527" s="39"/>
      <c r="U527" s="39"/>
      <c r="V527" s="39"/>
      <c r="W527" s="39"/>
    </row>
    <row r="528">
      <c r="A528" s="44"/>
      <c r="T528" s="39"/>
      <c r="U528" s="39"/>
      <c r="V528" s="39"/>
      <c r="W528" s="39"/>
    </row>
    <row r="529">
      <c r="A529" s="44"/>
      <c r="T529" s="39"/>
      <c r="U529" s="39"/>
      <c r="V529" s="39"/>
      <c r="W529" s="39"/>
    </row>
    <row r="530">
      <c r="A530" s="44"/>
      <c r="T530" s="39"/>
      <c r="U530" s="39"/>
      <c r="V530" s="39"/>
      <c r="W530" s="39"/>
    </row>
    <row r="531">
      <c r="A531" s="44"/>
      <c r="T531" s="39"/>
      <c r="U531" s="39"/>
      <c r="V531" s="39"/>
      <c r="W531" s="39"/>
    </row>
    <row r="532">
      <c r="A532" s="44"/>
      <c r="T532" s="39"/>
      <c r="U532" s="39"/>
      <c r="V532" s="39"/>
      <c r="W532" s="39"/>
    </row>
    <row r="533">
      <c r="A533" s="44"/>
      <c r="T533" s="39"/>
      <c r="U533" s="39"/>
      <c r="V533" s="39"/>
      <c r="W533" s="39"/>
    </row>
    <row r="534">
      <c r="A534" s="44"/>
      <c r="T534" s="39"/>
      <c r="U534" s="39"/>
      <c r="V534" s="39"/>
      <c r="W534" s="39"/>
    </row>
    <row r="535">
      <c r="A535" s="44"/>
      <c r="T535" s="39"/>
      <c r="U535" s="39"/>
      <c r="V535" s="39"/>
      <c r="W535" s="39"/>
    </row>
    <row r="536">
      <c r="A536" s="44"/>
      <c r="T536" s="39"/>
      <c r="U536" s="39"/>
      <c r="V536" s="39"/>
      <c r="W536" s="39"/>
    </row>
    <row r="537">
      <c r="A537" s="44"/>
      <c r="T537" s="39"/>
      <c r="U537" s="39"/>
      <c r="V537" s="39"/>
      <c r="W537" s="39"/>
    </row>
    <row r="538">
      <c r="A538" s="44"/>
      <c r="T538" s="39"/>
      <c r="U538" s="39"/>
      <c r="V538" s="39"/>
      <c r="W538" s="39"/>
    </row>
    <row r="539">
      <c r="A539" s="44"/>
      <c r="T539" s="39"/>
      <c r="U539" s="39"/>
      <c r="V539" s="39"/>
      <c r="W539" s="39"/>
    </row>
    <row r="540">
      <c r="A540" s="44"/>
      <c r="T540" s="39"/>
      <c r="U540" s="39"/>
      <c r="V540" s="39"/>
      <c r="W540" s="39"/>
    </row>
    <row r="541">
      <c r="A541" s="44"/>
      <c r="T541" s="39"/>
      <c r="U541" s="39"/>
      <c r="V541" s="39"/>
      <c r="W541" s="39"/>
    </row>
    <row r="542">
      <c r="A542" s="44"/>
      <c r="T542" s="39"/>
      <c r="U542" s="39"/>
      <c r="V542" s="39"/>
      <c r="W542" s="39"/>
    </row>
    <row r="543">
      <c r="A543" s="44"/>
      <c r="T543" s="39"/>
      <c r="U543" s="39"/>
      <c r="V543" s="39"/>
      <c r="W543" s="39"/>
    </row>
    <row r="544">
      <c r="A544" s="44"/>
      <c r="T544" s="39"/>
      <c r="U544" s="39"/>
      <c r="V544" s="39"/>
      <c r="W544" s="39"/>
    </row>
    <row r="545">
      <c r="A545" s="44"/>
      <c r="T545" s="39"/>
      <c r="U545" s="39"/>
      <c r="V545" s="39"/>
      <c r="W545" s="39"/>
    </row>
    <row r="546">
      <c r="A546" s="44"/>
      <c r="T546" s="39"/>
      <c r="U546" s="39"/>
      <c r="V546" s="39"/>
      <c r="W546" s="39"/>
    </row>
    <row r="547">
      <c r="A547" s="44"/>
      <c r="T547" s="39"/>
      <c r="U547" s="39"/>
      <c r="V547" s="39"/>
      <c r="W547" s="39"/>
    </row>
    <row r="548">
      <c r="A548" s="44"/>
      <c r="T548" s="39"/>
      <c r="U548" s="39"/>
      <c r="V548" s="39"/>
      <c r="W548" s="39"/>
    </row>
    <row r="549">
      <c r="A549" s="44"/>
      <c r="T549" s="39"/>
      <c r="U549" s="39"/>
      <c r="V549" s="39"/>
      <c r="W549" s="39"/>
    </row>
    <row r="550">
      <c r="A550" s="44"/>
      <c r="T550" s="39"/>
      <c r="U550" s="39"/>
      <c r="V550" s="39"/>
      <c r="W550" s="39"/>
    </row>
    <row r="551">
      <c r="A551" s="44"/>
      <c r="T551" s="39"/>
      <c r="U551" s="39"/>
      <c r="V551" s="39"/>
      <c r="W551" s="39"/>
    </row>
    <row r="552">
      <c r="A552" s="44"/>
      <c r="T552" s="39"/>
      <c r="U552" s="39"/>
      <c r="V552" s="39"/>
      <c r="W552" s="39"/>
    </row>
    <row r="553">
      <c r="A553" s="44"/>
      <c r="T553" s="39"/>
      <c r="U553" s="39"/>
      <c r="V553" s="39"/>
      <c r="W553" s="39"/>
    </row>
    <row r="554">
      <c r="A554" s="44"/>
      <c r="T554" s="39"/>
      <c r="U554" s="39"/>
      <c r="V554" s="39"/>
      <c r="W554" s="39"/>
    </row>
    <row r="555">
      <c r="A555" s="44"/>
      <c r="T555" s="39"/>
      <c r="U555" s="39"/>
      <c r="V555" s="39"/>
      <c r="W555" s="39"/>
    </row>
    <row r="556">
      <c r="A556" s="44"/>
      <c r="T556" s="39"/>
      <c r="U556" s="39"/>
      <c r="V556" s="39"/>
      <c r="W556" s="39"/>
    </row>
    <row r="557">
      <c r="A557" s="44"/>
      <c r="T557" s="39"/>
      <c r="U557" s="39"/>
      <c r="V557" s="39"/>
      <c r="W557" s="39"/>
    </row>
    <row r="558">
      <c r="A558" s="44"/>
      <c r="T558" s="39"/>
      <c r="U558" s="39"/>
      <c r="V558" s="39"/>
      <c r="W558" s="39"/>
    </row>
    <row r="559">
      <c r="A559" s="44"/>
      <c r="T559" s="39"/>
      <c r="U559" s="39"/>
      <c r="V559" s="39"/>
      <c r="W559" s="39"/>
    </row>
    <row r="560">
      <c r="A560" s="44"/>
      <c r="T560" s="39"/>
      <c r="U560" s="39"/>
      <c r="V560" s="39"/>
      <c r="W560" s="39"/>
    </row>
    <row r="561">
      <c r="A561" s="44"/>
      <c r="T561" s="39"/>
      <c r="U561" s="39"/>
      <c r="V561" s="39"/>
      <c r="W561" s="39"/>
    </row>
    <row r="562">
      <c r="A562" s="44"/>
      <c r="T562" s="39"/>
      <c r="U562" s="39"/>
      <c r="V562" s="39"/>
      <c r="W562" s="39"/>
    </row>
    <row r="563">
      <c r="A563" s="44"/>
      <c r="T563" s="39"/>
      <c r="U563" s="39"/>
      <c r="V563" s="39"/>
      <c r="W563" s="39"/>
    </row>
    <row r="564">
      <c r="A564" s="44"/>
      <c r="T564" s="39"/>
      <c r="U564" s="39"/>
      <c r="V564" s="39"/>
      <c r="W564" s="39"/>
    </row>
    <row r="565">
      <c r="A565" s="44"/>
      <c r="T565" s="39"/>
      <c r="U565" s="39"/>
      <c r="V565" s="39"/>
      <c r="W565" s="39"/>
    </row>
    <row r="566">
      <c r="A566" s="44"/>
      <c r="T566" s="39"/>
      <c r="U566" s="39"/>
      <c r="V566" s="39"/>
      <c r="W566" s="39"/>
    </row>
    <row r="567">
      <c r="A567" s="44"/>
      <c r="T567" s="39"/>
      <c r="U567" s="39"/>
      <c r="V567" s="39"/>
      <c r="W567" s="39"/>
    </row>
    <row r="568">
      <c r="A568" s="44"/>
      <c r="T568" s="39"/>
      <c r="U568" s="39"/>
      <c r="V568" s="39"/>
      <c r="W568" s="39"/>
    </row>
    <row r="569">
      <c r="A569" s="44"/>
      <c r="T569" s="39"/>
      <c r="U569" s="39"/>
      <c r="V569" s="39"/>
      <c r="W569" s="39"/>
    </row>
    <row r="570">
      <c r="A570" s="44"/>
      <c r="T570" s="39"/>
      <c r="U570" s="39"/>
      <c r="V570" s="39"/>
      <c r="W570" s="39"/>
    </row>
    <row r="571">
      <c r="A571" s="44"/>
      <c r="T571" s="39"/>
      <c r="U571" s="39"/>
      <c r="V571" s="39"/>
      <c r="W571" s="39"/>
    </row>
    <row r="572">
      <c r="A572" s="44"/>
      <c r="T572" s="39"/>
      <c r="U572" s="39"/>
      <c r="V572" s="39"/>
      <c r="W572" s="39"/>
    </row>
    <row r="573">
      <c r="A573" s="44"/>
      <c r="T573" s="39"/>
      <c r="U573" s="39"/>
      <c r="V573" s="39"/>
      <c r="W573" s="39"/>
    </row>
    <row r="574">
      <c r="A574" s="44"/>
      <c r="T574" s="39"/>
      <c r="U574" s="39"/>
      <c r="V574" s="39"/>
      <c r="W574" s="39"/>
    </row>
    <row r="575">
      <c r="A575" s="44"/>
      <c r="T575" s="39"/>
      <c r="U575" s="39"/>
      <c r="V575" s="39"/>
      <c r="W575" s="39"/>
    </row>
    <row r="576">
      <c r="A576" s="44"/>
      <c r="T576" s="39"/>
      <c r="U576" s="39"/>
      <c r="V576" s="39"/>
      <c r="W576" s="39"/>
    </row>
    <row r="577">
      <c r="A577" s="44"/>
      <c r="T577" s="39"/>
      <c r="U577" s="39"/>
      <c r="V577" s="39"/>
      <c r="W577" s="39"/>
    </row>
    <row r="578">
      <c r="A578" s="44"/>
      <c r="T578" s="39"/>
      <c r="U578" s="39"/>
      <c r="V578" s="39"/>
      <c r="W578" s="39"/>
    </row>
    <row r="579">
      <c r="A579" s="44"/>
      <c r="T579" s="39"/>
      <c r="U579" s="39"/>
      <c r="V579" s="39"/>
      <c r="W579" s="39"/>
    </row>
    <row r="580">
      <c r="A580" s="44"/>
      <c r="T580" s="39"/>
      <c r="U580" s="39"/>
      <c r="V580" s="39"/>
      <c r="W580" s="39"/>
    </row>
    <row r="581">
      <c r="A581" s="44"/>
      <c r="T581" s="39"/>
      <c r="U581" s="39"/>
      <c r="V581" s="39"/>
      <c r="W581" s="39"/>
    </row>
    <row r="582">
      <c r="A582" s="44"/>
      <c r="T582" s="39"/>
      <c r="U582" s="39"/>
      <c r="V582" s="39"/>
      <c r="W582" s="39"/>
    </row>
    <row r="583">
      <c r="A583" s="44"/>
      <c r="T583" s="39"/>
      <c r="U583" s="39"/>
      <c r="V583" s="39"/>
      <c r="W583" s="39"/>
    </row>
    <row r="584">
      <c r="A584" s="44"/>
      <c r="T584" s="39"/>
      <c r="U584" s="39"/>
      <c r="V584" s="39"/>
      <c r="W584" s="39"/>
    </row>
    <row r="585">
      <c r="A585" s="44"/>
      <c r="T585" s="39"/>
      <c r="U585" s="39"/>
      <c r="V585" s="39"/>
      <c r="W585" s="39"/>
    </row>
    <row r="586">
      <c r="A586" s="44"/>
      <c r="T586" s="39"/>
      <c r="U586" s="39"/>
      <c r="V586" s="39"/>
      <c r="W586" s="39"/>
    </row>
    <row r="587">
      <c r="A587" s="44"/>
      <c r="T587" s="39"/>
      <c r="U587" s="39"/>
      <c r="V587" s="39"/>
      <c r="W587" s="39"/>
    </row>
    <row r="588">
      <c r="A588" s="44"/>
      <c r="T588" s="39"/>
      <c r="U588" s="39"/>
      <c r="V588" s="39"/>
      <c r="W588" s="39"/>
    </row>
    <row r="589">
      <c r="A589" s="44"/>
      <c r="T589" s="39"/>
      <c r="U589" s="39"/>
      <c r="V589" s="39"/>
      <c r="W589" s="39"/>
    </row>
    <row r="590">
      <c r="A590" s="44"/>
      <c r="T590" s="39"/>
      <c r="U590" s="39"/>
      <c r="V590" s="39"/>
      <c r="W590" s="39"/>
    </row>
    <row r="591">
      <c r="A591" s="44"/>
      <c r="T591" s="39"/>
      <c r="U591" s="39"/>
      <c r="V591" s="39"/>
      <c r="W591" s="39"/>
    </row>
    <row r="592">
      <c r="A592" s="44"/>
      <c r="T592" s="39"/>
      <c r="U592" s="39"/>
      <c r="V592" s="39"/>
      <c r="W592" s="39"/>
    </row>
    <row r="593">
      <c r="A593" s="44"/>
      <c r="T593" s="39"/>
      <c r="U593" s="39"/>
      <c r="V593" s="39"/>
      <c r="W593" s="39"/>
    </row>
    <row r="594">
      <c r="A594" s="44"/>
      <c r="T594" s="39"/>
      <c r="U594" s="39"/>
      <c r="V594" s="39"/>
      <c r="W594" s="39"/>
    </row>
    <row r="595">
      <c r="A595" s="44"/>
      <c r="T595" s="39"/>
      <c r="U595" s="39"/>
      <c r="V595" s="39"/>
      <c r="W595" s="39"/>
    </row>
    <row r="596">
      <c r="A596" s="44"/>
      <c r="T596" s="39"/>
      <c r="U596" s="39"/>
      <c r="V596" s="39"/>
      <c r="W596" s="39"/>
    </row>
    <row r="597">
      <c r="A597" s="44"/>
      <c r="T597" s="39"/>
      <c r="U597" s="39"/>
      <c r="V597" s="39"/>
      <c r="W597" s="39"/>
    </row>
    <row r="598">
      <c r="A598" s="44"/>
      <c r="T598" s="39"/>
      <c r="U598" s="39"/>
      <c r="V598" s="39"/>
      <c r="W598" s="39"/>
    </row>
    <row r="599">
      <c r="A599" s="44"/>
      <c r="T599" s="39"/>
      <c r="U599" s="39"/>
      <c r="V599" s="39"/>
      <c r="W599" s="39"/>
    </row>
    <row r="600">
      <c r="A600" s="44"/>
      <c r="T600" s="39"/>
      <c r="U600" s="39"/>
      <c r="V600" s="39"/>
      <c r="W600" s="39"/>
    </row>
    <row r="601">
      <c r="A601" s="44"/>
      <c r="T601" s="39"/>
      <c r="U601" s="39"/>
      <c r="V601" s="39"/>
      <c r="W601" s="39"/>
    </row>
    <row r="602">
      <c r="A602" s="44"/>
      <c r="T602" s="39"/>
      <c r="U602" s="39"/>
      <c r="V602" s="39"/>
      <c r="W602" s="39"/>
    </row>
    <row r="603">
      <c r="A603" s="44"/>
      <c r="T603" s="39"/>
      <c r="U603" s="39"/>
      <c r="V603" s="39"/>
      <c r="W603" s="39"/>
    </row>
    <row r="604">
      <c r="A604" s="44"/>
      <c r="T604" s="39"/>
      <c r="U604" s="39"/>
      <c r="V604" s="39"/>
      <c r="W604" s="39"/>
    </row>
    <row r="605">
      <c r="A605" s="44"/>
      <c r="T605" s="39"/>
      <c r="U605" s="39"/>
      <c r="V605" s="39"/>
      <c r="W605" s="39"/>
    </row>
    <row r="606">
      <c r="A606" s="44"/>
      <c r="T606" s="39"/>
      <c r="U606" s="39"/>
      <c r="V606" s="39"/>
      <c r="W606" s="39"/>
    </row>
    <row r="607">
      <c r="A607" s="44"/>
      <c r="T607" s="39"/>
      <c r="U607" s="39"/>
      <c r="V607" s="39"/>
      <c r="W607" s="39"/>
    </row>
    <row r="608">
      <c r="A608" s="44"/>
      <c r="T608" s="39"/>
      <c r="U608" s="39"/>
      <c r="V608" s="39"/>
      <c r="W608" s="39"/>
    </row>
    <row r="609">
      <c r="A609" s="44"/>
      <c r="T609" s="39"/>
      <c r="U609" s="39"/>
      <c r="V609" s="39"/>
      <c r="W609" s="39"/>
    </row>
    <row r="610">
      <c r="A610" s="44"/>
      <c r="T610" s="39"/>
      <c r="U610" s="39"/>
      <c r="V610" s="39"/>
      <c r="W610" s="39"/>
    </row>
    <row r="611">
      <c r="A611" s="44"/>
      <c r="T611" s="39"/>
      <c r="U611" s="39"/>
      <c r="V611" s="39"/>
      <c r="W611" s="39"/>
    </row>
    <row r="612">
      <c r="A612" s="44"/>
      <c r="T612" s="39"/>
      <c r="U612" s="39"/>
      <c r="V612" s="39"/>
      <c r="W612" s="39"/>
    </row>
    <row r="613">
      <c r="A613" s="44"/>
      <c r="T613" s="39"/>
      <c r="U613" s="39"/>
      <c r="V613" s="39"/>
      <c r="W613" s="39"/>
    </row>
    <row r="614">
      <c r="A614" s="44"/>
      <c r="T614" s="39"/>
      <c r="U614" s="39"/>
      <c r="V614" s="39"/>
      <c r="W614" s="39"/>
    </row>
    <row r="615">
      <c r="A615" s="44"/>
      <c r="T615" s="39"/>
      <c r="U615" s="39"/>
      <c r="V615" s="39"/>
      <c r="W615" s="39"/>
    </row>
    <row r="616">
      <c r="A616" s="44"/>
      <c r="T616" s="39"/>
      <c r="U616" s="39"/>
      <c r="V616" s="39"/>
      <c r="W616" s="39"/>
    </row>
    <row r="617">
      <c r="A617" s="44"/>
      <c r="T617" s="39"/>
      <c r="U617" s="39"/>
      <c r="V617" s="39"/>
      <c r="W617" s="39"/>
    </row>
    <row r="618">
      <c r="A618" s="44"/>
      <c r="T618" s="39"/>
      <c r="U618" s="39"/>
      <c r="V618" s="39"/>
      <c r="W618" s="39"/>
    </row>
    <row r="619">
      <c r="A619" s="44"/>
      <c r="T619" s="39"/>
      <c r="U619" s="39"/>
      <c r="V619" s="39"/>
      <c r="W619" s="39"/>
    </row>
    <row r="620">
      <c r="A620" s="44"/>
      <c r="T620" s="39"/>
      <c r="U620" s="39"/>
      <c r="V620" s="39"/>
      <c r="W620" s="39"/>
    </row>
    <row r="621">
      <c r="A621" s="44"/>
      <c r="T621" s="39"/>
      <c r="U621" s="39"/>
      <c r="V621" s="39"/>
      <c r="W621" s="39"/>
    </row>
    <row r="622">
      <c r="A622" s="44"/>
      <c r="T622" s="39"/>
      <c r="U622" s="39"/>
      <c r="V622" s="39"/>
      <c r="W622" s="39"/>
    </row>
    <row r="623">
      <c r="A623" s="44"/>
      <c r="T623" s="39"/>
      <c r="U623" s="39"/>
      <c r="V623" s="39"/>
      <c r="W623" s="39"/>
    </row>
    <row r="624">
      <c r="A624" s="44"/>
      <c r="T624" s="39"/>
      <c r="U624" s="39"/>
      <c r="V624" s="39"/>
      <c r="W624" s="39"/>
    </row>
    <row r="625">
      <c r="A625" s="44"/>
      <c r="T625" s="39"/>
      <c r="U625" s="39"/>
      <c r="V625" s="39"/>
      <c r="W625" s="39"/>
    </row>
    <row r="626">
      <c r="A626" s="44"/>
      <c r="T626" s="39"/>
      <c r="U626" s="39"/>
      <c r="V626" s="39"/>
      <c r="W626" s="39"/>
    </row>
    <row r="627">
      <c r="A627" s="44"/>
      <c r="T627" s="39"/>
      <c r="U627" s="39"/>
      <c r="V627" s="39"/>
      <c r="W627" s="39"/>
    </row>
    <row r="628">
      <c r="A628" s="44"/>
      <c r="T628" s="39"/>
      <c r="U628" s="39"/>
      <c r="V628" s="39"/>
      <c r="W628" s="39"/>
    </row>
    <row r="629">
      <c r="A629" s="44"/>
      <c r="T629" s="39"/>
      <c r="U629" s="39"/>
      <c r="V629" s="39"/>
      <c r="W629" s="39"/>
    </row>
    <row r="630">
      <c r="A630" s="44"/>
      <c r="T630" s="39"/>
      <c r="U630" s="39"/>
      <c r="V630" s="39"/>
      <c r="W630" s="39"/>
    </row>
    <row r="631">
      <c r="A631" s="44"/>
      <c r="T631" s="39"/>
      <c r="U631" s="39"/>
      <c r="V631" s="39"/>
      <c r="W631" s="39"/>
    </row>
    <row r="632">
      <c r="A632" s="44"/>
      <c r="T632" s="39"/>
      <c r="U632" s="39"/>
      <c r="V632" s="39"/>
      <c r="W632" s="39"/>
    </row>
    <row r="633">
      <c r="A633" s="44"/>
      <c r="T633" s="39"/>
      <c r="U633" s="39"/>
      <c r="V633" s="39"/>
      <c r="W633" s="39"/>
    </row>
    <row r="634">
      <c r="A634" s="44"/>
      <c r="T634" s="39"/>
      <c r="U634" s="39"/>
      <c r="V634" s="39"/>
      <c r="W634" s="39"/>
    </row>
    <row r="635">
      <c r="A635" s="44"/>
      <c r="T635" s="39"/>
      <c r="U635" s="39"/>
      <c r="V635" s="39"/>
      <c r="W635" s="39"/>
    </row>
    <row r="636">
      <c r="A636" s="44"/>
      <c r="T636" s="39"/>
      <c r="U636" s="39"/>
      <c r="V636" s="39"/>
      <c r="W636" s="39"/>
    </row>
    <row r="637">
      <c r="A637" s="44"/>
      <c r="T637" s="39"/>
      <c r="U637" s="39"/>
      <c r="V637" s="39"/>
      <c r="W637" s="39"/>
    </row>
    <row r="638">
      <c r="A638" s="44"/>
      <c r="T638" s="39"/>
      <c r="U638" s="39"/>
      <c r="V638" s="39"/>
      <c r="W638" s="39"/>
    </row>
    <row r="639">
      <c r="A639" s="44"/>
      <c r="T639" s="39"/>
      <c r="U639" s="39"/>
      <c r="V639" s="39"/>
      <c r="W639" s="39"/>
    </row>
    <row r="640">
      <c r="A640" s="44"/>
      <c r="T640" s="39"/>
      <c r="U640" s="39"/>
      <c r="V640" s="39"/>
      <c r="W640" s="39"/>
    </row>
    <row r="641">
      <c r="A641" s="44"/>
      <c r="T641" s="39"/>
      <c r="U641" s="39"/>
      <c r="V641" s="39"/>
      <c r="W641" s="39"/>
    </row>
    <row r="642">
      <c r="A642" s="44"/>
      <c r="T642" s="39"/>
      <c r="U642" s="39"/>
      <c r="V642" s="39"/>
      <c r="W642" s="39"/>
    </row>
    <row r="643">
      <c r="A643" s="44"/>
      <c r="T643" s="39"/>
      <c r="U643" s="39"/>
      <c r="V643" s="39"/>
      <c r="W643" s="39"/>
    </row>
    <row r="644">
      <c r="A644" s="44"/>
      <c r="T644" s="39"/>
      <c r="U644" s="39"/>
      <c r="V644" s="39"/>
      <c r="W644" s="39"/>
    </row>
    <row r="645">
      <c r="A645" s="44"/>
      <c r="T645" s="39"/>
      <c r="U645" s="39"/>
      <c r="V645" s="39"/>
      <c r="W645" s="39"/>
    </row>
    <row r="646">
      <c r="A646" s="44"/>
      <c r="T646" s="39"/>
      <c r="U646" s="39"/>
      <c r="V646" s="39"/>
      <c r="W646" s="39"/>
    </row>
    <row r="647">
      <c r="A647" s="44"/>
      <c r="T647" s="39"/>
      <c r="U647" s="39"/>
      <c r="V647" s="39"/>
      <c r="W647" s="39"/>
    </row>
    <row r="648">
      <c r="A648" s="44"/>
      <c r="T648" s="39"/>
      <c r="U648" s="39"/>
      <c r="V648" s="39"/>
      <c r="W648" s="39"/>
    </row>
    <row r="649">
      <c r="A649" s="44"/>
      <c r="T649" s="39"/>
      <c r="U649" s="39"/>
      <c r="V649" s="39"/>
      <c r="W649" s="39"/>
    </row>
    <row r="650">
      <c r="A650" s="44"/>
      <c r="T650" s="39"/>
      <c r="U650" s="39"/>
      <c r="V650" s="39"/>
      <c r="W650" s="39"/>
    </row>
    <row r="651">
      <c r="A651" s="44"/>
      <c r="T651" s="39"/>
      <c r="U651" s="39"/>
      <c r="V651" s="39"/>
      <c r="W651" s="39"/>
    </row>
    <row r="652">
      <c r="A652" s="44"/>
      <c r="T652" s="39"/>
      <c r="U652" s="39"/>
      <c r="V652" s="39"/>
      <c r="W652" s="39"/>
    </row>
    <row r="653">
      <c r="A653" s="44"/>
      <c r="T653" s="39"/>
      <c r="U653" s="39"/>
      <c r="V653" s="39"/>
      <c r="W653" s="39"/>
    </row>
    <row r="654">
      <c r="A654" s="44"/>
      <c r="T654" s="39"/>
      <c r="U654" s="39"/>
      <c r="V654" s="39"/>
      <c r="W654" s="39"/>
    </row>
    <row r="655">
      <c r="A655" s="44"/>
      <c r="T655" s="39"/>
      <c r="U655" s="39"/>
      <c r="V655" s="39"/>
      <c r="W655" s="39"/>
    </row>
    <row r="656">
      <c r="A656" s="44"/>
      <c r="T656" s="39"/>
      <c r="U656" s="39"/>
      <c r="V656" s="39"/>
      <c r="W656" s="39"/>
    </row>
    <row r="657">
      <c r="A657" s="44"/>
      <c r="T657" s="39"/>
      <c r="U657" s="39"/>
      <c r="V657" s="39"/>
      <c r="W657" s="39"/>
    </row>
    <row r="658">
      <c r="A658" s="44"/>
      <c r="T658" s="39"/>
      <c r="U658" s="39"/>
      <c r="V658" s="39"/>
      <c r="W658" s="39"/>
    </row>
    <row r="659">
      <c r="A659" s="44"/>
      <c r="T659" s="39"/>
      <c r="U659" s="39"/>
      <c r="V659" s="39"/>
      <c r="W659" s="39"/>
    </row>
    <row r="660">
      <c r="A660" s="44"/>
      <c r="T660" s="39"/>
      <c r="U660" s="39"/>
      <c r="V660" s="39"/>
      <c r="W660" s="39"/>
    </row>
    <row r="661">
      <c r="A661" s="44"/>
      <c r="T661" s="39"/>
      <c r="U661" s="39"/>
      <c r="V661" s="39"/>
      <c r="W661" s="39"/>
    </row>
    <row r="662">
      <c r="A662" s="44"/>
      <c r="T662" s="39"/>
      <c r="U662" s="39"/>
      <c r="V662" s="39"/>
      <c r="W662" s="39"/>
    </row>
    <row r="663">
      <c r="A663" s="44"/>
      <c r="T663" s="39"/>
      <c r="U663" s="39"/>
      <c r="V663" s="39"/>
      <c r="W663" s="39"/>
    </row>
    <row r="664">
      <c r="A664" s="44"/>
      <c r="T664" s="39"/>
      <c r="U664" s="39"/>
      <c r="V664" s="39"/>
      <c r="W664" s="39"/>
    </row>
    <row r="665">
      <c r="A665" s="44"/>
      <c r="T665" s="39"/>
      <c r="U665" s="39"/>
      <c r="V665" s="39"/>
      <c r="W665" s="39"/>
    </row>
    <row r="666">
      <c r="A666" s="44"/>
      <c r="T666" s="39"/>
      <c r="U666" s="39"/>
      <c r="V666" s="39"/>
      <c r="W666" s="39"/>
    </row>
    <row r="667">
      <c r="A667" s="44"/>
      <c r="T667" s="39"/>
      <c r="U667" s="39"/>
      <c r="V667" s="39"/>
      <c r="W667" s="39"/>
    </row>
    <row r="668">
      <c r="A668" s="44"/>
      <c r="T668" s="39"/>
      <c r="U668" s="39"/>
      <c r="V668" s="39"/>
      <c r="W668" s="39"/>
    </row>
    <row r="669">
      <c r="A669" s="44"/>
      <c r="T669" s="39"/>
      <c r="U669" s="39"/>
      <c r="V669" s="39"/>
      <c r="W669" s="39"/>
    </row>
    <row r="670">
      <c r="A670" s="44"/>
      <c r="T670" s="39"/>
      <c r="U670" s="39"/>
      <c r="V670" s="39"/>
      <c r="W670" s="39"/>
    </row>
    <row r="671">
      <c r="A671" s="44"/>
      <c r="T671" s="39"/>
      <c r="U671" s="39"/>
      <c r="V671" s="39"/>
      <c r="W671" s="39"/>
    </row>
    <row r="672">
      <c r="A672" s="44"/>
      <c r="T672" s="39"/>
      <c r="U672" s="39"/>
      <c r="V672" s="39"/>
      <c r="W672" s="39"/>
    </row>
    <row r="673">
      <c r="A673" s="44"/>
      <c r="T673" s="39"/>
      <c r="U673" s="39"/>
      <c r="V673" s="39"/>
      <c r="W673" s="39"/>
    </row>
    <row r="674">
      <c r="A674" s="44"/>
      <c r="T674" s="39"/>
      <c r="U674" s="39"/>
      <c r="V674" s="39"/>
      <c r="W674" s="39"/>
    </row>
    <row r="675">
      <c r="A675" s="44"/>
      <c r="T675" s="39"/>
      <c r="U675" s="39"/>
      <c r="V675" s="39"/>
      <c r="W675" s="39"/>
    </row>
    <row r="676">
      <c r="A676" s="44"/>
      <c r="T676" s="39"/>
      <c r="U676" s="39"/>
      <c r="V676" s="39"/>
      <c r="W676" s="39"/>
    </row>
    <row r="677">
      <c r="A677" s="44"/>
      <c r="T677" s="39"/>
      <c r="U677" s="39"/>
      <c r="V677" s="39"/>
      <c r="W677" s="39"/>
    </row>
    <row r="678">
      <c r="A678" s="44"/>
      <c r="T678" s="39"/>
      <c r="U678" s="39"/>
      <c r="V678" s="39"/>
      <c r="W678" s="39"/>
    </row>
    <row r="679">
      <c r="A679" s="44"/>
      <c r="T679" s="39"/>
      <c r="U679" s="39"/>
      <c r="V679" s="39"/>
      <c r="W679" s="39"/>
    </row>
    <row r="680">
      <c r="A680" s="44"/>
      <c r="T680" s="39"/>
      <c r="U680" s="39"/>
      <c r="V680" s="39"/>
      <c r="W680" s="39"/>
    </row>
    <row r="681">
      <c r="A681" s="44"/>
      <c r="T681" s="39"/>
      <c r="U681" s="39"/>
      <c r="V681" s="39"/>
      <c r="W681" s="39"/>
    </row>
    <row r="682">
      <c r="A682" s="44"/>
      <c r="T682" s="39"/>
      <c r="U682" s="39"/>
      <c r="V682" s="39"/>
      <c r="W682" s="39"/>
    </row>
    <row r="683">
      <c r="A683" s="44"/>
      <c r="T683" s="39"/>
      <c r="U683" s="39"/>
      <c r="V683" s="39"/>
      <c r="W683" s="39"/>
    </row>
    <row r="684">
      <c r="A684" s="44"/>
      <c r="T684" s="39"/>
      <c r="U684" s="39"/>
      <c r="V684" s="39"/>
      <c r="W684" s="39"/>
    </row>
    <row r="685">
      <c r="A685" s="44"/>
      <c r="T685" s="39"/>
      <c r="U685" s="39"/>
      <c r="V685" s="39"/>
      <c r="W685" s="39"/>
    </row>
    <row r="686">
      <c r="A686" s="44"/>
      <c r="T686" s="39"/>
      <c r="U686" s="39"/>
      <c r="V686" s="39"/>
      <c r="W686" s="39"/>
    </row>
    <row r="687">
      <c r="A687" s="44"/>
      <c r="T687" s="39"/>
      <c r="U687" s="39"/>
      <c r="V687" s="39"/>
      <c r="W687" s="39"/>
    </row>
    <row r="688">
      <c r="A688" s="44"/>
      <c r="T688" s="39"/>
      <c r="U688" s="39"/>
      <c r="V688" s="39"/>
      <c r="W688" s="39"/>
    </row>
    <row r="689">
      <c r="A689" s="44"/>
      <c r="T689" s="39"/>
      <c r="U689" s="39"/>
      <c r="V689" s="39"/>
      <c r="W689" s="39"/>
    </row>
    <row r="690">
      <c r="A690" s="44"/>
      <c r="T690" s="39"/>
      <c r="U690" s="39"/>
      <c r="V690" s="39"/>
      <c r="W690" s="39"/>
    </row>
    <row r="691">
      <c r="A691" s="44"/>
      <c r="T691" s="39"/>
      <c r="U691" s="39"/>
      <c r="V691" s="39"/>
      <c r="W691" s="39"/>
    </row>
    <row r="692">
      <c r="A692" s="44"/>
      <c r="T692" s="39"/>
      <c r="U692" s="39"/>
      <c r="V692" s="39"/>
      <c r="W692" s="39"/>
    </row>
    <row r="693">
      <c r="A693" s="44"/>
      <c r="T693" s="39"/>
      <c r="U693" s="39"/>
      <c r="V693" s="39"/>
      <c r="W693" s="39"/>
    </row>
    <row r="694">
      <c r="A694" s="44"/>
      <c r="T694" s="39"/>
      <c r="U694" s="39"/>
      <c r="V694" s="39"/>
      <c r="W694" s="39"/>
    </row>
    <row r="695">
      <c r="A695" s="44"/>
      <c r="T695" s="39"/>
      <c r="U695" s="39"/>
      <c r="V695" s="39"/>
      <c r="W695" s="39"/>
    </row>
    <row r="696">
      <c r="A696" s="44"/>
      <c r="T696" s="39"/>
      <c r="U696" s="39"/>
      <c r="V696" s="39"/>
      <c r="W696" s="39"/>
    </row>
    <row r="697">
      <c r="A697" s="44"/>
      <c r="T697" s="39"/>
      <c r="U697" s="39"/>
      <c r="V697" s="39"/>
      <c r="W697" s="39"/>
    </row>
    <row r="698">
      <c r="A698" s="44"/>
      <c r="T698" s="39"/>
      <c r="U698" s="39"/>
      <c r="V698" s="39"/>
      <c r="W698" s="39"/>
    </row>
    <row r="699">
      <c r="A699" s="44"/>
      <c r="T699" s="39"/>
      <c r="U699" s="39"/>
      <c r="V699" s="39"/>
      <c r="W699" s="39"/>
    </row>
    <row r="700">
      <c r="A700" s="44"/>
      <c r="T700" s="39"/>
      <c r="U700" s="39"/>
      <c r="V700" s="39"/>
      <c r="W700" s="39"/>
    </row>
    <row r="701">
      <c r="A701" s="44"/>
      <c r="T701" s="39"/>
      <c r="U701" s="39"/>
      <c r="V701" s="39"/>
      <c r="W701" s="39"/>
    </row>
    <row r="702">
      <c r="A702" s="44"/>
      <c r="T702" s="39"/>
      <c r="U702" s="39"/>
      <c r="V702" s="39"/>
      <c r="W702" s="39"/>
    </row>
    <row r="703">
      <c r="A703" s="44"/>
      <c r="T703" s="39"/>
      <c r="U703" s="39"/>
      <c r="V703" s="39"/>
      <c r="W703" s="39"/>
    </row>
    <row r="704">
      <c r="A704" s="44"/>
      <c r="T704" s="39"/>
      <c r="U704" s="39"/>
      <c r="V704" s="39"/>
      <c r="W704" s="39"/>
    </row>
    <row r="705">
      <c r="A705" s="44"/>
      <c r="T705" s="39"/>
      <c r="U705" s="39"/>
      <c r="V705" s="39"/>
      <c r="W705" s="39"/>
    </row>
    <row r="706">
      <c r="A706" s="44"/>
      <c r="T706" s="39"/>
      <c r="U706" s="39"/>
      <c r="V706" s="39"/>
      <c r="W706" s="39"/>
    </row>
    <row r="707">
      <c r="A707" s="44"/>
      <c r="T707" s="39"/>
      <c r="U707" s="39"/>
      <c r="V707" s="39"/>
      <c r="W707" s="39"/>
    </row>
    <row r="708">
      <c r="A708" s="44"/>
      <c r="T708" s="39"/>
      <c r="U708" s="39"/>
      <c r="V708" s="39"/>
      <c r="W708" s="39"/>
    </row>
    <row r="709">
      <c r="A709" s="44"/>
      <c r="T709" s="39"/>
      <c r="U709" s="39"/>
      <c r="V709" s="39"/>
      <c r="W709" s="39"/>
    </row>
    <row r="710">
      <c r="A710" s="44"/>
      <c r="T710" s="39"/>
      <c r="U710" s="39"/>
      <c r="V710" s="39"/>
      <c r="W710" s="39"/>
    </row>
    <row r="711">
      <c r="A711" s="44"/>
      <c r="T711" s="39"/>
      <c r="U711" s="39"/>
      <c r="V711" s="39"/>
      <c r="W711" s="39"/>
    </row>
    <row r="712">
      <c r="A712" s="44"/>
      <c r="T712" s="39"/>
      <c r="U712" s="39"/>
      <c r="V712" s="39"/>
      <c r="W712" s="39"/>
    </row>
    <row r="713">
      <c r="A713" s="44"/>
      <c r="T713" s="39"/>
      <c r="U713" s="39"/>
      <c r="V713" s="39"/>
      <c r="W713" s="39"/>
    </row>
    <row r="714">
      <c r="A714" s="44"/>
      <c r="T714" s="39"/>
      <c r="U714" s="39"/>
      <c r="V714" s="39"/>
      <c r="W714" s="39"/>
    </row>
    <row r="715">
      <c r="A715" s="44"/>
      <c r="T715" s="39"/>
      <c r="U715" s="39"/>
      <c r="V715" s="39"/>
      <c r="W715" s="39"/>
    </row>
    <row r="716">
      <c r="A716" s="44"/>
      <c r="T716" s="39"/>
      <c r="U716" s="39"/>
      <c r="V716" s="39"/>
      <c r="W716" s="39"/>
    </row>
    <row r="717">
      <c r="A717" s="44"/>
      <c r="T717" s="39"/>
      <c r="U717" s="39"/>
      <c r="V717" s="39"/>
      <c r="W717" s="39"/>
    </row>
    <row r="718">
      <c r="A718" s="44"/>
      <c r="T718" s="39"/>
      <c r="U718" s="39"/>
      <c r="V718" s="39"/>
      <c r="W718" s="39"/>
    </row>
    <row r="719">
      <c r="A719" s="44"/>
      <c r="T719" s="39"/>
      <c r="U719" s="39"/>
      <c r="V719" s="39"/>
      <c r="W719" s="39"/>
    </row>
    <row r="720">
      <c r="A720" s="44"/>
      <c r="T720" s="39"/>
      <c r="U720" s="39"/>
      <c r="V720" s="39"/>
      <c r="W720" s="39"/>
    </row>
    <row r="721">
      <c r="A721" s="44"/>
      <c r="T721" s="39"/>
      <c r="U721" s="39"/>
      <c r="V721" s="39"/>
      <c r="W721" s="39"/>
    </row>
    <row r="722">
      <c r="A722" s="44"/>
      <c r="T722" s="39"/>
      <c r="U722" s="39"/>
      <c r="V722" s="39"/>
      <c r="W722" s="39"/>
    </row>
    <row r="723">
      <c r="A723" s="44"/>
      <c r="T723" s="39"/>
      <c r="U723" s="39"/>
      <c r="V723" s="39"/>
      <c r="W723" s="39"/>
    </row>
    <row r="724">
      <c r="A724" s="44"/>
      <c r="T724" s="39"/>
      <c r="U724" s="39"/>
      <c r="V724" s="39"/>
      <c r="W724" s="39"/>
    </row>
    <row r="725">
      <c r="A725" s="44"/>
      <c r="T725" s="39"/>
      <c r="U725" s="39"/>
      <c r="V725" s="39"/>
      <c r="W725" s="39"/>
    </row>
    <row r="726">
      <c r="A726" s="44"/>
      <c r="T726" s="39"/>
      <c r="U726" s="39"/>
      <c r="V726" s="39"/>
      <c r="W726" s="39"/>
    </row>
    <row r="727">
      <c r="A727" s="44"/>
      <c r="T727" s="39"/>
      <c r="U727" s="39"/>
      <c r="V727" s="39"/>
      <c r="W727" s="39"/>
    </row>
    <row r="728">
      <c r="A728" s="44"/>
      <c r="T728" s="39"/>
      <c r="U728" s="39"/>
      <c r="V728" s="39"/>
      <c r="W728" s="39"/>
    </row>
    <row r="729">
      <c r="A729" s="44"/>
      <c r="T729" s="39"/>
      <c r="U729" s="39"/>
      <c r="V729" s="39"/>
      <c r="W729" s="39"/>
    </row>
    <row r="730">
      <c r="A730" s="44"/>
      <c r="T730" s="39"/>
      <c r="U730" s="39"/>
      <c r="V730" s="39"/>
      <c r="W730" s="39"/>
    </row>
    <row r="731">
      <c r="A731" s="44"/>
      <c r="T731" s="39"/>
      <c r="U731" s="39"/>
      <c r="V731" s="39"/>
      <c r="W731" s="39"/>
    </row>
    <row r="732">
      <c r="A732" s="44"/>
      <c r="T732" s="39"/>
      <c r="U732" s="39"/>
      <c r="V732" s="39"/>
      <c r="W732" s="39"/>
    </row>
    <row r="733">
      <c r="A733" s="44"/>
      <c r="T733" s="39"/>
      <c r="U733" s="39"/>
      <c r="V733" s="39"/>
      <c r="W733" s="39"/>
    </row>
    <row r="734">
      <c r="A734" s="44"/>
      <c r="T734" s="39"/>
      <c r="U734" s="39"/>
      <c r="V734" s="39"/>
      <c r="W734" s="39"/>
    </row>
    <row r="735">
      <c r="A735" s="44"/>
      <c r="T735" s="39"/>
      <c r="U735" s="39"/>
      <c r="V735" s="39"/>
      <c r="W735" s="39"/>
    </row>
    <row r="736">
      <c r="A736" s="44"/>
      <c r="T736" s="39"/>
      <c r="U736" s="39"/>
      <c r="V736" s="39"/>
      <c r="W736" s="39"/>
    </row>
    <row r="737">
      <c r="A737" s="44"/>
      <c r="T737" s="39"/>
      <c r="U737" s="39"/>
      <c r="V737" s="39"/>
      <c r="W737" s="39"/>
    </row>
    <row r="738">
      <c r="A738" s="44"/>
      <c r="T738" s="39"/>
      <c r="U738" s="39"/>
      <c r="V738" s="39"/>
      <c r="W738" s="39"/>
    </row>
    <row r="739">
      <c r="A739" s="44"/>
      <c r="T739" s="39"/>
      <c r="U739" s="39"/>
      <c r="V739" s="39"/>
      <c r="W739" s="39"/>
    </row>
    <row r="740">
      <c r="A740" s="44"/>
      <c r="T740" s="39"/>
      <c r="U740" s="39"/>
      <c r="V740" s="39"/>
      <c r="W740" s="39"/>
    </row>
    <row r="741">
      <c r="A741" s="44"/>
      <c r="T741" s="39"/>
      <c r="U741" s="39"/>
      <c r="V741" s="39"/>
      <c r="W741" s="39"/>
    </row>
    <row r="742">
      <c r="A742" s="44"/>
      <c r="T742" s="39"/>
      <c r="U742" s="39"/>
      <c r="V742" s="39"/>
      <c r="W742" s="39"/>
    </row>
    <row r="743">
      <c r="A743" s="44"/>
      <c r="T743" s="39"/>
      <c r="U743" s="39"/>
      <c r="V743" s="39"/>
      <c r="W743" s="39"/>
    </row>
    <row r="744">
      <c r="A744" s="44"/>
      <c r="T744" s="39"/>
      <c r="U744" s="39"/>
      <c r="V744" s="39"/>
      <c r="W744" s="39"/>
    </row>
    <row r="745">
      <c r="A745" s="44"/>
      <c r="T745" s="39"/>
      <c r="U745" s="39"/>
      <c r="V745" s="39"/>
      <c r="W745" s="39"/>
    </row>
    <row r="746">
      <c r="A746" s="44"/>
      <c r="T746" s="39"/>
      <c r="U746" s="39"/>
      <c r="V746" s="39"/>
      <c r="W746" s="39"/>
    </row>
    <row r="747">
      <c r="A747" s="44"/>
      <c r="T747" s="39"/>
      <c r="U747" s="39"/>
      <c r="V747" s="39"/>
      <c r="W747" s="39"/>
    </row>
    <row r="748">
      <c r="A748" s="44"/>
      <c r="T748" s="39"/>
      <c r="U748" s="39"/>
      <c r="V748" s="39"/>
      <c r="W748" s="39"/>
    </row>
    <row r="749">
      <c r="A749" s="44"/>
      <c r="T749" s="39"/>
      <c r="U749" s="39"/>
      <c r="V749" s="39"/>
      <c r="W749" s="39"/>
    </row>
    <row r="750">
      <c r="A750" s="44"/>
      <c r="T750" s="39"/>
      <c r="U750" s="39"/>
      <c r="V750" s="39"/>
      <c r="W750" s="39"/>
    </row>
    <row r="751">
      <c r="A751" s="44"/>
      <c r="T751" s="39"/>
      <c r="U751" s="39"/>
      <c r="V751" s="39"/>
      <c r="W751" s="39"/>
    </row>
    <row r="752">
      <c r="A752" s="44"/>
      <c r="T752" s="39"/>
      <c r="U752" s="39"/>
      <c r="V752" s="39"/>
      <c r="W752" s="39"/>
    </row>
    <row r="753">
      <c r="A753" s="44"/>
      <c r="T753" s="39"/>
      <c r="U753" s="39"/>
      <c r="V753" s="39"/>
      <c r="W753" s="39"/>
    </row>
    <row r="754">
      <c r="A754" s="44"/>
      <c r="T754" s="39"/>
      <c r="U754" s="39"/>
      <c r="V754" s="39"/>
      <c r="W754" s="39"/>
    </row>
    <row r="755">
      <c r="A755" s="44"/>
      <c r="T755" s="39"/>
      <c r="U755" s="39"/>
      <c r="V755" s="39"/>
      <c r="W755" s="39"/>
    </row>
    <row r="756">
      <c r="A756" s="44"/>
      <c r="T756" s="39"/>
      <c r="U756" s="39"/>
      <c r="V756" s="39"/>
      <c r="W756" s="39"/>
    </row>
    <row r="757">
      <c r="A757" s="44"/>
      <c r="T757" s="39"/>
      <c r="U757" s="39"/>
      <c r="V757" s="39"/>
      <c r="W757" s="39"/>
    </row>
    <row r="758">
      <c r="A758" s="44"/>
      <c r="T758" s="39"/>
      <c r="U758" s="39"/>
      <c r="V758" s="39"/>
      <c r="W758" s="39"/>
    </row>
    <row r="759">
      <c r="A759" s="44"/>
      <c r="T759" s="39"/>
      <c r="U759" s="39"/>
      <c r="V759" s="39"/>
      <c r="W759" s="39"/>
    </row>
    <row r="760">
      <c r="A760" s="44"/>
      <c r="T760" s="39"/>
      <c r="U760" s="39"/>
      <c r="V760" s="39"/>
      <c r="W760" s="39"/>
    </row>
    <row r="761">
      <c r="A761" s="44"/>
      <c r="T761" s="39"/>
      <c r="U761" s="39"/>
      <c r="V761" s="39"/>
      <c r="W761" s="39"/>
    </row>
    <row r="762">
      <c r="A762" s="44"/>
      <c r="T762" s="39"/>
      <c r="U762" s="39"/>
      <c r="V762" s="39"/>
      <c r="W762" s="39"/>
    </row>
    <row r="763">
      <c r="A763" s="44"/>
      <c r="T763" s="39"/>
      <c r="U763" s="39"/>
      <c r="V763" s="39"/>
      <c r="W763" s="39"/>
    </row>
    <row r="764">
      <c r="A764" s="44"/>
      <c r="T764" s="39"/>
      <c r="U764" s="39"/>
      <c r="V764" s="39"/>
      <c r="W764" s="39"/>
    </row>
    <row r="765">
      <c r="A765" s="44"/>
      <c r="T765" s="39"/>
      <c r="U765" s="39"/>
      <c r="V765" s="39"/>
      <c r="W765" s="39"/>
    </row>
    <row r="766">
      <c r="A766" s="44"/>
      <c r="T766" s="39"/>
      <c r="U766" s="39"/>
      <c r="V766" s="39"/>
      <c r="W766" s="39"/>
    </row>
    <row r="767">
      <c r="A767" s="44"/>
      <c r="T767" s="39"/>
      <c r="U767" s="39"/>
      <c r="V767" s="39"/>
      <c r="W767" s="39"/>
    </row>
    <row r="768">
      <c r="A768" s="44"/>
      <c r="T768" s="39"/>
      <c r="U768" s="39"/>
      <c r="V768" s="39"/>
      <c r="W768" s="39"/>
    </row>
    <row r="769">
      <c r="A769" s="44"/>
      <c r="T769" s="39"/>
      <c r="U769" s="39"/>
      <c r="V769" s="39"/>
      <c r="W769" s="39"/>
    </row>
    <row r="770">
      <c r="A770" s="44"/>
      <c r="T770" s="39"/>
      <c r="U770" s="39"/>
      <c r="V770" s="39"/>
      <c r="W770" s="39"/>
    </row>
    <row r="771">
      <c r="A771" s="44"/>
      <c r="T771" s="39"/>
      <c r="U771" s="39"/>
      <c r="V771" s="39"/>
      <c r="W771" s="39"/>
    </row>
    <row r="772">
      <c r="A772" s="44"/>
      <c r="T772" s="39"/>
      <c r="U772" s="39"/>
      <c r="V772" s="39"/>
      <c r="W772" s="39"/>
    </row>
    <row r="773">
      <c r="A773" s="44"/>
      <c r="T773" s="39"/>
      <c r="U773" s="39"/>
      <c r="V773" s="39"/>
      <c r="W773" s="39"/>
    </row>
    <row r="774">
      <c r="A774" s="44"/>
      <c r="T774" s="39"/>
      <c r="U774" s="39"/>
      <c r="V774" s="39"/>
      <c r="W774" s="39"/>
    </row>
    <row r="775">
      <c r="A775" s="44"/>
      <c r="T775" s="39"/>
      <c r="U775" s="39"/>
      <c r="V775" s="39"/>
      <c r="W775" s="39"/>
    </row>
    <row r="776">
      <c r="A776" s="44"/>
      <c r="T776" s="39"/>
      <c r="U776" s="39"/>
      <c r="V776" s="39"/>
      <c r="W776" s="39"/>
    </row>
    <row r="777">
      <c r="A777" s="44"/>
      <c r="T777" s="39"/>
      <c r="U777" s="39"/>
      <c r="V777" s="39"/>
      <c r="W777" s="39"/>
    </row>
    <row r="778">
      <c r="A778" s="44"/>
      <c r="T778" s="39"/>
      <c r="U778" s="39"/>
      <c r="V778" s="39"/>
      <c r="W778" s="39"/>
    </row>
    <row r="779">
      <c r="A779" s="44"/>
      <c r="T779" s="39"/>
      <c r="U779" s="39"/>
      <c r="V779" s="39"/>
      <c r="W779" s="39"/>
    </row>
    <row r="780">
      <c r="A780" s="44"/>
      <c r="T780" s="39"/>
      <c r="U780" s="39"/>
      <c r="V780" s="39"/>
      <c r="W780" s="39"/>
    </row>
    <row r="781">
      <c r="A781" s="44"/>
      <c r="T781" s="39"/>
      <c r="U781" s="39"/>
      <c r="V781" s="39"/>
      <c r="W781" s="39"/>
    </row>
    <row r="782">
      <c r="A782" s="44"/>
      <c r="T782" s="39"/>
      <c r="U782" s="39"/>
      <c r="V782" s="39"/>
      <c r="W782" s="39"/>
    </row>
    <row r="783">
      <c r="A783" s="44"/>
      <c r="T783" s="39"/>
      <c r="U783" s="39"/>
      <c r="V783" s="39"/>
      <c r="W783" s="39"/>
    </row>
    <row r="784">
      <c r="A784" s="44"/>
      <c r="T784" s="39"/>
      <c r="U784" s="39"/>
      <c r="V784" s="39"/>
      <c r="W784" s="39"/>
    </row>
    <row r="785">
      <c r="A785" s="44"/>
      <c r="T785" s="39"/>
      <c r="U785" s="39"/>
      <c r="V785" s="39"/>
      <c r="W785" s="39"/>
    </row>
    <row r="786">
      <c r="A786" s="44"/>
      <c r="T786" s="39"/>
      <c r="U786" s="39"/>
      <c r="V786" s="39"/>
      <c r="W786" s="39"/>
    </row>
    <row r="787">
      <c r="A787" s="44"/>
      <c r="T787" s="39"/>
      <c r="U787" s="39"/>
      <c r="V787" s="39"/>
      <c r="W787" s="39"/>
    </row>
    <row r="788">
      <c r="A788" s="44"/>
      <c r="T788" s="39"/>
      <c r="U788" s="39"/>
      <c r="V788" s="39"/>
      <c r="W788" s="39"/>
    </row>
    <row r="789">
      <c r="A789" s="44"/>
      <c r="T789" s="39"/>
      <c r="U789" s="39"/>
      <c r="V789" s="39"/>
      <c r="W789" s="39"/>
    </row>
    <row r="790">
      <c r="A790" s="44"/>
      <c r="T790" s="39"/>
      <c r="U790" s="39"/>
      <c r="V790" s="39"/>
      <c r="W790" s="39"/>
    </row>
    <row r="791">
      <c r="A791" s="44"/>
      <c r="T791" s="39"/>
      <c r="U791" s="39"/>
      <c r="V791" s="39"/>
      <c r="W791" s="39"/>
    </row>
    <row r="792">
      <c r="A792" s="44"/>
      <c r="T792" s="39"/>
      <c r="U792" s="39"/>
      <c r="V792" s="39"/>
      <c r="W792" s="39"/>
    </row>
    <row r="793">
      <c r="A793" s="44"/>
      <c r="T793" s="39"/>
      <c r="U793" s="39"/>
      <c r="V793" s="39"/>
      <c r="W793" s="39"/>
    </row>
    <row r="794">
      <c r="A794" s="44"/>
      <c r="T794" s="39"/>
      <c r="U794" s="39"/>
      <c r="V794" s="39"/>
      <c r="W794" s="39"/>
    </row>
    <row r="795">
      <c r="A795" s="44"/>
      <c r="T795" s="39"/>
      <c r="U795" s="39"/>
      <c r="V795" s="39"/>
      <c r="W795" s="39"/>
    </row>
    <row r="796">
      <c r="A796" s="44"/>
      <c r="T796" s="39"/>
      <c r="U796" s="39"/>
      <c r="V796" s="39"/>
      <c r="W796" s="39"/>
    </row>
    <row r="797">
      <c r="A797" s="44"/>
      <c r="T797" s="39"/>
      <c r="U797" s="39"/>
      <c r="V797" s="39"/>
      <c r="W797" s="39"/>
    </row>
    <row r="798">
      <c r="A798" s="44"/>
      <c r="T798" s="39"/>
      <c r="U798" s="39"/>
      <c r="V798" s="39"/>
      <c r="W798" s="39"/>
    </row>
    <row r="799">
      <c r="A799" s="44"/>
      <c r="T799" s="39"/>
      <c r="U799" s="39"/>
      <c r="V799" s="39"/>
      <c r="W799" s="39"/>
    </row>
    <row r="800">
      <c r="A800" s="44"/>
      <c r="T800" s="39"/>
      <c r="U800" s="39"/>
      <c r="V800" s="39"/>
      <c r="W800" s="39"/>
    </row>
    <row r="801">
      <c r="A801" s="44"/>
      <c r="T801" s="39"/>
      <c r="U801" s="39"/>
      <c r="V801" s="39"/>
      <c r="W801" s="39"/>
    </row>
    <row r="802">
      <c r="A802" s="44"/>
      <c r="T802" s="39"/>
      <c r="U802" s="39"/>
      <c r="V802" s="39"/>
      <c r="W802" s="39"/>
    </row>
    <row r="803">
      <c r="A803" s="44"/>
      <c r="T803" s="39"/>
      <c r="U803" s="39"/>
      <c r="V803" s="39"/>
      <c r="W803" s="39"/>
    </row>
    <row r="804">
      <c r="A804" s="44"/>
      <c r="T804" s="39"/>
      <c r="U804" s="39"/>
      <c r="V804" s="39"/>
      <c r="W804" s="39"/>
    </row>
    <row r="805">
      <c r="A805" s="44"/>
      <c r="T805" s="39"/>
      <c r="U805" s="39"/>
      <c r="V805" s="39"/>
      <c r="W805" s="39"/>
    </row>
    <row r="806">
      <c r="A806" s="44"/>
      <c r="T806" s="39"/>
      <c r="U806" s="39"/>
      <c r="V806" s="39"/>
      <c r="W806" s="39"/>
    </row>
    <row r="807">
      <c r="A807" s="44"/>
      <c r="T807" s="39"/>
      <c r="U807" s="39"/>
      <c r="V807" s="39"/>
      <c r="W807" s="39"/>
    </row>
    <row r="808">
      <c r="A808" s="44"/>
      <c r="T808" s="39"/>
      <c r="U808" s="39"/>
      <c r="V808" s="39"/>
      <c r="W808" s="39"/>
    </row>
    <row r="809">
      <c r="A809" s="44"/>
      <c r="T809" s="39"/>
      <c r="U809" s="39"/>
      <c r="V809" s="39"/>
      <c r="W809" s="39"/>
    </row>
    <row r="810">
      <c r="A810" s="44"/>
      <c r="T810" s="39"/>
      <c r="U810" s="39"/>
      <c r="V810" s="39"/>
      <c r="W810" s="39"/>
    </row>
    <row r="811">
      <c r="A811" s="44"/>
      <c r="T811" s="39"/>
      <c r="U811" s="39"/>
      <c r="V811" s="39"/>
      <c r="W811" s="39"/>
    </row>
    <row r="812">
      <c r="A812" s="44"/>
      <c r="T812" s="39"/>
      <c r="U812" s="39"/>
      <c r="V812" s="39"/>
      <c r="W812" s="39"/>
    </row>
    <row r="813">
      <c r="A813" s="44"/>
      <c r="T813" s="39"/>
      <c r="U813" s="39"/>
      <c r="V813" s="39"/>
      <c r="W813" s="39"/>
    </row>
    <row r="814">
      <c r="A814" s="44"/>
      <c r="T814" s="39"/>
      <c r="U814" s="39"/>
      <c r="V814" s="39"/>
      <c r="W814" s="39"/>
    </row>
    <row r="815">
      <c r="A815" s="44"/>
      <c r="T815" s="39"/>
      <c r="U815" s="39"/>
      <c r="V815" s="39"/>
      <c r="W815" s="39"/>
    </row>
    <row r="816">
      <c r="A816" s="44"/>
      <c r="T816" s="39"/>
      <c r="U816" s="39"/>
      <c r="V816" s="39"/>
      <c r="W816" s="39"/>
    </row>
    <row r="817">
      <c r="A817" s="44"/>
      <c r="T817" s="39"/>
      <c r="U817" s="39"/>
      <c r="V817" s="39"/>
      <c r="W817" s="39"/>
    </row>
    <row r="818">
      <c r="A818" s="44"/>
      <c r="T818" s="39"/>
      <c r="U818" s="39"/>
      <c r="V818" s="39"/>
      <c r="W818" s="39"/>
    </row>
    <row r="819">
      <c r="A819" s="44"/>
      <c r="T819" s="39"/>
      <c r="U819" s="39"/>
      <c r="V819" s="39"/>
      <c r="W819" s="39"/>
    </row>
    <row r="820">
      <c r="A820" s="44"/>
      <c r="T820" s="39"/>
      <c r="U820" s="39"/>
      <c r="V820" s="39"/>
      <c r="W820" s="39"/>
    </row>
    <row r="821">
      <c r="A821" s="44"/>
      <c r="T821" s="39"/>
      <c r="U821" s="39"/>
      <c r="V821" s="39"/>
      <c r="W821" s="39"/>
    </row>
    <row r="822">
      <c r="A822" s="44"/>
      <c r="T822" s="39"/>
      <c r="U822" s="39"/>
      <c r="V822" s="39"/>
      <c r="W822" s="39"/>
    </row>
    <row r="823">
      <c r="A823" s="44"/>
      <c r="T823" s="39"/>
      <c r="U823" s="39"/>
      <c r="V823" s="39"/>
      <c r="W823" s="39"/>
    </row>
    <row r="824">
      <c r="A824" s="44"/>
      <c r="T824" s="39"/>
      <c r="U824" s="39"/>
      <c r="V824" s="39"/>
      <c r="W824" s="39"/>
    </row>
    <row r="825">
      <c r="A825" s="44"/>
      <c r="T825" s="39"/>
      <c r="U825" s="39"/>
      <c r="V825" s="39"/>
      <c r="W825" s="39"/>
    </row>
    <row r="826">
      <c r="A826" s="44"/>
      <c r="T826" s="39"/>
      <c r="U826" s="39"/>
      <c r="V826" s="39"/>
      <c r="W826" s="39"/>
    </row>
    <row r="827">
      <c r="A827" s="44"/>
      <c r="T827" s="39"/>
      <c r="U827" s="39"/>
      <c r="V827" s="39"/>
      <c r="W827" s="39"/>
    </row>
    <row r="828">
      <c r="A828" s="44"/>
      <c r="T828" s="39"/>
      <c r="U828" s="39"/>
      <c r="V828" s="39"/>
      <c r="W828" s="39"/>
    </row>
    <row r="829">
      <c r="A829" s="44"/>
      <c r="T829" s="39"/>
      <c r="U829" s="39"/>
      <c r="V829" s="39"/>
      <c r="W829" s="39"/>
    </row>
    <row r="830">
      <c r="A830" s="44"/>
      <c r="T830" s="39"/>
      <c r="U830" s="39"/>
      <c r="V830" s="39"/>
      <c r="W830" s="39"/>
    </row>
    <row r="831">
      <c r="A831" s="44"/>
      <c r="T831" s="39"/>
      <c r="U831" s="39"/>
      <c r="V831" s="39"/>
      <c r="W831" s="39"/>
    </row>
    <row r="832">
      <c r="A832" s="44"/>
      <c r="T832" s="39"/>
      <c r="U832" s="39"/>
      <c r="V832" s="39"/>
      <c r="W832" s="39"/>
    </row>
    <row r="833">
      <c r="A833" s="44"/>
      <c r="T833" s="39"/>
      <c r="U833" s="39"/>
      <c r="V833" s="39"/>
      <c r="W833" s="39"/>
    </row>
    <row r="834">
      <c r="A834" s="44"/>
      <c r="T834" s="39"/>
      <c r="U834" s="39"/>
      <c r="V834" s="39"/>
      <c r="W834" s="39"/>
    </row>
    <row r="835">
      <c r="A835" s="44"/>
      <c r="T835" s="39"/>
      <c r="U835" s="39"/>
      <c r="V835" s="39"/>
      <c r="W835" s="39"/>
    </row>
    <row r="836">
      <c r="A836" s="44"/>
      <c r="T836" s="39"/>
      <c r="U836" s="39"/>
      <c r="V836" s="39"/>
      <c r="W836" s="39"/>
    </row>
    <row r="837">
      <c r="A837" s="44"/>
      <c r="T837" s="39"/>
      <c r="U837" s="39"/>
      <c r="V837" s="39"/>
      <c r="W837" s="39"/>
    </row>
    <row r="838">
      <c r="A838" s="44"/>
      <c r="T838" s="39"/>
      <c r="U838" s="39"/>
      <c r="V838" s="39"/>
      <c r="W838" s="39"/>
    </row>
    <row r="839">
      <c r="A839" s="44"/>
      <c r="T839" s="39"/>
      <c r="U839" s="39"/>
      <c r="V839" s="39"/>
      <c r="W839" s="39"/>
    </row>
    <row r="840">
      <c r="A840" s="44"/>
      <c r="T840" s="39"/>
      <c r="U840" s="39"/>
      <c r="V840" s="39"/>
      <c r="W840" s="39"/>
    </row>
    <row r="841">
      <c r="A841" s="44"/>
      <c r="T841" s="39"/>
      <c r="U841" s="39"/>
      <c r="V841" s="39"/>
      <c r="W841" s="39"/>
    </row>
    <row r="842">
      <c r="A842" s="44"/>
      <c r="T842" s="39"/>
      <c r="U842" s="39"/>
      <c r="V842" s="39"/>
      <c r="W842" s="39"/>
    </row>
    <row r="843">
      <c r="A843" s="44"/>
      <c r="T843" s="39"/>
      <c r="U843" s="39"/>
      <c r="V843" s="39"/>
      <c r="W843" s="39"/>
    </row>
    <row r="844">
      <c r="A844" s="44"/>
      <c r="T844" s="39"/>
      <c r="U844" s="39"/>
      <c r="V844" s="39"/>
      <c r="W844" s="39"/>
    </row>
    <row r="845">
      <c r="A845" s="44"/>
      <c r="T845" s="39"/>
      <c r="U845" s="39"/>
      <c r="V845" s="39"/>
      <c r="W845" s="39"/>
    </row>
    <row r="846">
      <c r="A846" s="44"/>
      <c r="T846" s="39"/>
      <c r="U846" s="39"/>
      <c r="V846" s="39"/>
      <c r="W846" s="39"/>
    </row>
    <row r="847">
      <c r="A847" s="44"/>
      <c r="T847" s="39"/>
      <c r="U847" s="39"/>
      <c r="V847" s="39"/>
      <c r="W847" s="39"/>
    </row>
    <row r="848">
      <c r="A848" s="44"/>
      <c r="T848" s="39"/>
      <c r="U848" s="39"/>
      <c r="V848" s="39"/>
      <c r="W848" s="39"/>
    </row>
    <row r="849">
      <c r="A849" s="44"/>
      <c r="T849" s="39"/>
      <c r="U849" s="39"/>
      <c r="V849" s="39"/>
      <c r="W849" s="39"/>
    </row>
    <row r="850">
      <c r="A850" s="44"/>
      <c r="T850" s="39"/>
      <c r="U850" s="39"/>
      <c r="V850" s="39"/>
      <c r="W850" s="39"/>
    </row>
    <row r="851">
      <c r="A851" s="44"/>
      <c r="T851" s="39"/>
      <c r="U851" s="39"/>
      <c r="V851" s="39"/>
      <c r="W851" s="39"/>
    </row>
    <row r="852">
      <c r="A852" s="44"/>
      <c r="T852" s="39"/>
      <c r="U852" s="39"/>
      <c r="V852" s="39"/>
      <c r="W852" s="39"/>
    </row>
    <row r="853">
      <c r="A853" s="44"/>
      <c r="T853" s="39"/>
      <c r="U853" s="39"/>
      <c r="V853" s="39"/>
      <c r="W853" s="39"/>
    </row>
    <row r="854">
      <c r="A854" s="44"/>
      <c r="T854" s="39"/>
      <c r="U854" s="39"/>
      <c r="V854" s="39"/>
      <c r="W854" s="39"/>
    </row>
    <row r="855">
      <c r="A855" s="44"/>
      <c r="T855" s="39"/>
      <c r="U855" s="39"/>
      <c r="V855" s="39"/>
      <c r="W855" s="39"/>
    </row>
    <row r="856">
      <c r="A856" s="44"/>
      <c r="T856" s="39"/>
      <c r="U856" s="39"/>
      <c r="V856" s="39"/>
      <c r="W856" s="39"/>
    </row>
    <row r="857">
      <c r="A857" s="44"/>
      <c r="T857" s="39"/>
      <c r="U857" s="39"/>
      <c r="V857" s="39"/>
      <c r="W857" s="39"/>
    </row>
    <row r="858">
      <c r="A858" s="44"/>
      <c r="T858" s="39"/>
      <c r="U858" s="39"/>
      <c r="V858" s="39"/>
      <c r="W858" s="39"/>
    </row>
    <row r="859">
      <c r="A859" s="44"/>
      <c r="T859" s="39"/>
      <c r="U859" s="39"/>
      <c r="V859" s="39"/>
      <c r="W859" s="39"/>
    </row>
    <row r="860">
      <c r="A860" s="44"/>
      <c r="T860" s="39"/>
      <c r="U860" s="39"/>
      <c r="V860" s="39"/>
      <c r="W860" s="39"/>
    </row>
    <row r="861">
      <c r="A861" s="44"/>
      <c r="T861" s="39"/>
      <c r="U861" s="39"/>
      <c r="V861" s="39"/>
      <c r="W861" s="39"/>
    </row>
    <row r="862">
      <c r="A862" s="44"/>
      <c r="T862" s="39"/>
      <c r="U862" s="39"/>
      <c r="V862" s="39"/>
      <c r="W862" s="39"/>
    </row>
    <row r="863">
      <c r="A863" s="44"/>
      <c r="T863" s="39"/>
      <c r="U863" s="39"/>
      <c r="V863" s="39"/>
      <c r="W863" s="39"/>
    </row>
    <row r="864">
      <c r="A864" s="44"/>
      <c r="T864" s="39"/>
      <c r="U864" s="39"/>
      <c r="V864" s="39"/>
      <c r="W864" s="39"/>
    </row>
    <row r="865">
      <c r="A865" s="44"/>
      <c r="T865" s="39"/>
      <c r="U865" s="39"/>
      <c r="V865" s="39"/>
      <c r="W865" s="39"/>
    </row>
    <row r="866">
      <c r="A866" s="44"/>
      <c r="T866" s="39"/>
      <c r="U866" s="39"/>
      <c r="V866" s="39"/>
      <c r="W866" s="39"/>
    </row>
    <row r="867">
      <c r="A867" s="44"/>
      <c r="T867" s="39"/>
      <c r="U867" s="39"/>
      <c r="V867" s="39"/>
      <c r="W867" s="39"/>
    </row>
    <row r="868">
      <c r="A868" s="44"/>
      <c r="T868" s="39"/>
      <c r="U868" s="39"/>
      <c r="V868" s="39"/>
      <c r="W868" s="39"/>
    </row>
    <row r="869">
      <c r="A869" s="44"/>
      <c r="T869" s="39"/>
      <c r="U869" s="39"/>
      <c r="V869" s="39"/>
      <c r="W869" s="39"/>
    </row>
    <row r="870">
      <c r="A870" s="44"/>
      <c r="T870" s="39"/>
      <c r="U870" s="39"/>
      <c r="V870" s="39"/>
      <c r="W870" s="39"/>
    </row>
    <row r="871">
      <c r="A871" s="44"/>
      <c r="T871" s="39"/>
      <c r="U871" s="39"/>
      <c r="V871" s="39"/>
      <c r="W871" s="39"/>
    </row>
    <row r="872">
      <c r="A872" s="44"/>
      <c r="T872" s="39"/>
      <c r="U872" s="39"/>
      <c r="V872" s="39"/>
      <c r="W872" s="39"/>
    </row>
    <row r="873">
      <c r="A873" s="44"/>
      <c r="T873" s="39"/>
      <c r="U873" s="39"/>
      <c r="V873" s="39"/>
      <c r="W873" s="39"/>
    </row>
    <row r="874">
      <c r="A874" s="44"/>
      <c r="T874" s="39"/>
      <c r="U874" s="39"/>
      <c r="V874" s="39"/>
      <c r="W874" s="39"/>
    </row>
    <row r="875">
      <c r="A875" s="44"/>
      <c r="T875" s="39"/>
      <c r="U875" s="39"/>
      <c r="V875" s="39"/>
      <c r="W875" s="39"/>
    </row>
    <row r="876">
      <c r="A876" s="44"/>
      <c r="T876" s="39"/>
      <c r="U876" s="39"/>
      <c r="V876" s="39"/>
      <c r="W876" s="39"/>
    </row>
    <row r="877">
      <c r="A877" s="44"/>
      <c r="T877" s="39"/>
      <c r="U877" s="39"/>
      <c r="V877" s="39"/>
      <c r="W877" s="39"/>
    </row>
    <row r="878">
      <c r="A878" s="44"/>
      <c r="T878" s="39"/>
      <c r="U878" s="39"/>
      <c r="V878" s="39"/>
      <c r="W878" s="39"/>
    </row>
    <row r="879">
      <c r="A879" s="44"/>
      <c r="T879" s="39"/>
      <c r="U879" s="39"/>
      <c r="V879" s="39"/>
      <c r="W879" s="39"/>
    </row>
    <row r="880">
      <c r="A880" s="44"/>
      <c r="T880" s="39"/>
      <c r="U880" s="39"/>
      <c r="V880" s="39"/>
      <c r="W880" s="39"/>
    </row>
    <row r="881">
      <c r="A881" s="44"/>
      <c r="T881" s="39"/>
      <c r="U881" s="39"/>
      <c r="V881" s="39"/>
      <c r="W881" s="39"/>
    </row>
    <row r="882">
      <c r="A882" s="44"/>
      <c r="T882" s="39"/>
      <c r="U882" s="39"/>
      <c r="V882" s="39"/>
      <c r="W882" s="39"/>
    </row>
    <row r="883">
      <c r="A883" s="44"/>
      <c r="T883" s="39"/>
      <c r="U883" s="39"/>
      <c r="V883" s="39"/>
      <c r="W883" s="39"/>
    </row>
    <row r="884">
      <c r="A884" s="44"/>
      <c r="T884" s="39"/>
      <c r="U884" s="39"/>
      <c r="V884" s="39"/>
      <c r="W884" s="39"/>
    </row>
    <row r="885">
      <c r="A885" s="44"/>
      <c r="T885" s="39"/>
      <c r="U885" s="39"/>
      <c r="V885" s="39"/>
      <c r="W885" s="39"/>
    </row>
    <row r="886">
      <c r="A886" s="44"/>
      <c r="T886" s="39"/>
      <c r="U886" s="39"/>
      <c r="V886" s="39"/>
      <c r="W886" s="39"/>
    </row>
    <row r="887">
      <c r="A887" s="44"/>
      <c r="T887" s="39"/>
      <c r="U887" s="39"/>
      <c r="V887" s="39"/>
      <c r="W887" s="39"/>
    </row>
    <row r="888">
      <c r="A888" s="44"/>
      <c r="T888" s="39"/>
      <c r="U888" s="39"/>
      <c r="V888" s="39"/>
      <c r="W888" s="39"/>
    </row>
    <row r="889">
      <c r="A889" s="44"/>
      <c r="T889" s="39"/>
      <c r="U889" s="39"/>
      <c r="V889" s="39"/>
      <c r="W889" s="39"/>
    </row>
    <row r="890">
      <c r="A890" s="44"/>
      <c r="T890" s="39"/>
      <c r="U890" s="39"/>
      <c r="V890" s="39"/>
      <c r="W890" s="39"/>
    </row>
    <row r="891">
      <c r="A891" s="44"/>
      <c r="T891" s="39"/>
      <c r="U891" s="39"/>
      <c r="V891" s="39"/>
      <c r="W891" s="39"/>
    </row>
    <row r="892">
      <c r="A892" s="44"/>
      <c r="T892" s="39"/>
      <c r="U892" s="39"/>
      <c r="V892" s="39"/>
      <c r="W892" s="39"/>
    </row>
    <row r="893">
      <c r="A893" s="44"/>
      <c r="T893" s="39"/>
      <c r="U893" s="39"/>
      <c r="V893" s="39"/>
      <c r="W893" s="39"/>
    </row>
    <row r="894">
      <c r="A894" s="44"/>
      <c r="T894" s="39"/>
      <c r="U894" s="39"/>
      <c r="V894" s="39"/>
      <c r="W894" s="39"/>
    </row>
    <row r="895">
      <c r="A895" s="44"/>
      <c r="T895" s="39"/>
      <c r="U895" s="39"/>
      <c r="V895" s="39"/>
      <c r="W895" s="39"/>
    </row>
    <row r="896">
      <c r="A896" s="44"/>
      <c r="T896" s="39"/>
      <c r="U896" s="39"/>
      <c r="V896" s="39"/>
      <c r="W896" s="39"/>
    </row>
    <row r="897">
      <c r="A897" s="44"/>
      <c r="T897" s="39"/>
      <c r="U897" s="39"/>
      <c r="V897" s="39"/>
      <c r="W897" s="39"/>
    </row>
    <row r="898">
      <c r="A898" s="44"/>
      <c r="T898" s="39"/>
      <c r="U898" s="39"/>
      <c r="V898" s="39"/>
      <c r="W898" s="39"/>
    </row>
    <row r="899">
      <c r="A899" s="44"/>
      <c r="T899" s="39"/>
      <c r="U899" s="39"/>
      <c r="V899" s="39"/>
      <c r="W899" s="39"/>
    </row>
    <row r="900">
      <c r="A900" s="44"/>
      <c r="T900" s="39"/>
      <c r="U900" s="39"/>
      <c r="V900" s="39"/>
      <c r="W900" s="39"/>
    </row>
    <row r="901">
      <c r="A901" s="44"/>
      <c r="T901" s="39"/>
      <c r="U901" s="39"/>
      <c r="V901" s="39"/>
      <c r="W901" s="39"/>
    </row>
    <row r="902">
      <c r="A902" s="44"/>
      <c r="T902" s="39"/>
      <c r="U902" s="39"/>
      <c r="V902" s="39"/>
      <c r="W902" s="39"/>
    </row>
    <row r="903">
      <c r="A903" s="44"/>
      <c r="T903" s="39"/>
      <c r="U903" s="39"/>
      <c r="V903" s="39"/>
      <c r="W903" s="39"/>
    </row>
    <row r="904">
      <c r="A904" s="44"/>
      <c r="T904" s="39"/>
      <c r="U904" s="39"/>
      <c r="V904" s="39"/>
      <c r="W904" s="39"/>
    </row>
    <row r="905">
      <c r="A905" s="44"/>
      <c r="T905" s="39"/>
      <c r="U905" s="39"/>
      <c r="V905" s="39"/>
      <c r="W905" s="39"/>
    </row>
    <row r="906">
      <c r="A906" s="44"/>
      <c r="T906" s="39"/>
      <c r="U906" s="39"/>
      <c r="V906" s="39"/>
      <c r="W906" s="39"/>
    </row>
    <row r="907">
      <c r="A907" s="44"/>
      <c r="T907" s="39"/>
      <c r="U907" s="39"/>
      <c r="V907" s="39"/>
      <c r="W907" s="39"/>
    </row>
    <row r="908">
      <c r="A908" s="44"/>
      <c r="T908" s="39"/>
      <c r="U908" s="39"/>
      <c r="V908" s="39"/>
      <c r="W908" s="39"/>
    </row>
    <row r="909">
      <c r="A909" s="44"/>
      <c r="T909" s="39"/>
      <c r="U909" s="39"/>
      <c r="V909" s="39"/>
      <c r="W909" s="39"/>
    </row>
    <row r="910">
      <c r="A910" s="44"/>
      <c r="T910" s="39"/>
      <c r="U910" s="39"/>
      <c r="V910" s="39"/>
      <c r="W910" s="39"/>
    </row>
    <row r="911">
      <c r="A911" s="44"/>
      <c r="T911" s="39"/>
      <c r="U911" s="39"/>
      <c r="V911" s="39"/>
      <c r="W911" s="39"/>
    </row>
    <row r="912">
      <c r="A912" s="44"/>
      <c r="T912" s="39"/>
      <c r="U912" s="39"/>
      <c r="V912" s="39"/>
      <c r="W912" s="39"/>
    </row>
    <row r="913">
      <c r="A913" s="44"/>
      <c r="T913" s="39"/>
      <c r="U913" s="39"/>
      <c r="V913" s="39"/>
      <c r="W913" s="39"/>
    </row>
    <row r="914">
      <c r="A914" s="44"/>
      <c r="T914" s="39"/>
      <c r="U914" s="39"/>
      <c r="V914" s="39"/>
      <c r="W914" s="39"/>
    </row>
    <row r="915">
      <c r="A915" s="44"/>
      <c r="T915" s="39"/>
      <c r="U915" s="39"/>
      <c r="V915" s="39"/>
      <c r="W915" s="39"/>
    </row>
    <row r="916">
      <c r="A916" s="44"/>
      <c r="T916" s="39"/>
      <c r="U916" s="39"/>
      <c r="V916" s="39"/>
      <c r="W916" s="39"/>
    </row>
    <row r="917">
      <c r="A917" s="44"/>
      <c r="T917" s="39"/>
      <c r="U917" s="39"/>
      <c r="V917" s="39"/>
      <c r="W917" s="39"/>
    </row>
    <row r="918">
      <c r="A918" s="44"/>
      <c r="T918" s="39"/>
      <c r="U918" s="39"/>
      <c r="V918" s="39"/>
      <c r="W918" s="39"/>
    </row>
    <row r="919">
      <c r="A919" s="44"/>
      <c r="T919" s="39"/>
      <c r="U919" s="39"/>
      <c r="V919" s="39"/>
      <c r="W919" s="39"/>
    </row>
    <row r="920">
      <c r="A920" s="44"/>
      <c r="T920" s="39"/>
      <c r="U920" s="39"/>
      <c r="V920" s="39"/>
      <c r="W920" s="39"/>
    </row>
    <row r="921">
      <c r="A921" s="44"/>
      <c r="T921" s="39"/>
      <c r="U921" s="39"/>
      <c r="V921" s="39"/>
      <c r="W921" s="39"/>
    </row>
    <row r="922">
      <c r="A922" s="44"/>
      <c r="T922" s="39"/>
      <c r="U922" s="39"/>
      <c r="V922" s="39"/>
      <c r="W922" s="39"/>
    </row>
    <row r="923">
      <c r="A923" s="44"/>
      <c r="T923" s="39"/>
      <c r="U923" s="39"/>
      <c r="V923" s="39"/>
      <c r="W923" s="39"/>
    </row>
    <row r="924">
      <c r="A924" s="44"/>
      <c r="T924" s="39"/>
      <c r="U924" s="39"/>
      <c r="V924" s="39"/>
      <c r="W924" s="39"/>
    </row>
    <row r="925">
      <c r="A925" s="44"/>
      <c r="T925" s="39"/>
      <c r="U925" s="39"/>
      <c r="V925" s="39"/>
      <c r="W925" s="39"/>
    </row>
    <row r="926">
      <c r="A926" s="44"/>
      <c r="T926" s="39"/>
      <c r="U926" s="39"/>
      <c r="V926" s="39"/>
      <c r="W926" s="39"/>
    </row>
    <row r="927">
      <c r="A927" s="44"/>
      <c r="T927" s="39"/>
      <c r="U927" s="39"/>
      <c r="V927" s="39"/>
      <c r="W927" s="39"/>
    </row>
    <row r="928">
      <c r="A928" s="44"/>
      <c r="T928" s="39"/>
      <c r="U928" s="39"/>
      <c r="V928" s="39"/>
      <c r="W928" s="39"/>
    </row>
    <row r="929">
      <c r="A929" s="44"/>
      <c r="T929" s="39"/>
      <c r="U929" s="39"/>
      <c r="V929" s="39"/>
      <c r="W929" s="39"/>
    </row>
    <row r="930">
      <c r="A930" s="44"/>
      <c r="T930" s="39"/>
      <c r="U930" s="39"/>
      <c r="V930" s="39"/>
      <c r="W930" s="39"/>
    </row>
    <row r="931">
      <c r="A931" s="44"/>
      <c r="T931" s="39"/>
      <c r="U931" s="39"/>
      <c r="V931" s="39"/>
      <c r="W931" s="39"/>
    </row>
    <row r="932">
      <c r="A932" s="44"/>
      <c r="T932" s="39"/>
      <c r="U932" s="39"/>
      <c r="V932" s="39"/>
      <c r="W932" s="39"/>
    </row>
    <row r="933">
      <c r="A933" s="44"/>
      <c r="T933" s="39"/>
      <c r="U933" s="39"/>
      <c r="V933" s="39"/>
      <c r="W933" s="39"/>
    </row>
    <row r="934">
      <c r="A934" s="44"/>
      <c r="T934" s="39"/>
      <c r="U934" s="39"/>
      <c r="V934" s="39"/>
      <c r="W934" s="39"/>
    </row>
    <row r="935">
      <c r="A935" s="44"/>
      <c r="T935" s="39"/>
      <c r="U935" s="39"/>
      <c r="V935" s="39"/>
      <c r="W935" s="39"/>
    </row>
    <row r="936">
      <c r="A936" s="44"/>
      <c r="T936" s="39"/>
      <c r="U936" s="39"/>
      <c r="V936" s="39"/>
      <c r="W936" s="39"/>
    </row>
    <row r="937">
      <c r="A937" s="44"/>
      <c r="T937" s="39"/>
      <c r="U937" s="39"/>
      <c r="V937" s="39"/>
      <c r="W937" s="39"/>
    </row>
    <row r="938">
      <c r="A938" s="44"/>
      <c r="T938" s="39"/>
      <c r="U938" s="39"/>
      <c r="V938" s="39"/>
      <c r="W938" s="39"/>
    </row>
    <row r="939">
      <c r="A939" s="44"/>
      <c r="T939" s="39"/>
      <c r="U939" s="39"/>
      <c r="V939" s="39"/>
      <c r="W939" s="39"/>
    </row>
    <row r="940">
      <c r="A940" s="44"/>
      <c r="T940" s="39"/>
      <c r="U940" s="39"/>
      <c r="V940" s="39"/>
      <c r="W940" s="39"/>
    </row>
    <row r="941">
      <c r="A941" s="44"/>
      <c r="T941" s="39"/>
      <c r="U941" s="39"/>
      <c r="V941" s="39"/>
      <c r="W941" s="39"/>
    </row>
    <row r="942">
      <c r="A942" s="44"/>
      <c r="T942" s="39"/>
      <c r="U942" s="39"/>
      <c r="V942" s="39"/>
      <c r="W942" s="39"/>
    </row>
    <row r="943">
      <c r="A943" s="44"/>
      <c r="T943" s="39"/>
      <c r="U943" s="39"/>
      <c r="V943" s="39"/>
      <c r="W943" s="39"/>
    </row>
    <row r="944">
      <c r="A944" s="44"/>
      <c r="T944" s="39"/>
      <c r="U944" s="39"/>
      <c r="V944" s="39"/>
      <c r="W944" s="39"/>
    </row>
    <row r="945">
      <c r="A945" s="44"/>
      <c r="T945" s="39"/>
      <c r="U945" s="39"/>
      <c r="V945" s="39"/>
      <c r="W945" s="39"/>
    </row>
    <row r="946">
      <c r="A946" s="44"/>
      <c r="T946" s="39"/>
      <c r="U946" s="39"/>
      <c r="V946" s="39"/>
      <c r="W946" s="39"/>
    </row>
    <row r="947">
      <c r="A947" s="44"/>
      <c r="T947" s="39"/>
      <c r="U947" s="39"/>
      <c r="V947" s="39"/>
      <c r="W947" s="39"/>
    </row>
    <row r="948">
      <c r="A948" s="44"/>
      <c r="T948" s="39"/>
      <c r="U948" s="39"/>
      <c r="V948" s="39"/>
      <c r="W948" s="39"/>
    </row>
    <row r="949">
      <c r="A949" s="44"/>
      <c r="T949" s="39"/>
      <c r="U949" s="39"/>
      <c r="V949" s="39"/>
      <c r="W949" s="39"/>
    </row>
    <row r="950">
      <c r="A950" s="44"/>
      <c r="T950" s="39"/>
      <c r="U950" s="39"/>
      <c r="V950" s="39"/>
      <c r="W950" s="39"/>
    </row>
    <row r="951">
      <c r="A951" s="44"/>
      <c r="T951" s="39"/>
      <c r="U951" s="39"/>
      <c r="V951" s="39"/>
      <c r="W951" s="39"/>
    </row>
    <row r="952">
      <c r="A952" s="44"/>
      <c r="T952" s="39"/>
      <c r="U952" s="39"/>
      <c r="V952" s="39"/>
      <c r="W952" s="39"/>
    </row>
    <row r="953">
      <c r="A953" s="44"/>
      <c r="T953" s="39"/>
      <c r="U953" s="39"/>
      <c r="V953" s="39"/>
      <c r="W953" s="39"/>
    </row>
    <row r="954">
      <c r="A954" s="44"/>
      <c r="T954" s="39"/>
      <c r="U954" s="39"/>
      <c r="V954" s="39"/>
      <c r="W954" s="39"/>
    </row>
    <row r="955">
      <c r="A955" s="44"/>
      <c r="T955" s="39"/>
      <c r="U955" s="39"/>
      <c r="V955" s="39"/>
      <c r="W955" s="39"/>
    </row>
    <row r="956">
      <c r="A956" s="44"/>
      <c r="T956" s="39"/>
      <c r="U956" s="39"/>
      <c r="V956" s="39"/>
      <c r="W956" s="39"/>
    </row>
    <row r="957">
      <c r="A957" s="44"/>
      <c r="T957" s="39"/>
      <c r="U957" s="39"/>
      <c r="V957" s="39"/>
      <c r="W957" s="39"/>
    </row>
    <row r="958">
      <c r="A958" s="44"/>
      <c r="T958" s="39"/>
      <c r="U958" s="39"/>
      <c r="V958" s="39"/>
      <c r="W958" s="39"/>
    </row>
    <row r="959">
      <c r="A959" s="44"/>
      <c r="T959" s="39"/>
      <c r="U959" s="39"/>
      <c r="V959" s="39"/>
      <c r="W959" s="39"/>
    </row>
    <row r="960">
      <c r="A960" s="44"/>
      <c r="T960" s="39"/>
      <c r="U960" s="39"/>
      <c r="V960" s="39"/>
      <c r="W960" s="39"/>
    </row>
    <row r="961">
      <c r="A961" s="44"/>
      <c r="T961" s="39"/>
      <c r="U961" s="39"/>
      <c r="V961" s="39"/>
      <c r="W961" s="39"/>
    </row>
    <row r="962">
      <c r="A962" s="44"/>
      <c r="T962" s="39"/>
      <c r="U962" s="39"/>
      <c r="V962" s="39"/>
      <c r="W962" s="39"/>
    </row>
    <row r="963">
      <c r="A963" s="44"/>
      <c r="T963" s="39"/>
      <c r="U963" s="39"/>
      <c r="V963" s="39"/>
      <c r="W963" s="39"/>
    </row>
    <row r="964">
      <c r="A964" s="44"/>
      <c r="T964" s="39"/>
      <c r="U964" s="39"/>
      <c r="V964" s="39"/>
      <c r="W964" s="39"/>
    </row>
    <row r="965">
      <c r="A965" s="44"/>
      <c r="T965" s="39"/>
      <c r="U965" s="39"/>
      <c r="V965" s="39"/>
      <c r="W965" s="39"/>
    </row>
    <row r="966">
      <c r="A966" s="44"/>
      <c r="T966" s="39"/>
      <c r="U966" s="39"/>
      <c r="V966" s="39"/>
      <c r="W966" s="39"/>
    </row>
    <row r="967">
      <c r="A967" s="44"/>
      <c r="T967" s="39"/>
      <c r="U967" s="39"/>
      <c r="V967" s="39"/>
      <c r="W967" s="39"/>
    </row>
    <row r="968">
      <c r="A968" s="44"/>
      <c r="T968" s="39"/>
      <c r="U968" s="39"/>
      <c r="V968" s="39"/>
      <c r="W968" s="39"/>
    </row>
    <row r="969">
      <c r="A969" s="44"/>
      <c r="T969" s="39"/>
      <c r="U969" s="39"/>
      <c r="V969" s="39"/>
      <c r="W969" s="39"/>
    </row>
    <row r="970">
      <c r="A970" s="44"/>
      <c r="T970" s="39"/>
      <c r="U970" s="39"/>
      <c r="V970" s="39"/>
      <c r="W970" s="39"/>
    </row>
    <row r="971">
      <c r="A971" s="44"/>
      <c r="T971" s="39"/>
      <c r="U971" s="39"/>
      <c r="V971" s="39"/>
      <c r="W971" s="39"/>
    </row>
    <row r="972">
      <c r="A972" s="44"/>
      <c r="T972" s="39"/>
      <c r="U972" s="39"/>
      <c r="V972" s="39"/>
      <c r="W972" s="39"/>
    </row>
    <row r="973">
      <c r="A973" s="44"/>
      <c r="T973" s="39"/>
      <c r="U973" s="39"/>
      <c r="V973" s="39"/>
      <c r="W973" s="39"/>
    </row>
    <row r="974">
      <c r="A974" s="44"/>
      <c r="T974" s="39"/>
      <c r="U974" s="39"/>
      <c r="V974" s="39"/>
      <c r="W974" s="39"/>
    </row>
    <row r="975">
      <c r="A975" s="44"/>
      <c r="T975" s="39"/>
      <c r="U975" s="39"/>
      <c r="V975" s="39"/>
      <c r="W975" s="39"/>
    </row>
    <row r="976">
      <c r="A976" s="44"/>
      <c r="T976" s="39"/>
      <c r="U976" s="39"/>
      <c r="V976" s="39"/>
      <c r="W976" s="39"/>
    </row>
    <row r="977">
      <c r="A977" s="44"/>
      <c r="T977" s="39"/>
      <c r="U977" s="39"/>
      <c r="V977" s="39"/>
      <c r="W977" s="39"/>
    </row>
    <row r="978">
      <c r="A978" s="44"/>
      <c r="T978" s="39"/>
      <c r="U978" s="39"/>
      <c r="V978" s="39"/>
      <c r="W978" s="39"/>
    </row>
    <row r="979">
      <c r="A979" s="44"/>
      <c r="T979" s="39"/>
      <c r="U979" s="39"/>
      <c r="V979" s="39"/>
      <c r="W979" s="39"/>
    </row>
    <row r="980">
      <c r="A980" s="44"/>
      <c r="T980" s="39"/>
      <c r="U980" s="39"/>
      <c r="V980" s="39"/>
      <c r="W980" s="39"/>
    </row>
    <row r="981">
      <c r="A981" s="44"/>
      <c r="T981" s="39"/>
      <c r="U981" s="39"/>
      <c r="V981" s="39"/>
      <c r="W981" s="39"/>
    </row>
    <row r="982">
      <c r="A982" s="44"/>
      <c r="T982" s="39"/>
      <c r="U982" s="39"/>
      <c r="V982" s="39"/>
      <c r="W982" s="39"/>
    </row>
    <row r="983">
      <c r="A983" s="44"/>
      <c r="T983" s="39"/>
      <c r="U983" s="39"/>
      <c r="V983" s="39"/>
      <c r="W983" s="39"/>
    </row>
    <row r="984">
      <c r="A984" s="44"/>
      <c r="T984" s="39"/>
      <c r="U984" s="39"/>
      <c r="V984" s="39"/>
      <c r="W984" s="39"/>
    </row>
    <row r="985">
      <c r="A985" s="44"/>
      <c r="T985" s="39"/>
      <c r="U985" s="39"/>
      <c r="V985" s="39"/>
      <c r="W985" s="39"/>
    </row>
    <row r="986">
      <c r="A986" s="44"/>
      <c r="T986" s="39"/>
      <c r="U986" s="39"/>
      <c r="V986" s="39"/>
      <c r="W986" s="39"/>
    </row>
    <row r="987">
      <c r="A987" s="44"/>
      <c r="T987" s="39"/>
      <c r="U987" s="39"/>
      <c r="V987" s="39"/>
      <c r="W987" s="39"/>
    </row>
    <row r="988">
      <c r="A988" s="44"/>
      <c r="T988" s="39"/>
      <c r="U988" s="39"/>
      <c r="V988" s="39"/>
      <c r="W988" s="39"/>
    </row>
    <row r="989">
      <c r="A989" s="44"/>
      <c r="T989" s="39"/>
      <c r="U989" s="39"/>
      <c r="V989" s="39"/>
      <c r="W989" s="39"/>
    </row>
    <row r="990">
      <c r="A990" s="44"/>
      <c r="T990" s="39"/>
      <c r="U990" s="39"/>
      <c r="V990" s="39"/>
      <c r="W990" s="39"/>
    </row>
    <row r="991">
      <c r="A991" s="44"/>
      <c r="T991" s="39"/>
      <c r="U991" s="39"/>
      <c r="V991" s="39"/>
      <c r="W991" s="39"/>
    </row>
    <row r="992">
      <c r="A992" s="44"/>
      <c r="T992" s="39"/>
      <c r="U992" s="39"/>
      <c r="V992" s="39"/>
      <c r="W992" s="39"/>
    </row>
    <row r="993">
      <c r="A993" s="44"/>
      <c r="T993" s="39"/>
      <c r="U993" s="39"/>
      <c r="V993" s="39"/>
      <c r="W993" s="39"/>
    </row>
    <row r="994">
      <c r="A994" s="44"/>
      <c r="T994" s="39"/>
      <c r="U994" s="39"/>
      <c r="V994" s="39"/>
      <c r="W994" s="39"/>
    </row>
    <row r="995">
      <c r="A995" s="44"/>
      <c r="T995" s="39"/>
      <c r="U995" s="39"/>
      <c r="V995" s="39"/>
      <c r="W995" s="39"/>
    </row>
    <row r="996">
      <c r="A996" s="44"/>
      <c r="T996" s="39"/>
      <c r="U996" s="39"/>
      <c r="V996" s="39"/>
      <c r="W996" s="39"/>
    </row>
    <row r="997">
      <c r="A997" s="44"/>
      <c r="T997" s="39"/>
      <c r="U997" s="39"/>
      <c r="V997" s="39"/>
      <c r="W997" s="39"/>
    </row>
    <row r="998">
      <c r="A998" s="44"/>
      <c r="T998" s="39"/>
      <c r="U998" s="39"/>
      <c r="V998" s="39"/>
      <c r="W998" s="39"/>
    </row>
    <row r="999">
      <c r="A999" s="44"/>
      <c r="T999" s="39"/>
      <c r="U999" s="39"/>
      <c r="V999" s="39"/>
      <c r="W999" s="39"/>
    </row>
    <row r="1000">
      <c r="A1000" s="44"/>
      <c r="T1000" s="39"/>
      <c r="U1000" s="39"/>
      <c r="V1000" s="39"/>
      <c r="W1000" s="39"/>
    </row>
    <row r="1001">
      <c r="A1001" s="44"/>
      <c r="T1001" s="39"/>
      <c r="U1001" s="39"/>
      <c r="V1001" s="39"/>
      <c r="W1001" s="39"/>
    </row>
    <row r="1002">
      <c r="A1002" s="44"/>
      <c r="T1002" s="39"/>
      <c r="U1002" s="39"/>
      <c r="V1002" s="39"/>
      <c r="W1002" s="39"/>
    </row>
    <row r="1003">
      <c r="A1003" s="44"/>
      <c r="T1003" s="39"/>
      <c r="U1003" s="39"/>
      <c r="V1003" s="39"/>
      <c r="W1003" s="39"/>
    </row>
    <row r="1004">
      <c r="A1004" s="44"/>
      <c r="T1004" s="39"/>
      <c r="U1004" s="39"/>
      <c r="V1004" s="39"/>
      <c r="W1004" s="39"/>
    </row>
    <row r="1005">
      <c r="A1005" s="44"/>
      <c r="T1005" s="39"/>
      <c r="U1005" s="39"/>
      <c r="V1005" s="39"/>
      <c r="W1005" s="39"/>
    </row>
  </sheetData>
  <mergeCells count="4">
    <mergeCell ref="C7:C8"/>
    <mergeCell ref="O7:O13"/>
    <mergeCell ref="C9:C11"/>
    <mergeCell ref="C12:C13"/>
  </mergeCells>
  <conditionalFormatting sqref="E7:E13">
    <cfRule type="containsBlanks" dxfId="0" priority="1">
      <formula>LEN(TRIM(E7))=0</formula>
    </cfRule>
  </conditionalFormatting>
  <conditionalFormatting sqref="G7:G13 L7:L13 M7:M10 U7:U13 M12:M13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3" width="18.86"/>
  </cols>
  <sheetData>
    <row r="1">
      <c r="A1" s="53" t="s">
        <v>134</v>
      </c>
      <c r="B1" s="53" t="s">
        <v>184</v>
      </c>
      <c r="C1" s="53" t="s">
        <v>185</v>
      </c>
    </row>
    <row r="2">
      <c r="A2" s="28" t="s">
        <v>151</v>
      </c>
      <c r="B2" s="54">
        <v>2.7844908E7</v>
      </c>
      <c r="C2" s="54">
        <v>2.7844902E7</v>
      </c>
    </row>
    <row r="3">
      <c r="A3" s="55" t="s">
        <v>158</v>
      </c>
      <c r="B3" s="54">
        <v>1.99132999E8</v>
      </c>
      <c r="C3" s="54">
        <v>1.99133001E8</v>
      </c>
    </row>
    <row r="4">
      <c r="A4" s="28" t="s">
        <v>162</v>
      </c>
      <c r="B4" s="54">
        <v>5666356.0</v>
      </c>
      <c r="C4" s="54">
        <v>5666334.0</v>
      </c>
    </row>
    <row r="5">
      <c r="A5" s="41" t="s">
        <v>165</v>
      </c>
    </row>
    <row r="6">
      <c r="A6" s="41" t="s">
        <v>166</v>
      </c>
    </row>
    <row r="7">
      <c r="A7" s="41" t="s">
        <v>167</v>
      </c>
    </row>
  </sheetData>
  <drawing r:id="rId1"/>
</worksheet>
</file>