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MOGY\Data from OneDrive\Data from OneDrive\"/>
    </mc:Choice>
  </mc:AlternateContent>
  <xr:revisionPtr revIDLastSave="0" documentId="13_ncr:1_{FA9CD4EA-D628-4B24-987E-C02880608911}" xr6:coauthVersionLast="47" xr6:coauthVersionMax="47" xr10:uidLastSave="{00000000-0000-0000-0000-000000000000}"/>
  <bookViews>
    <workbookView xWindow="-120" yWindow="-120" windowWidth="29040" windowHeight="15720" xr2:uid="{C72468F9-511A-4970-B0F2-4AE317A17C8F}"/>
  </bookViews>
  <sheets>
    <sheet name="Sheet1" sheetId="1" r:id="rId1"/>
    <sheet name="Heat Loss Method 1" sheetId="2" r:id="rId2"/>
    <sheet name="Heat Loss Method 2" sheetId="3" r:id="rId3"/>
    <sheet name="Graphs" sheetId="4" r:id="rId4"/>
  </sheets>
  <definedNames>
    <definedName name="_xlnm._FilterDatabase" localSheetId="1" hidden="1">'Heat Loss Method 1'!$A$1:$J$56</definedName>
    <definedName name="_xlnm._FilterDatabase" localSheetId="2" hidden="1">'Heat Loss Method 2'!$A$1:$J$56</definedName>
    <definedName name="_xlnm._FilterDatabase" localSheetId="0" hidden="1">Sheet1!$A$1:$D$80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4" l="1" a="1"/>
  <c r="I42" i="4" s="1"/>
  <c r="H42" i="4" a="1"/>
  <c r="H42" i="4" s="1"/>
  <c r="G42" i="4" a="1"/>
  <c r="G42" i="4" s="1"/>
  <c r="F42" i="4" a="1"/>
  <c r="F42" i="4" s="1"/>
  <c r="E42" i="4" a="1"/>
  <c r="E42" i="4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P56" i="3"/>
  <c r="Q56" i="3" s="1"/>
  <c r="J56" i="3"/>
  <c r="P55" i="3"/>
  <c r="Q55" i="3" s="1"/>
  <c r="J55" i="3"/>
  <c r="P54" i="3"/>
  <c r="Q54" i="3" s="1"/>
  <c r="J54" i="3"/>
  <c r="P53" i="3"/>
  <c r="Q53" i="3" s="1"/>
  <c r="J53" i="3"/>
  <c r="P52" i="3"/>
  <c r="Q52" i="3" s="1"/>
  <c r="J52" i="3"/>
  <c r="P51" i="3"/>
  <c r="Q51" i="3" s="1"/>
  <c r="J51" i="3"/>
  <c r="P50" i="3"/>
  <c r="Q50" i="3" s="1"/>
  <c r="J50" i="3"/>
  <c r="P49" i="3"/>
  <c r="Q49" i="3" s="1"/>
  <c r="J49" i="3"/>
  <c r="P48" i="3"/>
  <c r="Q48" i="3" s="1"/>
  <c r="J48" i="3"/>
  <c r="P47" i="3"/>
  <c r="Q47" i="3" s="1"/>
  <c r="J47" i="3"/>
  <c r="P46" i="3"/>
  <c r="Q46" i="3" s="1"/>
  <c r="J46" i="3"/>
  <c r="P45" i="3"/>
  <c r="Q45" i="3" s="1"/>
  <c r="J45" i="3"/>
  <c r="N56" i="2"/>
  <c r="O56" i="2" s="1"/>
  <c r="J56" i="2"/>
  <c r="N55" i="2"/>
  <c r="O55" i="2" s="1"/>
  <c r="J55" i="2"/>
  <c r="N54" i="2"/>
  <c r="O54" i="2" s="1"/>
  <c r="J54" i="2"/>
  <c r="N53" i="2"/>
  <c r="O53" i="2" s="1"/>
  <c r="J53" i="2"/>
  <c r="N52" i="2"/>
  <c r="O52" i="2" s="1"/>
  <c r="J52" i="2"/>
  <c r="N51" i="2"/>
  <c r="O51" i="2" s="1"/>
  <c r="J51" i="2"/>
  <c r="N50" i="2"/>
  <c r="O50" i="2" s="1"/>
  <c r="J50" i="2"/>
  <c r="N49" i="2"/>
  <c r="O49" i="2" s="1"/>
  <c r="J49" i="2"/>
  <c r="N48" i="2"/>
  <c r="O48" i="2" s="1"/>
  <c r="J48" i="2"/>
  <c r="N47" i="2"/>
  <c r="O47" i="2" s="1"/>
  <c r="J47" i="2"/>
  <c r="N46" i="2"/>
  <c r="O46" i="2" s="1"/>
  <c r="J46" i="2"/>
  <c r="N45" i="2"/>
  <c r="O45" i="2" s="1"/>
  <c r="J45" i="2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2" i="3"/>
  <c r="Q2" i="3" s="1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N44" i="2"/>
  <c r="O44" i="2" s="1"/>
  <c r="N43" i="2"/>
  <c r="O43" i="2" s="1"/>
  <c r="N42" i="2"/>
  <c r="O42" i="2" s="1"/>
  <c r="N41" i="2"/>
  <c r="O41" i="2" s="1"/>
  <c r="N40" i="2"/>
  <c r="O40" i="2" s="1"/>
  <c r="N39" i="2"/>
  <c r="O39" i="2" s="1"/>
  <c r="N38" i="2"/>
  <c r="O38" i="2" s="1"/>
  <c r="N37" i="2"/>
  <c r="O37" i="2" s="1"/>
  <c r="N36" i="2"/>
  <c r="O36" i="2" s="1"/>
  <c r="N35" i="2"/>
  <c r="O35" i="2" s="1"/>
  <c r="N34" i="2"/>
  <c r="O34" i="2" s="1"/>
  <c r="N33" i="2"/>
  <c r="O33" i="2" s="1"/>
  <c r="N32" i="2"/>
  <c r="O32" i="2" s="1"/>
  <c r="N31" i="2"/>
  <c r="O31" i="2" s="1"/>
  <c r="N30" i="2"/>
  <c r="O30" i="2" s="1"/>
  <c r="N29" i="2"/>
  <c r="O29" i="2" s="1"/>
  <c r="N28" i="2"/>
  <c r="O28" i="2" s="1"/>
  <c r="N27" i="2"/>
  <c r="O27" i="2" s="1"/>
  <c r="N26" i="2"/>
  <c r="O26" i="2" s="1"/>
  <c r="N25" i="2"/>
  <c r="O25" i="2" s="1"/>
  <c r="N24" i="2"/>
  <c r="O24" i="2" s="1"/>
  <c r="N23" i="2"/>
  <c r="O23" i="2" s="1"/>
  <c r="N22" i="2"/>
  <c r="O22" i="2" s="1"/>
  <c r="N21" i="2"/>
  <c r="O21" i="2" s="1"/>
  <c r="N20" i="2"/>
  <c r="O20" i="2" s="1"/>
  <c r="N19" i="2"/>
  <c r="O19" i="2" s="1"/>
  <c r="N18" i="2"/>
  <c r="O18" i="2" s="1"/>
  <c r="N17" i="2"/>
  <c r="O17" i="2" s="1"/>
  <c r="N16" i="2"/>
  <c r="O16" i="2" s="1"/>
  <c r="N15" i="2"/>
  <c r="O15" i="2" s="1"/>
  <c r="N14" i="2"/>
  <c r="O14" i="2" s="1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O6" i="2" s="1"/>
  <c r="N5" i="2"/>
  <c r="O5" i="2" s="1"/>
  <c r="N4" i="2"/>
  <c r="O4" i="2" s="1"/>
  <c r="N3" i="2"/>
  <c r="O3" i="2" s="1"/>
  <c r="N2" i="2"/>
  <c r="O2" i="2" s="1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N25" i="1"/>
  <c r="M25" i="1" s="1"/>
  <c r="J25" i="1"/>
  <c r="N24" i="1"/>
  <c r="M24" i="1" s="1"/>
  <c r="J24" i="1"/>
  <c r="N23" i="1"/>
  <c r="M23" i="1" s="1"/>
  <c r="J23" i="1"/>
  <c r="N22" i="1"/>
  <c r="M22" i="1" s="1"/>
  <c r="J22" i="1"/>
  <c r="N21" i="1"/>
  <c r="M21" i="1" s="1"/>
  <c r="J21" i="1"/>
  <c r="N20" i="1"/>
  <c r="M20" i="1" s="1"/>
  <c r="J20" i="1"/>
  <c r="N19" i="1"/>
  <c r="M19" i="1" s="1"/>
  <c r="J19" i="1"/>
  <c r="N18" i="1"/>
  <c r="M18" i="1" s="1"/>
  <c r="J18" i="1"/>
  <c r="N17" i="1"/>
  <c r="M17" i="1" s="1"/>
  <c r="J17" i="1"/>
  <c r="N16" i="1"/>
  <c r="M16" i="1" s="1"/>
  <c r="J16" i="1"/>
  <c r="N15" i="1"/>
  <c r="M15" i="1" s="1"/>
  <c r="J15" i="1"/>
  <c r="N14" i="1"/>
  <c r="M14" i="1" s="1"/>
  <c r="J14" i="1"/>
  <c r="N13" i="1"/>
  <c r="M13" i="1" s="1"/>
  <c r="J13" i="1"/>
  <c r="N12" i="1"/>
  <c r="M12" i="1" s="1"/>
  <c r="J12" i="1"/>
  <c r="N11" i="1"/>
  <c r="M11" i="1" s="1"/>
  <c r="J11" i="1"/>
  <c r="N10" i="1"/>
  <c r="M10" i="1" s="1"/>
  <c r="J10" i="1"/>
  <c r="N9" i="1"/>
  <c r="M9" i="1" s="1"/>
  <c r="J9" i="1"/>
  <c r="N8" i="1"/>
  <c r="M8" i="1" s="1"/>
  <c r="J8" i="1"/>
  <c r="N7" i="1"/>
  <c r="M7" i="1" s="1"/>
  <c r="J7" i="1"/>
  <c r="N6" i="1"/>
  <c r="M6" i="1" s="1"/>
  <c r="J6" i="1"/>
  <c r="N5" i="1"/>
  <c r="M5" i="1" s="1"/>
  <c r="J5" i="1"/>
  <c r="N4" i="1"/>
  <c r="M4" i="1" s="1"/>
  <c r="J4" i="1"/>
  <c r="N3" i="1"/>
  <c r="M3" i="1" s="1"/>
  <c r="J3" i="1"/>
  <c r="N2" i="1"/>
  <c r="M2" i="1" s="1"/>
  <c r="J2" i="1"/>
  <c r="G36" i="4" l="1" a="1"/>
  <c r="G36" i="4" s="1"/>
  <c r="H36" i="4" a="1"/>
  <c r="H36" i="4" s="1"/>
  <c r="E36" i="4" a="1"/>
  <c r="E36" i="4" s="1"/>
  <c r="F36" i="4" a="1"/>
  <c r="F36" i="4" s="1"/>
  <c r="I36" i="4" a="1"/>
  <c r="I36" i="4" s="1"/>
  <c r="M68" i="1"/>
  <c r="N68" i="1" s="1"/>
  <c r="J68" i="1"/>
  <c r="M67" i="1"/>
  <c r="N67" i="1" s="1"/>
  <c r="J67" i="1"/>
  <c r="M66" i="1"/>
  <c r="N66" i="1" s="1"/>
  <c r="J66" i="1"/>
  <c r="M65" i="1"/>
  <c r="N65" i="1" s="1"/>
  <c r="J65" i="1"/>
  <c r="M64" i="1"/>
  <c r="N64" i="1" s="1"/>
  <c r="J64" i="1"/>
  <c r="M63" i="1"/>
  <c r="N63" i="1" s="1"/>
  <c r="J63" i="1"/>
  <c r="M62" i="1"/>
  <c r="N62" i="1" s="1"/>
  <c r="J62" i="1"/>
  <c r="M61" i="1"/>
  <c r="N61" i="1" s="1"/>
  <c r="J61" i="1"/>
  <c r="M60" i="1"/>
  <c r="N60" i="1" s="1"/>
  <c r="J60" i="1"/>
  <c r="M59" i="1"/>
  <c r="N59" i="1" s="1"/>
  <c r="J59" i="1"/>
  <c r="M58" i="1"/>
  <c r="N58" i="1" s="1"/>
  <c r="J58" i="1"/>
  <c r="M57" i="1"/>
  <c r="N57" i="1" s="1"/>
  <c r="J57" i="1"/>
  <c r="M56" i="1"/>
  <c r="N56" i="1" s="1"/>
  <c r="J56" i="1"/>
  <c r="M55" i="1"/>
  <c r="N55" i="1" s="1"/>
  <c r="J55" i="1"/>
  <c r="M54" i="1"/>
  <c r="N54" i="1" s="1"/>
  <c r="J54" i="1"/>
  <c r="M53" i="1"/>
  <c r="N53" i="1" s="1"/>
  <c r="J53" i="1"/>
  <c r="M52" i="1"/>
  <c r="N52" i="1" s="1"/>
  <c r="J52" i="1"/>
  <c r="M51" i="1"/>
  <c r="N51" i="1" s="1"/>
  <c r="J51" i="1"/>
  <c r="M50" i="1"/>
  <c r="N50" i="1" s="1"/>
  <c r="J50" i="1"/>
  <c r="M49" i="1"/>
  <c r="N49" i="1" s="1"/>
  <c r="J49" i="1"/>
  <c r="M48" i="1"/>
  <c r="N48" i="1" s="1"/>
  <c r="J48" i="1"/>
  <c r="M47" i="1"/>
  <c r="N47" i="1" s="1"/>
  <c r="J47" i="1"/>
  <c r="M46" i="1"/>
  <c r="N46" i="1" s="1"/>
  <c r="J46" i="1"/>
  <c r="M45" i="1"/>
  <c r="N45" i="1" s="1"/>
  <c r="J45" i="1"/>
  <c r="M44" i="1"/>
  <c r="N44" i="1" s="1"/>
  <c r="J44" i="1"/>
  <c r="M43" i="1"/>
  <c r="N43" i="1" s="1"/>
  <c r="J43" i="1"/>
  <c r="M42" i="1"/>
  <c r="N42" i="1" s="1"/>
  <c r="J42" i="1"/>
  <c r="M41" i="1"/>
  <c r="N41" i="1" s="1"/>
  <c r="J41" i="1"/>
  <c r="M40" i="1"/>
  <c r="N40" i="1" s="1"/>
  <c r="J40" i="1"/>
  <c r="M39" i="1"/>
  <c r="N39" i="1" s="1"/>
  <c r="J39" i="1"/>
  <c r="M38" i="1"/>
  <c r="N38" i="1" s="1"/>
  <c r="J38" i="1"/>
  <c r="M37" i="1"/>
  <c r="N37" i="1" s="1"/>
  <c r="J37" i="1"/>
  <c r="M36" i="1"/>
  <c r="N36" i="1" s="1"/>
  <c r="J36" i="1"/>
  <c r="M35" i="1"/>
  <c r="N35" i="1" s="1"/>
  <c r="J35" i="1"/>
  <c r="M34" i="1"/>
  <c r="N34" i="1" s="1"/>
  <c r="J34" i="1"/>
  <c r="M33" i="1"/>
  <c r="N33" i="1" s="1"/>
  <c r="J33" i="1"/>
  <c r="M32" i="1"/>
  <c r="N32" i="1" s="1"/>
  <c r="J32" i="1"/>
  <c r="M31" i="1"/>
  <c r="N31" i="1" s="1"/>
  <c r="J31" i="1"/>
  <c r="M30" i="1"/>
  <c r="N30" i="1" s="1"/>
  <c r="J30" i="1"/>
  <c r="M29" i="1"/>
  <c r="N29" i="1" s="1"/>
  <c r="J29" i="1"/>
  <c r="M28" i="1"/>
  <c r="N28" i="1" s="1"/>
  <c r="J28" i="1"/>
  <c r="M27" i="1"/>
  <c r="N27" i="1" s="1"/>
  <c r="J27" i="1"/>
  <c r="M26" i="1"/>
  <c r="N26" i="1" s="1"/>
  <c r="J26" i="1"/>
  <c r="M80" i="1"/>
  <c r="N80" i="1" s="1"/>
  <c r="J80" i="1"/>
  <c r="M79" i="1"/>
  <c r="N79" i="1" s="1"/>
  <c r="J79" i="1"/>
  <c r="M78" i="1"/>
  <c r="N78" i="1" s="1"/>
  <c r="J78" i="1"/>
  <c r="M77" i="1"/>
  <c r="N77" i="1" s="1"/>
  <c r="J77" i="1"/>
  <c r="M76" i="1"/>
  <c r="N76" i="1" s="1"/>
  <c r="J76" i="1"/>
  <c r="M75" i="1"/>
  <c r="N75" i="1" s="1"/>
  <c r="J75" i="1"/>
  <c r="M74" i="1"/>
  <c r="N74" i="1" s="1"/>
  <c r="J74" i="1"/>
  <c r="M73" i="1"/>
  <c r="N73" i="1" s="1"/>
  <c r="J73" i="1"/>
  <c r="M72" i="1"/>
  <c r="N72" i="1" s="1"/>
  <c r="J72" i="1"/>
  <c r="M71" i="1"/>
  <c r="N71" i="1" s="1"/>
  <c r="J71" i="1"/>
  <c r="M70" i="1"/>
  <c r="N70" i="1" s="1"/>
  <c r="J70" i="1"/>
  <c r="M69" i="1"/>
  <c r="N69" i="1" s="1"/>
  <c r="J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<sst xmlns="http://schemas.openxmlformats.org/spreadsheetml/2006/main" count="258" uniqueCount="37">
  <si>
    <t>Conversion%</t>
  </si>
  <si>
    <t>Lambda</t>
  </si>
  <si>
    <t>H2 Consumption %</t>
  </si>
  <si>
    <t>Air [kg/hr]</t>
  </si>
  <si>
    <t>Anode H2 [kg/hr]</t>
  </si>
  <si>
    <t>Anode N2 [kg/hr]</t>
  </si>
  <si>
    <t>Anode NH3 [kg/hr]</t>
  </si>
  <si>
    <t>UID</t>
  </si>
  <si>
    <t>Total Fuel Mass</t>
  </si>
  <si>
    <t>Equilibrium XH2O</t>
  </si>
  <si>
    <t>Equilibrium XO2</t>
  </si>
  <si>
    <t>A1</t>
  </si>
  <si>
    <t>Semi-dry</t>
  </si>
  <si>
    <t>Adiabatic Temp</t>
  </si>
  <si>
    <t>E2</t>
  </si>
  <si>
    <t>Lambda Recalculated</t>
  </si>
  <si>
    <t>Actual NH3 (kg/hr)</t>
  </si>
  <si>
    <t>0.406 kg/hr ammonia</t>
  </si>
  <si>
    <t>E3</t>
  </si>
  <si>
    <t>E1</t>
  </si>
  <si>
    <t>Test Matrix Name</t>
  </si>
  <si>
    <t>Energy Loss</t>
  </si>
  <si>
    <t>Equilibrium XO2 1</t>
  </si>
  <si>
    <t>Exhaust Temp</t>
  </si>
  <si>
    <t>Temp Method 2</t>
  </si>
  <si>
    <t>Energy Guess</t>
  </si>
  <si>
    <t>Spyder Energy Loss</t>
  </si>
  <si>
    <t>Energy Loss Method 1 (J/kg)</t>
  </si>
  <si>
    <t>Temp Method 1</t>
  </si>
  <si>
    <t>Energy Loss Method 2 (J/kg)</t>
  </si>
  <si>
    <t>Energy Loss Method 2/Method 1</t>
  </si>
  <si>
    <t>97% Conversion 20% H2</t>
  </si>
  <si>
    <t>95% Conversion 20% H2</t>
  </si>
  <si>
    <t>93% Conversion 20% H2</t>
  </si>
  <si>
    <t>97% Conversion 30% H2</t>
  </si>
  <si>
    <t>95% Conversion 30% H2</t>
  </si>
  <si>
    <t>93% Conversion 30%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</si>
</sst>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1" fontId="0" fillId="2" borderId="0" xfId="0" applyNumberFormat="1" applyFill="1"/>
    <xf numFmtId="11" fontId="0" fillId="0" borderId="0" xfId="0" applyNumberFormat="1"/>
    <xf numFmtId="0" fontId="0" fillId="4" borderId="0" xfId="0" applyFill="1"/>
    <xf numFmtId="1" fontId="0" fillId="3" borderId="0" xfId="0" applyNumberFormat="1" applyFill="1"/>
    <xf numFmtId="164" fontId="0" fillId="0" borderId="0" xfId="0" applyNumberFormat="1"/>
    <xf numFmtId="1" fontId="0" fillId="0" borderId="0" xfId="0" applyNumberFormat="1"/>
    <xf numFmtId="0" fontId="1" fillId="0" borderId="3" xfId="0" applyFont="1" applyBorder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Graphs!$E$1</c:f>
              <c:strCache>
                <c:ptCount val="1"/>
                <c:pt idx="0">
                  <c:v>Energy Loss Method 1 (J/kg)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Graphs!$D$2:$D$31</c:f>
              <c:numCache>
                <c:formatCode>General</c:formatCode>
                <c:ptCount val="30"/>
                <c:pt idx="0">
                  <c:v>148</c:v>
                </c:pt>
                <c:pt idx="1">
                  <c:v>149</c:v>
                </c:pt>
                <c:pt idx="2">
                  <c:v>150</c:v>
                </c:pt>
                <c:pt idx="3">
                  <c:v>151</c:v>
                </c:pt>
                <c:pt idx="4">
                  <c:v>152</c:v>
                </c:pt>
                <c:pt idx="5">
                  <c:v>153</c:v>
                </c:pt>
                <c:pt idx="6">
                  <c:v>154</c:v>
                </c:pt>
                <c:pt idx="7">
                  <c:v>155</c:v>
                </c:pt>
                <c:pt idx="8">
                  <c:v>156</c:v>
                </c:pt>
                <c:pt idx="9">
                  <c:v>157</c:v>
                </c:pt>
                <c:pt idx="10">
                  <c:v>158</c:v>
                </c:pt>
                <c:pt idx="11">
                  <c:v>159</c:v>
                </c:pt>
                <c:pt idx="12">
                  <c:v>160</c:v>
                </c:pt>
                <c:pt idx="13">
                  <c:v>161</c:v>
                </c:pt>
                <c:pt idx="14">
                  <c:v>162</c:v>
                </c:pt>
                <c:pt idx="15">
                  <c:v>163</c:v>
                </c:pt>
                <c:pt idx="16">
                  <c:v>164</c:v>
                </c:pt>
                <c:pt idx="17">
                  <c:v>165</c:v>
                </c:pt>
                <c:pt idx="18">
                  <c:v>166</c:v>
                </c:pt>
                <c:pt idx="19">
                  <c:v>167</c:v>
                </c:pt>
                <c:pt idx="20">
                  <c:v>168</c:v>
                </c:pt>
                <c:pt idx="21">
                  <c:v>169</c:v>
                </c:pt>
                <c:pt idx="22">
                  <c:v>170</c:v>
                </c:pt>
                <c:pt idx="23">
                  <c:v>171</c:v>
                </c:pt>
                <c:pt idx="24">
                  <c:v>172</c:v>
                </c:pt>
                <c:pt idx="25">
                  <c:v>173</c:v>
                </c:pt>
                <c:pt idx="26">
                  <c:v>174</c:v>
                </c:pt>
                <c:pt idx="27">
                  <c:v>175</c:v>
                </c:pt>
                <c:pt idx="28">
                  <c:v>176</c:v>
                </c:pt>
                <c:pt idx="29">
                  <c:v>177</c:v>
                </c:pt>
              </c:numCache>
            </c:numRef>
          </c:xVal>
          <c:yVal>
            <c:numRef>
              <c:f>Graphs!$E$2:$E$31</c:f>
              <c:numCache>
                <c:formatCode>0</c:formatCode>
                <c:ptCount val="30"/>
                <c:pt idx="0">
                  <c:v>1152613.3738013704</c:v>
                </c:pt>
                <c:pt idx="1">
                  <c:v>701503.194883666</c:v>
                </c:pt>
                <c:pt idx="2" formatCode="General">
                  <c:v>478614.87659994169</c:v>
                </c:pt>
                <c:pt idx="3" formatCode="General">
                  <c:v>356833.68150669598</c:v>
                </c:pt>
                <c:pt idx="4" formatCode="General">
                  <c:v>280774.67641338916</c:v>
                </c:pt>
                <c:pt idx="5" formatCode="General">
                  <c:v>964857.25071087282</c:v>
                </c:pt>
                <c:pt idx="6" formatCode="General">
                  <c:v>695232.90598268749</c:v>
                </c:pt>
                <c:pt idx="7" formatCode="General">
                  <c:v>480117.91318288934</c:v>
                </c:pt>
                <c:pt idx="8" formatCode="General">
                  <c:v>360140.07727211138</c:v>
                </c:pt>
                <c:pt idx="9" formatCode="General">
                  <c:v>282566.67813030229</c:v>
                </c:pt>
                <c:pt idx="10" formatCode="General">
                  <c:v>1025220.2239271642</c:v>
                </c:pt>
                <c:pt idx="11" formatCode="General">
                  <c:v>696809.417506214</c:v>
                </c:pt>
                <c:pt idx="12" formatCode="General">
                  <c:v>484312.36883319757</c:v>
                </c:pt>
                <c:pt idx="13" formatCode="General">
                  <c:v>368013.01509508089</c:v>
                </c:pt>
                <c:pt idx="14" formatCode="General">
                  <c:v>290327.56432396953</c:v>
                </c:pt>
                <c:pt idx="15" formatCode="General">
                  <c:v>790953.67900031421</c:v>
                </c:pt>
                <c:pt idx="16" formatCode="General">
                  <c:v>589065.51513265178</c:v>
                </c:pt>
                <c:pt idx="17" formatCode="General">
                  <c:v>403838.48108968558</c:v>
                </c:pt>
                <c:pt idx="18" formatCode="General">
                  <c:v>289775.7248801922</c:v>
                </c:pt>
                <c:pt idx="19" formatCode="General">
                  <c:v>230620.90608130992</c:v>
                </c:pt>
                <c:pt idx="20" formatCode="General">
                  <c:v>897505.12103748706</c:v>
                </c:pt>
                <c:pt idx="21" formatCode="General">
                  <c:v>657454.56254383479</c:v>
                </c:pt>
                <c:pt idx="22" formatCode="General">
                  <c:v>430918.75280043349</c:v>
                </c:pt>
                <c:pt idx="23" formatCode="General">
                  <c:v>315194.20182035933</c:v>
                </c:pt>
                <c:pt idx="24" formatCode="General">
                  <c:v>257787.82400752083</c:v>
                </c:pt>
                <c:pt idx="25" formatCode="0.000">
                  <c:v>929171.47346605163</c:v>
                </c:pt>
                <c:pt idx="26" formatCode="0.000">
                  <c:v>667777.65020108665</c:v>
                </c:pt>
                <c:pt idx="27" formatCode="0.000">
                  <c:v>456984.973872006</c:v>
                </c:pt>
                <c:pt idx="28" formatCode="0.000">
                  <c:v>317271.7642292761</c:v>
                </c:pt>
                <c:pt idx="29" formatCode="0.000">
                  <c:v>251360.84853664786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B4-4557-B152-7DB9A7BFA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99248"/>
        <c:axId val="116897328"/>
      </c:scatterChart>
      <c:valAx>
        <c:axId val="11689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97328"/>
        <c:crosses val="autoZero"/>
        <c:crossBetween val="midCat"/>
      </c:valAx>
      <c:valAx>
        <c:axId val="11689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9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Graphs!$G$1</c:f>
              <c:strCache>
                <c:ptCount val="1"/>
                <c:pt idx="0">
                  <c:v>Energy Loss Method 2/Method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Graphs!$D$2:$D$31</c:f>
              <c:numCache>
                <c:formatCode>General</c:formatCode>
                <c:ptCount val="30"/>
                <c:pt idx="0">
                  <c:v>148</c:v>
                </c:pt>
                <c:pt idx="1">
                  <c:v>149</c:v>
                </c:pt>
                <c:pt idx="2">
                  <c:v>150</c:v>
                </c:pt>
                <c:pt idx="3">
                  <c:v>151</c:v>
                </c:pt>
                <c:pt idx="4">
                  <c:v>152</c:v>
                </c:pt>
                <c:pt idx="5">
                  <c:v>153</c:v>
                </c:pt>
                <c:pt idx="6">
                  <c:v>154</c:v>
                </c:pt>
                <c:pt idx="7">
                  <c:v>155</c:v>
                </c:pt>
                <c:pt idx="8">
                  <c:v>156</c:v>
                </c:pt>
                <c:pt idx="9">
                  <c:v>157</c:v>
                </c:pt>
                <c:pt idx="10">
                  <c:v>158</c:v>
                </c:pt>
                <c:pt idx="11">
                  <c:v>159</c:v>
                </c:pt>
                <c:pt idx="12">
                  <c:v>160</c:v>
                </c:pt>
                <c:pt idx="13">
                  <c:v>161</c:v>
                </c:pt>
                <c:pt idx="14">
                  <c:v>162</c:v>
                </c:pt>
                <c:pt idx="15">
                  <c:v>163</c:v>
                </c:pt>
                <c:pt idx="16">
                  <c:v>164</c:v>
                </c:pt>
                <c:pt idx="17">
                  <c:v>165</c:v>
                </c:pt>
                <c:pt idx="18">
                  <c:v>166</c:v>
                </c:pt>
                <c:pt idx="19">
                  <c:v>167</c:v>
                </c:pt>
                <c:pt idx="20">
                  <c:v>168</c:v>
                </c:pt>
                <c:pt idx="21">
                  <c:v>169</c:v>
                </c:pt>
                <c:pt idx="22">
                  <c:v>170</c:v>
                </c:pt>
                <c:pt idx="23">
                  <c:v>171</c:v>
                </c:pt>
                <c:pt idx="24">
                  <c:v>172</c:v>
                </c:pt>
                <c:pt idx="25">
                  <c:v>173</c:v>
                </c:pt>
                <c:pt idx="26">
                  <c:v>174</c:v>
                </c:pt>
                <c:pt idx="27">
                  <c:v>175</c:v>
                </c:pt>
                <c:pt idx="28">
                  <c:v>176</c:v>
                </c:pt>
                <c:pt idx="29">
                  <c:v>177</c:v>
                </c:pt>
              </c:numCache>
            </c:numRef>
          </c:xVal>
          <c:yVal>
            <c:numRef>
              <c:f>Graphs!$G$2:$G$31</c:f>
              <c:numCache>
                <c:formatCode>General</c:formatCode>
                <c:ptCount val="30"/>
                <c:pt idx="0">
                  <c:v>1.950003401910317</c:v>
                </c:pt>
                <c:pt idx="1">
                  <c:v>2.1400045088161792</c:v>
                </c:pt>
                <c:pt idx="2">
                  <c:v>2.2999911908716757</c:v>
                </c:pt>
                <c:pt idx="3">
                  <c:v>2.4399994875025883</c:v>
                </c:pt>
                <c:pt idx="4">
                  <c:v>2.570000290687148</c:v>
                </c:pt>
                <c:pt idx="5">
                  <c:v>2.4100041724170009</c:v>
                </c:pt>
                <c:pt idx="6">
                  <c:v>2.2200042413389935</c:v>
                </c:pt>
                <c:pt idx="7">
                  <c:v>2.3799986807922404</c:v>
                </c:pt>
                <c:pt idx="8">
                  <c:v>2.4799989125485862</c:v>
                </c:pt>
                <c:pt idx="9">
                  <c:v>2.620001073370045</c:v>
                </c:pt>
                <c:pt idx="10">
                  <c:v>2.3100012511733778</c:v>
                </c:pt>
                <c:pt idx="11">
                  <c:v>2.2499982930928435</c:v>
                </c:pt>
                <c:pt idx="12">
                  <c:v>2.3900070997333107</c:v>
                </c:pt>
                <c:pt idx="13">
                  <c:v>2.4899988924664762</c:v>
                </c:pt>
                <c:pt idx="14">
                  <c:v>2.6000011461456647</c:v>
                </c:pt>
                <c:pt idx="15">
                  <c:v>2.8100002048275661</c:v>
                </c:pt>
                <c:pt idx="16">
                  <c:v>2.4999935697617119</c:v>
                </c:pt>
                <c:pt idx="17">
                  <c:v>2.6599991093009199</c:v>
                </c:pt>
                <c:pt idx="18">
                  <c:v>3.1199990971424545</c:v>
                </c:pt>
                <c:pt idx="19">
                  <c:v>3.2099995294398642</c:v>
                </c:pt>
                <c:pt idx="20">
                  <c:v>2.4799969914678983</c:v>
                </c:pt>
                <c:pt idx="21">
                  <c:v>2.2400027072620854</c:v>
                </c:pt>
                <c:pt idx="22">
                  <c:v>2.5100091211414828</c:v>
                </c:pt>
                <c:pt idx="23">
                  <c:v>2.8899992282191835</c:v>
                </c:pt>
                <c:pt idx="24">
                  <c:v>2.8800002593541425</c:v>
                </c:pt>
                <c:pt idx="25">
                  <c:v>2.409996501126781</c:v>
                </c:pt>
                <c:pt idx="26">
                  <c:v>2.210002086106952</c:v>
                </c:pt>
                <c:pt idx="27">
                  <c:v>2.3599900689558879</c:v>
                </c:pt>
                <c:pt idx="28">
                  <c:v>2.8899987435925509</c:v>
                </c:pt>
                <c:pt idx="29">
                  <c:v>3.0000018077200927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4A-4AD6-B199-9B2528ECE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82304"/>
        <c:axId val="116980864"/>
      </c:scatterChart>
      <c:valAx>
        <c:axId val="11698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80864"/>
        <c:crosses val="autoZero"/>
        <c:crossBetween val="midCat"/>
      </c:valAx>
      <c:valAx>
        <c:axId val="11698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8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Loss</a:t>
            </a:r>
          </a:p>
          <a:p>
            <a:pPr>
              <a:defRPr/>
            </a:pPr>
            <a:r>
              <a:rPr lang="en-US"/>
              <a:t>(Method 2/Method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Graphs!$D$35</c:f>
              <c:strCache>
                <c:ptCount val="1"/>
                <c:pt idx="0">
                  <c:v>97% Conversion 20% H2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Graphs!$C$36:$C$40</c:f>
              <c:numCache>
                <c:formatCode>General</c:formatCode>
                <c:ptCount val="5"/>
                <c:pt idx="0">
                  <c:v>1.2</c:v>
                </c:pt>
                <c:pt idx="1">
                  <c:v>1.8</c:v>
                </c:pt>
                <c:pt idx="2">
                  <c:v>2.4</c:v>
                </c:pt>
                <c:pt idx="3">
                  <c:v>3</c:v>
                </c:pt>
                <c:pt idx="4">
                  <c:v>3.6</c:v>
                </c:pt>
              </c:numCache>
            </c:numRef>
          </c:xVal>
          <c:yVal>
            <c:numRef>
              <c:f>Graphs!$D$36:$D$40</c:f>
              <c:numCache>
                <c:formatCode>General</c:formatCode>
                <c:ptCount val="5"/>
                <c:pt idx="0">
                  <c:v>1.9500034019103201</c:v>
                </c:pt>
                <c:pt idx="1">
                  <c:v>2.1400045088161792</c:v>
                </c:pt>
                <c:pt idx="2">
                  <c:v>2.2999911908716757</c:v>
                </c:pt>
                <c:pt idx="3">
                  <c:v>2.4399994875025883</c:v>
                </c:pt>
                <c:pt idx="4">
                  <c:v>2.570000290687148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DF-43B8-BFE9-ACB223B65A12}"/>
            </c:ext>
          </c:extLst>
        </c:ser>
        <c:ser>
          <c:idx val="1"/>
          <c:order val="1"/>
          <c:tx>
            <c:strRef>
              <c:f>Graphs!$E$35</c:f>
              <c:strCache>
                <c:ptCount val="1"/>
                <c:pt idx="0">
                  <c:v>95% Conversion 20% H2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Graphs!$C$36:$C$40</c:f>
              <c:numCache>
                <c:formatCode>General</c:formatCode>
                <c:ptCount val="5"/>
                <c:pt idx="0">
                  <c:v>1.2</c:v>
                </c:pt>
                <c:pt idx="1">
                  <c:v>1.8</c:v>
                </c:pt>
                <c:pt idx="2">
                  <c:v>2.4</c:v>
                </c:pt>
                <c:pt idx="3">
                  <c:v>3</c:v>
                </c:pt>
                <c:pt idx="4">
                  <c:v>3.6</c:v>
                </c:pt>
              </c:numCache>
            </c:numRef>
          </c:xVal>
          <c:yVal>
            <c:numRef>
              <c:f>Graphs!$E$36:$E$40</c:f>
              <c:numCache>
                <c:formatCode>General</c:formatCode>
                <c:ptCount val="5"/>
                <c:pt idx="0">
                  <c:v>2.4100041724170009</c:v>
                </c:pt>
                <c:pt idx="1">
                  <c:v>2.2200042413389935</c:v>
                </c:pt>
                <c:pt idx="2">
                  <c:v>2.3799986807922404</c:v>
                </c:pt>
                <c:pt idx="3">
                  <c:v>2.4799989125485862</c:v>
                </c:pt>
                <c:pt idx="4">
                  <c:v>2.620001073370045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DF-43B8-BFE9-ACB223B65A12}"/>
            </c:ext>
          </c:extLst>
        </c:ser>
        <c:ser>
          <c:idx val="2"/>
          <c:order val="2"/>
          <c:tx>
            <c:strRef>
              <c:f>Graphs!$F$35</c:f>
              <c:strCache>
                <c:ptCount val="1"/>
                <c:pt idx="0">
                  <c:v>93% Conversion 20% H2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Graphs!$C$36:$C$40</c:f>
              <c:numCache>
                <c:formatCode>General</c:formatCode>
                <c:ptCount val="5"/>
                <c:pt idx="0">
                  <c:v>1.2</c:v>
                </c:pt>
                <c:pt idx="1">
                  <c:v>1.8</c:v>
                </c:pt>
                <c:pt idx="2">
                  <c:v>2.4</c:v>
                </c:pt>
                <c:pt idx="3">
                  <c:v>3</c:v>
                </c:pt>
                <c:pt idx="4">
                  <c:v>3.6</c:v>
                </c:pt>
              </c:numCache>
            </c:numRef>
          </c:xVal>
          <c:yVal>
            <c:numRef>
              <c:f>Graphs!$F$36:$F$40</c:f>
              <c:numCache>
                <c:formatCode>General</c:formatCode>
                <c:ptCount val="5"/>
                <c:pt idx="0">
                  <c:v>2.3100012511733778</c:v>
                </c:pt>
                <c:pt idx="1">
                  <c:v>2.2499982930928435</c:v>
                </c:pt>
                <c:pt idx="2">
                  <c:v>2.3900070997333107</c:v>
                </c:pt>
                <c:pt idx="3">
                  <c:v>2.4899988924664762</c:v>
                </c:pt>
                <c:pt idx="4">
                  <c:v>2.6000011461456647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DDF-43B8-BFE9-ACB223B65A12}"/>
            </c:ext>
          </c:extLst>
        </c:ser>
        <c:ser>
          <c:idx val="3"/>
          <c:order val="3"/>
          <c:tx>
            <c:strRef>
              <c:f>Graphs!$G$35</c:f>
              <c:strCache>
                <c:ptCount val="1"/>
                <c:pt idx="0">
                  <c:v>97% Conversion 30% H2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Graphs!$C$36:$C$40</c:f>
              <c:numCache>
                <c:formatCode>General</c:formatCode>
                <c:ptCount val="5"/>
                <c:pt idx="0">
                  <c:v>1.2</c:v>
                </c:pt>
                <c:pt idx="1">
                  <c:v>1.8</c:v>
                </c:pt>
                <c:pt idx="2">
                  <c:v>2.4</c:v>
                </c:pt>
                <c:pt idx="3">
                  <c:v>3</c:v>
                </c:pt>
                <c:pt idx="4">
                  <c:v>3.6</c:v>
                </c:pt>
              </c:numCache>
            </c:numRef>
          </c:xVal>
          <c:yVal>
            <c:numRef>
              <c:f>Graphs!$G$36:$G$40</c:f>
              <c:numCache>
                <c:formatCode>General</c:formatCode>
                <c:ptCount val="5"/>
                <c:pt idx="0">
                  <c:v>2.8100002048275661</c:v>
                </c:pt>
                <c:pt idx="1">
                  <c:v>2.4999935697617119</c:v>
                </c:pt>
                <c:pt idx="2">
                  <c:v>2.6599991093009199</c:v>
                </c:pt>
                <c:pt idx="3">
                  <c:v>3.1199990971424545</c:v>
                </c:pt>
                <c:pt idx="4">
                  <c:v>3.2099995294398642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DDF-43B8-BFE9-ACB223B65A12}"/>
            </c:ext>
          </c:extLst>
        </c:ser>
        <c:ser>
          <c:idx val="4"/>
          <c:order val="4"/>
          <c:tx>
            <c:strRef>
              <c:f>Graphs!$H$35</c:f>
              <c:strCache>
                <c:ptCount val="1"/>
                <c:pt idx="0">
                  <c:v>95% Conversion 30% H2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Graphs!$C$36:$C$40</c:f>
              <c:numCache>
                <c:formatCode>General</c:formatCode>
                <c:ptCount val="5"/>
                <c:pt idx="0">
                  <c:v>1.2</c:v>
                </c:pt>
                <c:pt idx="1">
                  <c:v>1.8</c:v>
                </c:pt>
                <c:pt idx="2">
                  <c:v>2.4</c:v>
                </c:pt>
                <c:pt idx="3">
                  <c:v>3</c:v>
                </c:pt>
                <c:pt idx="4">
                  <c:v>3.6</c:v>
                </c:pt>
              </c:numCache>
            </c:numRef>
          </c:xVal>
          <c:yVal>
            <c:numRef>
              <c:f>Graphs!$H$36:$H$40</c:f>
              <c:numCache>
                <c:formatCode>General</c:formatCode>
                <c:ptCount val="5"/>
                <c:pt idx="0">
                  <c:v>2.4799969914678983</c:v>
                </c:pt>
                <c:pt idx="1">
                  <c:v>2.2400027072620854</c:v>
                </c:pt>
                <c:pt idx="2">
                  <c:v>2.5100091211414828</c:v>
                </c:pt>
                <c:pt idx="3">
                  <c:v>2.8899992282191835</c:v>
                </c:pt>
                <c:pt idx="4">
                  <c:v>2.8800002593541425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DDF-43B8-BFE9-ACB223B65A12}"/>
            </c:ext>
          </c:extLst>
        </c:ser>
        <c:ser>
          <c:idx val="5"/>
          <c:order val="5"/>
          <c:tx>
            <c:strRef>
              <c:f>Graphs!$I$35</c:f>
              <c:strCache>
                <c:ptCount val="1"/>
                <c:pt idx="0">
                  <c:v>93% Conversion 30% H2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Graphs!$C$36:$C$40</c:f>
              <c:numCache>
                <c:formatCode>General</c:formatCode>
                <c:ptCount val="5"/>
                <c:pt idx="0">
                  <c:v>1.2</c:v>
                </c:pt>
                <c:pt idx="1">
                  <c:v>1.8</c:v>
                </c:pt>
                <c:pt idx="2">
                  <c:v>2.4</c:v>
                </c:pt>
                <c:pt idx="3">
                  <c:v>3</c:v>
                </c:pt>
                <c:pt idx="4">
                  <c:v>3.6</c:v>
                </c:pt>
              </c:numCache>
            </c:numRef>
          </c:xVal>
          <c:yVal>
            <c:numRef>
              <c:f>Graphs!$I$36:$I$40</c:f>
              <c:numCache>
                <c:formatCode>General</c:formatCode>
                <c:ptCount val="5"/>
                <c:pt idx="0">
                  <c:v>2.409996501126781</c:v>
                </c:pt>
                <c:pt idx="1">
                  <c:v>2.210002086106952</c:v>
                </c:pt>
                <c:pt idx="2">
                  <c:v>2.3599900689558879</c:v>
                </c:pt>
                <c:pt idx="3">
                  <c:v>2.8899987435925509</c:v>
                </c:pt>
                <c:pt idx="4">
                  <c:v>3.0000018077200927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DDF-43B8-BFE9-ACB223B65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11056"/>
        <c:axId val="47911536"/>
      </c:scatterChart>
      <c:valAx>
        <c:axId val="47911056"/>
        <c:scaling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11536"/>
        <c:crosses val="autoZero"/>
        <c:crossBetween val="midCat"/>
      </c:valAx>
      <c:valAx>
        <c:axId val="47911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Method 2/Method1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1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314324</xdr:colOff>
      <xdr:row>15</xdr:row>
      <xdr:rowOff>152400</xdr:rowOff>
    </xdr:from>
    <xdr:to>
      <xdr:col>16</xdr:col>
      <xdr:colOff>190499</xdr:colOff>
      <xdr:row>30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72BA86-AFF0-65FD-A9E4-A46D72248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352425</xdr:colOff>
      <xdr:row>0</xdr:row>
      <xdr:rowOff>461962</xdr:rowOff>
    </xdr:from>
    <xdr:to>
      <xdr:col>17</xdr:col>
      <xdr:colOff>47625</xdr:colOff>
      <xdr:row>14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BFBA52-806A-9459-CD7A-049C9D582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547686</xdr:colOff>
      <xdr:row>33</xdr:row>
      <xdr:rowOff>14286</xdr:rowOff>
    </xdr:from>
    <xdr:to>
      <xdr:col>21</xdr:col>
      <xdr:colOff>323849</xdr:colOff>
      <xdr:row>50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B8414C-6F8A-E11F-03F1-5DD71F7D8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170E-FBA0-4157-89F2-C82942E3964C}">
  <dimension ref="A1:T87"/>
  <sheetViews>
    <sheetView tabSelected="1" workbookViewId="0">
      <selection activeCell="F12" sqref="F12"/>
    </sheetView>
  </sheetViews>
  <sheetFormatPr defaultRowHeight="15" x14ac:dyDescent="0.25"/>
  <cols>
    <col min="1" max="1" width="10.7109375" customWidth="1"/>
    <col min="2" max="2" width="12.42578125" customWidth="1"/>
    <col min="11" max="11" width="12" customWidth="1"/>
    <col min="12" max="12" width="11.28515625" customWidth="1"/>
  </cols>
  <sheetData>
    <row r="1" spans="1:15" ht="45" x14ac:dyDescent="0.2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t="s">
        <v>19</v>
      </c>
      <c r="B2" s="4">
        <v>99</v>
      </c>
      <c r="C2" s="4">
        <v>1.5</v>
      </c>
      <c r="D2" s="4">
        <v>20</v>
      </c>
      <c r="E2" s="5">
        <v>62.919815145042747</v>
      </c>
      <c r="F2" s="6">
        <v>1.2303419215958455</v>
      </c>
      <c r="G2" s="6">
        <v>5.6996580784041546</v>
      </c>
      <c r="H2" s="7">
        <v>7.0000000000000062E-2</v>
      </c>
      <c r="I2" s="12">
        <v>35</v>
      </c>
      <c r="J2" s="5">
        <f>SUM(F2:H2)</f>
        <v>7</v>
      </c>
      <c r="K2">
        <v>0.22800100000000001</v>
      </c>
      <c r="L2">
        <v>5.4098199999999999E-2</v>
      </c>
      <c r="M2">
        <f>L2*N2</f>
        <v>6.8048135909604915E-2</v>
      </c>
      <c r="N2">
        <f>1/(1-(K2-0.023))</f>
        <v>1.2578632174380093</v>
      </c>
      <c r="O2">
        <v>1863.82</v>
      </c>
    </row>
    <row r="3" spans="1:15" x14ac:dyDescent="0.25">
      <c r="A3" t="s">
        <v>19</v>
      </c>
      <c r="B3" s="4">
        <v>99</v>
      </c>
      <c r="C3" s="4">
        <v>2</v>
      </c>
      <c r="D3" s="4">
        <v>20</v>
      </c>
      <c r="E3" s="5">
        <v>83.893086860056997</v>
      </c>
      <c r="F3" s="6">
        <v>1.2303419215958455</v>
      </c>
      <c r="G3" s="6">
        <v>5.6996580784041546</v>
      </c>
      <c r="H3" s="7">
        <v>7.0000000000000062E-2</v>
      </c>
      <c r="I3" s="12">
        <v>36</v>
      </c>
      <c r="J3" s="5">
        <f t="shared" ref="J3:J25" si="0">SUM(F3:H3)</f>
        <v>7</v>
      </c>
      <c r="K3">
        <v>0.180033</v>
      </c>
      <c r="L3">
        <v>8.7804900000000005E-2</v>
      </c>
      <c r="M3">
        <f t="shared" ref="M3:M25" si="1">L3*N3</f>
        <v>0.10416172875094754</v>
      </c>
      <c r="N3">
        <f t="shared" ref="N3:N19" si="2">1/(1-(K3-0.023))</f>
        <v>1.1862860586476101</v>
      </c>
      <c r="O3">
        <v>1580.34</v>
      </c>
    </row>
    <row r="4" spans="1:15" x14ac:dyDescent="0.25">
      <c r="A4" t="s">
        <v>19</v>
      </c>
      <c r="B4" s="4">
        <v>99</v>
      </c>
      <c r="C4" s="4">
        <v>2.2999999999999998</v>
      </c>
      <c r="D4" s="4">
        <v>20</v>
      </c>
      <c r="E4" s="5">
        <v>96.5</v>
      </c>
      <c r="F4" s="6">
        <v>1.2303419215958455</v>
      </c>
      <c r="G4" s="6">
        <v>5.6996580784041546</v>
      </c>
      <c r="H4" s="7">
        <v>7.0000000000000062E-2</v>
      </c>
      <c r="I4" s="12">
        <v>37</v>
      </c>
      <c r="J4" s="5">
        <f t="shared" si="0"/>
        <v>7</v>
      </c>
      <c r="K4">
        <v>0.159692</v>
      </c>
      <c r="L4">
        <v>0.101836</v>
      </c>
      <c r="M4">
        <f t="shared" si="1"/>
        <v>0.11796021813767509</v>
      </c>
      <c r="N4">
        <f t="shared" si="2"/>
        <v>1.1583351480583988</v>
      </c>
      <c r="O4">
        <v>1454.08</v>
      </c>
    </row>
    <row r="5" spans="1:15" x14ac:dyDescent="0.25">
      <c r="A5" t="s">
        <v>19</v>
      </c>
      <c r="B5" s="8">
        <v>98</v>
      </c>
      <c r="C5" s="8">
        <v>1.5</v>
      </c>
      <c r="D5" s="8">
        <v>20</v>
      </c>
      <c r="E5" s="9">
        <v>62.284261456708954</v>
      </c>
      <c r="F5" s="10">
        <v>1.2179142254181097</v>
      </c>
      <c r="G5" s="10">
        <v>5.64208577458189</v>
      </c>
      <c r="H5" s="11">
        <v>0.14000000000000012</v>
      </c>
      <c r="I5" s="15">
        <v>38</v>
      </c>
      <c r="J5" s="9">
        <f t="shared" si="0"/>
        <v>7</v>
      </c>
      <c r="K5">
        <v>0.22992799999999999</v>
      </c>
      <c r="L5">
        <v>5.2743900000000003E-2</v>
      </c>
      <c r="M5">
        <f t="shared" si="1"/>
        <v>6.6505815361026496E-2</v>
      </c>
      <c r="N5">
        <f t="shared" si="2"/>
        <v>1.2609195634192103</v>
      </c>
      <c r="O5">
        <v>1873.07</v>
      </c>
    </row>
    <row r="6" spans="1:15" x14ac:dyDescent="0.25">
      <c r="A6" t="s">
        <v>19</v>
      </c>
      <c r="B6" s="8">
        <v>98</v>
      </c>
      <c r="C6" s="8">
        <v>2</v>
      </c>
      <c r="D6" s="8">
        <v>20</v>
      </c>
      <c r="E6" s="9">
        <v>83.045681942278605</v>
      </c>
      <c r="F6" s="10">
        <v>1.2179142254181097</v>
      </c>
      <c r="G6" s="10">
        <v>5.64208577458189</v>
      </c>
      <c r="H6" s="11">
        <v>0.14000000000000012</v>
      </c>
      <c r="I6" s="15">
        <v>39</v>
      </c>
      <c r="J6" s="9">
        <f t="shared" si="0"/>
        <v>7</v>
      </c>
      <c r="K6">
        <v>0.18163000000000001</v>
      </c>
      <c r="L6">
        <v>8.6707800000000002E-2</v>
      </c>
      <c r="M6">
        <f t="shared" si="1"/>
        <v>0.10305549282717473</v>
      </c>
      <c r="N6">
        <f t="shared" si="2"/>
        <v>1.1885377420159977</v>
      </c>
      <c r="O6">
        <v>1588.64</v>
      </c>
    </row>
    <row r="7" spans="1:15" x14ac:dyDescent="0.25">
      <c r="A7" t="s">
        <v>19</v>
      </c>
      <c r="B7" s="8">
        <v>98</v>
      </c>
      <c r="C7" s="8">
        <v>2.35</v>
      </c>
      <c r="D7" s="8">
        <v>20</v>
      </c>
      <c r="E7" s="9">
        <v>97.6</v>
      </c>
      <c r="F7" s="10">
        <v>1.2179142254181097</v>
      </c>
      <c r="G7" s="10">
        <v>5.64208577458189</v>
      </c>
      <c r="H7" s="11">
        <v>0.14000000000000012</v>
      </c>
      <c r="I7" s="15">
        <v>40</v>
      </c>
      <c r="J7" s="9">
        <f t="shared" si="0"/>
        <v>7</v>
      </c>
      <c r="K7">
        <v>0.15818299999999999</v>
      </c>
      <c r="L7">
        <v>0.102879</v>
      </c>
      <c r="M7">
        <f t="shared" si="1"/>
        <v>0.11896042746615758</v>
      </c>
      <c r="N7">
        <f t="shared" si="2"/>
        <v>1.1563139947526471</v>
      </c>
      <c r="O7">
        <v>1443.25</v>
      </c>
    </row>
    <row r="8" spans="1:15" x14ac:dyDescent="0.25">
      <c r="A8" t="s">
        <v>19</v>
      </c>
      <c r="B8" s="4">
        <v>97</v>
      </c>
      <c r="C8" s="4">
        <v>1.5</v>
      </c>
      <c r="D8" s="4">
        <v>20</v>
      </c>
      <c r="E8" s="5">
        <v>61.648707768375203</v>
      </c>
      <c r="F8" s="6">
        <v>1.2054865292403738</v>
      </c>
      <c r="G8" s="6">
        <v>5.5845134707596253</v>
      </c>
      <c r="H8" s="7">
        <v>0.21</v>
      </c>
      <c r="I8" s="12">
        <v>41</v>
      </c>
      <c r="J8" s="5">
        <f t="shared" si="0"/>
        <v>6.9999999999999991</v>
      </c>
      <c r="K8">
        <v>0.23169100000000001</v>
      </c>
      <c r="L8">
        <v>5.1490099999999997E-2</v>
      </c>
      <c r="M8">
        <f t="shared" si="1"/>
        <v>6.5069524041809199E-2</v>
      </c>
      <c r="N8">
        <f t="shared" si="2"/>
        <v>1.2637288341216895</v>
      </c>
      <c r="O8">
        <v>1881.34</v>
      </c>
    </row>
    <row r="9" spans="1:15" x14ac:dyDescent="0.25">
      <c r="A9" t="s">
        <v>19</v>
      </c>
      <c r="B9" s="4">
        <v>97</v>
      </c>
      <c r="C9" s="4">
        <v>2</v>
      </c>
      <c r="D9" s="4">
        <v>20</v>
      </c>
      <c r="E9" s="5">
        <v>82.198277024500271</v>
      </c>
      <c r="F9" s="6">
        <v>1.2054865292403738</v>
      </c>
      <c r="G9" s="6">
        <v>5.5845134707596253</v>
      </c>
      <c r="H9" s="7">
        <v>0.21</v>
      </c>
      <c r="I9" s="12">
        <v>42</v>
      </c>
      <c r="J9" s="5">
        <f t="shared" si="0"/>
        <v>6.9999999999999991</v>
      </c>
      <c r="K9">
        <v>0.183138</v>
      </c>
      <c r="L9">
        <v>8.5659700000000005E-2</v>
      </c>
      <c r="M9">
        <f t="shared" si="1"/>
        <v>0.10199258925871156</v>
      </c>
      <c r="N9">
        <f t="shared" si="2"/>
        <v>1.190671800843472</v>
      </c>
      <c r="O9">
        <v>1596.35</v>
      </c>
    </row>
    <row r="10" spans="1:15" x14ac:dyDescent="0.25">
      <c r="A10" t="s">
        <v>19</v>
      </c>
      <c r="B10" s="4">
        <v>97</v>
      </c>
      <c r="C10" s="4">
        <v>2.35</v>
      </c>
      <c r="D10" s="4">
        <v>20</v>
      </c>
      <c r="E10" s="5">
        <v>96.6</v>
      </c>
      <c r="F10" s="6">
        <v>1.2054865292403738</v>
      </c>
      <c r="G10" s="6">
        <v>5.5845134707596253</v>
      </c>
      <c r="H10" s="7">
        <v>0.21</v>
      </c>
      <c r="I10" s="12">
        <v>43</v>
      </c>
      <c r="J10" s="5">
        <f t="shared" si="0"/>
        <v>6.9999999999999991</v>
      </c>
      <c r="K10">
        <v>0.15953300000000001</v>
      </c>
      <c r="L10">
        <v>0.101949</v>
      </c>
      <c r="M10">
        <f t="shared" si="1"/>
        <v>0.11806936455012178</v>
      </c>
      <c r="N10">
        <f t="shared" si="2"/>
        <v>1.1581218506323925</v>
      </c>
      <c r="O10">
        <v>1450.44</v>
      </c>
    </row>
    <row r="11" spans="1:15" x14ac:dyDescent="0.25">
      <c r="A11" t="s">
        <v>19</v>
      </c>
      <c r="B11" s="8">
        <v>99</v>
      </c>
      <c r="C11" s="8">
        <v>1.2</v>
      </c>
      <c r="D11" s="8">
        <v>25</v>
      </c>
      <c r="E11" s="9">
        <v>62.9</v>
      </c>
      <c r="F11" s="10">
        <v>1.537927401994807</v>
      </c>
      <c r="G11" s="10">
        <v>7.1245725980051926</v>
      </c>
      <c r="H11" s="8">
        <v>8.7500000000000078E-2</v>
      </c>
      <c r="I11" s="15">
        <v>44</v>
      </c>
      <c r="J11" s="9">
        <f t="shared" si="0"/>
        <v>8.75</v>
      </c>
      <c r="K11">
        <v>0.27000600000000002</v>
      </c>
      <c r="L11">
        <v>2.3756200000000002E-2</v>
      </c>
      <c r="M11">
        <f t="shared" si="1"/>
        <v>3.1548989766186718E-2</v>
      </c>
      <c r="N11">
        <f t="shared" si="2"/>
        <v>1.3280318302669079</v>
      </c>
      <c r="O11">
        <v>2098.0700000000002</v>
      </c>
    </row>
    <row r="12" spans="1:15" x14ac:dyDescent="0.25">
      <c r="A12" t="s">
        <v>19</v>
      </c>
      <c r="B12" s="8">
        <v>99</v>
      </c>
      <c r="C12" s="8">
        <v>1.5</v>
      </c>
      <c r="D12" s="8">
        <v>25</v>
      </c>
      <c r="E12" s="9">
        <v>78.599999999999994</v>
      </c>
      <c r="F12" s="10">
        <v>1.537927401994807</v>
      </c>
      <c r="G12" s="10">
        <v>7.1245725980051926</v>
      </c>
      <c r="H12" s="8">
        <v>8.7500000000000078E-2</v>
      </c>
      <c r="I12" s="15">
        <v>45</v>
      </c>
      <c r="J12" s="9">
        <f t="shared" si="0"/>
        <v>8.75</v>
      </c>
      <c r="K12">
        <v>0.22816900000000001</v>
      </c>
      <c r="L12">
        <v>5.3983400000000001E-2</v>
      </c>
      <c r="M12">
        <f t="shared" si="1"/>
        <v>6.7918085731432223E-2</v>
      </c>
      <c r="N12">
        <f t="shared" si="2"/>
        <v>1.2581290865605395</v>
      </c>
      <c r="O12">
        <v>1864.78</v>
      </c>
    </row>
    <row r="13" spans="1:15" x14ac:dyDescent="0.25">
      <c r="A13" t="s">
        <v>19</v>
      </c>
      <c r="B13" s="8">
        <v>99</v>
      </c>
      <c r="C13" s="8">
        <v>1.85</v>
      </c>
      <c r="D13" s="8">
        <v>25</v>
      </c>
      <c r="E13" s="9">
        <v>97</v>
      </c>
      <c r="F13" s="10">
        <v>1.537927401994807</v>
      </c>
      <c r="G13" s="10">
        <v>7.1245725980051926</v>
      </c>
      <c r="H13" s="8">
        <v>8.7500000000000078E-2</v>
      </c>
      <c r="I13" s="15">
        <v>46</v>
      </c>
      <c r="J13" s="9">
        <f t="shared" si="0"/>
        <v>8.75</v>
      </c>
      <c r="K13">
        <v>0.19226499999999999</v>
      </c>
      <c r="L13">
        <v>7.9305500000000001E-2</v>
      </c>
      <c r="M13">
        <f t="shared" si="1"/>
        <v>9.5464257555056678E-2</v>
      </c>
      <c r="N13">
        <f t="shared" si="2"/>
        <v>1.2037533027981246</v>
      </c>
      <c r="O13">
        <v>1654.47</v>
      </c>
    </row>
    <row r="14" spans="1:15" x14ac:dyDescent="0.25">
      <c r="A14" t="s">
        <v>19</v>
      </c>
      <c r="B14" s="4">
        <v>98</v>
      </c>
      <c r="C14" s="4">
        <v>1.2</v>
      </c>
      <c r="D14" s="4">
        <v>25</v>
      </c>
      <c r="E14" s="5">
        <v>62.3</v>
      </c>
      <c r="F14" s="6">
        <v>1.522392781772637</v>
      </c>
      <c r="G14" s="6">
        <v>7.0526072182273625</v>
      </c>
      <c r="H14" s="7">
        <v>0.17500000000000016</v>
      </c>
      <c r="I14" s="12">
        <v>47</v>
      </c>
      <c r="J14" s="5">
        <f t="shared" si="0"/>
        <v>8.75</v>
      </c>
      <c r="K14">
        <v>0.27181300000000003</v>
      </c>
      <c r="L14">
        <v>2.2464100000000001E-2</v>
      </c>
      <c r="M14">
        <f t="shared" si="1"/>
        <v>2.9904803996874285E-2</v>
      </c>
      <c r="N14">
        <f t="shared" si="2"/>
        <v>1.3312264456120781</v>
      </c>
      <c r="O14">
        <v>2105.9499999999998</v>
      </c>
    </row>
    <row r="15" spans="1:15" x14ac:dyDescent="0.25">
      <c r="A15" t="s">
        <v>19</v>
      </c>
      <c r="B15" s="4">
        <v>98</v>
      </c>
      <c r="C15" s="4">
        <v>1.5</v>
      </c>
      <c r="D15" s="4">
        <v>25</v>
      </c>
      <c r="E15" s="5">
        <v>77.900000000000006</v>
      </c>
      <c r="F15" s="6">
        <v>1.522392781772637</v>
      </c>
      <c r="G15" s="6">
        <v>7.0526072182273625</v>
      </c>
      <c r="H15" s="7">
        <v>0.17500000000000016</v>
      </c>
      <c r="I15" s="12">
        <v>48</v>
      </c>
      <c r="J15" s="5">
        <f t="shared" si="0"/>
        <v>8.75</v>
      </c>
      <c r="K15">
        <v>0.22974600000000001</v>
      </c>
      <c r="L15">
        <v>5.2867299999999999E-2</v>
      </c>
      <c r="M15">
        <f t="shared" si="1"/>
        <v>6.6646118393351939E-2</v>
      </c>
      <c r="N15">
        <f t="shared" si="2"/>
        <v>1.260630264707143</v>
      </c>
      <c r="O15">
        <v>1872.04</v>
      </c>
    </row>
    <row r="16" spans="1:15" x14ac:dyDescent="0.25">
      <c r="A16" t="s">
        <v>19</v>
      </c>
      <c r="B16" s="4">
        <v>98</v>
      </c>
      <c r="C16" s="4">
        <v>1.85</v>
      </c>
      <c r="D16" s="4">
        <v>25</v>
      </c>
      <c r="E16" s="5">
        <v>96</v>
      </c>
      <c r="F16" s="6">
        <v>1.522392781772637</v>
      </c>
      <c r="G16" s="6">
        <v>7.0526072182273625</v>
      </c>
      <c r="H16" s="7">
        <v>0.17500000000000016</v>
      </c>
      <c r="I16" s="12">
        <v>49</v>
      </c>
      <c r="J16" s="5">
        <f t="shared" si="0"/>
        <v>8.75</v>
      </c>
      <c r="K16">
        <v>0.19389100000000001</v>
      </c>
      <c r="L16">
        <v>7.8173300000000001E-2</v>
      </c>
      <c r="M16">
        <f t="shared" si="1"/>
        <v>9.4285914156039791E-2</v>
      </c>
      <c r="N16">
        <f t="shared" si="2"/>
        <v>1.2061140332573883</v>
      </c>
      <c r="O16">
        <v>1662.69</v>
      </c>
    </row>
    <row r="17" spans="1:15" x14ac:dyDescent="0.25">
      <c r="A17" t="s">
        <v>19</v>
      </c>
      <c r="B17" s="8">
        <v>97</v>
      </c>
      <c r="C17" s="8">
        <v>1.2</v>
      </c>
      <c r="D17" s="8">
        <v>25</v>
      </c>
      <c r="E17" s="9">
        <v>61.7</v>
      </c>
      <c r="F17" s="10">
        <v>1.5068581615504673</v>
      </c>
      <c r="G17" s="10">
        <v>6.9806418384495323</v>
      </c>
      <c r="H17" s="8">
        <v>0.26250000000000023</v>
      </c>
      <c r="I17" s="15">
        <v>50</v>
      </c>
      <c r="J17" s="9">
        <f t="shared" si="0"/>
        <v>8.75</v>
      </c>
      <c r="K17">
        <v>0.27375100000000002</v>
      </c>
      <c r="L17">
        <v>2.1088900000000001E-2</v>
      </c>
      <c r="M17">
        <f t="shared" si="1"/>
        <v>2.8146717579869977E-2</v>
      </c>
      <c r="N17">
        <f t="shared" si="2"/>
        <v>1.3346697826757192</v>
      </c>
      <c r="O17">
        <v>2114.5100000000002</v>
      </c>
    </row>
    <row r="18" spans="1:15" x14ac:dyDescent="0.25">
      <c r="A18" t="s">
        <v>19</v>
      </c>
      <c r="B18" s="8">
        <v>97</v>
      </c>
      <c r="C18" s="8">
        <v>1.5</v>
      </c>
      <c r="D18" s="8">
        <v>25</v>
      </c>
      <c r="E18" s="9">
        <v>77.099999999999994</v>
      </c>
      <c r="F18" s="10">
        <v>1.5068581615504673</v>
      </c>
      <c r="G18" s="10">
        <v>6.9806418384495323</v>
      </c>
      <c r="H18" s="8">
        <v>0.26250000000000023</v>
      </c>
      <c r="I18" s="15">
        <v>51</v>
      </c>
      <c r="J18" s="9">
        <f t="shared" si="0"/>
        <v>8.75</v>
      </c>
      <c r="K18">
        <v>0.23168900000000001</v>
      </c>
      <c r="L18">
        <v>5.1499900000000001E-2</v>
      </c>
      <c r="M18">
        <f t="shared" si="1"/>
        <v>6.5081744093030428E-2</v>
      </c>
      <c r="N18">
        <f t="shared" si="2"/>
        <v>1.2637256401086299</v>
      </c>
      <c r="O18">
        <v>1881.33</v>
      </c>
    </row>
    <row r="19" spans="1:15" x14ac:dyDescent="0.25">
      <c r="A19" t="s">
        <v>19</v>
      </c>
      <c r="B19" s="8">
        <v>97</v>
      </c>
      <c r="C19" s="8">
        <v>1.85</v>
      </c>
      <c r="D19" s="8">
        <v>25</v>
      </c>
      <c r="E19" s="9">
        <v>95</v>
      </c>
      <c r="F19" s="10">
        <v>1.5068581615504673</v>
      </c>
      <c r="G19" s="10">
        <v>6.9806418384495323</v>
      </c>
      <c r="H19" s="8">
        <v>0.26250000000000023</v>
      </c>
      <c r="I19" s="15">
        <v>52</v>
      </c>
      <c r="J19" s="9">
        <f t="shared" si="0"/>
        <v>8.75</v>
      </c>
      <c r="K19">
        <v>0.19564000000000001</v>
      </c>
      <c r="L19">
        <v>7.6963900000000002E-2</v>
      </c>
      <c r="M19">
        <f t="shared" si="1"/>
        <v>9.3023472249081418E-2</v>
      </c>
      <c r="N19">
        <f t="shared" si="2"/>
        <v>1.2086637014117192</v>
      </c>
      <c r="O19">
        <v>1671.6</v>
      </c>
    </row>
    <row r="20" spans="1:15" x14ac:dyDescent="0.25">
      <c r="A20" t="s">
        <v>19</v>
      </c>
      <c r="B20" s="4">
        <v>99</v>
      </c>
      <c r="C20" s="4">
        <v>1.2</v>
      </c>
      <c r="D20" s="4">
        <v>30</v>
      </c>
      <c r="E20" s="5">
        <v>75.5</v>
      </c>
      <c r="F20" s="6">
        <v>1.8455128823937685</v>
      </c>
      <c r="G20" s="6">
        <v>8.5494871176062333</v>
      </c>
      <c r="H20" s="7">
        <v>0.10500000000000009</v>
      </c>
      <c r="I20" s="12">
        <v>53</v>
      </c>
      <c r="J20" s="5">
        <f t="shared" si="0"/>
        <v>10.500000000000002</v>
      </c>
      <c r="K20">
        <v>0.27001399999999998</v>
      </c>
      <c r="L20">
        <v>2.3755800000000001E-2</v>
      </c>
      <c r="M20">
        <f t="shared" si="1"/>
        <v>3.154879373587291E-2</v>
      </c>
      <c r="N20">
        <f>1/(1-(K20-0.023))</f>
        <v>1.3280459397651483</v>
      </c>
      <c r="O20">
        <v>2098.12</v>
      </c>
    </row>
    <row r="21" spans="1:15" x14ac:dyDescent="0.25">
      <c r="A21" t="s">
        <v>19</v>
      </c>
      <c r="B21" s="4">
        <v>99</v>
      </c>
      <c r="C21" s="4">
        <v>1.5</v>
      </c>
      <c r="D21" s="4">
        <v>30</v>
      </c>
      <c r="E21" s="5">
        <v>94.4</v>
      </c>
      <c r="F21" s="6">
        <v>1.8455128823937685</v>
      </c>
      <c r="G21" s="6">
        <v>8.5494871176062333</v>
      </c>
      <c r="H21" s="7">
        <v>0.10500000000000009</v>
      </c>
      <c r="I21" s="12">
        <v>54</v>
      </c>
      <c r="J21" s="5">
        <f t="shared" si="0"/>
        <v>10.500000000000002</v>
      </c>
      <c r="K21">
        <v>0.22806999999999999</v>
      </c>
      <c r="L21">
        <v>5.4058799999999997E-2</v>
      </c>
      <c r="M21">
        <f t="shared" si="1"/>
        <v>6.8004478381744296E-2</v>
      </c>
      <c r="N21">
        <f t="shared" ref="N21:N25" si="3">1/(1-(K21-0.023))</f>
        <v>1.2579724000855421</v>
      </c>
      <c r="O21">
        <v>1864.22</v>
      </c>
    </row>
    <row r="22" spans="1:15" x14ac:dyDescent="0.25">
      <c r="A22" t="s">
        <v>19</v>
      </c>
      <c r="B22" s="8">
        <v>98</v>
      </c>
      <c r="C22" s="8">
        <v>1.2</v>
      </c>
      <c r="D22" s="8">
        <v>30</v>
      </c>
      <c r="E22" s="9">
        <v>74.7</v>
      </c>
      <c r="F22" s="10">
        <v>1.8268713381271644</v>
      </c>
      <c r="G22" s="10">
        <v>8.463128661872835</v>
      </c>
      <c r="H22" s="11">
        <v>0.21000000000000019</v>
      </c>
      <c r="I22" s="15">
        <v>55</v>
      </c>
      <c r="J22" s="9">
        <f t="shared" si="0"/>
        <v>10.5</v>
      </c>
      <c r="K22">
        <v>0.272036</v>
      </c>
      <c r="L22">
        <v>2.2308499999999998E-2</v>
      </c>
      <c r="M22">
        <f t="shared" si="1"/>
        <v>2.9706483932651895E-2</v>
      </c>
      <c r="N22">
        <f t="shared" si="3"/>
        <v>1.3316217555035927</v>
      </c>
      <c r="O22">
        <v>2107.17</v>
      </c>
    </row>
    <row r="23" spans="1:15" x14ac:dyDescent="0.25">
      <c r="A23" t="s">
        <v>19</v>
      </c>
      <c r="B23" s="8">
        <v>98</v>
      </c>
      <c r="C23" s="8">
        <v>1.5</v>
      </c>
      <c r="D23" s="8">
        <v>30</v>
      </c>
      <c r="E23" s="9">
        <v>93.4</v>
      </c>
      <c r="F23" s="10">
        <v>1.8268713381271644</v>
      </c>
      <c r="G23" s="10">
        <v>8.463128661872835</v>
      </c>
      <c r="H23" s="11">
        <v>0.21000000000000019</v>
      </c>
      <c r="I23" s="15">
        <v>56</v>
      </c>
      <c r="J23" s="9">
        <f t="shared" si="0"/>
        <v>10.5</v>
      </c>
      <c r="K23">
        <v>0.229967</v>
      </c>
      <c r="L23">
        <v>5.2716199999999998E-2</v>
      </c>
      <c r="M23">
        <f t="shared" si="1"/>
        <v>6.6474156813146487E-2</v>
      </c>
      <c r="N23">
        <f t="shared" si="3"/>
        <v>1.2609815732762697</v>
      </c>
      <c r="O23">
        <v>1873.29</v>
      </c>
    </row>
    <row r="24" spans="1:15" x14ac:dyDescent="0.25">
      <c r="A24" t="s">
        <v>19</v>
      </c>
      <c r="B24" s="4">
        <v>97</v>
      </c>
      <c r="C24" s="4">
        <v>1.2</v>
      </c>
      <c r="D24" s="4">
        <v>30</v>
      </c>
      <c r="E24" s="5">
        <v>74</v>
      </c>
      <c r="F24" s="6">
        <v>1.8082297938605607</v>
      </c>
      <c r="G24" s="6">
        <v>8.3767702061394385</v>
      </c>
      <c r="H24" s="7">
        <v>0.31500000000000028</v>
      </c>
      <c r="I24" s="12">
        <v>57</v>
      </c>
      <c r="J24" s="5">
        <f t="shared" si="0"/>
        <v>10.499999999999998</v>
      </c>
      <c r="K24">
        <v>0.27382000000000001</v>
      </c>
      <c r="L24">
        <v>2.1035600000000002E-2</v>
      </c>
      <c r="M24">
        <f t="shared" si="1"/>
        <v>2.8078165460903921E-2</v>
      </c>
      <c r="N24">
        <f t="shared" si="3"/>
        <v>1.3347927066926506</v>
      </c>
      <c r="O24">
        <v>2114.89</v>
      </c>
    </row>
    <row r="25" spans="1:15" x14ac:dyDescent="0.25">
      <c r="A25" t="s">
        <v>19</v>
      </c>
      <c r="B25" s="4">
        <v>97</v>
      </c>
      <c r="C25" s="4">
        <v>1.5</v>
      </c>
      <c r="D25" s="4">
        <v>30</v>
      </c>
      <c r="E25" s="5">
        <v>92.5</v>
      </c>
      <c r="F25" s="6">
        <v>1.8082297938605607</v>
      </c>
      <c r="G25" s="6">
        <v>8.3767702061394385</v>
      </c>
      <c r="H25" s="7">
        <v>0.31500000000000028</v>
      </c>
      <c r="I25" s="12">
        <v>58</v>
      </c>
      <c r="J25" s="5">
        <f t="shared" si="0"/>
        <v>10.499999999999998</v>
      </c>
      <c r="K25">
        <v>0.23169699999999999</v>
      </c>
      <c r="L25">
        <v>5.1491500000000003E-2</v>
      </c>
      <c r="M25">
        <f t="shared" si="1"/>
        <v>6.5071786660735528E-2</v>
      </c>
      <c r="N25">
        <f t="shared" si="3"/>
        <v>1.2637384162577421</v>
      </c>
      <c r="O25">
        <v>1881.38</v>
      </c>
    </row>
    <row r="26" spans="1:15" x14ac:dyDescent="0.25">
      <c r="A26" t="s">
        <v>14</v>
      </c>
      <c r="B26" s="4">
        <v>99</v>
      </c>
      <c r="C26" s="4">
        <v>1.85</v>
      </c>
      <c r="D26" s="4">
        <v>25</v>
      </c>
      <c r="E26" s="5">
        <v>97</v>
      </c>
      <c r="F26" s="6">
        <v>1.537927401994807</v>
      </c>
      <c r="G26" s="6">
        <v>7.1245725980051926</v>
      </c>
      <c r="H26" s="4">
        <v>8.7500000000000078E-2</v>
      </c>
      <c r="I26" s="4">
        <v>135</v>
      </c>
      <c r="J26" s="6">
        <f>SUM(F26:H26)</f>
        <v>8.75</v>
      </c>
      <c r="K26">
        <v>0.19226499999999999</v>
      </c>
      <c r="L26">
        <v>7.9305500000000001E-2</v>
      </c>
      <c r="M26">
        <f>1/(1-(K26-0.023))</f>
        <v>1.2037533027981246</v>
      </c>
      <c r="N26">
        <f>M26*L26</f>
        <v>9.5464257555056678E-2</v>
      </c>
      <c r="O26">
        <v>1654.47</v>
      </c>
    </row>
    <row r="27" spans="1:15" x14ac:dyDescent="0.25">
      <c r="A27" t="s">
        <v>14</v>
      </c>
      <c r="B27" s="8">
        <v>98</v>
      </c>
      <c r="C27" s="8">
        <v>1.2</v>
      </c>
      <c r="D27" s="8">
        <v>25</v>
      </c>
      <c r="E27" s="9">
        <v>62.3</v>
      </c>
      <c r="F27" s="10">
        <v>1.522392781772637</v>
      </c>
      <c r="G27" s="10">
        <v>7.0526072182273625</v>
      </c>
      <c r="H27" s="11">
        <v>0.17500000000000016</v>
      </c>
      <c r="I27" s="8">
        <v>136</v>
      </c>
      <c r="J27" s="8">
        <f t="shared" ref="J27:J63" si="4">SUM(F27:H27)</f>
        <v>8.75</v>
      </c>
      <c r="K27">
        <v>0.27181300000000003</v>
      </c>
      <c r="L27">
        <v>2.2464100000000001E-2</v>
      </c>
      <c r="M27">
        <f t="shared" ref="M27:M68" si="5">1/(1-(K27-0.023))</f>
        <v>1.3312264456120781</v>
      </c>
      <c r="N27">
        <f t="shared" ref="N27:N68" si="6">M27*L27</f>
        <v>2.9904803996874285E-2</v>
      </c>
      <c r="O27">
        <v>2105.9499999999998</v>
      </c>
    </row>
    <row r="28" spans="1:15" x14ac:dyDescent="0.25">
      <c r="A28" t="s">
        <v>14</v>
      </c>
      <c r="B28" s="8">
        <v>98</v>
      </c>
      <c r="C28" s="8">
        <v>1.5</v>
      </c>
      <c r="D28" s="8">
        <v>25</v>
      </c>
      <c r="E28" s="9">
        <v>77.900000000000006</v>
      </c>
      <c r="F28" s="10">
        <v>1.522392781772637</v>
      </c>
      <c r="G28" s="10">
        <v>7.0526072182273625</v>
      </c>
      <c r="H28" s="11">
        <v>0.17500000000000016</v>
      </c>
      <c r="I28" s="8">
        <v>137</v>
      </c>
      <c r="J28" s="8">
        <f t="shared" si="4"/>
        <v>8.75</v>
      </c>
      <c r="K28">
        <v>0.22974600000000001</v>
      </c>
      <c r="L28">
        <v>5.2867299999999999E-2</v>
      </c>
      <c r="M28">
        <f t="shared" si="5"/>
        <v>1.260630264707143</v>
      </c>
      <c r="N28">
        <f t="shared" si="6"/>
        <v>6.6646118393351939E-2</v>
      </c>
      <c r="O28">
        <v>1872.04</v>
      </c>
    </row>
    <row r="29" spans="1:15" x14ac:dyDescent="0.25">
      <c r="A29" t="s">
        <v>14</v>
      </c>
      <c r="B29" s="8">
        <v>98</v>
      </c>
      <c r="C29" s="8">
        <v>1.85</v>
      </c>
      <c r="D29" s="8">
        <v>25</v>
      </c>
      <c r="E29" s="9">
        <v>96</v>
      </c>
      <c r="F29" s="10">
        <v>1.522392781772637</v>
      </c>
      <c r="G29" s="10">
        <v>7.0526072182273625</v>
      </c>
      <c r="H29" s="11">
        <v>0.17500000000000016</v>
      </c>
      <c r="I29" s="8">
        <v>138</v>
      </c>
      <c r="J29" s="8">
        <f t="shared" si="4"/>
        <v>8.75</v>
      </c>
      <c r="K29">
        <v>0.19389100000000001</v>
      </c>
      <c r="L29">
        <v>7.8173300000000001E-2</v>
      </c>
      <c r="M29">
        <f t="shared" si="5"/>
        <v>1.2061140332573883</v>
      </c>
      <c r="N29">
        <f t="shared" si="6"/>
        <v>9.4285914156039791E-2</v>
      </c>
      <c r="O29">
        <v>1662.69</v>
      </c>
    </row>
    <row r="30" spans="1:15" x14ac:dyDescent="0.25">
      <c r="A30" t="s">
        <v>14</v>
      </c>
      <c r="B30" s="4">
        <v>97</v>
      </c>
      <c r="C30" s="4">
        <v>1.2</v>
      </c>
      <c r="D30" s="4">
        <v>25</v>
      </c>
      <c r="E30" s="5">
        <v>61.7</v>
      </c>
      <c r="F30" s="6">
        <v>1.5068581615504673</v>
      </c>
      <c r="G30" s="6">
        <v>6.9806418384495323</v>
      </c>
      <c r="H30" s="4">
        <v>0.26250000000000023</v>
      </c>
      <c r="I30" s="4">
        <v>139</v>
      </c>
      <c r="J30" s="4">
        <f t="shared" si="4"/>
        <v>8.75</v>
      </c>
      <c r="K30">
        <v>0.27375100000000002</v>
      </c>
      <c r="L30">
        <v>2.1088900000000001E-2</v>
      </c>
      <c r="M30">
        <f t="shared" si="5"/>
        <v>1.3346697826757192</v>
      </c>
      <c r="N30">
        <f t="shared" si="6"/>
        <v>2.8146717579869977E-2</v>
      </c>
      <c r="O30">
        <v>2114.5100000000002</v>
      </c>
    </row>
    <row r="31" spans="1:15" x14ac:dyDescent="0.25">
      <c r="A31" t="s">
        <v>14</v>
      </c>
      <c r="B31" s="4">
        <v>97</v>
      </c>
      <c r="C31" s="4">
        <v>1.5</v>
      </c>
      <c r="D31" s="4">
        <v>25</v>
      </c>
      <c r="E31" s="5">
        <v>77.099999999999994</v>
      </c>
      <c r="F31" s="6">
        <v>1.5068581615504673</v>
      </c>
      <c r="G31" s="6">
        <v>6.9806418384495323</v>
      </c>
      <c r="H31" s="4">
        <v>0.26250000000000023</v>
      </c>
      <c r="I31" s="4">
        <v>140</v>
      </c>
      <c r="J31" s="4">
        <f t="shared" si="4"/>
        <v>8.75</v>
      </c>
      <c r="K31">
        <v>0.23168900000000001</v>
      </c>
      <c r="L31">
        <v>5.1499900000000001E-2</v>
      </c>
      <c r="M31">
        <f t="shared" si="5"/>
        <v>1.2637256401086299</v>
      </c>
      <c r="N31">
        <f t="shared" si="6"/>
        <v>6.5081744093030428E-2</v>
      </c>
      <c r="O31">
        <v>1881.33</v>
      </c>
    </row>
    <row r="32" spans="1:15" x14ac:dyDescent="0.25">
      <c r="A32" t="s">
        <v>14</v>
      </c>
      <c r="B32" s="4">
        <v>97</v>
      </c>
      <c r="C32" s="4">
        <v>1.85</v>
      </c>
      <c r="D32" s="4">
        <v>25</v>
      </c>
      <c r="E32" s="5">
        <v>95</v>
      </c>
      <c r="F32" s="6">
        <v>1.5068581615504673</v>
      </c>
      <c r="G32" s="6">
        <v>6.9806418384495323</v>
      </c>
      <c r="H32" s="4">
        <v>0.26250000000000023</v>
      </c>
      <c r="I32" s="4">
        <v>141</v>
      </c>
      <c r="J32" s="4">
        <f t="shared" si="4"/>
        <v>8.75</v>
      </c>
      <c r="K32">
        <v>0.19564000000000001</v>
      </c>
      <c r="L32">
        <v>7.6963900000000002E-2</v>
      </c>
      <c r="M32">
        <f t="shared" si="5"/>
        <v>1.2086637014117192</v>
      </c>
      <c r="N32">
        <f t="shared" si="6"/>
        <v>9.3023472249081418E-2</v>
      </c>
      <c r="O32">
        <v>1671.6</v>
      </c>
    </row>
    <row r="33" spans="1:15" x14ac:dyDescent="0.25">
      <c r="A33" t="s">
        <v>14</v>
      </c>
      <c r="B33" s="8">
        <v>99</v>
      </c>
      <c r="C33" s="8">
        <v>1.2</v>
      </c>
      <c r="D33" s="8">
        <v>30</v>
      </c>
      <c r="E33" s="9">
        <v>75.5</v>
      </c>
      <c r="F33" s="10">
        <v>1.8455128823937685</v>
      </c>
      <c r="G33" s="10">
        <v>8.5494871176062333</v>
      </c>
      <c r="H33" s="11">
        <v>0.10500000000000009</v>
      </c>
      <c r="I33" s="8">
        <v>142</v>
      </c>
      <c r="J33" s="8">
        <f t="shared" si="4"/>
        <v>10.500000000000002</v>
      </c>
      <c r="K33">
        <v>0.27001399999999998</v>
      </c>
      <c r="L33">
        <v>2.3755800000000001E-2</v>
      </c>
      <c r="M33">
        <f t="shared" si="5"/>
        <v>1.3280459397651483</v>
      </c>
      <c r="N33">
        <f t="shared" si="6"/>
        <v>3.154879373587291E-2</v>
      </c>
      <c r="O33">
        <v>2098.12</v>
      </c>
    </row>
    <row r="34" spans="1:15" x14ac:dyDescent="0.25">
      <c r="A34" t="s">
        <v>14</v>
      </c>
      <c r="B34" s="8">
        <v>99</v>
      </c>
      <c r="C34" s="8">
        <v>1.5</v>
      </c>
      <c r="D34" s="8">
        <v>30</v>
      </c>
      <c r="E34" s="9">
        <v>94.4</v>
      </c>
      <c r="F34" s="10">
        <v>1.8455128823937685</v>
      </c>
      <c r="G34" s="10">
        <v>8.5494871176062333</v>
      </c>
      <c r="H34" s="11">
        <v>0.10500000000000009</v>
      </c>
      <c r="I34" s="8">
        <v>143</v>
      </c>
      <c r="J34" s="8">
        <f t="shared" si="4"/>
        <v>10.500000000000002</v>
      </c>
      <c r="K34">
        <v>0.22806999999999999</v>
      </c>
      <c r="L34">
        <v>5.4058799999999997E-2</v>
      </c>
      <c r="M34">
        <f t="shared" si="5"/>
        <v>1.2579724000855421</v>
      </c>
      <c r="N34">
        <f t="shared" si="6"/>
        <v>6.8004478381744296E-2</v>
      </c>
      <c r="O34">
        <v>1864.22</v>
      </c>
    </row>
    <row r="35" spans="1:15" x14ac:dyDescent="0.25">
      <c r="A35" t="s">
        <v>14</v>
      </c>
      <c r="B35" s="4">
        <v>98</v>
      </c>
      <c r="C35" s="4">
        <v>1.2</v>
      </c>
      <c r="D35" s="4">
        <v>30</v>
      </c>
      <c r="E35" s="5">
        <v>74.7</v>
      </c>
      <c r="F35" s="6">
        <v>1.8268713381271644</v>
      </c>
      <c r="G35" s="6">
        <v>8.463128661872835</v>
      </c>
      <c r="H35" s="7">
        <v>0.21000000000000019</v>
      </c>
      <c r="I35" s="4">
        <v>144</v>
      </c>
      <c r="J35" s="4">
        <f t="shared" si="4"/>
        <v>10.5</v>
      </c>
      <c r="K35">
        <v>0.272036</v>
      </c>
      <c r="L35">
        <v>2.2308499999999998E-2</v>
      </c>
      <c r="M35">
        <f t="shared" si="5"/>
        <v>1.3316217555035927</v>
      </c>
      <c r="N35">
        <f t="shared" si="6"/>
        <v>2.9706483932651895E-2</v>
      </c>
      <c r="O35">
        <v>2107.17</v>
      </c>
    </row>
    <row r="36" spans="1:15" x14ac:dyDescent="0.25">
      <c r="A36" t="s">
        <v>14</v>
      </c>
      <c r="B36" s="4">
        <v>98</v>
      </c>
      <c r="C36" s="4">
        <v>1.5</v>
      </c>
      <c r="D36" s="4">
        <v>30</v>
      </c>
      <c r="E36" s="5">
        <v>93.4</v>
      </c>
      <c r="F36" s="6">
        <v>1.8268713381271644</v>
      </c>
      <c r="G36" s="6">
        <v>8.463128661872835</v>
      </c>
      <c r="H36" s="7">
        <v>0.21000000000000019</v>
      </c>
      <c r="I36" s="4">
        <v>145</v>
      </c>
      <c r="J36" s="4">
        <f t="shared" si="4"/>
        <v>10.5</v>
      </c>
      <c r="K36">
        <v>0.229967</v>
      </c>
      <c r="L36">
        <v>5.2716199999999998E-2</v>
      </c>
      <c r="M36">
        <f t="shared" si="5"/>
        <v>1.2609815732762697</v>
      </c>
      <c r="N36">
        <f t="shared" si="6"/>
        <v>6.6474156813146487E-2</v>
      </c>
      <c r="O36">
        <v>1873.29</v>
      </c>
    </row>
    <row r="37" spans="1:15" x14ac:dyDescent="0.25">
      <c r="A37" t="s">
        <v>14</v>
      </c>
      <c r="B37" s="8">
        <v>97</v>
      </c>
      <c r="C37" s="8">
        <v>1.2</v>
      </c>
      <c r="D37" s="8">
        <v>30</v>
      </c>
      <c r="E37" s="9">
        <v>74</v>
      </c>
      <c r="F37" s="10">
        <v>1.8082297938605607</v>
      </c>
      <c r="G37" s="10">
        <v>8.3767702061394385</v>
      </c>
      <c r="H37" s="11">
        <v>0.31500000000000028</v>
      </c>
      <c r="I37" s="8">
        <v>146</v>
      </c>
      <c r="J37" s="8">
        <f t="shared" si="4"/>
        <v>10.499999999999998</v>
      </c>
      <c r="K37">
        <v>0.27382000000000001</v>
      </c>
      <c r="L37">
        <v>2.1035600000000002E-2</v>
      </c>
      <c r="M37">
        <f t="shared" si="5"/>
        <v>1.3347927066926506</v>
      </c>
      <c r="N37">
        <f t="shared" si="6"/>
        <v>2.8078165460903921E-2</v>
      </c>
      <c r="O37">
        <v>2114.89</v>
      </c>
    </row>
    <row r="38" spans="1:15" x14ac:dyDescent="0.25">
      <c r="A38" t="s">
        <v>14</v>
      </c>
      <c r="B38" s="8">
        <v>97</v>
      </c>
      <c r="C38" s="8">
        <v>1.5</v>
      </c>
      <c r="D38" s="8">
        <v>30</v>
      </c>
      <c r="E38" s="9">
        <v>92.5</v>
      </c>
      <c r="F38" s="10">
        <v>1.8082297938605607</v>
      </c>
      <c r="G38" s="10">
        <v>8.3767702061394385</v>
      </c>
      <c r="H38" s="11">
        <v>0.31500000000000028</v>
      </c>
      <c r="I38" s="8">
        <v>147</v>
      </c>
      <c r="J38" s="8">
        <f t="shared" si="4"/>
        <v>10.499999999999998</v>
      </c>
      <c r="K38">
        <v>0.23169699999999999</v>
      </c>
      <c r="L38">
        <v>5.1491500000000003E-2</v>
      </c>
      <c r="M38">
        <f t="shared" si="5"/>
        <v>1.2637384162577421</v>
      </c>
      <c r="N38">
        <f t="shared" si="6"/>
        <v>6.5071786660735528E-2</v>
      </c>
      <c r="O38">
        <v>1881.38</v>
      </c>
    </row>
    <row r="39" spans="1:15" x14ac:dyDescent="0.25">
      <c r="A39" t="s">
        <v>18</v>
      </c>
      <c r="B39" s="4">
        <v>97</v>
      </c>
      <c r="C39" s="4">
        <v>1.2</v>
      </c>
      <c r="D39" s="4">
        <v>20</v>
      </c>
      <c r="E39" s="5">
        <v>35.227833010500106</v>
      </c>
      <c r="F39" s="6">
        <v>0.8610618066002671</v>
      </c>
      <c r="G39" s="6">
        <v>3.9889999999999999</v>
      </c>
      <c r="H39" s="4">
        <v>0.15000000000000013</v>
      </c>
      <c r="I39" s="4">
        <v>148</v>
      </c>
      <c r="J39" s="12">
        <f t="shared" si="4"/>
        <v>5.0000618066002671</v>
      </c>
      <c r="K39">
        <v>0.27387499999999998</v>
      </c>
      <c r="L39" s="13">
        <v>2.0996399999999998E-2</v>
      </c>
      <c r="M39">
        <f t="shared" si="5"/>
        <v>1.3348907058234607</v>
      </c>
      <c r="N39">
        <f t="shared" si="6"/>
        <v>2.8027899215751707E-2</v>
      </c>
      <c r="O39">
        <v>2115.19</v>
      </c>
    </row>
    <row r="40" spans="1:15" x14ac:dyDescent="0.25">
      <c r="A40" t="s">
        <v>18</v>
      </c>
      <c r="B40" s="4">
        <v>97</v>
      </c>
      <c r="C40" s="4">
        <v>1.8</v>
      </c>
      <c r="D40" s="4">
        <v>20</v>
      </c>
      <c r="E40" s="4">
        <v>52.8</v>
      </c>
      <c r="F40" s="6">
        <v>0.8610618066002671</v>
      </c>
      <c r="G40" s="6">
        <v>3.9889381933997332</v>
      </c>
      <c r="H40" s="4">
        <v>0.15000000000000013</v>
      </c>
      <c r="I40" s="4">
        <v>149</v>
      </c>
      <c r="J40" s="12">
        <f t="shared" si="4"/>
        <v>5.0000000000000009</v>
      </c>
      <c r="K40">
        <v>0.20016900000000001</v>
      </c>
      <c r="L40">
        <v>7.3794399999999996E-2</v>
      </c>
      <c r="M40">
        <f t="shared" si="5"/>
        <v>1.2153163893922325</v>
      </c>
      <c r="N40">
        <f t="shared" si="6"/>
        <v>8.9683543765366164E-2</v>
      </c>
      <c r="O40">
        <v>1698.53</v>
      </c>
    </row>
    <row r="41" spans="1:15" x14ac:dyDescent="0.25">
      <c r="A41" t="s">
        <v>18</v>
      </c>
      <c r="B41" s="4">
        <v>97</v>
      </c>
      <c r="C41" s="4">
        <v>2.4</v>
      </c>
      <c r="D41" s="4">
        <v>20</v>
      </c>
      <c r="E41" s="4">
        <v>70.5</v>
      </c>
      <c r="F41" s="6">
        <v>0.8610618066002671</v>
      </c>
      <c r="G41" s="6">
        <v>3.9889381933997332</v>
      </c>
      <c r="H41" s="4">
        <v>0.15000000000000013</v>
      </c>
      <c r="I41" s="4">
        <v>150</v>
      </c>
      <c r="J41" s="4">
        <f t="shared" si="4"/>
        <v>5.0000000000000009</v>
      </c>
      <c r="K41">
        <v>0.15663299999999999</v>
      </c>
      <c r="L41">
        <v>0.10394299999999999</v>
      </c>
      <c r="M41">
        <f t="shared" si="5"/>
        <v>1.1542452563405579</v>
      </c>
      <c r="N41">
        <f t="shared" si="6"/>
        <v>0.1199757146798066</v>
      </c>
      <c r="O41">
        <v>1432.16</v>
      </c>
    </row>
    <row r="42" spans="1:15" x14ac:dyDescent="0.25">
      <c r="A42" t="s">
        <v>18</v>
      </c>
      <c r="B42" s="4">
        <v>97</v>
      </c>
      <c r="C42" s="4">
        <v>3</v>
      </c>
      <c r="D42" s="4">
        <v>20</v>
      </c>
      <c r="E42" s="4">
        <v>88.1</v>
      </c>
      <c r="F42" s="6">
        <v>0.8610618066002671</v>
      </c>
      <c r="G42" s="6">
        <v>3.9889381933997332</v>
      </c>
      <c r="H42" s="4">
        <v>0.15000000000000013</v>
      </c>
      <c r="I42" s="4">
        <v>151</v>
      </c>
      <c r="J42" s="4">
        <f t="shared" si="4"/>
        <v>5.0000000000000009</v>
      </c>
      <c r="K42">
        <v>0.128715</v>
      </c>
      <c r="L42">
        <v>0.123002</v>
      </c>
      <c r="M42">
        <f t="shared" si="5"/>
        <v>1.1182117557601883</v>
      </c>
      <c r="N42">
        <f t="shared" si="6"/>
        <v>0.13754228238201469</v>
      </c>
      <c r="O42">
        <v>1251.95</v>
      </c>
    </row>
    <row r="43" spans="1:15" x14ac:dyDescent="0.25">
      <c r="A43" t="s">
        <v>18</v>
      </c>
      <c r="B43" s="4">
        <v>97</v>
      </c>
      <c r="C43" s="4">
        <v>3.6</v>
      </c>
      <c r="D43" s="4">
        <v>20</v>
      </c>
      <c r="E43" s="4">
        <v>105.7</v>
      </c>
      <c r="F43" s="6">
        <v>0.8610618066002671</v>
      </c>
      <c r="G43" s="6">
        <v>3.9889381933997332</v>
      </c>
      <c r="H43" s="4">
        <v>0.15000000000000013</v>
      </c>
      <c r="I43" s="4">
        <v>152</v>
      </c>
      <c r="J43" s="4">
        <f t="shared" si="4"/>
        <v>5.0000000000000009</v>
      </c>
      <c r="K43">
        <v>0.109236</v>
      </c>
      <c r="L43">
        <v>0.13622100000000001</v>
      </c>
      <c r="M43">
        <f t="shared" si="5"/>
        <v>1.094374477436187</v>
      </c>
      <c r="N43">
        <f t="shared" si="6"/>
        <v>0.14907678569083485</v>
      </c>
      <c r="O43">
        <v>1121.49</v>
      </c>
    </row>
    <row r="44" spans="1:15" x14ac:dyDescent="0.25">
      <c r="A44" t="s">
        <v>18</v>
      </c>
      <c r="B44" s="8">
        <v>95</v>
      </c>
      <c r="C44" s="8">
        <v>1.2</v>
      </c>
      <c r="D44" s="8">
        <v>20</v>
      </c>
      <c r="E44" s="8">
        <v>34.5</v>
      </c>
      <c r="F44" s="10">
        <v>0.84330795491778743</v>
      </c>
      <c r="G44" s="10">
        <v>3.9066920450822131</v>
      </c>
      <c r="H44" s="8">
        <v>0.25000000000000022</v>
      </c>
      <c r="I44" s="8">
        <v>153</v>
      </c>
      <c r="J44" s="8">
        <f t="shared" si="4"/>
        <v>5.0000000000000009</v>
      </c>
      <c r="K44">
        <v>0.27785599999999999</v>
      </c>
      <c r="L44" s="13">
        <v>1.8157300000000001E-2</v>
      </c>
      <c r="M44">
        <f t="shared" si="5"/>
        <v>1.342022481560611</v>
      </c>
      <c r="N44">
        <f t="shared" si="6"/>
        <v>2.4367504804440485E-2</v>
      </c>
      <c r="O44">
        <v>2132.77</v>
      </c>
    </row>
    <row r="45" spans="1:15" x14ac:dyDescent="0.25">
      <c r="A45" t="s">
        <v>18</v>
      </c>
      <c r="B45" s="8">
        <v>95</v>
      </c>
      <c r="C45" s="8">
        <v>1.8</v>
      </c>
      <c r="D45" s="8">
        <v>20</v>
      </c>
      <c r="E45" s="8">
        <v>51.8</v>
      </c>
      <c r="F45" s="10">
        <v>0.84330795491778743</v>
      </c>
      <c r="G45" s="10">
        <v>3.9066920450822131</v>
      </c>
      <c r="H45" s="8">
        <v>0.25000000000000022</v>
      </c>
      <c r="I45" s="8">
        <v>154</v>
      </c>
      <c r="J45" s="8">
        <f t="shared" si="4"/>
        <v>5.0000000000000009</v>
      </c>
      <c r="K45">
        <v>0.20330200000000001</v>
      </c>
      <c r="L45">
        <v>7.1609500000000006E-2</v>
      </c>
      <c r="M45">
        <f t="shared" si="5"/>
        <v>1.2199614980151225</v>
      </c>
      <c r="N45">
        <f t="shared" si="6"/>
        <v>8.7360832892113924E-2</v>
      </c>
      <c r="O45">
        <v>1713.87</v>
      </c>
    </row>
    <row r="46" spans="1:15" x14ac:dyDescent="0.25">
      <c r="A46" t="s">
        <v>18</v>
      </c>
      <c r="B46" s="8">
        <v>95</v>
      </c>
      <c r="C46" s="8">
        <v>2.4</v>
      </c>
      <c r="D46" s="8">
        <v>20</v>
      </c>
      <c r="E46" s="8">
        <v>69</v>
      </c>
      <c r="F46" s="10">
        <v>0.84330795491778743</v>
      </c>
      <c r="G46" s="10">
        <v>3.9066920450822131</v>
      </c>
      <c r="H46" s="8">
        <v>0.25000000000000022</v>
      </c>
      <c r="I46" s="8">
        <v>155</v>
      </c>
      <c r="J46" s="8">
        <f t="shared" si="4"/>
        <v>5.0000000000000009</v>
      </c>
      <c r="K46">
        <v>0.15953999999999999</v>
      </c>
      <c r="L46">
        <v>0.10195</v>
      </c>
      <c r="M46">
        <f t="shared" si="5"/>
        <v>1.1581312394320524</v>
      </c>
      <c r="N46">
        <f t="shared" si="6"/>
        <v>0.11807147986009775</v>
      </c>
      <c r="O46">
        <v>1447.85</v>
      </c>
    </row>
    <row r="47" spans="1:15" x14ac:dyDescent="0.25">
      <c r="A47" t="s">
        <v>18</v>
      </c>
      <c r="B47" s="8">
        <v>95</v>
      </c>
      <c r="C47" s="8">
        <v>3</v>
      </c>
      <c r="D47" s="8">
        <v>20</v>
      </c>
      <c r="E47" s="8">
        <v>86.3</v>
      </c>
      <c r="F47" s="10">
        <v>0.84330795491778743</v>
      </c>
      <c r="G47" s="10">
        <v>3.9066920450822131</v>
      </c>
      <c r="H47" s="8">
        <v>0.25000000000000022</v>
      </c>
      <c r="I47" s="8">
        <v>156</v>
      </c>
      <c r="J47" s="8">
        <f t="shared" si="4"/>
        <v>5.0000000000000009</v>
      </c>
      <c r="K47">
        <v>0.13107199999999999</v>
      </c>
      <c r="L47">
        <v>0.12139800000000001</v>
      </c>
      <c r="M47">
        <f t="shared" si="5"/>
        <v>1.1211667309468925</v>
      </c>
      <c r="N47">
        <f t="shared" si="6"/>
        <v>0.13610739880349085</v>
      </c>
      <c r="O47">
        <v>1265.22</v>
      </c>
    </row>
    <row r="48" spans="1:15" x14ac:dyDescent="0.25">
      <c r="A48" t="s">
        <v>18</v>
      </c>
      <c r="B48" s="8">
        <v>95</v>
      </c>
      <c r="C48" s="8">
        <v>3.6</v>
      </c>
      <c r="D48" s="8">
        <v>20</v>
      </c>
      <c r="E48" s="8">
        <v>103.5</v>
      </c>
      <c r="F48" s="10">
        <v>0.84330795491778743</v>
      </c>
      <c r="G48" s="10">
        <v>3.9066920450822131</v>
      </c>
      <c r="H48" s="8">
        <v>0.25000000000000022</v>
      </c>
      <c r="I48" s="8">
        <v>157</v>
      </c>
      <c r="J48" s="8">
        <f t="shared" si="4"/>
        <v>5.0000000000000009</v>
      </c>
      <c r="K48">
        <v>0.111314</v>
      </c>
      <c r="L48">
        <v>0.13481199999999999</v>
      </c>
      <c r="M48">
        <f t="shared" si="5"/>
        <v>1.0968688781005742</v>
      </c>
      <c r="N48">
        <f t="shared" si="6"/>
        <v>0.1478710871944946</v>
      </c>
      <c r="O48">
        <v>1133.6300000000001</v>
      </c>
    </row>
    <row r="49" spans="1:20" x14ac:dyDescent="0.25">
      <c r="A49" t="s">
        <v>18</v>
      </c>
      <c r="B49" s="4">
        <v>93</v>
      </c>
      <c r="C49" s="4">
        <v>1.2</v>
      </c>
      <c r="D49" s="4">
        <v>20</v>
      </c>
      <c r="E49" s="4">
        <v>33.799999999999997</v>
      </c>
      <c r="F49" s="6">
        <v>0.82555410323530776</v>
      </c>
      <c r="G49" s="6">
        <v>3.8244458967646926</v>
      </c>
      <c r="H49" s="4">
        <v>0.3499999999999997</v>
      </c>
      <c r="I49" s="4">
        <v>158</v>
      </c>
      <c r="J49" s="4">
        <f t="shared" si="4"/>
        <v>5</v>
      </c>
      <c r="K49">
        <v>0.28196300000000002</v>
      </c>
      <c r="L49" s="13">
        <v>1.5259999999999999E-2</v>
      </c>
      <c r="M49">
        <f t="shared" si="5"/>
        <v>1.3494602833596705</v>
      </c>
      <c r="N49">
        <f t="shared" si="6"/>
        <v>2.0592763924068572E-2</v>
      </c>
      <c r="O49">
        <v>2150.92</v>
      </c>
    </row>
    <row r="50" spans="1:20" x14ac:dyDescent="0.25">
      <c r="A50" t="s">
        <v>18</v>
      </c>
      <c r="B50" s="4">
        <v>93</v>
      </c>
      <c r="C50" s="4">
        <v>1.8</v>
      </c>
      <c r="D50" s="4">
        <v>20</v>
      </c>
      <c r="E50" s="4">
        <v>50.7</v>
      </c>
      <c r="F50" s="6">
        <v>0.82555410323530776</v>
      </c>
      <c r="G50" s="6">
        <v>3.8244458967646926</v>
      </c>
      <c r="H50" s="4">
        <v>0.3499999999999997</v>
      </c>
      <c r="I50" s="4">
        <v>159</v>
      </c>
      <c r="J50" s="4">
        <f t="shared" si="4"/>
        <v>5</v>
      </c>
      <c r="K50">
        <v>0.20707900000000001</v>
      </c>
      <c r="L50">
        <v>6.8990499999999996E-2</v>
      </c>
      <c r="M50">
        <f t="shared" si="5"/>
        <v>1.2256088518373716</v>
      </c>
      <c r="N50">
        <f t="shared" si="6"/>
        <v>8.4555367492686176E-2</v>
      </c>
      <c r="O50">
        <v>1732.83</v>
      </c>
    </row>
    <row r="51" spans="1:20" x14ac:dyDescent="0.25">
      <c r="A51" t="s">
        <v>18</v>
      </c>
      <c r="B51" s="4">
        <v>93</v>
      </c>
      <c r="C51" s="4">
        <v>2.4</v>
      </c>
      <c r="D51" s="4">
        <v>20</v>
      </c>
      <c r="E51" s="4">
        <v>67.599999999999994</v>
      </c>
      <c r="F51" s="6">
        <v>0.82555410323530776</v>
      </c>
      <c r="G51" s="6">
        <v>3.8244458967646926</v>
      </c>
      <c r="H51" s="4">
        <v>0.3499999999999997</v>
      </c>
      <c r="I51" s="4">
        <v>160</v>
      </c>
      <c r="J51" s="4">
        <f t="shared" si="4"/>
        <v>5</v>
      </c>
      <c r="K51">
        <v>0.162522</v>
      </c>
      <c r="L51">
        <v>9.9919499999999994E-2</v>
      </c>
      <c r="M51">
        <f t="shared" si="5"/>
        <v>1.1621447614000591</v>
      </c>
      <c r="N51">
        <f t="shared" si="6"/>
        <v>0.1161209234867132</v>
      </c>
      <c r="O51">
        <v>1463.86</v>
      </c>
    </row>
    <row r="52" spans="1:20" x14ac:dyDescent="0.25">
      <c r="A52" t="s">
        <v>18</v>
      </c>
      <c r="B52" s="4">
        <v>93</v>
      </c>
      <c r="C52" s="4">
        <v>3</v>
      </c>
      <c r="D52" s="4">
        <v>20</v>
      </c>
      <c r="E52" s="4">
        <v>84.4</v>
      </c>
      <c r="F52" s="6">
        <v>0.82555410323530776</v>
      </c>
      <c r="G52" s="6">
        <v>3.8244458967646926</v>
      </c>
      <c r="H52" s="4">
        <v>0.3499999999999997</v>
      </c>
      <c r="I52" s="4">
        <v>161</v>
      </c>
      <c r="J52" s="4">
        <f t="shared" si="4"/>
        <v>5</v>
      </c>
      <c r="K52">
        <v>0.133801</v>
      </c>
      <c r="L52">
        <v>0.11955300000000001</v>
      </c>
      <c r="M52">
        <f t="shared" si="5"/>
        <v>1.1246076525052322</v>
      </c>
      <c r="N52">
        <f t="shared" si="6"/>
        <v>0.13445021867995804</v>
      </c>
      <c r="O52">
        <v>1280.79</v>
      </c>
    </row>
    <row r="53" spans="1:20" x14ac:dyDescent="0.25">
      <c r="A53" t="s">
        <v>18</v>
      </c>
      <c r="B53" s="4">
        <v>93</v>
      </c>
      <c r="C53" s="4">
        <v>3.6</v>
      </c>
      <c r="D53" s="4">
        <v>20</v>
      </c>
      <c r="E53" s="4">
        <v>101.3</v>
      </c>
      <c r="F53" s="6">
        <v>0.82555410323530776</v>
      </c>
      <c r="G53" s="6">
        <v>3.8244458967646926</v>
      </c>
      <c r="H53" s="4">
        <v>0.3499999999999997</v>
      </c>
      <c r="I53" s="4">
        <v>162</v>
      </c>
      <c r="J53" s="4">
        <f t="shared" si="4"/>
        <v>5</v>
      </c>
      <c r="K53">
        <v>0.113594</v>
      </c>
      <c r="L53">
        <v>0.133275</v>
      </c>
      <c r="M53">
        <f t="shared" si="5"/>
        <v>1.0996188720989306</v>
      </c>
      <c r="N53">
        <f t="shared" si="6"/>
        <v>0.14655170517898497</v>
      </c>
      <c r="O53">
        <v>1147.05</v>
      </c>
    </row>
    <row r="54" spans="1:20" x14ac:dyDescent="0.25">
      <c r="A54" t="s">
        <v>18</v>
      </c>
      <c r="B54" s="8">
        <v>97</v>
      </c>
      <c r="C54" s="8">
        <v>1.2</v>
      </c>
      <c r="D54" s="8">
        <v>30</v>
      </c>
      <c r="E54" s="8">
        <v>52.8</v>
      </c>
      <c r="F54" s="10">
        <v>1.2915927099004005</v>
      </c>
      <c r="G54" s="10">
        <v>5.9834072900996</v>
      </c>
      <c r="H54" s="8">
        <v>0.2250000000000002</v>
      </c>
      <c r="I54" s="8">
        <v>163</v>
      </c>
      <c r="J54" s="8">
        <f t="shared" si="4"/>
        <v>7.5000000000000009</v>
      </c>
      <c r="K54">
        <v>0.274119</v>
      </c>
      <c r="L54">
        <v>2.0827100000000001E-2</v>
      </c>
      <c r="M54">
        <f t="shared" si="5"/>
        <v>1.3353256391870003</v>
      </c>
      <c r="N54">
        <f t="shared" si="6"/>
        <v>2.7810960619911576E-2</v>
      </c>
      <c r="O54">
        <v>2116.5100000000002</v>
      </c>
    </row>
    <row r="55" spans="1:20" x14ac:dyDescent="0.25">
      <c r="A55" t="s">
        <v>18</v>
      </c>
      <c r="B55" s="8">
        <v>97</v>
      </c>
      <c r="C55" s="8">
        <v>1.8</v>
      </c>
      <c r="D55" s="8">
        <v>30</v>
      </c>
      <c r="E55" s="8">
        <v>79.3</v>
      </c>
      <c r="F55" s="10">
        <v>1.2915927099004005</v>
      </c>
      <c r="G55" s="10">
        <v>5.9834072900996</v>
      </c>
      <c r="H55" s="8">
        <v>0.2250000000000002</v>
      </c>
      <c r="I55" s="8">
        <v>164</v>
      </c>
      <c r="J55" s="8">
        <f t="shared" si="4"/>
        <v>7.5000000000000009</v>
      </c>
      <c r="K55">
        <v>0.20002800000000001</v>
      </c>
      <c r="L55">
        <v>7.3899099999999995E-2</v>
      </c>
      <c r="M55">
        <f t="shared" si="5"/>
        <v>1.215108168929198</v>
      </c>
      <c r="N55">
        <f t="shared" si="6"/>
        <v>8.9795400086515695E-2</v>
      </c>
      <c r="O55">
        <v>1697.7</v>
      </c>
    </row>
    <row r="56" spans="1:20" x14ac:dyDescent="0.25">
      <c r="A56" t="s">
        <v>18</v>
      </c>
      <c r="B56" s="8">
        <v>97</v>
      </c>
      <c r="C56" s="8">
        <v>2.4</v>
      </c>
      <c r="D56" s="8">
        <v>30</v>
      </c>
      <c r="E56" s="8">
        <v>105.7</v>
      </c>
      <c r="F56" s="10">
        <v>1.2915927099004005</v>
      </c>
      <c r="G56" s="10">
        <v>5.9834072900996</v>
      </c>
      <c r="H56" s="8">
        <v>0.2250000000000002</v>
      </c>
      <c r="I56" s="8">
        <v>165</v>
      </c>
      <c r="J56" s="8">
        <f t="shared" si="4"/>
        <v>7.5000000000000009</v>
      </c>
      <c r="K56">
        <v>0.156752</v>
      </c>
      <c r="L56">
        <v>0.103866</v>
      </c>
      <c r="M56">
        <f t="shared" si="5"/>
        <v>1.1544038196913586</v>
      </c>
      <c r="N56">
        <f t="shared" si="6"/>
        <v>0.11990330713606266</v>
      </c>
      <c r="O56">
        <v>1432.91</v>
      </c>
    </row>
    <row r="57" spans="1:20" x14ac:dyDescent="0.25">
      <c r="A57" t="s">
        <v>18</v>
      </c>
      <c r="B57" s="8">
        <v>97</v>
      </c>
      <c r="C57" s="8">
        <v>3</v>
      </c>
      <c r="D57" s="8">
        <v>30</v>
      </c>
      <c r="E57" s="8">
        <v>132.1</v>
      </c>
      <c r="F57" s="10">
        <v>1.2915927099004005</v>
      </c>
      <c r="G57" s="10">
        <v>5.9834072900996</v>
      </c>
      <c r="H57" s="8">
        <v>0.2250000000000002</v>
      </c>
      <c r="I57" s="8">
        <v>166</v>
      </c>
      <c r="J57" s="8">
        <f t="shared" si="4"/>
        <v>7.5000000000000009</v>
      </c>
      <c r="K57">
        <v>0.128805</v>
      </c>
      <c r="L57">
        <v>0.122946</v>
      </c>
      <c r="M57">
        <f t="shared" si="5"/>
        <v>1.1183243028645877</v>
      </c>
      <c r="N57">
        <f t="shared" si="6"/>
        <v>0.13749349973998959</v>
      </c>
      <c r="O57">
        <v>1252.54</v>
      </c>
    </row>
    <row r="58" spans="1:20" x14ac:dyDescent="0.25">
      <c r="A58" t="s">
        <v>18</v>
      </c>
      <c r="B58" s="8">
        <v>97</v>
      </c>
      <c r="C58" s="8">
        <v>3.6</v>
      </c>
      <c r="D58" s="8">
        <v>30</v>
      </c>
      <c r="E58" s="8">
        <v>158.5</v>
      </c>
      <c r="F58" s="10">
        <v>1.2915927099004005</v>
      </c>
      <c r="G58" s="10">
        <v>5.9834072900996</v>
      </c>
      <c r="H58" s="8">
        <v>0.2250000000000002</v>
      </c>
      <c r="I58" s="8">
        <v>167</v>
      </c>
      <c r="J58" s="8">
        <f t="shared" si="4"/>
        <v>7.5000000000000009</v>
      </c>
      <c r="K58">
        <v>0.109307</v>
      </c>
      <c r="L58">
        <v>0.13617699999999999</v>
      </c>
      <c r="M58">
        <f t="shared" si="5"/>
        <v>1.0944595175841338</v>
      </c>
      <c r="N58">
        <f t="shared" si="6"/>
        <v>0.14904021372605458</v>
      </c>
      <c r="O58">
        <v>1121.97</v>
      </c>
    </row>
    <row r="59" spans="1:20" x14ac:dyDescent="0.25">
      <c r="A59" t="s">
        <v>18</v>
      </c>
      <c r="B59" s="4">
        <v>95</v>
      </c>
      <c r="C59" s="4">
        <v>1.2</v>
      </c>
      <c r="D59" s="4">
        <v>30</v>
      </c>
      <c r="E59" s="4">
        <v>51.8</v>
      </c>
      <c r="F59" s="6">
        <v>1.2649619323766812</v>
      </c>
      <c r="G59" s="6">
        <v>5.8600380676233188</v>
      </c>
      <c r="H59" s="4">
        <v>0.37500000000000033</v>
      </c>
      <c r="I59" s="4">
        <v>168</v>
      </c>
      <c r="J59" s="4">
        <f t="shared" si="4"/>
        <v>7.5</v>
      </c>
      <c r="K59">
        <v>0.27775499999999997</v>
      </c>
      <c r="L59">
        <v>1.8238999999999998E-2</v>
      </c>
      <c r="M59">
        <f t="shared" si="5"/>
        <v>1.3418406027547987</v>
      </c>
      <c r="N59">
        <f t="shared" si="6"/>
        <v>2.447383075364477E-2</v>
      </c>
      <c r="O59">
        <v>2132.2199999999998</v>
      </c>
    </row>
    <row r="60" spans="1:20" x14ac:dyDescent="0.25">
      <c r="A60" t="s">
        <v>18</v>
      </c>
      <c r="B60" s="4">
        <v>95</v>
      </c>
      <c r="C60" s="4">
        <v>1.8</v>
      </c>
      <c r="D60" s="4">
        <v>30</v>
      </c>
      <c r="E60" s="4">
        <v>77.599999999999994</v>
      </c>
      <c r="F60" s="6">
        <v>1.2649619323766812</v>
      </c>
      <c r="G60" s="6">
        <v>5.8600380676233188</v>
      </c>
      <c r="H60" s="4">
        <v>0.37500000000000033</v>
      </c>
      <c r="I60" s="4">
        <v>169</v>
      </c>
      <c r="J60" s="4">
        <f t="shared" si="4"/>
        <v>7.5</v>
      </c>
      <c r="K60">
        <v>0.20358699999999999</v>
      </c>
      <c r="L60">
        <v>7.1416499999999994E-2</v>
      </c>
      <c r="M60">
        <f t="shared" si="5"/>
        <v>1.2203858127708496</v>
      </c>
      <c r="N60">
        <f t="shared" si="6"/>
        <v>8.7155683397749373E-2</v>
      </c>
      <c r="O60">
        <v>1715.55</v>
      </c>
    </row>
    <row r="61" spans="1:20" x14ac:dyDescent="0.25">
      <c r="A61" t="s">
        <v>18</v>
      </c>
      <c r="B61" s="4">
        <v>95</v>
      </c>
      <c r="C61" s="4">
        <v>2.4</v>
      </c>
      <c r="D61" s="4">
        <v>30</v>
      </c>
      <c r="E61" s="4">
        <v>103.5</v>
      </c>
      <c r="F61" s="6">
        <v>1.2649619323766812</v>
      </c>
      <c r="G61" s="6">
        <v>5.8600380676233188</v>
      </c>
      <c r="H61" s="4">
        <v>0.37500000000000033</v>
      </c>
      <c r="I61" s="4">
        <v>170</v>
      </c>
      <c r="J61" s="4">
        <f t="shared" si="4"/>
        <v>7.5</v>
      </c>
      <c r="K61">
        <v>0.15959599999999999</v>
      </c>
      <c r="L61">
        <v>0.10191600000000001</v>
      </c>
      <c r="M61">
        <f t="shared" si="5"/>
        <v>1.1582063553099127</v>
      </c>
      <c r="N61">
        <f t="shared" si="6"/>
        <v>0.11803975890776507</v>
      </c>
      <c r="O61">
        <v>1448.21</v>
      </c>
    </row>
    <row r="62" spans="1:20" x14ac:dyDescent="0.25">
      <c r="A62" t="s">
        <v>18</v>
      </c>
      <c r="B62" s="4">
        <v>95</v>
      </c>
      <c r="C62" s="4">
        <v>3</v>
      </c>
      <c r="D62" s="4">
        <v>30</v>
      </c>
      <c r="E62" s="4">
        <v>129.4</v>
      </c>
      <c r="F62" s="6">
        <v>1.2649619323766812</v>
      </c>
      <c r="G62" s="6">
        <v>5.8600380676233188</v>
      </c>
      <c r="H62" s="4">
        <v>0.37500000000000033</v>
      </c>
      <c r="I62" s="4">
        <v>171</v>
      </c>
      <c r="J62" s="4">
        <f t="shared" si="4"/>
        <v>7.5</v>
      </c>
      <c r="K62">
        <v>0.131164</v>
      </c>
      <c r="L62">
        <v>0.12134</v>
      </c>
      <c r="M62">
        <f t="shared" si="5"/>
        <v>1.1212823882417844</v>
      </c>
      <c r="N62">
        <f t="shared" si="6"/>
        <v>0.13605640498925811</v>
      </c>
      <c r="O62">
        <v>1265.82</v>
      </c>
    </row>
    <row r="63" spans="1:20" x14ac:dyDescent="0.25">
      <c r="A63" t="s">
        <v>18</v>
      </c>
      <c r="B63" s="4">
        <v>95</v>
      </c>
      <c r="C63" s="4">
        <v>3.6</v>
      </c>
      <c r="D63" s="4">
        <v>30</v>
      </c>
      <c r="E63" s="4">
        <v>155.30000000000001</v>
      </c>
      <c r="F63" s="6">
        <v>1.2649619323766812</v>
      </c>
      <c r="G63" s="6">
        <v>5.8600380676233188</v>
      </c>
      <c r="H63" s="4">
        <v>0.37500000000000033</v>
      </c>
      <c r="I63" s="4">
        <v>172</v>
      </c>
      <c r="J63" s="4">
        <f t="shared" si="4"/>
        <v>7.5</v>
      </c>
      <c r="K63">
        <v>0.111321</v>
      </c>
      <c r="L63">
        <v>0.13481000000000001</v>
      </c>
      <c r="M63">
        <f t="shared" si="5"/>
        <v>1.0968773000145884</v>
      </c>
      <c r="N63">
        <f t="shared" si="6"/>
        <v>0.14787002881496666</v>
      </c>
      <c r="O63">
        <v>1133.69</v>
      </c>
      <c r="P63" t="s">
        <v>15</v>
      </c>
    </row>
    <row r="64" spans="1:20" x14ac:dyDescent="0.25">
      <c r="A64" t="s">
        <v>18</v>
      </c>
      <c r="B64" s="8">
        <v>93</v>
      </c>
      <c r="C64" s="8">
        <v>1.2229432843770101</v>
      </c>
      <c r="D64" s="8">
        <v>30</v>
      </c>
      <c r="E64" s="8">
        <v>50.7</v>
      </c>
      <c r="F64" s="10">
        <v>1.2383311548529616</v>
      </c>
      <c r="G64" s="10">
        <v>5.7366688451470393</v>
      </c>
      <c r="H64" s="14">
        <v>0.40600000000000003</v>
      </c>
      <c r="I64" s="8">
        <v>173</v>
      </c>
      <c r="J64" s="10">
        <f>SUM(F64:G64)+0.406</f>
        <v>7.3810000000000011</v>
      </c>
      <c r="K64">
        <v>0.27874500000000002</v>
      </c>
      <c r="L64">
        <v>1.7529699999999999E-2</v>
      </c>
      <c r="M64">
        <f t="shared" si="5"/>
        <v>1.3436255046993302</v>
      </c>
      <c r="N64">
        <f t="shared" si="6"/>
        <v>2.3553352009727847E-2</v>
      </c>
      <c r="O64">
        <v>2136.5700000000002</v>
      </c>
      <c r="P64">
        <v>1.2229432843770101</v>
      </c>
      <c r="T64" t="s">
        <v>16</v>
      </c>
    </row>
    <row r="65" spans="1:20" x14ac:dyDescent="0.25">
      <c r="A65" t="s">
        <v>18</v>
      </c>
      <c r="B65" s="8">
        <v>93</v>
      </c>
      <c r="C65" s="8">
        <v>1.8332088680996601</v>
      </c>
      <c r="D65" s="8">
        <v>30</v>
      </c>
      <c r="E65" s="8">
        <v>76</v>
      </c>
      <c r="F65" s="10">
        <v>1.2383311548529616</v>
      </c>
      <c r="G65" s="10">
        <v>5.7366688451470393</v>
      </c>
      <c r="H65" s="14">
        <v>0.40600000000000003</v>
      </c>
      <c r="I65" s="8">
        <v>174</v>
      </c>
      <c r="J65" s="10">
        <f t="shared" ref="J65:J68" si="7">SUM(F65:G65)+0.406</f>
        <v>7.3810000000000011</v>
      </c>
      <c r="K65">
        <v>0.204348</v>
      </c>
      <c r="L65">
        <v>7.0882000000000001E-2</v>
      </c>
      <c r="M65">
        <f t="shared" si="5"/>
        <v>1.2215202552488726</v>
      </c>
      <c r="N65">
        <f t="shared" si="6"/>
        <v>8.6583798732550593E-2</v>
      </c>
      <c r="O65">
        <v>1719.22</v>
      </c>
      <c r="P65">
        <v>1.8332088680996601</v>
      </c>
      <c r="S65" s="14"/>
      <c r="T65" t="s">
        <v>17</v>
      </c>
    </row>
    <row r="66" spans="1:20" x14ac:dyDescent="0.25">
      <c r="A66" t="s">
        <v>18</v>
      </c>
      <c r="B66" s="8">
        <v>93</v>
      </c>
      <c r="C66" s="8">
        <v>2.4434744518223099</v>
      </c>
      <c r="D66" s="8">
        <v>30</v>
      </c>
      <c r="E66" s="8">
        <v>101.3</v>
      </c>
      <c r="F66" s="10">
        <v>1.2383311548529616</v>
      </c>
      <c r="G66" s="10">
        <v>5.7366688451470393</v>
      </c>
      <c r="H66" s="14">
        <v>0.40600000000000003</v>
      </c>
      <c r="I66" s="8">
        <v>175</v>
      </c>
      <c r="J66" s="10">
        <f t="shared" si="7"/>
        <v>7.3810000000000011</v>
      </c>
      <c r="K66">
        <v>0.16031500000000001</v>
      </c>
      <c r="L66">
        <v>0.101421</v>
      </c>
      <c r="M66">
        <f t="shared" si="5"/>
        <v>1.1591716559346692</v>
      </c>
      <c r="N66">
        <f t="shared" si="6"/>
        <v>0.11756434851655008</v>
      </c>
      <c r="O66">
        <v>1452.05</v>
      </c>
      <c r="P66">
        <v>2.4434744518223099</v>
      </c>
    </row>
    <row r="67" spans="1:20" x14ac:dyDescent="0.25">
      <c r="A67" t="s">
        <v>18</v>
      </c>
      <c r="B67" s="8">
        <v>93</v>
      </c>
      <c r="C67" s="8">
        <v>3.0561521524766699</v>
      </c>
      <c r="D67" s="8">
        <v>30</v>
      </c>
      <c r="E67" s="8">
        <v>126.7</v>
      </c>
      <c r="F67" s="10">
        <v>1.2383311548529616</v>
      </c>
      <c r="G67" s="10">
        <v>5.7366688451470393</v>
      </c>
      <c r="H67" s="14">
        <v>0.40600000000000003</v>
      </c>
      <c r="I67" s="8">
        <v>176</v>
      </c>
      <c r="J67" s="10">
        <f t="shared" si="7"/>
        <v>7.3810000000000011</v>
      </c>
      <c r="K67">
        <v>0.13172500000000001</v>
      </c>
      <c r="L67">
        <v>0.12095499999999999</v>
      </c>
      <c r="M67">
        <f t="shared" si="5"/>
        <v>1.12198816302488</v>
      </c>
      <c r="N67">
        <f t="shared" si="6"/>
        <v>0.13571007825867434</v>
      </c>
      <c r="O67">
        <v>1268.93</v>
      </c>
      <c r="P67">
        <v>3.0561521524766699</v>
      </c>
    </row>
    <row r="68" spans="1:20" x14ac:dyDescent="0.25">
      <c r="A68" t="s">
        <v>18</v>
      </c>
      <c r="B68" s="8">
        <v>93</v>
      </c>
      <c r="C68" s="8">
        <v>3.66641773619931</v>
      </c>
      <c r="D68" s="8">
        <v>30</v>
      </c>
      <c r="E68" s="8">
        <v>152</v>
      </c>
      <c r="F68" s="10">
        <v>1.2383311548529616</v>
      </c>
      <c r="G68" s="10">
        <v>5.7366688451470393</v>
      </c>
      <c r="H68" s="14">
        <v>0.40600000000000003</v>
      </c>
      <c r="I68" s="8">
        <v>177</v>
      </c>
      <c r="J68" s="10">
        <f t="shared" si="7"/>
        <v>7.3810000000000011</v>
      </c>
      <c r="K68">
        <v>0.111846</v>
      </c>
      <c r="L68">
        <v>0.13445199999999999</v>
      </c>
      <c r="M68">
        <f t="shared" si="5"/>
        <v>1.0975093123665154</v>
      </c>
      <c r="N68">
        <f t="shared" si="6"/>
        <v>0.14756232206630271</v>
      </c>
      <c r="O68">
        <v>1136.74</v>
      </c>
      <c r="P68">
        <v>3.66641773619931</v>
      </c>
    </row>
    <row r="69" spans="1:20" x14ac:dyDescent="0.25">
      <c r="A69" t="s">
        <v>14</v>
      </c>
      <c r="B69" s="4">
        <v>99</v>
      </c>
      <c r="C69" s="4">
        <v>1.5</v>
      </c>
      <c r="D69" s="4">
        <v>20</v>
      </c>
      <c r="E69" s="5">
        <v>62.919815145042747</v>
      </c>
      <c r="F69" s="6">
        <v>1.2303419215958455</v>
      </c>
      <c r="G69" s="6">
        <v>5.6996580784041546</v>
      </c>
      <c r="H69" s="7">
        <v>7.0000000000000062E-2</v>
      </c>
      <c r="I69" s="12">
        <v>178</v>
      </c>
      <c r="J69" s="5">
        <f>SUM(F69:H69)</f>
        <v>7</v>
      </c>
      <c r="K69">
        <v>0.22800100000000001</v>
      </c>
      <c r="L69">
        <v>5.4098199999999999E-2</v>
      </c>
      <c r="M69">
        <f t="shared" ref="M69:M80" si="8">1/(1-(K69-0.023))</f>
        <v>1.2578632174380093</v>
      </c>
      <c r="N69">
        <f>M69*L69</f>
        <v>6.8048135909604915E-2</v>
      </c>
      <c r="O69">
        <v>1863.82</v>
      </c>
    </row>
    <row r="70" spans="1:20" x14ac:dyDescent="0.25">
      <c r="A70" t="s">
        <v>14</v>
      </c>
      <c r="B70" s="4">
        <v>99</v>
      </c>
      <c r="C70" s="4">
        <v>2</v>
      </c>
      <c r="D70" s="4">
        <v>20</v>
      </c>
      <c r="E70" s="5">
        <v>83.893086860056982</v>
      </c>
      <c r="F70" s="6">
        <v>1.2303419215958455</v>
      </c>
      <c r="G70" s="6">
        <v>5.6996580784041546</v>
      </c>
      <c r="H70" s="7">
        <v>7.0000000000000062E-2</v>
      </c>
      <c r="I70" s="12">
        <v>179</v>
      </c>
      <c r="J70" s="5">
        <f t="shared" ref="J70:J80" si="9">SUM(F70:H70)</f>
        <v>7</v>
      </c>
      <c r="K70">
        <v>0.180033</v>
      </c>
      <c r="L70">
        <v>8.7804900000000005E-2</v>
      </c>
      <c r="M70">
        <f t="shared" si="8"/>
        <v>1.1862860586476101</v>
      </c>
      <c r="N70">
        <f t="shared" ref="N70:N80" si="10">M70*L70</f>
        <v>0.10416172875094754</v>
      </c>
      <c r="O70">
        <v>1580.34</v>
      </c>
    </row>
    <row r="71" spans="1:20" x14ac:dyDescent="0.25">
      <c r="A71" t="s">
        <v>14</v>
      </c>
      <c r="B71" s="4">
        <v>99</v>
      </c>
      <c r="C71" s="4">
        <v>2.2999999999999998</v>
      </c>
      <c r="D71" s="4">
        <v>20</v>
      </c>
      <c r="E71" s="5">
        <v>96.5</v>
      </c>
      <c r="F71" s="6">
        <v>1.2303419215958455</v>
      </c>
      <c r="G71" s="6">
        <v>5.6996580784041546</v>
      </c>
      <c r="H71" s="7">
        <v>7.0000000000000062E-2</v>
      </c>
      <c r="I71" s="12">
        <v>180</v>
      </c>
      <c r="J71" s="5">
        <f t="shared" si="9"/>
        <v>7</v>
      </c>
      <c r="K71">
        <v>0.159692</v>
      </c>
      <c r="L71">
        <v>0.101836</v>
      </c>
      <c r="M71">
        <f t="shared" si="8"/>
        <v>1.1583351480583988</v>
      </c>
      <c r="N71">
        <f t="shared" si="10"/>
        <v>0.11796021813767509</v>
      </c>
      <c r="O71">
        <v>1454.08</v>
      </c>
    </row>
    <row r="72" spans="1:20" x14ac:dyDescent="0.25">
      <c r="A72" t="s">
        <v>14</v>
      </c>
      <c r="B72" s="8">
        <v>98</v>
      </c>
      <c r="C72" s="8">
        <v>1.5</v>
      </c>
      <c r="D72" s="8">
        <v>20</v>
      </c>
      <c r="E72" s="9">
        <v>62.284261456708954</v>
      </c>
      <c r="F72" s="10">
        <v>1.2179142254181097</v>
      </c>
      <c r="G72" s="10">
        <v>5.64208577458189</v>
      </c>
      <c r="H72" s="11">
        <v>0.14000000000000012</v>
      </c>
      <c r="I72" s="15">
        <v>181</v>
      </c>
      <c r="J72" s="9">
        <f t="shared" si="9"/>
        <v>7</v>
      </c>
      <c r="K72">
        <v>0.22992799999999999</v>
      </c>
      <c r="L72">
        <v>5.2743900000000003E-2</v>
      </c>
      <c r="M72">
        <f t="shared" si="8"/>
        <v>1.2609195634192103</v>
      </c>
      <c r="N72">
        <f t="shared" si="10"/>
        <v>6.6505815361026496E-2</v>
      </c>
      <c r="O72">
        <v>1873.07</v>
      </c>
    </row>
    <row r="73" spans="1:20" x14ac:dyDescent="0.25">
      <c r="A73" t="s">
        <v>14</v>
      </c>
      <c r="B73" s="8">
        <v>98</v>
      </c>
      <c r="C73" s="8">
        <v>2</v>
      </c>
      <c r="D73" s="8">
        <v>20</v>
      </c>
      <c r="E73" s="9">
        <v>83.045681942278605</v>
      </c>
      <c r="F73" s="10">
        <v>1.2179142254181097</v>
      </c>
      <c r="G73" s="10">
        <v>5.64208577458189</v>
      </c>
      <c r="H73" s="11">
        <v>0.14000000000000012</v>
      </c>
      <c r="I73" s="15">
        <v>182</v>
      </c>
      <c r="J73" s="9">
        <f t="shared" si="9"/>
        <v>7</v>
      </c>
      <c r="K73">
        <v>0.18163000000000001</v>
      </c>
      <c r="L73">
        <v>8.6707800000000002E-2</v>
      </c>
      <c r="M73">
        <f t="shared" si="8"/>
        <v>1.1885377420159977</v>
      </c>
      <c r="N73">
        <f t="shared" si="10"/>
        <v>0.10305549282717473</v>
      </c>
      <c r="O73">
        <v>1588.64</v>
      </c>
    </row>
    <row r="74" spans="1:20" x14ac:dyDescent="0.25">
      <c r="A74" t="s">
        <v>14</v>
      </c>
      <c r="B74" s="8">
        <v>98</v>
      </c>
      <c r="C74" s="8">
        <v>2.35</v>
      </c>
      <c r="D74" s="8">
        <v>20</v>
      </c>
      <c r="E74" s="9">
        <v>97.6</v>
      </c>
      <c r="F74" s="10">
        <v>1.2179142254181097</v>
      </c>
      <c r="G74" s="10">
        <v>5.64208577458189</v>
      </c>
      <c r="H74" s="11">
        <v>0.14000000000000012</v>
      </c>
      <c r="I74" s="15">
        <v>183</v>
      </c>
      <c r="J74" s="9">
        <f t="shared" si="9"/>
        <v>7</v>
      </c>
      <c r="K74">
        <v>0.15818299999999999</v>
      </c>
      <c r="L74">
        <v>0.102879</v>
      </c>
      <c r="M74">
        <f t="shared" si="8"/>
        <v>1.1563139947526471</v>
      </c>
      <c r="N74">
        <f t="shared" si="10"/>
        <v>0.11896042746615758</v>
      </c>
      <c r="O74">
        <v>1443.25</v>
      </c>
    </row>
    <row r="75" spans="1:20" x14ac:dyDescent="0.25">
      <c r="A75" t="s">
        <v>14</v>
      </c>
      <c r="B75" s="4">
        <v>97</v>
      </c>
      <c r="C75" s="4">
        <v>1.5</v>
      </c>
      <c r="D75" s="4">
        <v>20</v>
      </c>
      <c r="E75" s="5">
        <v>61.648707768375203</v>
      </c>
      <c r="F75" s="6">
        <v>1.2054865292403738</v>
      </c>
      <c r="G75" s="6">
        <v>5.5845134707596253</v>
      </c>
      <c r="H75" s="7">
        <v>0.21</v>
      </c>
      <c r="I75" s="12">
        <v>184</v>
      </c>
      <c r="J75" s="5">
        <f t="shared" si="9"/>
        <v>6.9999999999999991</v>
      </c>
      <c r="K75">
        <v>0.23169100000000001</v>
      </c>
      <c r="L75">
        <v>5.1490099999999997E-2</v>
      </c>
      <c r="M75">
        <f t="shared" si="8"/>
        <v>1.2637288341216895</v>
      </c>
      <c r="N75">
        <f t="shared" si="10"/>
        <v>6.5069524041809199E-2</v>
      </c>
      <c r="O75">
        <v>1881.34</v>
      </c>
    </row>
    <row r="76" spans="1:20" x14ac:dyDescent="0.25">
      <c r="A76" t="s">
        <v>14</v>
      </c>
      <c r="B76" s="4">
        <v>97</v>
      </c>
      <c r="C76" s="4">
        <v>2</v>
      </c>
      <c r="D76" s="4">
        <v>20</v>
      </c>
      <c r="E76" s="5">
        <v>82.198277024500271</v>
      </c>
      <c r="F76" s="6">
        <v>1.2054865292403738</v>
      </c>
      <c r="G76" s="6">
        <v>5.5845134707596253</v>
      </c>
      <c r="H76" s="7">
        <v>0.21</v>
      </c>
      <c r="I76" s="12">
        <v>185</v>
      </c>
      <c r="J76" s="5">
        <f t="shared" si="9"/>
        <v>6.9999999999999991</v>
      </c>
      <c r="K76">
        <v>0.183138</v>
      </c>
      <c r="L76">
        <v>8.5659700000000005E-2</v>
      </c>
      <c r="M76">
        <f t="shared" si="8"/>
        <v>1.190671800843472</v>
      </c>
      <c r="N76">
        <f t="shared" si="10"/>
        <v>0.10199258925871156</v>
      </c>
      <c r="O76">
        <v>1596.35</v>
      </c>
    </row>
    <row r="77" spans="1:20" x14ac:dyDescent="0.25">
      <c r="A77" t="s">
        <v>14</v>
      </c>
      <c r="B77" s="4">
        <v>97</v>
      </c>
      <c r="C77" s="4">
        <v>2.35</v>
      </c>
      <c r="D77" s="4">
        <v>20</v>
      </c>
      <c r="E77" s="5">
        <v>96.6</v>
      </c>
      <c r="F77" s="6">
        <v>1.2054865292403738</v>
      </c>
      <c r="G77" s="6">
        <v>5.5845134707596253</v>
      </c>
      <c r="H77" s="7">
        <v>0.21</v>
      </c>
      <c r="I77" s="12">
        <v>186</v>
      </c>
      <c r="J77" s="5">
        <f t="shared" si="9"/>
        <v>6.9999999999999991</v>
      </c>
      <c r="K77">
        <v>0.15953300000000001</v>
      </c>
      <c r="L77">
        <v>0.101949</v>
      </c>
      <c r="M77">
        <f t="shared" si="8"/>
        <v>1.1581218506323925</v>
      </c>
      <c r="N77">
        <f t="shared" si="10"/>
        <v>0.11806936455012178</v>
      </c>
      <c r="O77">
        <v>1450.44</v>
      </c>
    </row>
    <row r="78" spans="1:20" x14ac:dyDescent="0.25">
      <c r="A78" t="s">
        <v>14</v>
      </c>
      <c r="B78" s="8">
        <v>99</v>
      </c>
      <c r="C78" s="8">
        <v>1.2</v>
      </c>
      <c r="D78" s="8">
        <v>25</v>
      </c>
      <c r="E78" s="9">
        <v>62.9</v>
      </c>
      <c r="F78" s="10">
        <v>1.537927401994807</v>
      </c>
      <c r="G78" s="10">
        <v>7.1245725980051926</v>
      </c>
      <c r="H78" s="11">
        <v>8.7500000000000078E-2</v>
      </c>
      <c r="I78" s="15">
        <v>187</v>
      </c>
      <c r="J78" s="9">
        <f t="shared" si="9"/>
        <v>8.75</v>
      </c>
      <c r="K78">
        <v>0.27000600000000002</v>
      </c>
      <c r="L78">
        <v>2.3756200000000002E-2</v>
      </c>
      <c r="M78">
        <f t="shared" si="8"/>
        <v>1.3280318302669079</v>
      </c>
      <c r="N78">
        <f t="shared" si="10"/>
        <v>3.1548989766186718E-2</v>
      </c>
      <c r="O78">
        <v>2098.0700000000002</v>
      </c>
    </row>
    <row r="79" spans="1:20" x14ac:dyDescent="0.25">
      <c r="A79" t="s">
        <v>14</v>
      </c>
      <c r="B79" s="8">
        <v>99</v>
      </c>
      <c r="C79" s="8">
        <v>1.5</v>
      </c>
      <c r="D79" s="8">
        <v>25</v>
      </c>
      <c r="E79" s="9">
        <v>78.599999999999994</v>
      </c>
      <c r="F79" s="10">
        <v>1.537927401994807</v>
      </c>
      <c r="G79" s="10">
        <v>7.1245725980051926</v>
      </c>
      <c r="H79" s="11">
        <v>8.7500000000000078E-2</v>
      </c>
      <c r="I79" s="15">
        <v>188</v>
      </c>
      <c r="J79" s="9">
        <f t="shared" si="9"/>
        <v>8.75</v>
      </c>
      <c r="K79">
        <v>0.22816900000000001</v>
      </c>
      <c r="L79">
        <v>5.3983400000000001E-2</v>
      </c>
      <c r="M79">
        <f t="shared" si="8"/>
        <v>1.2581290865605395</v>
      </c>
      <c r="N79">
        <f t="shared" si="10"/>
        <v>6.7918085731432223E-2</v>
      </c>
      <c r="O79">
        <v>1864.78</v>
      </c>
    </row>
    <row r="80" spans="1:20" x14ac:dyDescent="0.25">
      <c r="A80" t="s">
        <v>14</v>
      </c>
      <c r="B80" s="8">
        <v>99</v>
      </c>
      <c r="C80" s="8">
        <v>1.85</v>
      </c>
      <c r="D80" s="8">
        <v>25</v>
      </c>
      <c r="E80" s="9">
        <v>97</v>
      </c>
      <c r="F80" s="10">
        <v>1.537927401994807</v>
      </c>
      <c r="G80" s="10">
        <v>7.1245725980051926</v>
      </c>
      <c r="H80" s="11">
        <v>8.7500000000000078E-2</v>
      </c>
      <c r="I80" s="15">
        <v>189</v>
      </c>
      <c r="J80" s="9">
        <f t="shared" si="9"/>
        <v>8.75</v>
      </c>
      <c r="K80">
        <v>0.19226499999999999</v>
      </c>
      <c r="L80">
        <v>7.9305500000000001E-2</v>
      </c>
      <c r="M80">
        <f t="shared" si="8"/>
        <v>1.2037533027981246</v>
      </c>
      <c r="N80">
        <f t="shared" si="10"/>
        <v>9.5464257555056678E-2</v>
      </c>
      <c r="O80">
        <v>1654.47</v>
      </c>
    </row>
    <row r="87" spans="2:15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</sheetData>
  <autoFilter ref="A1:D80" xr:uid="{27F2170E-FBA0-4157-89F2-C82942E3964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6E30-F642-4E3E-AE52-759F3E0265F5}">
  <sheetPr filterMode="1"/>
  <dimension ref="A1:P56"/>
  <sheetViews>
    <sheetView workbookViewId="0">
      <selection activeCell="G66" sqref="G66"/>
    </sheetView>
  </sheetViews>
  <sheetFormatPr defaultRowHeight="15" x14ac:dyDescent="0.25"/>
  <cols>
    <col min="11" max="11" width="12" bestFit="1" customWidth="1"/>
  </cols>
  <sheetData>
    <row r="1" spans="1:16" ht="45" x14ac:dyDescent="0.2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21</v>
      </c>
      <c r="L1" s="3" t="s">
        <v>9</v>
      </c>
      <c r="M1" s="3" t="s">
        <v>22</v>
      </c>
      <c r="N1" s="3" t="s">
        <v>11</v>
      </c>
      <c r="O1" s="3" t="s">
        <v>12</v>
      </c>
      <c r="P1" s="3" t="s">
        <v>13</v>
      </c>
    </row>
    <row r="2" spans="1:16" x14ac:dyDescent="0.25">
      <c r="A2" t="s">
        <v>14</v>
      </c>
      <c r="B2" s="4">
        <v>99</v>
      </c>
      <c r="C2" s="4">
        <v>1.85</v>
      </c>
      <c r="D2" s="4">
        <v>25</v>
      </c>
      <c r="E2" s="5">
        <v>97</v>
      </c>
      <c r="F2" s="6">
        <v>1.537927401994807</v>
      </c>
      <c r="G2" s="6">
        <v>7.1245725980051926</v>
      </c>
      <c r="H2" s="4">
        <v>8.7500000000000078E-2</v>
      </c>
      <c r="I2" s="4">
        <v>135</v>
      </c>
      <c r="J2" s="6">
        <f>SUM(F2:H2)</f>
        <v>8.75</v>
      </c>
      <c r="K2" s="16">
        <v>560821.26719692338</v>
      </c>
      <c r="L2">
        <v>0.19242999999999999</v>
      </c>
      <c r="M2">
        <v>8.0011600000000002E-2</v>
      </c>
      <c r="N2">
        <f>1/(1-(L2-0.023))</f>
        <v>1.2039924389274834</v>
      </c>
      <c r="O2">
        <f>N2*M2</f>
        <v>9.6333361426490238E-2</v>
      </c>
      <c r="P2">
        <v>1260.03</v>
      </c>
    </row>
    <row r="3" spans="1:16" x14ac:dyDescent="0.25">
      <c r="A3" t="s">
        <v>14</v>
      </c>
      <c r="B3" s="8">
        <v>98</v>
      </c>
      <c r="C3" s="8">
        <v>1.2</v>
      </c>
      <c r="D3" s="8">
        <v>25</v>
      </c>
      <c r="E3" s="9">
        <v>62.3</v>
      </c>
      <c r="F3" s="10">
        <v>1.522392781772637</v>
      </c>
      <c r="G3" s="10">
        <v>7.0526072182273625</v>
      </c>
      <c r="H3" s="11">
        <v>0.17500000000000016</v>
      </c>
      <c r="I3" s="8">
        <v>136</v>
      </c>
      <c r="J3" s="8">
        <f t="shared" ref="J3:J39" si="0">SUM(F3:H3)</f>
        <v>8.75</v>
      </c>
      <c r="K3">
        <v>858706.32982189325</v>
      </c>
      <c r="L3">
        <v>0.274949</v>
      </c>
      <c r="M3">
        <v>2.40112E-2</v>
      </c>
      <c r="N3">
        <f t="shared" ref="N3:N44" si="1">1/(1-(L3-0.023))</f>
        <v>1.336807249773077</v>
      </c>
      <c r="O3">
        <f t="shared" ref="O3:O44" si="2">N3*M3</f>
        <v>3.2098346235751307E-2</v>
      </c>
      <c r="P3">
        <v>1586.38</v>
      </c>
    </row>
    <row r="4" spans="1:16" x14ac:dyDescent="0.25">
      <c r="A4" t="s">
        <v>14</v>
      </c>
      <c r="B4" s="8">
        <v>98</v>
      </c>
      <c r="C4" s="8">
        <v>1.5</v>
      </c>
      <c r="D4" s="8">
        <v>25</v>
      </c>
      <c r="E4" s="9">
        <v>77.900000000000006</v>
      </c>
      <c r="F4" s="10">
        <v>1.522392781772637</v>
      </c>
      <c r="G4" s="10">
        <v>7.0526072182273625</v>
      </c>
      <c r="H4" s="11">
        <v>0.17500000000000016</v>
      </c>
      <c r="I4" s="8">
        <v>137</v>
      </c>
      <c r="J4" s="8">
        <f t="shared" si="0"/>
        <v>8.75</v>
      </c>
      <c r="K4">
        <v>724060.537559052</v>
      </c>
      <c r="L4">
        <v>0.23053299999999999</v>
      </c>
      <c r="M4">
        <v>5.41962E-2</v>
      </c>
      <c r="N4">
        <f t="shared" si="1"/>
        <v>1.2618821982492645</v>
      </c>
      <c r="O4">
        <f t="shared" si="2"/>
        <v>6.8389219992756795E-2</v>
      </c>
      <c r="P4">
        <v>1393.76</v>
      </c>
    </row>
    <row r="5" spans="1:16" x14ac:dyDescent="0.25">
      <c r="A5" t="s">
        <v>14</v>
      </c>
      <c r="B5" s="8">
        <v>98</v>
      </c>
      <c r="C5" s="8">
        <v>1.85</v>
      </c>
      <c r="D5" s="8">
        <v>25</v>
      </c>
      <c r="E5" s="9">
        <v>96</v>
      </c>
      <c r="F5" s="10">
        <v>1.522392781772637</v>
      </c>
      <c r="G5" s="10">
        <v>7.0526072182273625</v>
      </c>
      <c r="H5" s="11">
        <v>0.17500000000000016</v>
      </c>
      <c r="I5" s="8">
        <v>138</v>
      </c>
      <c r="J5" s="8">
        <f t="shared" si="0"/>
        <v>8.75</v>
      </c>
      <c r="K5">
        <v>577175.09637707379</v>
      </c>
      <c r="L5">
        <v>0.19411100000000001</v>
      </c>
      <c r="M5">
        <v>7.8879500000000005E-2</v>
      </c>
      <c r="N5">
        <f t="shared" si="1"/>
        <v>1.2064341546334914</v>
      </c>
      <c r="O5">
        <f t="shared" si="2"/>
        <v>9.5162922900412492E-2</v>
      </c>
      <c r="P5">
        <v>1257.75</v>
      </c>
    </row>
    <row r="6" spans="1:16" x14ac:dyDescent="0.25">
      <c r="A6" t="s">
        <v>14</v>
      </c>
      <c r="B6" s="4">
        <v>97</v>
      </c>
      <c r="C6" s="4">
        <v>1.2</v>
      </c>
      <c r="D6" s="4">
        <v>25</v>
      </c>
      <c r="E6" s="5">
        <v>61.7</v>
      </c>
      <c r="F6" s="6">
        <v>1.5068581615504673</v>
      </c>
      <c r="G6" s="6">
        <v>6.9806418384495323</v>
      </c>
      <c r="H6" s="4">
        <v>0.26250000000000023</v>
      </c>
      <c r="I6" s="4">
        <v>139</v>
      </c>
      <c r="J6" s="4">
        <f t="shared" si="0"/>
        <v>8.75</v>
      </c>
      <c r="K6">
        <v>952394.52818866808</v>
      </c>
      <c r="L6">
        <v>0.27704099999999998</v>
      </c>
      <c r="M6">
        <v>2.2700100000000001E-2</v>
      </c>
      <c r="N6">
        <f t="shared" si="1"/>
        <v>1.3405562504105453</v>
      </c>
      <c r="O6">
        <f t="shared" si="2"/>
        <v>3.0430760939944419E-2</v>
      </c>
      <c r="P6">
        <v>1536.22</v>
      </c>
    </row>
    <row r="7" spans="1:16" x14ac:dyDescent="0.25">
      <c r="A7" t="s">
        <v>14</v>
      </c>
      <c r="B7" s="4">
        <v>97</v>
      </c>
      <c r="C7" s="4">
        <v>1.5</v>
      </c>
      <c r="D7" s="4">
        <v>25</v>
      </c>
      <c r="E7" s="5">
        <v>77.099999999999994</v>
      </c>
      <c r="F7" s="6">
        <v>1.5068581615504673</v>
      </c>
      <c r="G7" s="6">
        <v>6.9806418384495323</v>
      </c>
      <c r="H7" s="4">
        <v>0.26250000000000023</v>
      </c>
      <c r="I7" s="4">
        <v>140</v>
      </c>
      <c r="J7" s="4">
        <f t="shared" si="0"/>
        <v>8.75</v>
      </c>
      <c r="K7">
        <v>743676.7252029943</v>
      </c>
      <c r="L7">
        <v>0.232463</v>
      </c>
      <c r="M7">
        <v>5.2899399999999999E-2</v>
      </c>
      <c r="N7">
        <f t="shared" si="1"/>
        <v>1.2649629302613286</v>
      </c>
      <c r="O7">
        <f t="shared" si="2"/>
        <v>6.6915780033066127E-2</v>
      </c>
      <c r="P7">
        <v>1390.83</v>
      </c>
    </row>
    <row r="8" spans="1:16" x14ac:dyDescent="0.25">
      <c r="A8" t="s">
        <v>14</v>
      </c>
      <c r="B8" s="4">
        <v>97</v>
      </c>
      <c r="C8" s="4">
        <v>1.85</v>
      </c>
      <c r="D8" s="4">
        <v>25</v>
      </c>
      <c r="E8" s="5">
        <v>95</v>
      </c>
      <c r="F8" s="6">
        <v>1.5068581615504673</v>
      </c>
      <c r="G8" s="6">
        <v>6.9806418384495323</v>
      </c>
      <c r="H8" s="4">
        <v>0.26250000000000023</v>
      </c>
      <c r="I8" s="4">
        <v>141</v>
      </c>
      <c r="J8" s="4">
        <f t="shared" si="0"/>
        <v>8.75</v>
      </c>
      <c r="K8">
        <v>601662.88405823859</v>
      </c>
      <c r="L8">
        <v>0.195821</v>
      </c>
      <c r="M8">
        <v>7.7730900000000006E-2</v>
      </c>
      <c r="N8">
        <f t="shared" si="1"/>
        <v>1.2089281763681139</v>
      </c>
      <c r="O8">
        <f t="shared" si="2"/>
        <v>9.3971075184452232E-2</v>
      </c>
      <c r="P8">
        <v>1249.74</v>
      </c>
    </row>
    <row r="9" spans="1:16" x14ac:dyDescent="0.25">
      <c r="A9" t="s">
        <v>14</v>
      </c>
      <c r="B9" s="8">
        <v>99</v>
      </c>
      <c r="C9" s="8">
        <v>1.2</v>
      </c>
      <c r="D9" s="8">
        <v>30</v>
      </c>
      <c r="E9" s="9">
        <v>75.5</v>
      </c>
      <c r="F9" s="10">
        <v>1.8455128823937685</v>
      </c>
      <c r="G9" s="10">
        <v>8.5494871176062333</v>
      </c>
      <c r="H9" s="11">
        <v>0.10500000000000009</v>
      </c>
      <c r="I9" s="8">
        <v>142</v>
      </c>
      <c r="J9" s="8">
        <f t="shared" si="0"/>
        <v>10.500000000000002</v>
      </c>
      <c r="K9">
        <v>977028.5625965019</v>
      </c>
      <c r="L9">
        <v>0.27291900000000002</v>
      </c>
      <c r="M9">
        <v>2.5526400000000001E-2</v>
      </c>
      <c r="N9">
        <f t="shared" si="1"/>
        <v>1.3331893488836539</v>
      </c>
      <c r="O9">
        <f t="shared" si="2"/>
        <v>3.4031524595343705E-2</v>
      </c>
      <c r="P9">
        <v>1498.15</v>
      </c>
    </row>
    <row r="10" spans="1:16" x14ac:dyDescent="0.25">
      <c r="A10" t="s">
        <v>14</v>
      </c>
      <c r="B10" s="8">
        <v>99</v>
      </c>
      <c r="C10" s="8">
        <v>1.5</v>
      </c>
      <c r="D10" s="8">
        <v>30</v>
      </c>
      <c r="E10" s="9">
        <v>94.4</v>
      </c>
      <c r="F10" s="10">
        <v>1.8455128823937685</v>
      </c>
      <c r="G10" s="10">
        <v>8.5494871176062333</v>
      </c>
      <c r="H10" s="11">
        <v>0.10500000000000009</v>
      </c>
      <c r="I10" s="8">
        <v>143</v>
      </c>
      <c r="J10" s="8">
        <f t="shared" si="0"/>
        <v>10.500000000000002</v>
      </c>
      <c r="K10">
        <v>812240.77007426089</v>
      </c>
      <c r="L10">
        <v>0.22872400000000001</v>
      </c>
      <c r="M10">
        <v>5.5486099999999997E-2</v>
      </c>
      <c r="N10">
        <f t="shared" si="1"/>
        <v>1.2590082036974553</v>
      </c>
      <c r="O10">
        <f t="shared" si="2"/>
        <v>6.985745509117737E-2</v>
      </c>
      <c r="P10">
        <v>1322.29</v>
      </c>
    </row>
    <row r="11" spans="1:16" x14ac:dyDescent="0.25">
      <c r="A11" t="s">
        <v>14</v>
      </c>
      <c r="B11" s="4">
        <v>98</v>
      </c>
      <c r="C11" s="4">
        <v>1.2</v>
      </c>
      <c r="D11" s="4">
        <v>30</v>
      </c>
      <c r="E11" s="5">
        <v>74.7</v>
      </c>
      <c r="F11" s="6">
        <v>1.8268713381271644</v>
      </c>
      <c r="G11" s="6">
        <v>8.463128661872835</v>
      </c>
      <c r="H11" s="7">
        <v>0.21000000000000019</v>
      </c>
      <c r="I11" s="4">
        <v>144</v>
      </c>
      <c r="J11" s="4">
        <f t="shared" si="0"/>
        <v>10.5</v>
      </c>
      <c r="K11">
        <v>959985.90329897811</v>
      </c>
      <c r="L11">
        <v>0.27516200000000002</v>
      </c>
      <c r="M11">
        <v>2.3985200000000002E-2</v>
      </c>
      <c r="N11">
        <f t="shared" si="1"/>
        <v>1.3371880006097576</v>
      </c>
      <c r="O11">
        <f t="shared" si="2"/>
        <v>3.207272163222516E-2</v>
      </c>
      <c r="P11">
        <v>1521.5</v>
      </c>
    </row>
    <row r="12" spans="1:16" x14ac:dyDescent="0.25">
      <c r="A12" t="s">
        <v>14</v>
      </c>
      <c r="B12" s="4">
        <v>98</v>
      </c>
      <c r="C12" s="4">
        <v>1.5</v>
      </c>
      <c r="D12" s="4">
        <v>30</v>
      </c>
      <c r="E12" s="5">
        <v>93.4</v>
      </c>
      <c r="F12" s="6">
        <v>1.8268713381271644</v>
      </c>
      <c r="G12" s="6">
        <v>8.463128661872835</v>
      </c>
      <c r="H12" s="7">
        <v>0.21000000000000019</v>
      </c>
      <c r="I12" s="4">
        <v>145</v>
      </c>
      <c r="J12" s="4">
        <f t="shared" si="0"/>
        <v>10.5</v>
      </c>
      <c r="K12">
        <v>793814.87836984603</v>
      </c>
      <c r="L12">
        <v>0.23069999999999999</v>
      </c>
      <c r="M12">
        <v>5.4133199999999999E-2</v>
      </c>
      <c r="N12">
        <f t="shared" si="1"/>
        <v>1.2621481761958855</v>
      </c>
      <c r="O12">
        <f t="shared" si="2"/>
        <v>6.8324119651647114E-2</v>
      </c>
      <c r="P12">
        <v>1346.36</v>
      </c>
    </row>
    <row r="13" spans="1:16" x14ac:dyDescent="0.25">
      <c r="A13" t="s">
        <v>14</v>
      </c>
      <c r="B13" s="8">
        <v>97</v>
      </c>
      <c r="C13" s="8">
        <v>1.2</v>
      </c>
      <c r="D13" s="8">
        <v>30</v>
      </c>
      <c r="E13" s="9">
        <v>74</v>
      </c>
      <c r="F13" s="10">
        <v>1.8082297938605607</v>
      </c>
      <c r="G13" s="10">
        <v>8.3767702061394385</v>
      </c>
      <c r="H13" s="11">
        <v>0.31500000000000028</v>
      </c>
      <c r="I13" s="8">
        <v>146</v>
      </c>
      <c r="J13" s="8">
        <f t="shared" si="0"/>
        <v>10.499999999999998</v>
      </c>
      <c r="K13">
        <v>927372.9382081955</v>
      </c>
      <c r="L13">
        <v>0.277146</v>
      </c>
      <c r="M13">
        <v>2.2601E-2</v>
      </c>
      <c r="N13">
        <f t="shared" si="1"/>
        <v>1.3407449715359843</v>
      </c>
      <c r="O13">
        <f t="shared" si="2"/>
        <v>3.0302177101684778E-2</v>
      </c>
      <c r="P13">
        <v>1553.24</v>
      </c>
    </row>
    <row r="14" spans="1:16" x14ac:dyDescent="0.25">
      <c r="A14" t="s">
        <v>14</v>
      </c>
      <c r="B14" s="8">
        <v>97</v>
      </c>
      <c r="C14" s="8">
        <v>1.5</v>
      </c>
      <c r="D14" s="8">
        <v>30</v>
      </c>
      <c r="E14" s="9">
        <v>92.5</v>
      </c>
      <c r="F14" s="10">
        <v>1.8082297938605607</v>
      </c>
      <c r="G14" s="10">
        <v>8.3767702061394385</v>
      </c>
      <c r="H14" s="11">
        <v>0.31500000000000028</v>
      </c>
      <c r="I14" s="8">
        <v>147</v>
      </c>
      <c r="J14" s="8">
        <f t="shared" si="0"/>
        <v>10.499999999999998</v>
      </c>
      <c r="K14">
        <v>849919.79373903933</v>
      </c>
      <c r="L14">
        <v>0.232513</v>
      </c>
      <c r="M14">
        <v>5.2935500000000003E-2</v>
      </c>
      <c r="N14">
        <f t="shared" si="1"/>
        <v>1.2650429418826623</v>
      </c>
      <c r="O14">
        <f t="shared" si="2"/>
        <v>6.6965680650029669E-2</v>
      </c>
      <c r="P14">
        <v>1317.21</v>
      </c>
    </row>
    <row r="15" spans="1:16" hidden="1" x14ac:dyDescent="0.25">
      <c r="A15" t="s">
        <v>18</v>
      </c>
      <c r="B15" s="4">
        <v>97</v>
      </c>
      <c r="C15" s="4">
        <v>1.2</v>
      </c>
      <c r="D15" s="4">
        <v>20</v>
      </c>
      <c r="E15" s="5">
        <v>35.227833010500106</v>
      </c>
      <c r="F15" s="6">
        <v>0.8610618066002671</v>
      </c>
      <c r="G15" s="6">
        <v>3.9889999999999999</v>
      </c>
      <c r="H15" s="4">
        <v>0.15000000000000013</v>
      </c>
      <c r="I15" s="4">
        <v>148</v>
      </c>
      <c r="J15" s="12">
        <f t="shared" si="0"/>
        <v>5.0000618066002671</v>
      </c>
      <c r="K15" s="17">
        <v>1152613.3738013704</v>
      </c>
      <c r="L15">
        <v>0.27726400000000001</v>
      </c>
      <c r="M15" s="13">
        <v>2.2707000000000001E-2</v>
      </c>
      <c r="N15">
        <f t="shared" si="1"/>
        <v>1.3409571215550813</v>
      </c>
      <c r="O15">
        <f t="shared" si="2"/>
        <v>3.0449113359151233E-2</v>
      </c>
      <c r="P15">
        <v>1405.28</v>
      </c>
    </row>
    <row r="16" spans="1:16" hidden="1" x14ac:dyDescent="0.25">
      <c r="A16" t="s">
        <v>18</v>
      </c>
      <c r="B16" s="4">
        <v>97</v>
      </c>
      <c r="C16" s="4">
        <v>1.8</v>
      </c>
      <c r="D16" s="4">
        <v>20</v>
      </c>
      <c r="E16" s="4">
        <v>52.8</v>
      </c>
      <c r="F16" s="6">
        <v>0.8610618066002671</v>
      </c>
      <c r="G16" s="6">
        <v>3.9889381933997332</v>
      </c>
      <c r="H16" s="4">
        <v>0.15000000000000013</v>
      </c>
      <c r="I16" s="4">
        <v>149</v>
      </c>
      <c r="J16" s="12">
        <f t="shared" si="0"/>
        <v>5.0000000000000009</v>
      </c>
      <c r="K16" s="17">
        <v>701503.194883666</v>
      </c>
      <c r="L16">
        <v>0.20041300000000001</v>
      </c>
      <c r="M16">
        <v>7.4656500000000001E-2</v>
      </c>
      <c r="N16">
        <f t="shared" si="1"/>
        <v>1.2156768828099642</v>
      </c>
      <c r="O16">
        <f t="shared" si="2"/>
        <v>9.07581812015021E-2</v>
      </c>
      <c r="P16">
        <v>1207.93</v>
      </c>
    </row>
    <row r="17" spans="1:16" hidden="1" x14ac:dyDescent="0.25">
      <c r="A17" t="s">
        <v>18</v>
      </c>
      <c r="B17" s="4">
        <v>97</v>
      </c>
      <c r="C17" s="4">
        <v>2.4</v>
      </c>
      <c r="D17" s="4">
        <v>20</v>
      </c>
      <c r="E17" s="4">
        <v>70.5</v>
      </c>
      <c r="F17" s="6">
        <v>0.8610618066002671</v>
      </c>
      <c r="G17" s="6">
        <v>3.9889381933997332</v>
      </c>
      <c r="H17" s="4">
        <v>0.15000000000000013</v>
      </c>
      <c r="I17" s="4">
        <v>150</v>
      </c>
      <c r="J17" s="4">
        <f t="shared" si="0"/>
        <v>5.0000000000000009</v>
      </c>
      <c r="K17">
        <v>478614.87659994169</v>
      </c>
      <c r="L17">
        <v>0.156667</v>
      </c>
      <c r="M17">
        <v>0.104224</v>
      </c>
      <c r="N17">
        <f t="shared" si="1"/>
        <v>1.1542905557101022</v>
      </c>
      <c r="O17">
        <f t="shared" si="2"/>
        <v>0.12030477887832969</v>
      </c>
      <c r="P17">
        <v>1074.33</v>
      </c>
    </row>
    <row r="18" spans="1:16" hidden="1" x14ac:dyDescent="0.25">
      <c r="A18" t="s">
        <v>18</v>
      </c>
      <c r="B18" s="4">
        <v>97</v>
      </c>
      <c r="C18" s="4">
        <v>3</v>
      </c>
      <c r="D18" s="4">
        <v>20</v>
      </c>
      <c r="E18" s="4">
        <v>88.1</v>
      </c>
      <c r="F18" s="6">
        <v>0.8610618066002671</v>
      </c>
      <c r="G18" s="6">
        <v>3.9889381933997332</v>
      </c>
      <c r="H18" s="4">
        <v>0.15000000000000013</v>
      </c>
      <c r="I18" s="4">
        <v>151</v>
      </c>
      <c r="J18" s="4">
        <f t="shared" si="0"/>
        <v>5.0000000000000009</v>
      </c>
      <c r="K18">
        <v>356833.68150669598</v>
      </c>
      <c r="L18">
        <v>0.12872700000000001</v>
      </c>
      <c r="M18">
        <v>0.123099</v>
      </c>
      <c r="N18">
        <f t="shared" si="1"/>
        <v>1.1182267607319019</v>
      </c>
      <c r="O18">
        <f t="shared" si="2"/>
        <v>0.13765259601933638</v>
      </c>
      <c r="P18">
        <v>973.21199999999999</v>
      </c>
    </row>
    <row r="19" spans="1:16" hidden="1" x14ac:dyDescent="0.25">
      <c r="A19" t="s">
        <v>18</v>
      </c>
      <c r="B19" s="4">
        <v>97</v>
      </c>
      <c r="C19" s="4">
        <v>3.6</v>
      </c>
      <c r="D19" s="4">
        <v>20</v>
      </c>
      <c r="E19" s="4">
        <v>105.7</v>
      </c>
      <c r="F19" s="6">
        <v>0.8610618066002671</v>
      </c>
      <c r="G19" s="6">
        <v>3.9889381933997332</v>
      </c>
      <c r="H19" s="4">
        <v>0.15000000000000013</v>
      </c>
      <c r="I19" s="4">
        <v>152</v>
      </c>
      <c r="J19" s="4">
        <f t="shared" si="0"/>
        <v>5.0000000000000009</v>
      </c>
      <c r="K19">
        <v>280774.67641338916</v>
      </c>
      <c r="L19">
        <v>0.10924399999999999</v>
      </c>
      <c r="M19">
        <v>0.13625499999999999</v>
      </c>
      <c r="N19">
        <f t="shared" si="1"/>
        <v>1.0943840587640463</v>
      </c>
      <c r="O19">
        <f t="shared" si="2"/>
        <v>0.14911529992689512</v>
      </c>
      <c r="P19">
        <v>894.995</v>
      </c>
    </row>
    <row r="20" spans="1:16" hidden="1" x14ac:dyDescent="0.25">
      <c r="A20" t="s">
        <v>18</v>
      </c>
      <c r="B20" s="8">
        <v>95</v>
      </c>
      <c r="C20" s="8">
        <v>1.2</v>
      </c>
      <c r="D20" s="8">
        <v>20</v>
      </c>
      <c r="E20" s="8">
        <v>34.5</v>
      </c>
      <c r="F20" s="10">
        <v>0.84330795491778743</v>
      </c>
      <c r="G20" s="10">
        <v>3.9066920450822131</v>
      </c>
      <c r="H20" s="8">
        <v>0.25000000000000022</v>
      </c>
      <c r="I20" s="8">
        <v>153</v>
      </c>
      <c r="J20" s="8">
        <f t="shared" si="0"/>
        <v>5.0000000000000009</v>
      </c>
      <c r="K20">
        <v>964857.25071087282</v>
      </c>
      <c r="L20">
        <v>0.28168599999999999</v>
      </c>
      <c r="M20" s="13">
        <v>1.9556400000000002E-2</v>
      </c>
      <c r="N20">
        <f t="shared" si="1"/>
        <v>1.3489560429183853</v>
      </c>
      <c r="O20">
        <f t="shared" si="2"/>
        <v>2.6380723957729113E-2</v>
      </c>
      <c r="P20">
        <v>1552.98</v>
      </c>
    </row>
    <row r="21" spans="1:16" hidden="1" x14ac:dyDescent="0.25">
      <c r="A21" t="s">
        <v>18</v>
      </c>
      <c r="B21" s="8">
        <v>95</v>
      </c>
      <c r="C21" s="8">
        <v>1.8</v>
      </c>
      <c r="D21" s="8">
        <v>20</v>
      </c>
      <c r="E21" s="8">
        <v>51.8</v>
      </c>
      <c r="F21" s="10">
        <v>0.84330795491778743</v>
      </c>
      <c r="G21" s="10">
        <v>3.9066920450822131</v>
      </c>
      <c r="H21" s="8">
        <v>0.25000000000000022</v>
      </c>
      <c r="I21" s="8">
        <v>154</v>
      </c>
      <c r="J21" s="8">
        <f t="shared" si="0"/>
        <v>5.0000000000000009</v>
      </c>
      <c r="K21">
        <v>695232.90598268749</v>
      </c>
      <c r="L21">
        <v>0.203625</v>
      </c>
      <c r="M21">
        <v>7.2477600000000003E-2</v>
      </c>
      <c r="N21">
        <f t="shared" si="1"/>
        <v>1.2204424103737606</v>
      </c>
      <c r="O21">
        <f t="shared" si="2"/>
        <v>8.8454736842105267E-2</v>
      </c>
      <c r="P21">
        <v>1230.78</v>
      </c>
    </row>
    <row r="22" spans="1:16" hidden="1" x14ac:dyDescent="0.25">
      <c r="A22" t="s">
        <v>18</v>
      </c>
      <c r="B22" s="8">
        <v>95</v>
      </c>
      <c r="C22" s="8">
        <v>2.4</v>
      </c>
      <c r="D22" s="8">
        <v>20</v>
      </c>
      <c r="E22" s="8">
        <v>69</v>
      </c>
      <c r="F22" s="10">
        <v>0.84330795491778743</v>
      </c>
      <c r="G22" s="10">
        <v>3.9066920450822131</v>
      </c>
      <c r="H22" s="8">
        <v>0.25000000000000022</v>
      </c>
      <c r="I22" s="8">
        <v>155</v>
      </c>
      <c r="J22" s="8">
        <f t="shared" si="0"/>
        <v>5.0000000000000009</v>
      </c>
      <c r="K22">
        <v>480117.91318288934</v>
      </c>
      <c r="L22">
        <v>0.15962000000000001</v>
      </c>
      <c r="M22">
        <v>0.102227</v>
      </c>
      <c r="N22">
        <f t="shared" si="1"/>
        <v>1.1582385508119253</v>
      </c>
      <c r="O22">
        <f t="shared" si="2"/>
        <v>0.11840325233385068</v>
      </c>
      <c r="P22">
        <v>1090.9100000000001</v>
      </c>
    </row>
    <row r="23" spans="1:16" hidden="1" x14ac:dyDescent="0.25">
      <c r="A23" t="s">
        <v>18</v>
      </c>
      <c r="B23" s="8">
        <v>95</v>
      </c>
      <c r="C23" s="8">
        <v>3</v>
      </c>
      <c r="D23" s="8">
        <v>20</v>
      </c>
      <c r="E23" s="8">
        <v>86.3</v>
      </c>
      <c r="F23" s="10">
        <v>0.84330795491778743</v>
      </c>
      <c r="G23" s="10">
        <v>3.9066920450822131</v>
      </c>
      <c r="H23" s="8">
        <v>0.25000000000000022</v>
      </c>
      <c r="I23" s="8">
        <v>156</v>
      </c>
      <c r="J23" s="8">
        <f t="shared" si="0"/>
        <v>5.0000000000000009</v>
      </c>
      <c r="K23">
        <v>360140.07727211138</v>
      </c>
      <c r="L23">
        <v>0.13111900000000001</v>
      </c>
      <c r="M23">
        <v>0.12148299999999999</v>
      </c>
      <c r="N23">
        <f t="shared" si="1"/>
        <v>1.1212258137576652</v>
      </c>
      <c r="O23">
        <f t="shared" si="2"/>
        <v>0.13620987553272243</v>
      </c>
      <c r="P23">
        <v>985.21900000000005</v>
      </c>
    </row>
    <row r="24" spans="1:16" hidden="1" x14ac:dyDescent="0.25">
      <c r="A24" t="s">
        <v>18</v>
      </c>
      <c r="B24" s="8">
        <v>95</v>
      </c>
      <c r="C24" s="8">
        <v>3.6</v>
      </c>
      <c r="D24" s="8">
        <v>20</v>
      </c>
      <c r="E24" s="8">
        <v>103.5</v>
      </c>
      <c r="F24" s="10">
        <v>0.84330795491778743</v>
      </c>
      <c r="G24" s="10">
        <v>3.9066920450822131</v>
      </c>
      <c r="H24" s="8">
        <v>0.25000000000000022</v>
      </c>
      <c r="I24" s="8">
        <v>157</v>
      </c>
      <c r="J24" s="8">
        <f t="shared" si="0"/>
        <v>5.0000000000000009</v>
      </c>
      <c r="K24">
        <v>282566.67813030229</v>
      </c>
      <c r="L24">
        <v>0.11135100000000001</v>
      </c>
      <c r="M24">
        <v>0.13483200000000001</v>
      </c>
      <c r="N24">
        <f t="shared" si="1"/>
        <v>1.0969133953966934</v>
      </c>
      <c r="O24">
        <f t="shared" si="2"/>
        <v>0.14789902692812698</v>
      </c>
      <c r="P24">
        <v>906.74199999999996</v>
      </c>
    </row>
    <row r="25" spans="1:16" hidden="1" x14ac:dyDescent="0.25">
      <c r="A25" t="s">
        <v>18</v>
      </c>
      <c r="B25" s="4">
        <v>93</v>
      </c>
      <c r="C25" s="4">
        <v>1.2</v>
      </c>
      <c r="D25" s="4">
        <v>20</v>
      </c>
      <c r="E25" s="4">
        <v>33.799999999999997</v>
      </c>
      <c r="F25" s="6">
        <v>0.82555410323530776</v>
      </c>
      <c r="G25" s="6">
        <v>3.8244458967646926</v>
      </c>
      <c r="H25" s="4">
        <v>0.3499999999999997</v>
      </c>
      <c r="I25" s="4">
        <v>158</v>
      </c>
      <c r="J25" s="4">
        <f t="shared" si="0"/>
        <v>5</v>
      </c>
      <c r="K25">
        <v>1025220.2239271642</v>
      </c>
      <c r="L25">
        <v>0.28614099999999998</v>
      </c>
      <c r="M25" s="13">
        <v>1.65936E-2</v>
      </c>
      <c r="N25">
        <f t="shared" si="1"/>
        <v>1.3571117405093782</v>
      </c>
      <c r="O25">
        <f t="shared" si="2"/>
        <v>2.2519369377316419E-2</v>
      </c>
      <c r="P25">
        <v>1537.3</v>
      </c>
    </row>
    <row r="26" spans="1:16" hidden="1" x14ac:dyDescent="0.25">
      <c r="A26" t="s">
        <v>18</v>
      </c>
      <c r="B26" s="4">
        <v>93</v>
      </c>
      <c r="C26" s="4">
        <v>1.8</v>
      </c>
      <c r="D26" s="4">
        <v>20</v>
      </c>
      <c r="E26" s="4">
        <v>50.7</v>
      </c>
      <c r="F26" s="6">
        <v>0.82555410323530776</v>
      </c>
      <c r="G26" s="6">
        <v>3.8244458967646926</v>
      </c>
      <c r="H26" s="4">
        <v>0.3499999999999997</v>
      </c>
      <c r="I26" s="4">
        <v>159</v>
      </c>
      <c r="J26" s="4">
        <f t="shared" si="0"/>
        <v>5</v>
      </c>
      <c r="K26">
        <v>696809.417506214</v>
      </c>
      <c r="L26">
        <v>0.20727899999999999</v>
      </c>
      <c r="M26">
        <v>7.0000699999999999E-2</v>
      </c>
      <c r="N26">
        <f t="shared" si="1"/>
        <v>1.2259093489072856</v>
      </c>
      <c r="O26">
        <f t="shared" si="2"/>
        <v>8.5814512560054235E-2</v>
      </c>
      <c r="P26">
        <v>1250.68</v>
      </c>
    </row>
    <row r="27" spans="1:16" hidden="1" x14ac:dyDescent="0.25">
      <c r="A27" t="s">
        <v>18</v>
      </c>
      <c r="B27" s="4">
        <v>93</v>
      </c>
      <c r="C27" s="4">
        <v>2.4</v>
      </c>
      <c r="D27" s="4">
        <v>20</v>
      </c>
      <c r="E27" s="4">
        <v>67.599999999999994</v>
      </c>
      <c r="F27" s="6">
        <v>0.82555410323530776</v>
      </c>
      <c r="G27" s="6">
        <v>3.8244458967646926</v>
      </c>
      <c r="H27" s="4">
        <v>0.3499999999999997</v>
      </c>
      <c r="I27" s="4">
        <v>160</v>
      </c>
      <c r="J27" s="4">
        <f t="shared" si="0"/>
        <v>5</v>
      </c>
      <c r="K27">
        <v>484312.36883319757</v>
      </c>
      <c r="L27">
        <v>0.16247800000000001</v>
      </c>
      <c r="M27">
        <v>0.10029399999999999</v>
      </c>
      <c r="N27">
        <f t="shared" si="1"/>
        <v>1.1620853388989474</v>
      </c>
      <c r="O27">
        <f t="shared" si="2"/>
        <v>0.11655018697953103</v>
      </c>
      <c r="P27">
        <v>1104.6199999999999</v>
      </c>
    </row>
    <row r="28" spans="1:16" hidden="1" x14ac:dyDescent="0.25">
      <c r="A28" t="s">
        <v>18</v>
      </c>
      <c r="B28" s="4">
        <v>93</v>
      </c>
      <c r="C28" s="4">
        <v>3</v>
      </c>
      <c r="D28" s="4">
        <v>20</v>
      </c>
      <c r="E28" s="4">
        <v>84.4</v>
      </c>
      <c r="F28" s="6">
        <v>0.82555410323530798</v>
      </c>
      <c r="G28" s="6">
        <v>3.8244458967646926</v>
      </c>
      <c r="H28" s="4">
        <v>0.3499999999999997</v>
      </c>
      <c r="I28" s="4">
        <v>161</v>
      </c>
      <c r="J28" s="4">
        <f t="shared" si="0"/>
        <v>5</v>
      </c>
      <c r="K28">
        <v>368013.01509508089</v>
      </c>
      <c r="L28">
        <v>0.133742</v>
      </c>
      <c r="M28">
        <v>0.119711</v>
      </c>
      <c r="N28">
        <f t="shared" si="1"/>
        <v>1.1245330376561133</v>
      </c>
      <c r="O28">
        <f t="shared" si="2"/>
        <v>0.13461897447085097</v>
      </c>
      <c r="P28">
        <v>995.10400000000004</v>
      </c>
    </row>
    <row r="29" spans="1:16" hidden="1" x14ac:dyDescent="0.25">
      <c r="A29" t="s">
        <v>18</v>
      </c>
      <c r="B29" s="4">
        <v>93</v>
      </c>
      <c r="C29" s="4">
        <v>3.6</v>
      </c>
      <c r="D29" s="4">
        <v>20</v>
      </c>
      <c r="E29" s="4">
        <v>101.3</v>
      </c>
      <c r="F29" s="6">
        <v>0.82555410323530776</v>
      </c>
      <c r="G29" s="6">
        <v>3.8244458967646926</v>
      </c>
      <c r="H29" s="4">
        <v>0.3499999999999997</v>
      </c>
      <c r="I29" s="4">
        <v>162</v>
      </c>
      <c r="J29" s="4">
        <f t="shared" si="0"/>
        <v>5</v>
      </c>
      <c r="K29">
        <v>290327.56432396953</v>
      </c>
      <c r="L29">
        <v>0.113541</v>
      </c>
      <c r="M29">
        <v>0.133354</v>
      </c>
      <c r="N29">
        <f t="shared" si="1"/>
        <v>1.0995547902654215</v>
      </c>
      <c r="O29">
        <f t="shared" si="2"/>
        <v>0.14663002950105503</v>
      </c>
      <c r="P29">
        <v>914.07799999999997</v>
      </c>
    </row>
    <row r="30" spans="1:16" hidden="1" x14ac:dyDescent="0.25">
      <c r="A30" t="s">
        <v>18</v>
      </c>
      <c r="B30" s="8">
        <v>97</v>
      </c>
      <c r="C30" s="8">
        <v>1.2</v>
      </c>
      <c r="D30" s="8">
        <v>30</v>
      </c>
      <c r="E30" s="8">
        <v>52.8</v>
      </c>
      <c r="F30" s="10">
        <v>1.2915927099004005</v>
      </c>
      <c r="G30" s="10">
        <v>5.9834072900996</v>
      </c>
      <c r="H30" s="8">
        <v>0.2250000000000002</v>
      </c>
      <c r="I30" s="8">
        <v>163</v>
      </c>
      <c r="J30" s="8">
        <f t="shared" si="0"/>
        <v>7.5000000000000009</v>
      </c>
      <c r="K30">
        <v>790953.67900031421</v>
      </c>
      <c r="L30">
        <v>0.27729599999999999</v>
      </c>
      <c r="M30">
        <v>2.2308700000000001E-2</v>
      </c>
      <c r="N30">
        <f t="shared" si="1"/>
        <v>1.3410146653363801</v>
      </c>
      <c r="O30">
        <f t="shared" si="2"/>
        <v>2.9916293864589705E-2</v>
      </c>
      <c r="P30">
        <v>1642.65</v>
      </c>
    </row>
    <row r="31" spans="1:16" hidden="1" x14ac:dyDescent="0.25">
      <c r="A31" t="s">
        <v>18</v>
      </c>
      <c r="B31" s="8">
        <v>97</v>
      </c>
      <c r="C31" s="8">
        <v>1.8</v>
      </c>
      <c r="D31" s="8">
        <v>30</v>
      </c>
      <c r="E31" s="8">
        <v>79.3</v>
      </c>
      <c r="F31" s="10">
        <v>1.2915927099004005</v>
      </c>
      <c r="G31" s="10">
        <v>5.9834072900996</v>
      </c>
      <c r="H31" s="8">
        <v>0.2250000000000002</v>
      </c>
      <c r="I31" s="8">
        <v>164</v>
      </c>
      <c r="J31" s="8">
        <f t="shared" si="0"/>
        <v>7.5000000000000009</v>
      </c>
      <c r="K31">
        <v>589065.51513265178</v>
      </c>
      <c r="L31">
        <v>0.20019899999999999</v>
      </c>
      <c r="M31">
        <v>7.4751100000000001E-2</v>
      </c>
      <c r="N31">
        <f t="shared" si="1"/>
        <v>1.2153607008255944</v>
      </c>
      <c r="O31">
        <f t="shared" si="2"/>
        <v>9.0849549283484099E-2</v>
      </c>
      <c r="P31">
        <v>1288.05</v>
      </c>
    </row>
    <row r="32" spans="1:16" hidden="1" x14ac:dyDescent="0.25">
      <c r="A32" t="s">
        <v>18</v>
      </c>
      <c r="B32" s="8">
        <v>97</v>
      </c>
      <c r="C32" s="8">
        <v>2.4</v>
      </c>
      <c r="D32" s="8">
        <v>30</v>
      </c>
      <c r="E32" s="8">
        <v>105.7</v>
      </c>
      <c r="F32" s="10">
        <v>1.2915927099004005</v>
      </c>
      <c r="G32" s="10">
        <v>5.9834072900996</v>
      </c>
      <c r="H32" s="8">
        <v>0.2250000000000002</v>
      </c>
      <c r="I32" s="8">
        <v>165</v>
      </c>
      <c r="J32" s="8">
        <f t="shared" si="0"/>
        <v>7.5000000000000009</v>
      </c>
      <c r="K32">
        <v>403838.48108968558</v>
      </c>
      <c r="L32">
        <v>0.15673100000000001</v>
      </c>
      <c r="M32">
        <v>0.10416400000000001</v>
      </c>
      <c r="N32">
        <f t="shared" si="1"/>
        <v>1.1543758347580255</v>
      </c>
      <c r="O32">
        <f t="shared" si="2"/>
        <v>0.12024440445173498</v>
      </c>
      <c r="P32">
        <v>1132.1500000000001</v>
      </c>
    </row>
    <row r="33" spans="1:16" hidden="1" x14ac:dyDescent="0.25">
      <c r="A33" t="s">
        <v>18</v>
      </c>
      <c r="B33" s="8">
        <v>97</v>
      </c>
      <c r="C33" s="8">
        <v>3</v>
      </c>
      <c r="D33" s="8">
        <v>30</v>
      </c>
      <c r="E33" s="8">
        <v>132.1</v>
      </c>
      <c r="F33" s="10">
        <v>1.2915927099004005</v>
      </c>
      <c r="G33" s="10">
        <v>5.9834072900996</v>
      </c>
      <c r="H33" s="8">
        <v>0.2250000000000002</v>
      </c>
      <c r="I33" s="8">
        <v>166</v>
      </c>
      <c r="J33" s="8">
        <f t="shared" si="0"/>
        <v>7.5000000000000009</v>
      </c>
      <c r="K33">
        <v>289775.7248801922</v>
      </c>
      <c r="L33">
        <v>0.12877</v>
      </c>
      <c r="M33">
        <v>0.123062</v>
      </c>
      <c r="N33">
        <f t="shared" si="1"/>
        <v>1.118280531854221</v>
      </c>
      <c r="O33">
        <f t="shared" si="2"/>
        <v>0.13761783881104417</v>
      </c>
      <c r="P33">
        <v>1026.97</v>
      </c>
    </row>
    <row r="34" spans="1:16" hidden="1" x14ac:dyDescent="0.25">
      <c r="A34" t="s">
        <v>18</v>
      </c>
      <c r="B34" s="8">
        <v>97</v>
      </c>
      <c r="C34" s="8">
        <v>3.6</v>
      </c>
      <c r="D34" s="8">
        <v>30</v>
      </c>
      <c r="E34" s="8">
        <v>158.5</v>
      </c>
      <c r="F34" s="10">
        <v>1.2915927099004005</v>
      </c>
      <c r="G34" s="10">
        <v>5.9834072900996</v>
      </c>
      <c r="H34" s="8">
        <v>0.2250000000000002</v>
      </c>
      <c r="I34" s="8">
        <v>167</v>
      </c>
      <c r="J34" s="8">
        <f t="shared" si="0"/>
        <v>7.5000000000000009</v>
      </c>
      <c r="K34">
        <v>230620.90608130992</v>
      </c>
      <c r="L34">
        <v>0.109275</v>
      </c>
      <c r="M34">
        <v>0.13623099999999999</v>
      </c>
      <c r="N34">
        <f t="shared" si="1"/>
        <v>1.0944211879941996</v>
      </c>
      <c r="O34">
        <f t="shared" si="2"/>
        <v>0.1490940928616378</v>
      </c>
      <c r="P34">
        <v>936.43700000000001</v>
      </c>
    </row>
    <row r="35" spans="1:16" hidden="1" x14ac:dyDescent="0.25">
      <c r="A35" t="s">
        <v>18</v>
      </c>
      <c r="B35" s="4">
        <v>95</v>
      </c>
      <c r="C35" s="4">
        <v>1.2</v>
      </c>
      <c r="D35" s="4">
        <v>30</v>
      </c>
      <c r="E35" s="4">
        <v>51.8</v>
      </c>
      <c r="F35" s="6">
        <v>1.2649619323766812</v>
      </c>
      <c r="G35" s="6">
        <v>5.8600380676233188</v>
      </c>
      <c r="H35" s="4">
        <v>0.37500000000000033</v>
      </c>
      <c r="I35" s="4">
        <v>168</v>
      </c>
      <c r="J35" s="4">
        <f t="shared" si="0"/>
        <v>7.5</v>
      </c>
      <c r="K35">
        <v>897505.12103748706</v>
      </c>
      <c r="L35">
        <v>0.281447</v>
      </c>
      <c r="M35">
        <v>1.9640100000000001E-2</v>
      </c>
      <c r="N35">
        <f t="shared" si="1"/>
        <v>1.3485212789915217</v>
      </c>
      <c r="O35">
        <f t="shared" si="2"/>
        <v>2.6485092771521387E-2</v>
      </c>
      <c r="P35">
        <v>1595.18</v>
      </c>
    </row>
    <row r="36" spans="1:16" hidden="1" x14ac:dyDescent="0.25">
      <c r="A36" t="s">
        <v>18</v>
      </c>
      <c r="B36" s="4">
        <v>95</v>
      </c>
      <c r="C36" s="4">
        <v>1.8</v>
      </c>
      <c r="D36" s="4">
        <v>30</v>
      </c>
      <c r="E36" s="4">
        <v>77.599999999999994</v>
      </c>
      <c r="F36" s="6">
        <v>1.2649619323766812</v>
      </c>
      <c r="G36" s="6">
        <v>5.8600380676233188</v>
      </c>
      <c r="H36" s="4">
        <v>0.37500000000000033</v>
      </c>
      <c r="I36" s="4">
        <v>169</v>
      </c>
      <c r="J36" s="4">
        <f t="shared" si="0"/>
        <v>7.5</v>
      </c>
      <c r="K36">
        <v>657454.56254383479</v>
      </c>
      <c r="L36">
        <v>0.20384099999999999</v>
      </c>
      <c r="M36">
        <v>7.2314199999999995E-2</v>
      </c>
      <c r="N36">
        <f t="shared" si="1"/>
        <v>1.220764222818769</v>
      </c>
      <c r="O36">
        <f t="shared" si="2"/>
        <v>8.8278588161761012E-2</v>
      </c>
      <c r="P36">
        <v>1259.58</v>
      </c>
    </row>
    <row r="37" spans="1:16" hidden="1" x14ac:dyDescent="0.25">
      <c r="A37" t="s">
        <v>18</v>
      </c>
      <c r="B37" s="4">
        <v>95</v>
      </c>
      <c r="C37" s="4">
        <v>2.4</v>
      </c>
      <c r="D37" s="4">
        <v>30</v>
      </c>
      <c r="E37" s="4">
        <v>103.5</v>
      </c>
      <c r="F37" s="6">
        <v>1.2649619323766812</v>
      </c>
      <c r="G37" s="6">
        <v>5.8600380676233188</v>
      </c>
      <c r="H37" s="4">
        <v>0.37500000000000033</v>
      </c>
      <c r="I37" s="4">
        <v>170</v>
      </c>
      <c r="J37" s="4">
        <f t="shared" si="0"/>
        <v>7.5</v>
      </c>
      <c r="K37">
        <v>430918.75280043349</v>
      </c>
      <c r="L37">
        <v>0.15962000000000001</v>
      </c>
      <c r="M37">
        <v>0.102216</v>
      </c>
      <c r="N37">
        <f t="shared" si="1"/>
        <v>1.1582385508119253</v>
      </c>
      <c r="O37">
        <f t="shared" si="2"/>
        <v>0.11839051170979176</v>
      </c>
      <c r="P37">
        <v>1128.55</v>
      </c>
    </row>
    <row r="38" spans="1:16" hidden="1" x14ac:dyDescent="0.25">
      <c r="A38" t="s">
        <v>18</v>
      </c>
      <c r="B38" s="4">
        <v>95</v>
      </c>
      <c r="C38" s="4">
        <v>3</v>
      </c>
      <c r="D38" s="4">
        <v>30</v>
      </c>
      <c r="E38" s="4">
        <v>129.4</v>
      </c>
      <c r="F38" s="6">
        <v>1.2649619323766812</v>
      </c>
      <c r="G38" s="6">
        <v>5.8600380676233188</v>
      </c>
      <c r="H38" s="4">
        <v>0.37500000000000033</v>
      </c>
      <c r="I38" s="4">
        <v>171</v>
      </c>
      <c r="J38" s="4">
        <f t="shared" si="0"/>
        <v>7.5</v>
      </c>
      <c r="K38">
        <v>315194.20182035933</v>
      </c>
      <c r="L38">
        <v>0.131164</v>
      </c>
      <c r="M38">
        <v>0.121448</v>
      </c>
      <c r="N38">
        <f t="shared" si="1"/>
        <v>1.1212823882417844</v>
      </c>
      <c r="O38">
        <f t="shared" si="2"/>
        <v>0.13617750348718824</v>
      </c>
      <c r="P38">
        <v>1021.28</v>
      </c>
    </row>
    <row r="39" spans="1:16" hidden="1" x14ac:dyDescent="0.25">
      <c r="A39" t="s">
        <v>18</v>
      </c>
      <c r="B39" s="4">
        <v>95</v>
      </c>
      <c r="C39" s="4">
        <v>3.6</v>
      </c>
      <c r="D39" s="4">
        <v>30</v>
      </c>
      <c r="E39" s="4">
        <v>155.30000000000001</v>
      </c>
      <c r="F39" s="6">
        <v>1.2649619323766812</v>
      </c>
      <c r="G39" s="6">
        <v>5.8600380676233188</v>
      </c>
      <c r="H39" s="4">
        <v>0.37500000000000033</v>
      </c>
      <c r="I39" s="4">
        <v>172</v>
      </c>
      <c r="J39" s="4">
        <f t="shared" si="0"/>
        <v>7.5</v>
      </c>
      <c r="K39">
        <v>257787.82400752083</v>
      </c>
      <c r="L39">
        <v>0.111318</v>
      </c>
      <c r="M39">
        <v>0.134853</v>
      </c>
      <c r="N39">
        <f t="shared" si="1"/>
        <v>1.0968736906070318</v>
      </c>
      <c r="O39">
        <f t="shared" si="2"/>
        <v>0.14791670779943006</v>
      </c>
      <c r="P39">
        <v>926.83799999999997</v>
      </c>
    </row>
    <row r="40" spans="1:16" hidden="1" x14ac:dyDescent="0.25">
      <c r="A40" t="s">
        <v>18</v>
      </c>
      <c r="B40" s="8">
        <v>93</v>
      </c>
      <c r="C40" s="8">
        <v>1.2229432843770101</v>
      </c>
      <c r="D40" s="8">
        <v>30</v>
      </c>
      <c r="E40" s="8">
        <v>50.7</v>
      </c>
      <c r="F40" s="10">
        <v>1.2383311548529616</v>
      </c>
      <c r="G40" s="10">
        <v>5.7366688451470393</v>
      </c>
      <c r="H40" s="14">
        <v>0.40600000000000003</v>
      </c>
      <c r="I40" s="8">
        <v>173</v>
      </c>
      <c r="J40" s="10">
        <f>SUM(F40:G40)+0.406</f>
        <v>7.3810000000000011</v>
      </c>
      <c r="K40" s="16">
        <v>929171.47346605163</v>
      </c>
      <c r="L40">
        <v>0.28263899999999997</v>
      </c>
      <c r="M40">
        <v>1.8868699999999999E-2</v>
      </c>
      <c r="N40">
        <f t="shared" si="1"/>
        <v>1.3506924324755085</v>
      </c>
      <c r="O40">
        <f t="shared" si="2"/>
        <v>2.5485810300650627E-2</v>
      </c>
      <c r="P40">
        <v>1581.01</v>
      </c>
    </row>
    <row r="41" spans="1:16" hidden="1" x14ac:dyDescent="0.25">
      <c r="A41" t="s">
        <v>18</v>
      </c>
      <c r="B41" s="8">
        <v>93</v>
      </c>
      <c r="C41" s="8">
        <v>1.8332088680996601</v>
      </c>
      <c r="D41" s="8">
        <v>30</v>
      </c>
      <c r="E41" s="8">
        <v>76</v>
      </c>
      <c r="F41" s="10">
        <v>1.2383311548529616</v>
      </c>
      <c r="G41" s="10">
        <v>5.7366688451470393</v>
      </c>
      <c r="H41" s="14">
        <v>0.40600000000000003</v>
      </c>
      <c r="I41" s="8">
        <v>174</v>
      </c>
      <c r="J41" s="10">
        <f t="shared" ref="J41:J44" si="3">SUM(F41:G41)+0.406</f>
        <v>7.3810000000000011</v>
      </c>
      <c r="K41" s="16">
        <v>667777.65020108665</v>
      </c>
      <c r="L41">
        <v>0.20466200000000001</v>
      </c>
      <c r="M41">
        <v>7.1762500000000007E-2</v>
      </c>
      <c r="N41">
        <f t="shared" si="1"/>
        <v>1.2219889581077745</v>
      </c>
      <c r="O41">
        <f t="shared" si="2"/>
        <v>8.7692982606209183E-2</v>
      </c>
      <c r="P41">
        <v>1256.75</v>
      </c>
    </row>
    <row r="42" spans="1:16" hidden="1" x14ac:dyDescent="0.25">
      <c r="A42" t="s">
        <v>18</v>
      </c>
      <c r="B42" s="8">
        <v>93</v>
      </c>
      <c r="C42" s="8">
        <v>2.4434744518223099</v>
      </c>
      <c r="D42" s="8">
        <v>30</v>
      </c>
      <c r="E42" s="8">
        <v>101.3</v>
      </c>
      <c r="F42" s="10">
        <v>1.2383311548529616</v>
      </c>
      <c r="G42" s="10">
        <v>5.7366688451470393</v>
      </c>
      <c r="H42" s="14">
        <v>0.40600000000000003</v>
      </c>
      <c r="I42" s="8">
        <v>175</v>
      </c>
      <c r="J42" s="10">
        <f t="shared" si="3"/>
        <v>7.3810000000000011</v>
      </c>
      <c r="K42" s="16">
        <v>456984.973872006</v>
      </c>
      <c r="L42">
        <v>0.160381</v>
      </c>
      <c r="M42">
        <v>0.10170700000000001</v>
      </c>
      <c r="N42">
        <f t="shared" si="1"/>
        <v>1.1592603455291386</v>
      </c>
      <c r="O42">
        <f t="shared" si="2"/>
        <v>0.1179048919627321</v>
      </c>
      <c r="P42">
        <v>1113.18</v>
      </c>
    </row>
    <row r="43" spans="1:16" hidden="1" x14ac:dyDescent="0.25">
      <c r="A43" t="s">
        <v>18</v>
      </c>
      <c r="B43" s="8">
        <v>93</v>
      </c>
      <c r="C43" s="8">
        <v>3.0561521524766699</v>
      </c>
      <c r="D43" s="8">
        <v>30</v>
      </c>
      <c r="E43" s="8">
        <v>126.7</v>
      </c>
      <c r="F43" s="10">
        <v>1.2383311548529616</v>
      </c>
      <c r="G43" s="10">
        <v>5.7366688451470393</v>
      </c>
      <c r="H43" s="14">
        <v>0.40600000000000003</v>
      </c>
      <c r="I43" s="8">
        <v>176</v>
      </c>
      <c r="J43" s="10">
        <f t="shared" si="3"/>
        <v>7.3810000000000011</v>
      </c>
      <c r="K43" s="16">
        <v>317271.7642292761</v>
      </c>
      <c r="L43">
        <v>0.13175999999999999</v>
      </c>
      <c r="M43">
        <v>0.121045</v>
      </c>
      <c r="N43">
        <f t="shared" si="1"/>
        <v>1.1220322247654952</v>
      </c>
      <c r="O43">
        <f t="shared" si="2"/>
        <v>0.13581639064673937</v>
      </c>
      <c r="P43">
        <v>1023.23</v>
      </c>
    </row>
    <row r="44" spans="1:16" hidden="1" x14ac:dyDescent="0.25">
      <c r="A44" t="s">
        <v>18</v>
      </c>
      <c r="B44" s="8">
        <v>93</v>
      </c>
      <c r="C44" s="8">
        <v>3.66641773619931</v>
      </c>
      <c r="D44" s="8">
        <v>30</v>
      </c>
      <c r="E44" s="8">
        <v>152</v>
      </c>
      <c r="F44" s="10">
        <v>1.2383311548529616</v>
      </c>
      <c r="G44" s="10">
        <v>5.7366688451470393</v>
      </c>
      <c r="H44" s="14">
        <v>0.40600000000000003</v>
      </c>
      <c r="I44" s="8">
        <v>177</v>
      </c>
      <c r="J44" s="10">
        <f t="shared" si="3"/>
        <v>7.3810000000000011</v>
      </c>
      <c r="K44" s="16">
        <v>251360.84853664786</v>
      </c>
      <c r="L44">
        <v>0.111874</v>
      </c>
      <c r="M44">
        <v>0.13447799999999999</v>
      </c>
      <c r="N44">
        <f t="shared" si="1"/>
        <v>1.0975430401503194</v>
      </c>
      <c r="O44">
        <f t="shared" si="2"/>
        <v>0.14759539295333465</v>
      </c>
      <c r="P44">
        <v>935.55899999999997</v>
      </c>
    </row>
    <row r="45" spans="1:16" x14ac:dyDescent="0.25">
      <c r="A45" t="s">
        <v>14</v>
      </c>
      <c r="B45" s="4">
        <v>99</v>
      </c>
      <c r="C45" s="4">
        <v>1.5</v>
      </c>
      <c r="D45" s="4">
        <v>20</v>
      </c>
      <c r="E45" s="5">
        <v>62.919815145042747</v>
      </c>
      <c r="F45" s="6">
        <v>1.2303419215958455</v>
      </c>
      <c r="G45" s="6">
        <v>5.6996580784041546</v>
      </c>
      <c r="H45" s="7">
        <v>7.0000000000000062E-2</v>
      </c>
      <c r="I45">
        <v>178</v>
      </c>
      <c r="J45" s="16">
        <f>SUM(F45:H45)</f>
        <v>7</v>
      </c>
      <c r="K45" s="16">
        <v>676548.59822430729</v>
      </c>
      <c r="L45">
        <v>0.22875000000000001</v>
      </c>
      <c r="M45">
        <v>5.5369300000000003E-2</v>
      </c>
      <c r="N45">
        <f t="shared" ref="N45:N56" si="4">1/(1-(L45-0.023))</f>
        <v>1.2590494176896443</v>
      </c>
      <c r="O45">
        <f>N45*M45</f>
        <v>6.9712684922883225E-2</v>
      </c>
      <c r="P45">
        <v>1416.93</v>
      </c>
    </row>
    <row r="46" spans="1:16" x14ac:dyDescent="0.25">
      <c r="A46" t="s">
        <v>14</v>
      </c>
      <c r="B46" s="4">
        <v>99</v>
      </c>
      <c r="C46" s="4">
        <v>2</v>
      </c>
      <c r="D46" s="4">
        <v>20</v>
      </c>
      <c r="E46" s="5">
        <v>83.893086860056982</v>
      </c>
      <c r="F46" s="6">
        <v>1.2303419215958455</v>
      </c>
      <c r="G46" s="6">
        <v>5.6996580784041546</v>
      </c>
      <c r="H46" s="7">
        <v>7.0000000000000062E-2</v>
      </c>
      <c r="I46">
        <v>179</v>
      </c>
      <c r="J46" s="16">
        <f t="shared" ref="J46:J56" si="5">SUM(F46:H46)</f>
        <v>7</v>
      </c>
      <c r="K46" s="16">
        <v>493583.78874673019</v>
      </c>
      <c r="L46">
        <v>0.18016399999999999</v>
      </c>
      <c r="M46">
        <v>8.8308200000000003E-2</v>
      </c>
      <c r="N46">
        <f t="shared" si="4"/>
        <v>1.1864704402754509</v>
      </c>
      <c r="O46">
        <f t="shared" ref="O46:O56" si="6">N46*M46</f>
        <v>0.10477506893393258</v>
      </c>
      <c r="P46">
        <v>1226.95</v>
      </c>
    </row>
    <row r="47" spans="1:16" x14ac:dyDescent="0.25">
      <c r="A47" t="s">
        <v>14</v>
      </c>
      <c r="B47" s="4">
        <v>99</v>
      </c>
      <c r="C47" s="4">
        <v>2.2999999999999998</v>
      </c>
      <c r="D47" s="4">
        <v>20</v>
      </c>
      <c r="E47" s="5">
        <v>96.5</v>
      </c>
      <c r="F47" s="6">
        <v>1.2303419215958455</v>
      </c>
      <c r="G47" s="6">
        <v>5.6996580784041546</v>
      </c>
      <c r="H47" s="7">
        <v>7.0000000000000062E-2</v>
      </c>
      <c r="I47">
        <v>180</v>
      </c>
      <c r="J47" s="16">
        <f t="shared" si="5"/>
        <v>7</v>
      </c>
      <c r="K47" s="16">
        <v>404197.35038879485</v>
      </c>
      <c r="L47">
        <v>0.15976199999999999</v>
      </c>
      <c r="M47">
        <v>0.10211000000000001</v>
      </c>
      <c r="N47">
        <f t="shared" si="4"/>
        <v>1.1584290774965884</v>
      </c>
      <c r="O47">
        <f t="shared" si="6"/>
        <v>0.11828719310317665</v>
      </c>
      <c r="P47">
        <v>1155.3900000000001</v>
      </c>
    </row>
    <row r="48" spans="1:16" x14ac:dyDescent="0.25">
      <c r="A48" t="s">
        <v>14</v>
      </c>
      <c r="B48" s="8">
        <v>98</v>
      </c>
      <c r="C48" s="8">
        <v>1.5</v>
      </c>
      <c r="D48" s="8">
        <v>20</v>
      </c>
      <c r="E48" s="9">
        <v>62.284261456708954</v>
      </c>
      <c r="F48" s="10">
        <v>1.2179142254181097</v>
      </c>
      <c r="G48" s="10">
        <v>5.64208577458189</v>
      </c>
      <c r="H48" s="11">
        <v>0.14000000000000012</v>
      </c>
      <c r="I48">
        <v>181</v>
      </c>
      <c r="J48" s="16">
        <f t="shared" si="5"/>
        <v>7</v>
      </c>
      <c r="K48" s="16">
        <v>706667.51352305722</v>
      </c>
      <c r="L48">
        <v>0.23063800000000001</v>
      </c>
      <c r="M48">
        <v>5.4110600000000002E-2</v>
      </c>
      <c r="N48">
        <f t="shared" si="4"/>
        <v>1.2620494168069645</v>
      </c>
      <c r="O48">
        <f t="shared" si="6"/>
        <v>6.829025117307494E-2</v>
      </c>
      <c r="P48">
        <v>1406.47</v>
      </c>
    </row>
    <row r="49" spans="1:16" x14ac:dyDescent="0.25">
      <c r="A49" t="s">
        <v>14</v>
      </c>
      <c r="B49" s="8">
        <v>98</v>
      </c>
      <c r="C49" s="8">
        <v>2</v>
      </c>
      <c r="D49" s="8">
        <v>20</v>
      </c>
      <c r="E49" s="9">
        <v>83.045681942278605</v>
      </c>
      <c r="F49" s="10">
        <v>1.2179142254181097</v>
      </c>
      <c r="G49" s="10">
        <v>5.64208577458189</v>
      </c>
      <c r="H49" s="11">
        <v>0.14000000000000012</v>
      </c>
      <c r="I49">
        <v>182</v>
      </c>
      <c r="J49" s="16">
        <f t="shared" si="5"/>
        <v>7</v>
      </c>
      <c r="K49" s="16">
        <v>517070.92547953775</v>
      </c>
      <c r="L49">
        <v>0.181724</v>
      </c>
      <c r="M49">
        <v>8.7260199999999996E-2</v>
      </c>
      <c r="N49">
        <f t="shared" si="4"/>
        <v>1.188670543317532</v>
      </c>
      <c r="O49">
        <f t="shared" si="6"/>
        <v>0.1037236293439965</v>
      </c>
      <c r="P49">
        <v>1218.58</v>
      </c>
    </row>
    <row r="50" spans="1:16" x14ac:dyDescent="0.25">
      <c r="A50" t="s">
        <v>14</v>
      </c>
      <c r="B50" s="8">
        <v>98</v>
      </c>
      <c r="C50" s="8">
        <v>2.35</v>
      </c>
      <c r="D50" s="8">
        <v>20</v>
      </c>
      <c r="E50" s="9">
        <v>97.6</v>
      </c>
      <c r="F50" s="10">
        <v>1.2179142254181097</v>
      </c>
      <c r="G50" s="10">
        <v>5.64208577458189</v>
      </c>
      <c r="H50" s="11">
        <v>0.14000000000000012</v>
      </c>
      <c r="I50">
        <v>183</v>
      </c>
      <c r="J50" s="16">
        <f t="shared" si="5"/>
        <v>7</v>
      </c>
      <c r="K50" s="16">
        <v>415650.84560576983</v>
      </c>
      <c r="L50">
        <v>0.15819900000000001</v>
      </c>
      <c r="M50">
        <v>0.103173</v>
      </c>
      <c r="N50">
        <f t="shared" si="4"/>
        <v>1.1563353881413181</v>
      </c>
      <c r="O50">
        <f t="shared" si="6"/>
        <v>0.11930259100070421</v>
      </c>
      <c r="P50">
        <v>1134.5899999999999</v>
      </c>
    </row>
    <row r="51" spans="1:16" x14ac:dyDescent="0.25">
      <c r="A51" t="s">
        <v>14</v>
      </c>
      <c r="B51" s="4">
        <v>97</v>
      </c>
      <c r="C51" s="4">
        <v>1.5</v>
      </c>
      <c r="D51" s="4">
        <v>20</v>
      </c>
      <c r="E51" s="5">
        <v>61.648707768375203</v>
      </c>
      <c r="F51" s="6">
        <v>1.2054865292403738</v>
      </c>
      <c r="G51" s="6">
        <v>5.5845134707596253</v>
      </c>
      <c r="H51" s="7">
        <v>0.21</v>
      </c>
      <c r="I51">
        <v>184</v>
      </c>
      <c r="J51" s="16">
        <f t="shared" si="5"/>
        <v>6.9999999999999991</v>
      </c>
      <c r="K51" s="16">
        <v>701656.10376896732</v>
      </c>
      <c r="L51">
        <v>0.23255200000000001</v>
      </c>
      <c r="M51">
        <v>5.2803000000000003E-2</v>
      </c>
      <c r="N51">
        <f t="shared" si="4"/>
        <v>1.265105357974212</v>
      </c>
      <c r="O51">
        <f t="shared" si="6"/>
        <v>6.6801358217112319E-2</v>
      </c>
      <c r="P51">
        <v>1420.41</v>
      </c>
    </row>
    <row r="52" spans="1:16" x14ac:dyDescent="0.25">
      <c r="A52" t="s">
        <v>14</v>
      </c>
      <c r="B52" s="4">
        <v>97</v>
      </c>
      <c r="C52" s="4">
        <v>2</v>
      </c>
      <c r="D52" s="4">
        <v>20</v>
      </c>
      <c r="E52" s="5">
        <v>82.198277024500271</v>
      </c>
      <c r="F52" s="6">
        <v>1.2054865292403738</v>
      </c>
      <c r="G52" s="6">
        <v>5.5845134707596253</v>
      </c>
      <c r="H52" s="7">
        <v>0.21</v>
      </c>
      <c r="I52">
        <v>185</v>
      </c>
      <c r="J52" s="16">
        <f t="shared" si="5"/>
        <v>6.9999999999999991</v>
      </c>
      <c r="K52" s="16">
        <v>481855.80819659459</v>
      </c>
      <c r="L52">
        <v>0.183311</v>
      </c>
      <c r="M52">
        <v>8.6168400000000006E-2</v>
      </c>
      <c r="N52">
        <f t="shared" si="4"/>
        <v>1.1909171133598273</v>
      </c>
      <c r="O52">
        <f t="shared" si="6"/>
        <v>0.10261942219083495</v>
      </c>
      <c r="P52">
        <v>1253.5999999999999</v>
      </c>
    </row>
    <row r="53" spans="1:16" x14ac:dyDescent="0.25">
      <c r="A53" t="s">
        <v>14</v>
      </c>
      <c r="B53" s="4">
        <v>97</v>
      </c>
      <c r="C53" s="4">
        <v>2.35</v>
      </c>
      <c r="D53" s="4">
        <v>20</v>
      </c>
      <c r="E53" s="5">
        <v>96.6</v>
      </c>
      <c r="F53" s="6">
        <v>1.2054865292403738</v>
      </c>
      <c r="G53" s="6">
        <v>5.5845134707596253</v>
      </c>
      <c r="H53" s="7">
        <v>0.21</v>
      </c>
      <c r="I53">
        <v>186</v>
      </c>
      <c r="J53" s="16">
        <f t="shared" si="5"/>
        <v>6.9999999999999991</v>
      </c>
      <c r="K53" s="16">
        <v>406993.87114649656</v>
      </c>
      <c r="L53">
        <v>0.15961900000000001</v>
      </c>
      <c r="M53">
        <v>0.10220899999999999</v>
      </c>
      <c r="N53">
        <f t="shared" si="4"/>
        <v>1.1582372092969384</v>
      </c>
      <c r="O53">
        <f t="shared" si="6"/>
        <v>0.11838226692503077</v>
      </c>
      <c r="P53">
        <v>1149.52</v>
      </c>
    </row>
    <row r="54" spans="1:16" x14ac:dyDescent="0.25">
      <c r="A54" t="s">
        <v>14</v>
      </c>
      <c r="B54" s="8">
        <v>99</v>
      </c>
      <c r="C54" s="8">
        <v>1.2</v>
      </c>
      <c r="D54" s="8">
        <v>25</v>
      </c>
      <c r="E54" s="9">
        <v>62.9</v>
      </c>
      <c r="F54" s="10">
        <v>1.537927401994807</v>
      </c>
      <c r="G54" s="10">
        <v>7.1245725980051926</v>
      </c>
      <c r="H54" s="11">
        <v>8.7500000000000078E-2</v>
      </c>
      <c r="I54">
        <v>187</v>
      </c>
      <c r="J54" s="16">
        <f t="shared" si="5"/>
        <v>8.75</v>
      </c>
      <c r="K54" s="16">
        <v>935055.23256150272</v>
      </c>
      <c r="L54">
        <v>0.27296199999999998</v>
      </c>
      <c r="M54">
        <v>2.5455499999999999E-2</v>
      </c>
      <c r="N54">
        <f t="shared" si="4"/>
        <v>1.3332657812004192</v>
      </c>
      <c r="O54">
        <f t="shared" si="6"/>
        <v>3.3938947093347271E-2</v>
      </c>
      <c r="P54">
        <v>1526.08</v>
      </c>
    </row>
    <row r="55" spans="1:16" x14ac:dyDescent="0.25">
      <c r="A55" t="s">
        <v>14</v>
      </c>
      <c r="B55" s="8">
        <v>99</v>
      </c>
      <c r="C55" s="8">
        <v>1.5</v>
      </c>
      <c r="D55" s="8">
        <v>25</v>
      </c>
      <c r="E55" s="9">
        <v>78.599999999999994</v>
      </c>
      <c r="F55" s="10">
        <v>1.537927401994807</v>
      </c>
      <c r="G55" s="10">
        <v>7.1245725980051926</v>
      </c>
      <c r="H55" s="11">
        <v>8.7500000000000078E-2</v>
      </c>
      <c r="I55">
        <v>188</v>
      </c>
      <c r="J55" s="16">
        <f t="shared" si="5"/>
        <v>8.75</v>
      </c>
      <c r="K55" s="16">
        <v>733692.55574868189</v>
      </c>
      <c r="L55">
        <v>0.22887399999999999</v>
      </c>
      <c r="M55">
        <v>5.5331999999999999E-2</v>
      </c>
      <c r="N55">
        <f t="shared" si="4"/>
        <v>1.2592460138567432</v>
      </c>
      <c r="O55">
        <f t="shared" si="6"/>
        <v>6.9676600438721314E-2</v>
      </c>
      <c r="P55">
        <v>1378.14</v>
      </c>
    </row>
    <row r="56" spans="1:16" x14ac:dyDescent="0.25">
      <c r="A56" t="s">
        <v>14</v>
      </c>
      <c r="B56" s="8">
        <v>99</v>
      </c>
      <c r="C56" s="8">
        <v>1.85</v>
      </c>
      <c r="D56" s="8">
        <v>25</v>
      </c>
      <c r="E56" s="9">
        <v>97</v>
      </c>
      <c r="F56" s="10">
        <v>1.537927401994807</v>
      </c>
      <c r="G56" s="10">
        <v>7.1245725980051926</v>
      </c>
      <c r="H56" s="11">
        <v>8.7500000000000078E-2</v>
      </c>
      <c r="I56">
        <v>189</v>
      </c>
      <c r="J56" s="16">
        <f t="shared" si="5"/>
        <v>8.75</v>
      </c>
      <c r="K56" s="16">
        <v>565274.41557564563</v>
      </c>
      <c r="L56">
        <v>0.19242999999999999</v>
      </c>
      <c r="M56">
        <v>8.0013699999999993E-2</v>
      </c>
      <c r="N56">
        <f t="shared" si="4"/>
        <v>1.2039924389274834</v>
      </c>
      <c r="O56">
        <f t="shared" si="6"/>
        <v>9.6335889810611974E-2</v>
      </c>
      <c r="P56">
        <v>1256.79</v>
      </c>
    </row>
  </sheetData>
  <autoFilter ref="A1:J56" xr:uid="{406A6E30-F642-4E3E-AE52-759F3E0265F5}">
    <filterColumn colId="0">
      <filters>
        <filter val="E2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FEF5-650E-4F9F-BE3D-9B82886DC8C0}">
  <sheetPr filterMode="1"/>
  <dimension ref="A1:R56"/>
  <sheetViews>
    <sheetView workbookViewId="0">
      <selection activeCell="B1" sqref="B1:I55"/>
    </sheetView>
  </sheetViews>
  <sheetFormatPr defaultRowHeight="15" x14ac:dyDescent="0.25"/>
  <cols>
    <col min="12" max="12" width="12" bestFit="1" customWidth="1"/>
    <col min="13" max="13" width="13.5703125" customWidth="1"/>
    <col min="14" max="15" width="11.140625" customWidth="1"/>
    <col min="16" max="16" width="9.5703125" customWidth="1"/>
  </cols>
  <sheetData>
    <row r="1" spans="1:18" ht="45" x14ac:dyDescent="0.25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23</v>
      </c>
      <c r="L1" s="3" t="s">
        <v>25</v>
      </c>
      <c r="M1" s="3" t="s">
        <v>26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24</v>
      </c>
    </row>
    <row r="2" spans="1:18" x14ac:dyDescent="0.25">
      <c r="A2" t="s">
        <v>14</v>
      </c>
      <c r="B2" s="4">
        <v>99</v>
      </c>
      <c r="C2" s="4">
        <v>1.85</v>
      </c>
      <c r="D2" s="4">
        <v>25</v>
      </c>
      <c r="E2" s="5">
        <v>97</v>
      </c>
      <c r="F2" s="6">
        <v>1.537927401994807</v>
      </c>
      <c r="G2" s="6">
        <v>7.1245725980051926</v>
      </c>
      <c r="H2" s="4">
        <v>8.7500000000000078E-2</v>
      </c>
      <c r="I2" s="4">
        <v>135</v>
      </c>
      <c r="J2" s="6">
        <f t="shared" ref="J2:J39" si="0">SUM(F2:H2)</f>
        <v>8.75</v>
      </c>
      <c r="K2">
        <v>639.37019347562955</v>
      </c>
      <c r="L2" s="16">
        <v>560821.26719692338</v>
      </c>
      <c r="M2" s="17">
        <v>1357190</v>
      </c>
      <c r="N2">
        <v>0.19243399999999999</v>
      </c>
      <c r="O2">
        <v>8.0105099999999999E-2</v>
      </c>
      <c r="P2">
        <f>1/(1-(N2-0.023))</f>
        <v>1.2039982373465805</v>
      </c>
      <c r="Q2">
        <f>O2*P2</f>
        <v>9.6446399202471569E-2</v>
      </c>
      <c r="R2">
        <v>644</v>
      </c>
    </row>
    <row r="3" spans="1:18" x14ac:dyDescent="0.25">
      <c r="A3" t="s">
        <v>14</v>
      </c>
      <c r="B3" s="8">
        <v>98</v>
      </c>
      <c r="C3" s="8">
        <v>1.2</v>
      </c>
      <c r="D3" s="8">
        <v>25</v>
      </c>
      <c r="E3" s="9">
        <v>62.3</v>
      </c>
      <c r="F3" s="10">
        <v>1.522392781772637</v>
      </c>
      <c r="G3" s="10">
        <v>7.0526072182273625</v>
      </c>
      <c r="H3" s="11">
        <v>0.17500000000000016</v>
      </c>
      <c r="I3" s="8">
        <v>136</v>
      </c>
      <c r="J3" s="8">
        <f t="shared" si="0"/>
        <v>8.75</v>
      </c>
      <c r="K3">
        <v>689.66946668583978</v>
      </c>
      <c r="L3">
        <v>858706.32982189325</v>
      </c>
      <c r="M3" s="13">
        <v>2129590</v>
      </c>
      <c r="N3">
        <v>0.27504800000000001</v>
      </c>
      <c r="O3">
        <v>2.4339599999999999E-2</v>
      </c>
      <c r="P3">
        <f t="shared" ref="P3:P44" si="1">1/(1-(N3-0.023))</f>
        <v>1.3369841914989198</v>
      </c>
      <c r="Q3">
        <v>3.254166042740711E-2</v>
      </c>
      <c r="R3">
        <v>692.55899999999997</v>
      </c>
    </row>
    <row r="4" spans="1:18" x14ac:dyDescent="0.25">
      <c r="A4" t="s">
        <v>14</v>
      </c>
      <c r="B4" s="8">
        <v>98</v>
      </c>
      <c r="C4" s="8">
        <v>1.5</v>
      </c>
      <c r="D4" s="8">
        <v>25</v>
      </c>
      <c r="E4" s="9">
        <v>77.900000000000006</v>
      </c>
      <c r="F4" s="10">
        <v>1.522392781772637</v>
      </c>
      <c r="G4" s="10">
        <v>7.0526072182273625</v>
      </c>
      <c r="H4" s="11">
        <v>0.17500000000000016</v>
      </c>
      <c r="I4" s="8">
        <v>137</v>
      </c>
      <c r="J4" s="8">
        <f t="shared" si="0"/>
        <v>8.75</v>
      </c>
      <c r="K4">
        <v>669.64543393310009</v>
      </c>
      <c r="L4">
        <v>724060.537559052</v>
      </c>
      <c r="M4" s="13">
        <v>1694300</v>
      </c>
      <c r="N4">
        <v>0.23055100000000001</v>
      </c>
      <c r="O4">
        <v>5.4375699999999999E-2</v>
      </c>
      <c r="P4">
        <f t="shared" si="1"/>
        <v>1.2619108611405909</v>
      </c>
      <c r="Q4">
        <v>6.8617286412122433E-2</v>
      </c>
      <c r="R4">
        <v>674.92</v>
      </c>
    </row>
    <row r="5" spans="1:18" x14ac:dyDescent="0.25">
      <c r="A5" t="s">
        <v>14</v>
      </c>
      <c r="B5" s="8">
        <v>98</v>
      </c>
      <c r="C5" s="8">
        <v>1.85</v>
      </c>
      <c r="D5" s="8">
        <v>25</v>
      </c>
      <c r="E5" s="9">
        <v>96</v>
      </c>
      <c r="F5" s="10">
        <v>1.522392781772637</v>
      </c>
      <c r="G5" s="10">
        <v>7.0526072182273625</v>
      </c>
      <c r="H5" s="11">
        <v>0.17500000000000016</v>
      </c>
      <c r="I5" s="8">
        <v>138</v>
      </c>
      <c r="J5" s="8">
        <f t="shared" si="0"/>
        <v>8.75</v>
      </c>
      <c r="K5">
        <v>648.75550541349287</v>
      </c>
      <c r="L5">
        <v>577175.09637707379</v>
      </c>
      <c r="M5" s="13">
        <v>1362130</v>
      </c>
      <c r="N5">
        <v>0.19411500000000001</v>
      </c>
      <c r="O5">
        <v>7.8970799999999994E-2</v>
      </c>
      <c r="P5">
        <f t="shared" si="1"/>
        <v>1.2064399765950644</v>
      </c>
      <c r="Q5">
        <v>9.5273530103693507E-2</v>
      </c>
      <c r="R5">
        <v>651.61800000000005</v>
      </c>
    </row>
    <row r="6" spans="1:18" x14ac:dyDescent="0.25">
      <c r="A6" t="s">
        <v>14</v>
      </c>
      <c r="B6" s="4">
        <v>97</v>
      </c>
      <c r="C6" s="4">
        <v>1.2</v>
      </c>
      <c r="D6" s="4">
        <v>25</v>
      </c>
      <c r="E6" s="5">
        <v>61.7</v>
      </c>
      <c r="F6" s="6">
        <v>1.5068581615504673</v>
      </c>
      <c r="G6" s="6">
        <v>6.9806418384495323</v>
      </c>
      <c r="H6" s="4">
        <v>0.26250000000000023</v>
      </c>
      <c r="I6" s="4">
        <v>139</v>
      </c>
      <c r="J6" s="4">
        <f t="shared" si="0"/>
        <v>8.75</v>
      </c>
      <c r="K6">
        <v>702.55532877216569</v>
      </c>
      <c r="L6">
        <v>952394.52818866808</v>
      </c>
      <c r="M6" s="13">
        <v>2133360</v>
      </c>
      <c r="N6">
        <v>0.27710600000000002</v>
      </c>
      <c r="O6">
        <v>2.29509E-2</v>
      </c>
      <c r="P6">
        <f t="shared" si="1"/>
        <v>1.3406730715088202</v>
      </c>
      <c r="Q6">
        <v>3.076965359689178E-2</v>
      </c>
      <c r="R6">
        <v>703.83299999999997</v>
      </c>
    </row>
    <row r="7" spans="1:18" x14ac:dyDescent="0.25">
      <c r="A7" t="s">
        <v>14</v>
      </c>
      <c r="B7" s="4">
        <v>97</v>
      </c>
      <c r="C7" s="4">
        <v>1.5</v>
      </c>
      <c r="D7" s="4">
        <v>25</v>
      </c>
      <c r="E7" s="5">
        <v>77.099999999999994</v>
      </c>
      <c r="F7" s="6">
        <v>1.5068581615504673</v>
      </c>
      <c r="G7" s="6">
        <v>6.9806418384495323</v>
      </c>
      <c r="H7" s="4">
        <v>0.26250000000000023</v>
      </c>
      <c r="I7" s="4">
        <v>140</v>
      </c>
      <c r="J7" s="4">
        <f t="shared" si="0"/>
        <v>8.75</v>
      </c>
      <c r="K7">
        <v>676.63841597236819</v>
      </c>
      <c r="L7">
        <v>743676.7252029943</v>
      </c>
      <c r="M7" s="13">
        <v>1703020</v>
      </c>
      <c r="N7">
        <v>0.23247999999999999</v>
      </c>
      <c r="O7">
        <v>5.3073700000000001E-2</v>
      </c>
      <c r="P7">
        <f t="shared" si="1"/>
        <v>1.264990133076962</v>
      </c>
      <c r="Q7">
        <v>6.7137706825886753E-2</v>
      </c>
      <c r="R7">
        <v>681.327</v>
      </c>
    </row>
    <row r="8" spans="1:18" x14ac:dyDescent="0.25">
      <c r="A8" t="s">
        <v>14</v>
      </c>
      <c r="B8" s="4">
        <v>97</v>
      </c>
      <c r="C8" s="4">
        <v>1.85</v>
      </c>
      <c r="D8" s="4">
        <v>25</v>
      </c>
      <c r="E8" s="5">
        <v>95</v>
      </c>
      <c r="F8" s="6">
        <v>1.5068581615504673</v>
      </c>
      <c r="G8" s="6">
        <v>6.9806418384495323</v>
      </c>
      <c r="H8" s="4">
        <v>0.26250000000000023</v>
      </c>
      <c r="I8" s="4">
        <v>141</v>
      </c>
      <c r="J8" s="4">
        <f t="shared" si="0"/>
        <v>8.75</v>
      </c>
      <c r="K8">
        <v>659.27833860814792</v>
      </c>
      <c r="L8">
        <v>601662.88405823859</v>
      </c>
      <c r="M8" s="13">
        <v>1359760</v>
      </c>
      <c r="N8">
        <v>0.195825</v>
      </c>
      <c r="O8">
        <v>7.7816499999999997E-2</v>
      </c>
      <c r="P8">
        <f t="shared" si="1"/>
        <v>1.2089340224257261</v>
      </c>
      <c r="Q8">
        <v>9.4075014356091516E-2</v>
      </c>
      <c r="R8">
        <v>665.48</v>
      </c>
    </row>
    <row r="9" spans="1:18" x14ac:dyDescent="0.25">
      <c r="A9" t="s">
        <v>14</v>
      </c>
      <c r="B9" s="8">
        <v>99</v>
      </c>
      <c r="C9" s="8">
        <v>1.2</v>
      </c>
      <c r="D9" s="8">
        <v>30</v>
      </c>
      <c r="E9" s="9">
        <v>75.5</v>
      </c>
      <c r="F9" s="10">
        <v>1.8455128823937685</v>
      </c>
      <c r="G9" s="10">
        <v>8.5494871176062333</v>
      </c>
      <c r="H9" s="11">
        <v>0.10500000000000009</v>
      </c>
      <c r="I9" s="8">
        <v>142</v>
      </c>
      <c r="J9" s="8">
        <f t="shared" si="0"/>
        <v>10.500000000000002</v>
      </c>
      <c r="K9">
        <v>746.06361184939158</v>
      </c>
      <c r="L9">
        <v>977028.5625965019</v>
      </c>
      <c r="M9" s="13">
        <v>2041990</v>
      </c>
      <c r="N9">
        <v>0.27296599999999999</v>
      </c>
      <c r="O9">
        <v>2.5745400000000002E-2</v>
      </c>
      <c r="P9">
        <f t="shared" si="1"/>
        <v>1.3332728916289129</v>
      </c>
      <c r="Q9">
        <v>3.432564390414302E-2</v>
      </c>
      <c r="R9">
        <v>746.04600000000005</v>
      </c>
    </row>
    <row r="10" spans="1:18" x14ac:dyDescent="0.25">
      <c r="A10" t="s">
        <v>14</v>
      </c>
      <c r="B10" s="8">
        <v>99</v>
      </c>
      <c r="C10" s="8">
        <v>1.5</v>
      </c>
      <c r="D10" s="8">
        <v>30</v>
      </c>
      <c r="E10" s="9">
        <v>94.4</v>
      </c>
      <c r="F10" s="10">
        <v>1.8455128823937685</v>
      </c>
      <c r="G10" s="10">
        <v>8.5494871176062333</v>
      </c>
      <c r="H10" s="11">
        <v>0.10500000000000009</v>
      </c>
      <c r="I10" s="8">
        <v>143</v>
      </c>
      <c r="J10" s="8">
        <f t="shared" si="0"/>
        <v>10.500000000000002</v>
      </c>
      <c r="K10">
        <v>720.14555281930302</v>
      </c>
      <c r="L10">
        <v>812240.77007426089</v>
      </c>
      <c r="M10" s="13">
        <v>1616360</v>
      </c>
      <c r="N10">
        <v>0.22873199999999999</v>
      </c>
      <c r="O10">
        <v>5.5603300000000001E-2</v>
      </c>
      <c r="P10">
        <f t="shared" si="1"/>
        <v>1.2590208846384345</v>
      </c>
      <c r="Q10">
        <v>7.0005715954816264E-2</v>
      </c>
      <c r="R10">
        <v>724.89300000000003</v>
      </c>
    </row>
    <row r="11" spans="1:18" x14ac:dyDescent="0.25">
      <c r="A11" t="s">
        <v>14</v>
      </c>
      <c r="B11" s="4">
        <v>98</v>
      </c>
      <c r="C11" s="4">
        <v>1.2</v>
      </c>
      <c r="D11" s="4">
        <v>30</v>
      </c>
      <c r="E11" s="5">
        <v>74.7</v>
      </c>
      <c r="F11" s="6">
        <v>1.8268713381271644</v>
      </c>
      <c r="G11" s="6">
        <v>8.463128661872835</v>
      </c>
      <c r="H11" s="7">
        <v>0.21000000000000019</v>
      </c>
      <c r="I11" s="4">
        <v>144</v>
      </c>
      <c r="J11" s="4">
        <f t="shared" si="0"/>
        <v>10.5</v>
      </c>
      <c r="K11">
        <v>757.05097692582524</v>
      </c>
      <c r="L11">
        <v>959985.90329897811</v>
      </c>
      <c r="M11" s="13">
        <v>2044770</v>
      </c>
      <c r="N11">
        <v>0.27521899999999999</v>
      </c>
      <c r="O11">
        <v>2.4224599999999999E-2</v>
      </c>
      <c r="P11">
        <f t="shared" si="1"/>
        <v>1.3372899284683617</v>
      </c>
      <c r="Q11">
        <v>3.2395313601174675E-2</v>
      </c>
      <c r="R11">
        <v>759.447</v>
      </c>
    </row>
    <row r="12" spans="1:18" x14ac:dyDescent="0.25">
      <c r="A12" t="s">
        <v>14</v>
      </c>
      <c r="B12" s="4">
        <v>98</v>
      </c>
      <c r="C12" s="4">
        <v>1.5</v>
      </c>
      <c r="D12" s="4">
        <v>30</v>
      </c>
      <c r="E12" s="5">
        <v>93.4</v>
      </c>
      <c r="F12" s="6">
        <v>1.8268713381271644</v>
      </c>
      <c r="G12" s="6">
        <v>8.463128661872835</v>
      </c>
      <c r="H12" s="7">
        <v>0.21000000000000019</v>
      </c>
      <c r="I12" s="4">
        <v>145</v>
      </c>
      <c r="J12" s="4">
        <f t="shared" si="0"/>
        <v>10.5</v>
      </c>
      <c r="K12">
        <v>729.69983703787159</v>
      </c>
      <c r="L12">
        <v>793814.87836984603</v>
      </c>
      <c r="M12" s="13">
        <v>1619380</v>
      </c>
      <c r="N12">
        <v>0.230711</v>
      </c>
      <c r="O12">
        <v>5.4267900000000001E-2</v>
      </c>
      <c r="P12">
        <f t="shared" si="1"/>
        <v>1.2621656996373798</v>
      </c>
      <c r="Q12">
        <v>6.849508197135136E-2</v>
      </c>
      <c r="R12">
        <v>736.09199999999998</v>
      </c>
    </row>
    <row r="13" spans="1:18" x14ac:dyDescent="0.25">
      <c r="A13" t="s">
        <v>14</v>
      </c>
      <c r="B13" s="8">
        <v>97</v>
      </c>
      <c r="C13" s="8">
        <v>1.2</v>
      </c>
      <c r="D13" s="8">
        <v>30</v>
      </c>
      <c r="E13" s="9">
        <v>74</v>
      </c>
      <c r="F13" s="10">
        <v>1.8082297938605607</v>
      </c>
      <c r="G13" s="10">
        <v>8.3767702061394385</v>
      </c>
      <c r="H13" s="11">
        <v>0.31500000000000028</v>
      </c>
      <c r="I13" s="8">
        <v>146</v>
      </c>
      <c r="J13" s="8">
        <f t="shared" si="0"/>
        <v>10.499999999999998</v>
      </c>
      <c r="K13">
        <v>760.567603087669</v>
      </c>
      <c r="L13">
        <v>927372.9382081955</v>
      </c>
      <c r="M13" s="13">
        <v>2058770</v>
      </c>
      <c r="N13">
        <v>0.277221</v>
      </c>
      <c r="O13">
        <v>2.28731E-2</v>
      </c>
      <c r="P13">
        <f t="shared" si="1"/>
        <v>1.3408798048751709</v>
      </c>
      <c r="Q13">
        <v>3.0670077864890271E-2</v>
      </c>
      <c r="R13">
        <v>762.19500000000005</v>
      </c>
    </row>
    <row r="14" spans="1:18" x14ac:dyDescent="0.25">
      <c r="A14" t="s">
        <v>14</v>
      </c>
      <c r="B14" s="8">
        <v>97</v>
      </c>
      <c r="C14" s="8">
        <v>1.5</v>
      </c>
      <c r="D14" s="8">
        <v>30</v>
      </c>
      <c r="E14" s="9">
        <v>92.5</v>
      </c>
      <c r="F14" s="10">
        <v>1.8082297938605607</v>
      </c>
      <c r="G14" s="10">
        <v>8.3767702061394385</v>
      </c>
      <c r="H14" s="11">
        <v>0.31500000000000028</v>
      </c>
      <c r="I14" s="8">
        <v>147</v>
      </c>
      <c r="J14" s="8">
        <f t="shared" si="0"/>
        <v>10.499999999999998</v>
      </c>
      <c r="K14">
        <v>732.00588816089771</v>
      </c>
      <c r="L14">
        <v>849919.79373903933</v>
      </c>
      <c r="M14" s="13">
        <v>1631850</v>
      </c>
      <c r="N14">
        <v>0.23252100000000001</v>
      </c>
      <c r="O14">
        <v>5.3046200000000002E-2</v>
      </c>
      <c r="P14">
        <f t="shared" si="1"/>
        <v>1.2650557446813895</v>
      </c>
      <c r="Q14">
        <v>6.7106400043517922E-2</v>
      </c>
      <c r="R14">
        <v>738.41800000000001</v>
      </c>
    </row>
    <row r="15" spans="1:18" hidden="1" x14ac:dyDescent="0.25">
      <c r="A15" t="s">
        <v>18</v>
      </c>
      <c r="B15" s="4">
        <v>97</v>
      </c>
      <c r="C15" s="4">
        <v>1.2</v>
      </c>
      <c r="D15" s="4">
        <v>20</v>
      </c>
      <c r="E15" s="5">
        <v>35.227833010500106</v>
      </c>
      <c r="F15" s="6">
        <v>0.8610618066002671</v>
      </c>
      <c r="G15" s="6">
        <v>3.9889999999999999</v>
      </c>
      <c r="H15" s="4">
        <v>0.15000000000000013</v>
      </c>
      <c r="I15" s="4">
        <v>148</v>
      </c>
      <c r="J15" s="12">
        <f t="shared" si="0"/>
        <v>5.0000618066002671</v>
      </c>
      <c r="K15">
        <v>612.14958925179303</v>
      </c>
      <c r="L15" s="17">
        <v>1152613.3738013704</v>
      </c>
      <c r="M15" s="17">
        <v>2247600</v>
      </c>
      <c r="N15">
        <v>0.277283</v>
      </c>
      <c r="O15" s="13">
        <v>2.2831299999999999E-2</v>
      </c>
      <c r="P15">
        <f t="shared" si="1"/>
        <v>1.3409912875796046</v>
      </c>
      <c r="Q15">
        <v>3.0616574384116226E-2</v>
      </c>
      <c r="R15">
        <v>615.72900000000004</v>
      </c>
    </row>
    <row r="16" spans="1:18" hidden="1" x14ac:dyDescent="0.25">
      <c r="A16" t="s">
        <v>18</v>
      </c>
      <c r="B16" s="4">
        <v>97</v>
      </c>
      <c r="C16" s="4">
        <v>1.8</v>
      </c>
      <c r="D16" s="4">
        <v>20</v>
      </c>
      <c r="E16" s="4">
        <v>52.8</v>
      </c>
      <c r="F16" s="6">
        <v>0.8610618066002671</v>
      </c>
      <c r="G16" s="6">
        <v>3.9889381933997332</v>
      </c>
      <c r="H16" s="4">
        <v>0.15000000000000013</v>
      </c>
      <c r="I16" s="4">
        <v>149</v>
      </c>
      <c r="J16" s="12">
        <f t="shared" si="0"/>
        <v>5.0000000000000009</v>
      </c>
      <c r="K16">
        <v>584.37268813872095</v>
      </c>
      <c r="L16" s="17">
        <v>701503.194883666</v>
      </c>
      <c r="M16" s="17">
        <v>1501220</v>
      </c>
      <c r="N16">
        <v>0.20041400000000001</v>
      </c>
      <c r="O16">
        <v>7.4718300000000001E-2</v>
      </c>
      <c r="P16">
        <f t="shared" si="1"/>
        <v>1.215678360682044</v>
      </c>
      <c r="Q16">
        <v>9.0833420456949171E-2</v>
      </c>
      <c r="R16">
        <v>585.13</v>
      </c>
    </row>
    <row r="17" spans="1:18" hidden="1" x14ac:dyDescent="0.25">
      <c r="A17" t="s">
        <v>18</v>
      </c>
      <c r="B17" s="4">
        <v>97</v>
      </c>
      <c r="C17" s="4">
        <v>2.4</v>
      </c>
      <c r="D17" s="4">
        <v>20</v>
      </c>
      <c r="E17" s="4">
        <v>70.5</v>
      </c>
      <c r="F17" s="6">
        <v>0.8610618066002671</v>
      </c>
      <c r="G17" s="6">
        <v>3.9889381933997332</v>
      </c>
      <c r="H17" s="4">
        <v>0.15000000000000013</v>
      </c>
      <c r="I17" s="4">
        <v>150</v>
      </c>
      <c r="J17" s="4">
        <f t="shared" si="0"/>
        <v>5.0000000000000009</v>
      </c>
      <c r="K17">
        <v>561.87315324335998</v>
      </c>
      <c r="L17">
        <v>478614.87659994169</v>
      </c>
      <c r="M17" s="13">
        <v>1100810</v>
      </c>
      <c r="N17">
        <v>0.156667</v>
      </c>
      <c r="O17">
        <v>0.10424799999999999</v>
      </c>
      <c r="P17">
        <f t="shared" si="1"/>
        <v>1.1542905557101022</v>
      </c>
      <c r="Q17">
        <v>0.12033248185166673</v>
      </c>
      <c r="R17">
        <v>567.14300000000003</v>
      </c>
    </row>
    <row r="18" spans="1:18" hidden="1" x14ac:dyDescent="0.25">
      <c r="A18" t="s">
        <v>18</v>
      </c>
      <c r="B18" s="4">
        <v>97</v>
      </c>
      <c r="C18" s="4">
        <v>3</v>
      </c>
      <c r="D18" s="4">
        <v>20</v>
      </c>
      <c r="E18" s="4">
        <v>88.1</v>
      </c>
      <c r="F18" s="6">
        <v>0.8610618066002671</v>
      </c>
      <c r="G18" s="6">
        <v>3.9889381933997332</v>
      </c>
      <c r="H18" s="4">
        <v>0.15000000000000013</v>
      </c>
      <c r="I18" s="4">
        <v>151</v>
      </c>
      <c r="J18" s="4">
        <f t="shared" si="0"/>
        <v>5.0000000000000009</v>
      </c>
      <c r="K18">
        <v>535.33119082475514</v>
      </c>
      <c r="L18">
        <v>356833.68150669598</v>
      </c>
      <c r="M18">
        <v>870674</v>
      </c>
      <c r="N18">
        <v>0.12872700000000001</v>
      </c>
      <c r="O18">
        <v>0.123108</v>
      </c>
      <c r="P18">
        <f t="shared" si="1"/>
        <v>1.1182267607319019</v>
      </c>
      <c r="Q18">
        <v>0.13766266006018296</v>
      </c>
      <c r="R18">
        <v>540.43600000000004</v>
      </c>
    </row>
    <row r="19" spans="1:18" hidden="1" x14ac:dyDescent="0.25">
      <c r="A19" t="s">
        <v>18</v>
      </c>
      <c r="B19" s="4">
        <v>97</v>
      </c>
      <c r="C19" s="4">
        <v>3.6</v>
      </c>
      <c r="D19" s="4">
        <v>20</v>
      </c>
      <c r="E19" s="4">
        <v>105.7</v>
      </c>
      <c r="F19" s="6">
        <v>0.8610618066002671</v>
      </c>
      <c r="G19" s="6">
        <v>3.9889381933997332</v>
      </c>
      <c r="H19" s="4">
        <v>0.15000000000000013</v>
      </c>
      <c r="I19" s="4">
        <v>152</v>
      </c>
      <c r="J19" s="4">
        <f t="shared" si="0"/>
        <v>5.0000000000000009</v>
      </c>
      <c r="K19">
        <v>510.52712285036228</v>
      </c>
      <c r="L19">
        <v>280774.67641338916</v>
      </c>
      <c r="M19">
        <v>721591</v>
      </c>
      <c r="N19">
        <v>0.10924399999999999</v>
      </c>
      <c r="O19">
        <v>0.13625899999999999</v>
      </c>
      <c r="P19">
        <f t="shared" si="1"/>
        <v>1.0943840587640463</v>
      </c>
      <c r="Q19">
        <v>0.14911967746313018</v>
      </c>
      <c r="R19">
        <v>514.51199999999994</v>
      </c>
    </row>
    <row r="20" spans="1:18" hidden="1" x14ac:dyDescent="0.25">
      <c r="A20" t="s">
        <v>18</v>
      </c>
      <c r="B20" s="8">
        <v>95</v>
      </c>
      <c r="C20" s="8">
        <v>1.2</v>
      </c>
      <c r="D20" s="8">
        <v>20</v>
      </c>
      <c r="E20" s="8">
        <v>34.5</v>
      </c>
      <c r="F20" s="10">
        <v>0.84330795491778743</v>
      </c>
      <c r="G20" s="10">
        <v>3.9066920450822131</v>
      </c>
      <c r="H20" s="8">
        <v>0.25000000000000022</v>
      </c>
      <c r="I20" s="8">
        <v>153</v>
      </c>
      <c r="J20" s="8">
        <f t="shared" si="0"/>
        <v>5.0000000000000009</v>
      </c>
      <c r="K20">
        <v>582.27112109858615</v>
      </c>
      <c r="L20">
        <v>964857.25071087282</v>
      </c>
      <c r="M20" s="13">
        <v>2325310</v>
      </c>
      <c r="N20">
        <v>0.28176000000000001</v>
      </c>
      <c r="O20" s="13">
        <v>1.98096E-2</v>
      </c>
      <c r="P20">
        <f t="shared" si="1"/>
        <v>1.3490907128595326</v>
      </c>
      <c r="Q20">
        <v>2.6724947385462199E-2</v>
      </c>
      <c r="R20">
        <v>586.35199999999998</v>
      </c>
    </row>
    <row r="21" spans="1:18" hidden="1" x14ac:dyDescent="0.25">
      <c r="A21" t="s">
        <v>18</v>
      </c>
      <c r="B21" s="8">
        <v>95</v>
      </c>
      <c r="C21" s="8">
        <v>1.8</v>
      </c>
      <c r="D21" s="8">
        <v>20</v>
      </c>
      <c r="E21" s="8">
        <v>51.8</v>
      </c>
      <c r="F21" s="10">
        <v>0.84330795491778743</v>
      </c>
      <c r="G21" s="10">
        <v>3.9066920450822131</v>
      </c>
      <c r="H21" s="8">
        <v>0.25000000000000022</v>
      </c>
      <c r="I21" s="8">
        <v>154</v>
      </c>
      <c r="J21" s="8">
        <f t="shared" si="0"/>
        <v>5.0000000000000009</v>
      </c>
      <c r="K21">
        <v>567.07751384758376</v>
      </c>
      <c r="L21">
        <v>695232.90598268749</v>
      </c>
      <c r="M21" s="13">
        <v>1543420</v>
      </c>
      <c r="N21">
        <v>0.203627</v>
      </c>
      <c r="O21">
        <v>7.2549600000000006E-2</v>
      </c>
      <c r="P21">
        <f t="shared" si="1"/>
        <v>1.2204453893403859</v>
      </c>
      <c r="Q21">
        <v>8.8542824818489269E-2</v>
      </c>
      <c r="R21">
        <v>572.30799999999999</v>
      </c>
    </row>
    <row r="22" spans="1:18" hidden="1" x14ac:dyDescent="0.25">
      <c r="A22" t="s">
        <v>18</v>
      </c>
      <c r="B22" s="8">
        <v>95</v>
      </c>
      <c r="C22" s="8">
        <v>2.4</v>
      </c>
      <c r="D22" s="8">
        <v>20</v>
      </c>
      <c r="E22" s="8">
        <v>69</v>
      </c>
      <c r="F22" s="10">
        <v>0.84330795491778743</v>
      </c>
      <c r="G22" s="10">
        <v>3.9066920450822131</v>
      </c>
      <c r="H22" s="8">
        <v>0.25000000000000022</v>
      </c>
      <c r="I22" s="8">
        <v>155</v>
      </c>
      <c r="J22" s="8">
        <f t="shared" si="0"/>
        <v>5.0000000000000009</v>
      </c>
      <c r="K22">
        <v>550.44810829367759</v>
      </c>
      <c r="L22">
        <v>480117.91318288934</v>
      </c>
      <c r="M22" s="13">
        <v>1142680</v>
      </c>
      <c r="N22">
        <v>0.15962000000000001</v>
      </c>
      <c r="O22">
        <v>0.102255</v>
      </c>
      <c r="P22">
        <f t="shared" si="1"/>
        <v>1.1582385508119253</v>
      </c>
      <c r="Q22">
        <v>0.11843568301327342</v>
      </c>
      <c r="R22">
        <v>551.93899999999996</v>
      </c>
    </row>
    <row r="23" spans="1:18" hidden="1" x14ac:dyDescent="0.25">
      <c r="A23" t="s">
        <v>18</v>
      </c>
      <c r="B23" s="8">
        <v>95</v>
      </c>
      <c r="C23" s="8">
        <v>3</v>
      </c>
      <c r="D23" s="8">
        <v>20</v>
      </c>
      <c r="E23" s="8">
        <v>86.3</v>
      </c>
      <c r="F23" s="10">
        <v>0.84330795491778743</v>
      </c>
      <c r="G23" s="10">
        <v>3.9066920450822131</v>
      </c>
      <c r="H23" s="8">
        <v>0.25000000000000022</v>
      </c>
      <c r="I23" s="8">
        <v>156</v>
      </c>
      <c r="J23" s="8">
        <f t="shared" si="0"/>
        <v>5.0000000000000009</v>
      </c>
      <c r="K23">
        <v>532.19829534725795</v>
      </c>
      <c r="L23">
        <v>360140.07727211138</v>
      </c>
      <c r="M23">
        <v>893147</v>
      </c>
      <c r="N23">
        <v>0.13111900000000001</v>
      </c>
      <c r="O23">
        <v>0.121494</v>
      </c>
      <c r="P23">
        <f t="shared" si="1"/>
        <v>1.1212258137576652</v>
      </c>
      <c r="Q23">
        <v>0.13622220901667378</v>
      </c>
      <c r="R23">
        <v>537.47199999999998</v>
      </c>
    </row>
    <row r="24" spans="1:18" hidden="1" x14ac:dyDescent="0.25">
      <c r="A24" t="s">
        <v>18</v>
      </c>
      <c r="B24" s="8">
        <v>95</v>
      </c>
      <c r="C24" s="8">
        <v>3.6</v>
      </c>
      <c r="D24" s="8">
        <v>20</v>
      </c>
      <c r="E24" s="8">
        <v>103.5</v>
      </c>
      <c r="F24" s="10">
        <v>0.84330795491778743</v>
      </c>
      <c r="G24" s="10">
        <v>3.9066920450822131</v>
      </c>
      <c r="H24" s="8">
        <v>0.25000000000000022</v>
      </c>
      <c r="I24" s="8">
        <v>157</v>
      </c>
      <c r="J24" s="8">
        <f t="shared" si="0"/>
        <v>5.0000000000000009</v>
      </c>
      <c r="K24">
        <v>508.75015136701245</v>
      </c>
      <c r="L24">
        <v>282566.67813030229</v>
      </c>
      <c r="M24">
        <v>740325</v>
      </c>
      <c r="N24">
        <v>0.11135100000000001</v>
      </c>
      <c r="O24">
        <v>0.13483700000000001</v>
      </c>
      <c r="P24">
        <f t="shared" si="1"/>
        <v>1.0969133953966934</v>
      </c>
      <c r="Q24">
        <v>0.14790451149510397</v>
      </c>
      <c r="R24">
        <v>512.63300000000004</v>
      </c>
    </row>
    <row r="25" spans="1:18" hidden="1" x14ac:dyDescent="0.25">
      <c r="A25" t="s">
        <v>18</v>
      </c>
      <c r="B25" s="4">
        <v>93</v>
      </c>
      <c r="C25" s="4">
        <v>1.2</v>
      </c>
      <c r="D25" s="4">
        <v>20</v>
      </c>
      <c r="E25" s="4">
        <v>33.799999999999997</v>
      </c>
      <c r="F25" s="6">
        <v>0.82555410323530776</v>
      </c>
      <c r="G25" s="6">
        <v>3.8244458967646926</v>
      </c>
      <c r="H25" s="4">
        <v>0.3499999999999997</v>
      </c>
      <c r="I25" s="4">
        <v>158</v>
      </c>
      <c r="J25" s="4">
        <f t="shared" si="0"/>
        <v>5</v>
      </c>
      <c r="K25">
        <v>584.05281260180891</v>
      </c>
      <c r="L25">
        <v>1025220.2239271642</v>
      </c>
      <c r="M25" s="13">
        <v>2368260</v>
      </c>
      <c r="N25">
        <v>0.28620400000000001</v>
      </c>
      <c r="O25" s="13">
        <v>1.6809899999999999E-2</v>
      </c>
      <c r="P25">
        <f t="shared" si="1"/>
        <v>1.3572277808240001</v>
      </c>
      <c r="Q25">
        <v>2.2814863272873357E-2</v>
      </c>
      <c r="R25">
        <v>584.303</v>
      </c>
    </row>
    <row r="26" spans="1:18" hidden="1" x14ac:dyDescent="0.25">
      <c r="A26" t="s">
        <v>18</v>
      </c>
      <c r="B26" s="4">
        <v>93</v>
      </c>
      <c r="C26" s="4">
        <v>1.8</v>
      </c>
      <c r="D26" s="4">
        <v>20</v>
      </c>
      <c r="E26" s="4">
        <v>50.7</v>
      </c>
      <c r="F26" s="6">
        <v>0.82555410323530776</v>
      </c>
      <c r="G26" s="6">
        <v>3.8244458967646926</v>
      </c>
      <c r="H26" s="4">
        <v>0.3499999999999997</v>
      </c>
      <c r="I26" s="4">
        <v>159</v>
      </c>
      <c r="J26" s="4">
        <f t="shared" si="0"/>
        <v>5</v>
      </c>
      <c r="K26">
        <v>573.96685752382837</v>
      </c>
      <c r="L26">
        <v>696809.417506214</v>
      </c>
      <c r="M26" s="13">
        <v>1567820</v>
      </c>
      <c r="N26">
        <v>0.207283</v>
      </c>
      <c r="O26">
        <v>7.0082400000000003E-2</v>
      </c>
      <c r="P26">
        <f t="shared" si="1"/>
        <v>1.2259153603516906</v>
      </c>
      <c r="Q26">
        <v>8.5915090650311318E-2</v>
      </c>
      <c r="R26">
        <v>578.00599999999997</v>
      </c>
    </row>
    <row r="27" spans="1:18" hidden="1" x14ac:dyDescent="0.25">
      <c r="A27" t="s">
        <v>18</v>
      </c>
      <c r="B27" s="4">
        <v>93</v>
      </c>
      <c r="C27" s="4">
        <v>2.4</v>
      </c>
      <c r="D27" s="4">
        <v>20</v>
      </c>
      <c r="E27" s="4">
        <v>67.599999999999994</v>
      </c>
      <c r="F27" s="6">
        <v>0.82555410323530776</v>
      </c>
      <c r="G27" s="6">
        <v>3.8244458967646926</v>
      </c>
      <c r="H27" s="4">
        <v>0.3499999999999997</v>
      </c>
      <c r="I27" s="4">
        <v>160</v>
      </c>
      <c r="J27" s="4">
        <f t="shared" si="0"/>
        <v>5</v>
      </c>
      <c r="K27">
        <v>556.03545021663444</v>
      </c>
      <c r="L27">
        <v>484312.36883319757</v>
      </c>
      <c r="M27" s="13">
        <v>1157510</v>
      </c>
      <c r="N27">
        <v>0.16247900000000001</v>
      </c>
      <c r="O27">
        <v>0.100325</v>
      </c>
      <c r="P27">
        <f t="shared" si="1"/>
        <v>1.1620866893428516</v>
      </c>
      <c r="Q27">
        <v>0.11658634710832159</v>
      </c>
      <c r="R27">
        <v>559.30600000000004</v>
      </c>
    </row>
    <row r="28" spans="1:18" hidden="1" x14ac:dyDescent="0.25">
      <c r="A28" t="s">
        <v>18</v>
      </c>
      <c r="B28" s="4">
        <v>93</v>
      </c>
      <c r="C28" s="4">
        <v>3</v>
      </c>
      <c r="D28" s="4">
        <v>20</v>
      </c>
      <c r="E28" s="4">
        <v>84.4</v>
      </c>
      <c r="F28" s="6">
        <v>0.82555410323530776</v>
      </c>
      <c r="G28" s="6">
        <v>3.8244458967646926</v>
      </c>
      <c r="H28" s="4">
        <v>0.3499999999999997</v>
      </c>
      <c r="I28" s="4">
        <v>161</v>
      </c>
      <c r="J28" s="4">
        <f t="shared" si="0"/>
        <v>5</v>
      </c>
      <c r="K28">
        <v>532.4360444316244</v>
      </c>
      <c r="L28">
        <v>368013.01509508089</v>
      </c>
      <c r="M28">
        <v>916352</v>
      </c>
      <c r="N28">
        <v>0.133742</v>
      </c>
      <c r="O28">
        <v>0.119723</v>
      </c>
      <c r="P28">
        <f t="shared" si="1"/>
        <v>1.1245330376561133</v>
      </c>
      <c r="Q28">
        <v>0.13463246886730285</v>
      </c>
      <c r="R28">
        <v>535.69299999999998</v>
      </c>
    </row>
    <row r="29" spans="1:18" hidden="1" x14ac:dyDescent="0.25">
      <c r="A29" t="s">
        <v>18</v>
      </c>
      <c r="B29" s="4">
        <v>93</v>
      </c>
      <c r="C29" s="4">
        <v>3.6</v>
      </c>
      <c r="D29" s="4">
        <v>20</v>
      </c>
      <c r="E29" s="4">
        <v>101.3</v>
      </c>
      <c r="F29" s="6">
        <v>0.82555410323530776</v>
      </c>
      <c r="G29" s="6">
        <v>3.8244458967646926</v>
      </c>
      <c r="H29" s="4">
        <v>0.3499999999999997</v>
      </c>
      <c r="I29" s="4">
        <v>162</v>
      </c>
      <c r="J29" s="4">
        <f t="shared" si="0"/>
        <v>5</v>
      </c>
      <c r="K29">
        <v>512.16430495479915</v>
      </c>
      <c r="L29">
        <v>290327.56432396953</v>
      </c>
      <c r="M29">
        <v>754852</v>
      </c>
      <c r="N29">
        <v>0.113541</v>
      </c>
      <c r="O29">
        <v>0.13335900000000001</v>
      </c>
      <c r="P29">
        <f t="shared" si="1"/>
        <v>1.0995547902654215</v>
      </c>
      <c r="Q29">
        <v>0.14663552727500634</v>
      </c>
      <c r="R29">
        <v>515.154</v>
      </c>
    </row>
    <row r="30" spans="1:18" hidden="1" x14ac:dyDescent="0.25">
      <c r="A30" t="s">
        <v>18</v>
      </c>
      <c r="B30" s="8">
        <v>97</v>
      </c>
      <c r="C30" s="8">
        <v>1.2</v>
      </c>
      <c r="D30" s="8">
        <v>30</v>
      </c>
      <c r="E30" s="8">
        <v>52.8</v>
      </c>
      <c r="F30" s="10">
        <v>1.2915927099004005</v>
      </c>
      <c r="G30" s="10">
        <v>5.9834072900996</v>
      </c>
      <c r="H30" s="8">
        <v>0.2250000000000002</v>
      </c>
      <c r="I30" s="8">
        <v>163</v>
      </c>
      <c r="J30" s="8">
        <f t="shared" si="0"/>
        <v>7.5000000000000009</v>
      </c>
      <c r="K30">
        <v>632.90735313876519</v>
      </c>
      <c r="L30">
        <v>790953.67900031421</v>
      </c>
      <c r="M30" s="13">
        <v>2222580</v>
      </c>
      <c r="N30">
        <v>0.27745199999999998</v>
      </c>
      <c r="O30">
        <v>2.2717500000000002E-2</v>
      </c>
      <c r="P30">
        <f t="shared" si="1"/>
        <v>1.3412952620086163</v>
      </c>
      <c r="Q30">
        <v>3.0470875114680742E-2</v>
      </c>
      <c r="R30">
        <v>636.91099999999994</v>
      </c>
    </row>
    <row r="31" spans="1:18" hidden="1" x14ac:dyDescent="0.25">
      <c r="A31" t="s">
        <v>18</v>
      </c>
      <c r="B31" s="8">
        <v>97</v>
      </c>
      <c r="C31" s="8">
        <v>1.8</v>
      </c>
      <c r="D31" s="8">
        <v>30</v>
      </c>
      <c r="E31" s="8">
        <v>79.3</v>
      </c>
      <c r="F31" s="10">
        <v>1.2915927099004005</v>
      </c>
      <c r="G31" s="10">
        <v>5.9834072900996</v>
      </c>
      <c r="H31" s="8">
        <v>0.2250000000000002</v>
      </c>
      <c r="I31" s="8">
        <v>164</v>
      </c>
      <c r="J31" s="8">
        <f t="shared" si="0"/>
        <v>7.5000000000000009</v>
      </c>
      <c r="K31">
        <v>604.56889329916055</v>
      </c>
      <c r="L31">
        <v>589065.51513265178</v>
      </c>
      <c r="M31" s="13">
        <v>1472660</v>
      </c>
      <c r="N31">
        <v>0.20020399999999999</v>
      </c>
      <c r="O31">
        <v>7.4860399999999994E-2</v>
      </c>
      <c r="P31">
        <f t="shared" si="1"/>
        <v>1.2153680863786407</v>
      </c>
      <c r="Q31">
        <v>9.098294109353959E-2</v>
      </c>
      <c r="R31">
        <v>607.279</v>
      </c>
    </row>
    <row r="32" spans="1:18" hidden="1" x14ac:dyDescent="0.25">
      <c r="A32" t="s">
        <v>18</v>
      </c>
      <c r="B32" s="8">
        <v>97</v>
      </c>
      <c r="C32" s="8">
        <v>2.4</v>
      </c>
      <c r="D32" s="8">
        <v>30</v>
      </c>
      <c r="E32" s="8">
        <v>105.7</v>
      </c>
      <c r="F32" s="10">
        <v>1.2915927099004005</v>
      </c>
      <c r="G32" s="10">
        <v>5.9834072900996</v>
      </c>
      <c r="H32" s="8">
        <v>0.2250000000000002</v>
      </c>
      <c r="I32" s="8">
        <v>165</v>
      </c>
      <c r="J32" s="8">
        <f t="shared" si="0"/>
        <v>7.5000000000000009</v>
      </c>
      <c r="K32">
        <v>585.57277555401959</v>
      </c>
      <c r="L32">
        <v>403838.48108968558</v>
      </c>
      <c r="M32" s="13">
        <v>1074210</v>
      </c>
      <c r="N32">
        <v>0.15673200000000001</v>
      </c>
      <c r="O32">
        <v>0.10420500000000001</v>
      </c>
      <c r="P32">
        <f t="shared" si="1"/>
        <v>1.1543771673431316</v>
      </c>
      <c r="Q32">
        <v>0.12029187272299104</v>
      </c>
      <c r="R32">
        <v>590.62199999999996</v>
      </c>
    </row>
    <row r="33" spans="1:18" hidden="1" x14ac:dyDescent="0.25">
      <c r="A33" t="s">
        <v>18</v>
      </c>
      <c r="B33" s="8">
        <v>97</v>
      </c>
      <c r="C33" s="8">
        <v>3</v>
      </c>
      <c r="D33" s="8">
        <v>30</v>
      </c>
      <c r="E33" s="8">
        <v>132.1</v>
      </c>
      <c r="F33" s="10">
        <v>1.2915927099004005</v>
      </c>
      <c r="G33" s="10">
        <v>5.9834072900996</v>
      </c>
      <c r="H33" s="8">
        <v>0.2250000000000002</v>
      </c>
      <c r="I33" s="8">
        <v>166</v>
      </c>
      <c r="J33" s="8">
        <f t="shared" si="0"/>
        <v>7.5000000000000009</v>
      </c>
      <c r="K33">
        <v>507.93359164062986</v>
      </c>
      <c r="L33">
        <v>289775.7248801922</v>
      </c>
      <c r="M33">
        <v>904100</v>
      </c>
      <c r="N33">
        <v>0.12877</v>
      </c>
      <c r="O33">
        <v>0.12307899999999999</v>
      </c>
      <c r="P33">
        <f t="shared" si="1"/>
        <v>1.118280531854221</v>
      </c>
      <c r="Q33">
        <v>0.13763684958008568</v>
      </c>
      <c r="R33">
        <v>511.13600000000002</v>
      </c>
    </row>
    <row r="34" spans="1:18" hidden="1" x14ac:dyDescent="0.25">
      <c r="A34" t="s">
        <v>18</v>
      </c>
      <c r="B34" s="8">
        <v>97</v>
      </c>
      <c r="C34" s="8">
        <v>3.6</v>
      </c>
      <c r="D34" s="8">
        <v>30</v>
      </c>
      <c r="E34" s="8">
        <v>158.5</v>
      </c>
      <c r="F34" s="10">
        <v>1.2915927099004005</v>
      </c>
      <c r="G34" s="10">
        <v>5.9834072900996</v>
      </c>
      <c r="H34" s="8">
        <v>0.2250000000000002</v>
      </c>
      <c r="I34" s="8">
        <v>167</v>
      </c>
      <c r="J34" s="8">
        <f t="shared" si="0"/>
        <v>7.5000000000000009</v>
      </c>
      <c r="K34">
        <v>494.04299313864539</v>
      </c>
      <c r="L34">
        <v>230620.90608130992</v>
      </c>
      <c r="M34">
        <v>740293</v>
      </c>
      <c r="N34">
        <v>0.109275</v>
      </c>
      <c r="O34">
        <v>0.136238</v>
      </c>
      <c r="P34">
        <f t="shared" si="1"/>
        <v>1.0944211879941996</v>
      </c>
      <c r="Q34">
        <v>0.14910175380995377</v>
      </c>
      <c r="R34">
        <v>497.91399999999999</v>
      </c>
    </row>
    <row r="35" spans="1:18" hidden="1" x14ac:dyDescent="0.25">
      <c r="A35" t="s">
        <v>18</v>
      </c>
      <c r="B35" s="4">
        <v>95</v>
      </c>
      <c r="C35" s="4">
        <v>1.2</v>
      </c>
      <c r="D35" s="4">
        <v>30</v>
      </c>
      <c r="E35" s="4">
        <v>51.8</v>
      </c>
      <c r="F35" s="6">
        <v>1.2649619323766812</v>
      </c>
      <c r="G35" s="6">
        <v>5.8600380676233188</v>
      </c>
      <c r="H35" s="4">
        <v>0.37500000000000033</v>
      </c>
      <c r="I35" s="4">
        <v>168</v>
      </c>
      <c r="J35" s="4">
        <f t="shared" si="0"/>
        <v>7.5</v>
      </c>
      <c r="K35">
        <v>657.60464416561001</v>
      </c>
      <c r="L35">
        <v>897505.12103748706</v>
      </c>
      <c r="M35" s="13">
        <v>2225810</v>
      </c>
      <c r="N35">
        <v>0.28155200000000002</v>
      </c>
      <c r="O35">
        <v>1.9949999999999999E-2</v>
      </c>
      <c r="P35">
        <f t="shared" si="1"/>
        <v>1.3487122495441353</v>
      </c>
      <c r="Q35">
        <v>2.6906809378405498E-2</v>
      </c>
      <c r="R35">
        <v>663.04600000000005</v>
      </c>
    </row>
    <row r="36" spans="1:18" hidden="1" x14ac:dyDescent="0.25">
      <c r="A36" t="s">
        <v>18</v>
      </c>
      <c r="B36" s="4">
        <v>95</v>
      </c>
      <c r="C36" s="4">
        <v>1.8</v>
      </c>
      <c r="D36" s="4">
        <v>30</v>
      </c>
      <c r="E36" s="4">
        <v>77.599999999999994</v>
      </c>
      <c r="F36" s="6">
        <v>1.2649619323766812</v>
      </c>
      <c r="G36" s="6">
        <v>5.8600380676233188</v>
      </c>
      <c r="H36" s="4">
        <v>0.37500000000000033</v>
      </c>
      <c r="I36" s="4">
        <v>169</v>
      </c>
      <c r="J36" s="4">
        <f t="shared" si="0"/>
        <v>7.5</v>
      </c>
      <c r="K36">
        <v>629.11929909377034</v>
      </c>
      <c r="L36">
        <v>657454.56254383479</v>
      </c>
      <c r="M36" s="13">
        <v>1472700</v>
      </c>
      <c r="N36">
        <v>0.203845</v>
      </c>
      <c r="O36">
        <v>7.2402599999999998E-2</v>
      </c>
      <c r="P36">
        <f t="shared" si="1"/>
        <v>1.2207701839090284</v>
      </c>
      <c r="Q36">
        <v>8.838693531749181E-2</v>
      </c>
      <c r="R36">
        <v>633.01900000000001</v>
      </c>
    </row>
    <row r="37" spans="1:18" hidden="1" x14ac:dyDescent="0.25">
      <c r="A37" t="s">
        <v>18</v>
      </c>
      <c r="B37" s="4">
        <v>95</v>
      </c>
      <c r="C37" s="4">
        <v>2.4</v>
      </c>
      <c r="D37" s="4">
        <v>30</v>
      </c>
      <c r="E37" s="4">
        <v>103.5</v>
      </c>
      <c r="F37" s="6">
        <v>1.2649619323766812</v>
      </c>
      <c r="G37" s="6">
        <v>5.8600380676233188</v>
      </c>
      <c r="H37" s="4">
        <v>0.37500000000000033</v>
      </c>
      <c r="I37" s="4">
        <v>170</v>
      </c>
      <c r="J37" s="4">
        <f t="shared" si="0"/>
        <v>7.5</v>
      </c>
      <c r="K37">
        <v>601.22091636844755</v>
      </c>
      <c r="L37">
        <v>430918.75280043349</v>
      </c>
      <c r="M37" s="13">
        <v>1081610</v>
      </c>
      <c r="N37">
        <v>0.15962000000000001</v>
      </c>
      <c r="O37">
        <v>0.102255</v>
      </c>
      <c r="P37">
        <f t="shared" si="1"/>
        <v>1.1582385508119253</v>
      </c>
      <c r="Q37">
        <v>0.11843568301327342</v>
      </c>
      <c r="R37">
        <v>604.54499999999996</v>
      </c>
    </row>
    <row r="38" spans="1:18" hidden="1" x14ac:dyDescent="0.25">
      <c r="A38" t="s">
        <v>18</v>
      </c>
      <c r="B38" s="4">
        <v>95</v>
      </c>
      <c r="C38" s="4">
        <v>3</v>
      </c>
      <c r="D38" s="4">
        <v>30</v>
      </c>
      <c r="E38" s="4">
        <v>129.4</v>
      </c>
      <c r="F38" s="6">
        <v>1.2649619323766812</v>
      </c>
      <c r="G38" s="6">
        <v>5.8600380676233188</v>
      </c>
      <c r="H38" s="4">
        <v>0.37500000000000033</v>
      </c>
      <c r="I38" s="4">
        <v>171</v>
      </c>
      <c r="J38" s="4">
        <f t="shared" si="0"/>
        <v>7.5</v>
      </c>
      <c r="K38">
        <v>518.95720362490317</v>
      </c>
      <c r="L38">
        <v>315194.20182035933</v>
      </c>
      <c r="M38">
        <v>910911</v>
      </c>
      <c r="N38">
        <v>0.131164</v>
      </c>
      <c r="O38">
        <v>0.121463</v>
      </c>
      <c r="P38">
        <f t="shared" si="1"/>
        <v>1.1212823882417844</v>
      </c>
      <c r="Q38">
        <v>0.13619432272301185</v>
      </c>
      <c r="R38">
        <v>522.11500000000001</v>
      </c>
    </row>
    <row r="39" spans="1:18" hidden="1" x14ac:dyDescent="0.25">
      <c r="A39" t="s">
        <v>18</v>
      </c>
      <c r="B39" s="4">
        <v>95</v>
      </c>
      <c r="C39" s="4">
        <v>3.6</v>
      </c>
      <c r="D39" s="4">
        <v>30</v>
      </c>
      <c r="E39" s="4">
        <v>155.30000000000001</v>
      </c>
      <c r="F39" s="6">
        <v>1.2649619323766812</v>
      </c>
      <c r="G39" s="6">
        <v>5.8600380676233188</v>
      </c>
      <c r="H39" s="4">
        <v>0.37500000000000033</v>
      </c>
      <c r="I39" s="4">
        <v>172</v>
      </c>
      <c r="J39" s="4">
        <f t="shared" si="0"/>
        <v>7.5</v>
      </c>
      <c r="K39">
        <v>506.31865195821416</v>
      </c>
      <c r="L39">
        <v>257787.82400752083</v>
      </c>
      <c r="M39">
        <v>742429</v>
      </c>
      <c r="N39">
        <v>0.111318</v>
      </c>
      <c r="O39">
        <v>0.13485900000000001</v>
      </c>
      <c r="P39">
        <f t="shared" si="1"/>
        <v>1.0968736906070318</v>
      </c>
      <c r="Q39">
        <v>0.1479232890415737</v>
      </c>
      <c r="R39">
        <v>510.476</v>
      </c>
    </row>
    <row r="40" spans="1:18" hidden="1" x14ac:dyDescent="0.25">
      <c r="A40" t="s">
        <v>18</v>
      </c>
      <c r="B40" s="8">
        <v>93</v>
      </c>
      <c r="C40" s="8">
        <v>1.2229432843770101</v>
      </c>
      <c r="D40" s="8">
        <v>30</v>
      </c>
      <c r="E40" s="8">
        <v>50.7</v>
      </c>
      <c r="F40" s="10">
        <v>1.2383311548529616</v>
      </c>
      <c r="G40" s="10">
        <v>5.7366688451470393</v>
      </c>
      <c r="H40" s="14">
        <v>0.40600000000000003</v>
      </c>
      <c r="I40" s="8">
        <v>173</v>
      </c>
      <c r="J40" s="10">
        <f>SUM(F40:G40)+0.406</f>
        <v>7.3810000000000011</v>
      </c>
      <c r="K40">
        <v>658.77380053387947</v>
      </c>
      <c r="L40" s="16">
        <v>929171.47346605163</v>
      </c>
      <c r="M40" s="16">
        <v>2239300</v>
      </c>
      <c r="N40">
        <v>0.28273199999999998</v>
      </c>
      <c r="O40">
        <v>1.9153099999999999E-2</v>
      </c>
      <c r="P40">
        <f t="shared" si="1"/>
        <v>1.3508621202051148</v>
      </c>
      <c r="Q40">
        <v>2.5873197274500583E-2</v>
      </c>
      <c r="R40">
        <v>660.91099999999994</v>
      </c>
    </row>
    <row r="41" spans="1:18" hidden="1" x14ac:dyDescent="0.25">
      <c r="A41" t="s">
        <v>18</v>
      </c>
      <c r="B41" s="8">
        <v>93</v>
      </c>
      <c r="C41" s="8">
        <v>1.8332088680996601</v>
      </c>
      <c r="D41" s="8">
        <v>30</v>
      </c>
      <c r="E41" s="8">
        <v>76</v>
      </c>
      <c r="F41" s="10">
        <v>1.2383311548529616</v>
      </c>
      <c r="G41" s="10">
        <v>5.7366688451470393</v>
      </c>
      <c r="H41" s="14">
        <v>0.40600000000000003</v>
      </c>
      <c r="I41" s="8">
        <v>174</v>
      </c>
      <c r="J41" s="10">
        <f t="shared" ref="J41:J44" si="2">SUM(F41:G41)+0.406</f>
        <v>7.3810000000000011</v>
      </c>
      <c r="K41">
        <v>632.6381141424655</v>
      </c>
      <c r="L41" s="16">
        <v>667777.65020108665</v>
      </c>
      <c r="M41" s="16">
        <v>1475790</v>
      </c>
      <c r="N41">
        <v>0.20466599999999999</v>
      </c>
      <c r="O41">
        <v>7.1848800000000004E-2</v>
      </c>
      <c r="P41">
        <f t="shared" si="1"/>
        <v>1.2219949311650256</v>
      </c>
      <c r="Q41">
        <v>8.7798869410289693E-2</v>
      </c>
      <c r="R41">
        <v>636.12800000000004</v>
      </c>
    </row>
    <row r="42" spans="1:18" hidden="1" x14ac:dyDescent="0.25">
      <c r="A42" t="s">
        <v>18</v>
      </c>
      <c r="B42" s="8">
        <v>93</v>
      </c>
      <c r="C42" s="8">
        <v>2.4434744518223099</v>
      </c>
      <c r="D42" s="8">
        <v>30</v>
      </c>
      <c r="E42" s="8">
        <v>101.3</v>
      </c>
      <c r="F42" s="10">
        <v>1.2383311548529616</v>
      </c>
      <c r="G42" s="10">
        <v>5.7366688451470393</v>
      </c>
      <c r="H42" s="14">
        <v>0.40600000000000003</v>
      </c>
      <c r="I42" s="8">
        <v>175</v>
      </c>
      <c r="J42" s="10">
        <f t="shared" si="2"/>
        <v>7.3810000000000011</v>
      </c>
      <c r="K42">
        <v>606.77155068210322</v>
      </c>
      <c r="L42" s="16">
        <v>456984.973872006</v>
      </c>
      <c r="M42" s="16">
        <v>1078480</v>
      </c>
      <c r="N42">
        <v>0.160382</v>
      </c>
      <c r="O42">
        <v>0.101741</v>
      </c>
      <c r="P42">
        <f t="shared" si="1"/>
        <v>1.1592616894152452</v>
      </c>
      <c r="Q42">
        <v>0.11794444354279646</v>
      </c>
      <c r="R42">
        <v>612.56899999999996</v>
      </c>
    </row>
    <row r="43" spans="1:18" hidden="1" x14ac:dyDescent="0.25">
      <c r="A43" t="s">
        <v>18</v>
      </c>
      <c r="B43" s="8">
        <v>93</v>
      </c>
      <c r="C43" s="8">
        <v>3.0561521524766699</v>
      </c>
      <c r="D43" s="8">
        <v>30</v>
      </c>
      <c r="E43" s="8">
        <v>126.7</v>
      </c>
      <c r="F43" s="10">
        <v>1.2383311548529616</v>
      </c>
      <c r="G43" s="10">
        <v>5.7366688451470393</v>
      </c>
      <c r="H43" s="14">
        <v>0.40600000000000003</v>
      </c>
      <c r="I43" s="8">
        <v>176</v>
      </c>
      <c r="J43" s="10">
        <f t="shared" si="2"/>
        <v>7.3810000000000011</v>
      </c>
      <c r="K43">
        <v>516.99795145179792</v>
      </c>
      <c r="L43" s="16">
        <v>317271.7642292761</v>
      </c>
      <c r="M43" s="16">
        <v>916915</v>
      </c>
      <c r="N43">
        <v>0.13175999999999999</v>
      </c>
      <c r="O43">
        <v>0.121061</v>
      </c>
      <c r="P43">
        <f t="shared" si="1"/>
        <v>1.1220322247654952</v>
      </c>
      <c r="Q43">
        <v>0.13583434316233561</v>
      </c>
      <c r="R43">
        <v>521.01199999999994</v>
      </c>
    </row>
    <row r="44" spans="1:18" hidden="1" x14ac:dyDescent="0.25">
      <c r="A44" t="s">
        <v>18</v>
      </c>
      <c r="B44" s="8">
        <v>93</v>
      </c>
      <c r="C44" s="8">
        <v>3.66641773619931</v>
      </c>
      <c r="D44" s="8">
        <v>30</v>
      </c>
      <c r="E44" s="8">
        <v>152</v>
      </c>
      <c r="F44" s="10">
        <v>1.2383311548529616</v>
      </c>
      <c r="G44" s="10">
        <v>5.7366688451470393</v>
      </c>
      <c r="H44" s="14">
        <v>0.40600000000000003</v>
      </c>
      <c r="I44" s="8">
        <v>177</v>
      </c>
      <c r="J44" s="10">
        <f t="shared" si="2"/>
        <v>7.3810000000000011</v>
      </c>
      <c r="K44">
        <v>499.62498634306877</v>
      </c>
      <c r="L44" s="16">
        <v>251360.84853664786</v>
      </c>
      <c r="M44" s="16">
        <v>754083</v>
      </c>
      <c r="N44">
        <v>0.111874</v>
      </c>
      <c r="O44">
        <v>0.13448399999999999</v>
      </c>
      <c r="P44">
        <f t="shared" si="1"/>
        <v>1.0975430401503194</v>
      </c>
      <c r="Q44">
        <v>0.14760197821157556</v>
      </c>
      <c r="R44">
        <v>503.96</v>
      </c>
    </row>
    <row r="45" spans="1:18" x14ac:dyDescent="0.25">
      <c r="A45" t="s">
        <v>14</v>
      </c>
      <c r="B45" s="4">
        <v>99</v>
      </c>
      <c r="C45" s="4">
        <v>1.5</v>
      </c>
      <c r="D45" s="4">
        <v>20</v>
      </c>
      <c r="E45" s="5">
        <v>62.919815145042747</v>
      </c>
      <c r="F45" s="6">
        <v>1.2303419215958455</v>
      </c>
      <c r="G45" s="6">
        <v>5.6996580784041546</v>
      </c>
      <c r="H45" s="7">
        <v>7.0000000000000062E-2</v>
      </c>
      <c r="I45">
        <v>178</v>
      </c>
      <c r="J45" s="16">
        <f>SUM(F45:H45)</f>
        <v>7</v>
      </c>
      <c r="K45">
        <v>608.39053243532089</v>
      </c>
      <c r="L45" s="16">
        <v>676548.59822430729</v>
      </c>
      <c r="M45" s="17">
        <v>1759030</v>
      </c>
      <c r="N45">
        <v>0.228772</v>
      </c>
      <c r="O45">
        <v>5.5576599999999997E-2</v>
      </c>
      <c r="P45">
        <f t="shared" ref="P45:P56" si="3">1/(1-(N45-0.023))</f>
        <v>1.2590842931752595</v>
      </c>
      <c r="Q45">
        <f>P45*O45</f>
        <v>6.9975624128084127E-2</v>
      </c>
      <c r="R45">
        <v>609.976</v>
      </c>
    </row>
    <row r="46" spans="1:18" x14ac:dyDescent="0.25">
      <c r="A46" t="s">
        <v>14</v>
      </c>
      <c r="B46" s="4">
        <v>99</v>
      </c>
      <c r="C46" s="4">
        <v>2</v>
      </c>
      <c r="D46" s="4">
        <v>20</v>
      </c>
      <c r="E46" s="5">
        <v>83.893086860056982</v>
      </c>
      <c r="F46" s="6">
        <v>1.2303419215958455</v>
      </c>
      <c r="G46" s="6">
        <v>5.6996580784041546</v>
      </c>
      <c r="H46" s="7">
        <v>7.0000000000000062E-2</v>
      </c>
      <c r="I46">
        <v>179</v>
      </c>
      <c r="J46" s="16">
        <f t="shared" ref="J46:J56" si="4">SUM(F46:H46)</f>
        <v>7</v>
      </c>
      <c r="K46">
        <v>591.60281171957445</v>
      </c>
      <c r="L46" s="16">
        <v>493583.78874673019</v>
      </c>
      <c r="M46" s="17">
        <v>1298130</v>
      </c>
      <c r="N46">
        <v>0.18016599999999999</v>
      </c>
      <c r="O46">
        <v>8.8385900000000003E-2</v>
      </c>
      <c r="P46">
        <f t="shared" si="3"/>
        <v>1.1864732557063431</v>
      </c>
      <c r="Q46">
        <f t="shared" ref="Q46:Q56" si="5">P46*O46</f>
        <v>0.10486750653153527</v>
      </c>
      <c r="R46">
        <v>593.68700000000001</v>
      </c>
    </row>
    <row r="47" spans="1:18" x14ac:dyDescent="0.25">
      <c r="A47" t="s">
        <v>14</v>
      </c>
      <c r="B47" s="4">
        <v>99</v>
      </c>
      <c r="C47" s="4">
        <v>2.2999999999999998</v>
      </c>
      <c r="D47" s="4">
        <v>20</v>
      </c>
      <c r="E47" s="5">
        <v>96.5</v>
      </c>
      <c r="F47" s="6">
        <v>1.2303419215958455</v>
      </c>
      <c r="G47" s="6">
        <v>5.6996580784041546</v>
      </c>
      <c r="H47" s="7">
        <v>7.0000000000000062E-2</v>
      </c>
      <c r="I47">
        <v>180</v>
      </c>
      <c r="J47" s="16">
        <f t="shared" si="4"/>
        <v>7</v>
      </c>
      <c r="K47">
        <v>578.05711063447416</v>
      </c>
      <c r="L47" s="16">
        <v>404197.35038879485</v>
      </c>
      <c r="M47" s="17">
        <v>1115580</v>
      </c>
      <c r="N47">
        <v>0.15976299999999999</v>
      </c>
      <c r="O47">
        <v>0.102158</v>
      </c>
      <c r="P47">
        <f t="shared" si="3"/>
        <v>1.1584304194560706</v>
      </c>
      <c r="Q47">
        <f t="shared" si="5"/>
        <v>0.11834293479079326</v>
      </c>
      <c r="R47">
        <v>582.78700000000003</v>
      </c>
    </row>
    <row r="48" spans="1:18" x14ac:dyDescent="0.25">
      <c r="A48" t="s">
        <v>14</v>
      </c>
      <c r="B48" s="8">
        <v>98</v>
      </c>
      <c r="C48" s="8">
        <v>1.5</v>
      </c>
      <c r="D48" s="8">
        <v>20</v>
      </c>
      <c r="E48" s="9">
        <v>62.284261456708954</v>
      </c>
      <c r="F48" s="10">
        <v>1.2179142254181097</v>
      </c>
      <c r="G48" s="10">
        <v>5.64208577458189</v>
      </c>
      <c r="H48" s="11">
        <v>0.14000000000000012</v>
      </c>
      <c r="I48">
        <v>181</v>
      </c>
      <c r="J48" s="16">
        <f t="shared" si="4"/>
        <v>7</v>
      </c>
      <c r="K48">
        <v>621.90586164674255</v>
      </c>
      <c r="L48" s="16">
        <v>706667.51352305722</v>
      </c>
      <c r="M48" s="17">
        <v>1759600</v>
      </c>
      <c r="N48">
        <v>0.230658</v>
      </c>
      <c r="O48">
        <v>5.4303700000000003E-2</v>
      </c>
      <c r="P48">
        <f t="shared" si="3"/>
        <v>1.2620812729856552</v>
      </c>
      <c r="Q48">
        <f t="shared" si="5"/>
        <v>6.8535682823831129E-2</v>
      </c>
      <c r="R48">
        <v>622.87099999999998</v>
      </c>
    </row>
    <row r="49" spans="1:18" x14ac:dyDescent="0.25">
      <c r="A49" t="s">
        <v>14</v>
      </c>
      <c r="B49" s="8">
        <v>98</v>
      </c>
      <c r="C49" s="8">
        <v>2</v>
      </c>
      <c r="D49" s="8">
        <v>20</v>
      </c>
      <c r="E49" s="9">
        <v>83.045681942278605</v>
      </c>
      <c r="F49" s="10">
        <v>1.2179142254181097</v>
      </c>
      <c r="G49" s="10">
        <v>5.64208577458189</v>
      </c>
      <c r="H49" s="11">
        <v>0.14000000000000012</v>
      </c>
      <c r="I49">
        <v>182</v>
      </c>
      <c r="J49" s="16">
        <f t="shared" si="4"/>
        <v>7</v>
      </c>
      <c r="K49">
        <v>608.84711709790167</v>
      </c>
      <c r="L49" s="16">
        <v>517070.92547953775</v>
      </c>
      <c r="M49" s="17">
        <v>1287510</v>
      </c>
      <c r="N49">
        <v>0.181727</v>
      </c>
      <c r="O49">
        <v>8.7332800000000002E-2</v>
      </c>
      <c r="P49">
        <f t="shared" si="3"/>
        <v>1.1886747821456294</v>
      </c>
      <c r="Q49">
        <f t="shared" si="5"/>
        <v>0.10381029701416783</v>
      </c>
      <c r="R49">
        <v>613.63400000000001</v>
      </c>
    </row>
    <row r="50" spans="1:18" x14ac:dyDescent="0.25">
      <c r="A50" t="s">
        <v>14</v>
      </c>
      <c r="B50" s="8">
        <v>98</v>
      </c>
      <c r="C50" s="8">
        <v>2.35</v>
      </c>
      <c r="D50" s="8">
        <v>20</v>
      </c>
      <c r="E50" s="9">
        <v>97.6</v>
      </c>
      <c r="F50" s="10">
        <v>1.2179142254181097</v>
      </c>
      <c r="G50" s="10">
        <v>5.64208577458189</v>
      </c>
      <c r="H50" s="11">
        <v>0.14000000000000012</v>
      </c>
      <c r="I50">
        <v>183</v>
      </c>
      <c r="J50" s="16">
        <f t="shared" si="4"/>
        <v>7</v>
      </c>
      <c r="K50">
        <v>584.41542433442896</v>
      </c>
      <c r="L50" s="16">
        <v>415650.84560576983</v>
      </c>
      <c r="M50" s="17">
        <v>1093160</v>
      </c>
      <c r="N50">
        <v>0.15820000000000001</v>
      </c>
      <c r="O50">
        <v>0.103214</v>
      </c>
      <c r="P50">
        <f t="shared" si="3"/>
        <v>1.1563367252543941</v>
      </c>
      <c r="Q50">
        <f t="shared" si="5"/>
        <v>0.11935013876040704</v>
      </c>
      <c r="R50">
        <v>587.78599999999994</v>
      </c>
    </row>
    <row r="51" spans="1:18" x14ac:dyDescent="0.25">
      <c r="A51" t="s">
        <v>14</v>
      </c>
      <c r="B51" s="4">
        <v>97</v>
      </c>
      <c r="C51" s="4">
        <v>1.5</v>
      </c>
      <c r="D51" s="4">
        <v>20</v>
      </c>
      <c r="E51" s="5">
        <v>61.648707768375203</v>
      </c>
      <c r="F51" s="6">
        <v>1.2054865292403738</v>
      </c>
      <c r="G51" s="6">
        <v>5.5845134707596253</v>
      </c>
      <c r="H51" s="7">
        <v>0.21</v>
      </c>
      <c r="I51">
        <v>184</v>
      </c>
      <c r="J51" s="16">
        <f t="shared" si="4"/>
        <v>6.9999999999999991</v>
      </c>
      <c r="K51">
        <v>609.86040519414928</v>
      </c>
      <c r="L51" s="16">
        <v>701656.10376896732</v>
      </c>
      <c r="M51" s="17">
        <v>1789220</v>
      </c>
      <c r="N51">
        <v>0.232575</v>
      </c>
      <c r="O51">
        <v>5.3009500000000001E-2</v>
      </c>
      <c r="P51">
        <f t="shared" si="3"/>
        <v>1.2651421703513934</v>
      </c>
      <c r="Q51">
        <f t="shared" si="5"/>
        <v>6.7064553879242192E-2</v>
      </c>
      <c r="R51">
        <v>612.29700000000003</v>
      </c>
    </row>
    <row r="52" spans="1:18" x14ac:dyDescent="0.25">
      <c r="A52" t="s">
        <v>14</v>
      </c>
      <c r="B52" s="4">
        <v>97</v>
      </c>
      <c r="C52" s="4">
        <v>2</v>
      </c>
      <c r="D52" s="4">
        <v>20</v>
      </c>
      <c r="E52" s="5">
        <v>82.198277024500271</v>
      </c>
      <c r="F52" s="6">
        <v>1.2054865292403738</v>
      </c>
      <c r="G52" s="6">
        <v>5.5845134707596253</v>
      </c>
      <c r="H52" s="7">
        <v>0.21</v>
      </c>
      <c r="I52">
        <v>185</v>
      </c>
      <c r="J52" s="16">
        <f t="shared" si="4"/>
        <v>6.9999999999999991</v>
      </c>
      <c r="K52">
        <v>587.09626485093122</v>
      </c>
      <c r="L52" s="16">
        <v>481855.80819659459</v>
      </c>
      <c r="M52" s="17">
        <v>1329920</v>
      </c>
      <c r="N52">
        <v>0.183314</v>
      </c>
      <c r="O52">
        <v>8.6261299999999999E-2</v>
      </c>
      <c r="P52">
        <f t="shared" si="3"/>
        <v>1.1909213682257416</v>
      </c>
      <c r="Q52">
        <f t="shared" si="5"/>
        <v>0.10273042542093117</v>
      </c>
      <c r="R52">
        <v>588.97400000000005</v>
      </c>
    </row>
    <row r="53" spans="1:18" x14ac:dyDescent="0.25">
      <c r="A53" t="s">
        <v>14</v>
      </c>
      <c r="B53" s="4">
        <v>97</v>
      </c>
      <c r="C53" s="4">
        <v>2.35</v>
      </c>
      <c r="D53" s="4">
        <v>20</v>
      </c>
      <c r="E53" s="5">
        <v>96.6</v>
      </c>
      <c r="F53" s="6">
        <v>1.2054865292403738</v>
      </c>
      <c r="G53" s="6">
        <v>5.5845134707596253</v>
      </c>
      <c r="H53" s="7">
        <v>0.21</v>
      </c>
      <c r="I53">
        <v>186</v>
      </c>
      <c r="J53" s="16">
        <f t="shared" si="4"/>
        <v>6.9999999999999991</v>
      </c>
      <c r="K53">
        <v>578.70765492746034</v>
      </c>
      <c r="L53" s="16">
        <v>406993.87114649656</v>
      </c>
      <c r="M53" s="17">
        <v>1111090</v>
      </c>
      <c r="N53">
        <v>0.15962000000000001</v>
      </c>
      <c r="O53">
        <v>0.102255</v>
      </c>
      <c r="P53">
        <f t="shared" si="3"/>
        <v>1.1582385508119253</v>
      </c>
      <c r="Q53">
        <f t="shared" si="5"/>
        <v>0.11843568301327342</v>
      </c>
      <c r="R53">
        <v>582.351</v>
      </c>
    </row>
    <row r="54" spans="1:18" x14ac:dyDescent="0.25">
      <c r="A54" t="s">
        <v>14</v>
      </c>
      <c r="B54" s="8">
        <v>99</v>
      </c>
      <c r="C54" s="8">
        <v>1.2</v>
      </c>
      <c r="D54" s="8">
        <v>25</v>
      </c>
      <c r="E54" s="9">
        <v>62.9</v>
      </c>
      <c r="F54" s="10">
        <v>1.537927401994807</v>
      </c>
      <c r="G54" s="10">
        <v>7.1245725980051926</v>
      </c>
      <c r="H54" s="11">
        <v>8.7500000000000078E-2</v>
      </c>
      <c r="I54">
        <v>187</v>
      </c>
      <c r="J54" s="16">
        <f t="shared" si="4"/>
        <v>8.75</v>
      </c>
      <c r="K54">
        <v>702.3300797636166</v>
      </c>
      <c r="L54" s="16">
        <v>935055.23256150272</v>
      </c>
      <c r="M54" s="17">
        <v>2094520</v>
      </c>
      <c r="N54">
        <v>0.27302199999999999</v>
      </c>
      <c r="O54">
        <v>2.5707799999999999E-2</v>
      </c>
      <c r="P54">
        <f t="shared" si="3"/>
        <v>1.3333724455917373</v>
      </c>
      <c r="Q54">
        <f t="shared" si="5"/>
        <v>3.427807215678326E-2</v>
      </c>
      <c r="R54">
        <v>705.86599999999999</v>
      </c>
    </row>
    <row r="55" spans="1:18" x14ac:dyDescent="0.25">
      <c r="A55" t="s">
        <v>14</v>
      </c>
      <c r="B55" s="8">
        <v>99</v>
      </c>
      <c r="C55" s="8">
        <v>1.5</v>
      </c>
      <c r="D55" s="8">
        <v>25</v>
      </c>
      <c r="E55" s="9">
        <v>78.599999999999994</v>
      </c>
      <c r="F55" s="10">
        <v>1.537927401994807</v>
      </c>
      <c r="G55" s="10">
        <v>7.1245725980051926</v>
      </c>
      <c r="H55" s="11">
        <v>8.7500000000000078E-2</v>
      </c>
      <c r="I55">
        <v>188</v>
      </c>
      <c r="J55" s="16">
        <f t="shared" si="4"/>
        <v>8.75</v>
      </c>
      <c r="K55">
        <v>676.94328621340537</v>
      </c>
      <c r="L55" s="16">
        <v>733692.55574868189</v>
      </c>
      <c r="M55" s="17">
        <v>1672820</v>
      </c>
      <c r="N55">
        <v>0.22888900000000001</v>
      </c>
      <c r="O55">
        <v>5.5497499999999998E-2</v>
      </c>
      <c r="P55">
        <f t="shared" si="3"/>
        <v>1.25926979981388</v>
      </c>
      <c r="Q55">
        <f t="shared" si="5"/>
        <v>6.9886325715170797E-2</v>
      </c>
      <c r="R55">
        <v>680.93700000000001</v>
      </c>
    </row>
    <row r="56" spans="1:18" x14ac:dyDescent="0.25">
      <c r="A56" t="s">
        <v>14</v>
      </c>
      <c r="B56" s="8">
        <v>99</v>
      </c>
      <c r="C56" s="8">
        <v>1.85</v>
      </c>
      <c r="D56" s="8">
        <v>25</v>
      </c>
      <c r="E56" s="9">
        <v>97</v>
      </c>
      <c r="F56" s="10">
        <v>1.537927401994807</v>
      </c>
      <c r="G56" s="10">
        <v>7.1245725980051926</v>
      </c>
      <c r="H56" s="11">
        <v>8.7500000000000078E-2</v>
      </c>
      <c r="I56">
        <v>189</v>
      </c>
      <c r="J56" s="16">
        <f t="shared" si="4"/>
        <v>8.75</v>
      </c>
      <c r="K56">
        <v>655.94754309255882</v>
      </c>
      <c r="L56" s="16">
        <v>565274.41557564563</v>
      </c>
      <c r="M56" s="17">
        <v>1339700</v>
      </c>
      <c r="N56">
        <v>0.19243399999999999</v>
      </c>
      <c r="O56">
        <v>8.0104999999999996E-2</v>
      </c>
      <c r="P56">
        <f t="shared" si="3"/>
        <v>1.2039982373465805</v>
      </c>
      <c r="Q56">
        <f t="shared" si="5"/>
        <v>9.6446278802647833E-2</v>
      </c>
      <c r="R56">
        <v>658.51700000000005</v>
      </c>
    </row>
  </sheetData>
  <autoFilter ref="A1:J56" xr:uid="{7FAFFEF5-650E-4F9F-BE3D-9B82886DC8C0}">
    <filterColumn colId="0">
      <filters>
        <filter val="E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3D30-7B22-4FB9-808D-95C92659B806}">
  <dimension ref="A1:J46"/>
  <sheetViews>
    <sheetView workbookViewId="0">
      <selection activeCell="G20" sqref="G20"/>
    </sheetView>
  </sheetViews>
  <sheetFormatPr defaultRowHeight="15" x14ac:dyDescent="0.25"/>
  <cols>
    <col min="5" max="6" width="12.7109375" customWidth="1"/>
    <col min="7" max="7" width="18.5703125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7</v>
      </c>
      <c r="E1" s="3" t="s">
        <v>27</v>
      </c>
      <c r="F1" s="3" t="s">
        <v>29</v>
      </c>
      <c r="G1" s="3" t="s">
        <v>30</v>
      </c>
      <c r="H1" s="3" t="s">
        <v>28</v>
      </c>
      <c r="I1" s="3" t="s">
        <v>24</v>
      </c>
    </row>
    <row r="2" spans="1:9" x14ac:dyDescent="0.25">
      <c r="A2" s="4">
        <v>97</v>
      </c>
      <c r="B2" s="4">
        <v>1.2</v>
      </c>
      <c r="C2" s="4">
        <v>20</v>
      </c>
      <c r="D2" s="4">
        <v>148</v>
      </c>
      <c r="E2" s="17">
        <v>1152613.3738013704</v>
      </c>
      <c r="F2" s="17">
        <v>2247600</v>
      </c>
      <c r="G2">
        <f>F2/E2</f>
        <v>1.950003401910317</v>
      </c>
      <c r="H2">
        <v>1405.28</v>
      </c>
      <c r="I2">
        <v>615.72900000000004</v>
      </c>
    </row>
    <row r="3" spans="1:9" x14ac:dyDescent="0.25">
      <c r="A3" s="4">
        <v>97</v>
      </c>
      <c r="B3" s="4">
        <v>1.8</v>
      </c>
      <c r="C3" s="4">
        <v>20</v>
      </c>
      <c r="D3" s="4">
        <v>149</v>
      </c>
      <c r="E3" s="17">
        <v>701503.194883666</v>
      </c>
      <c r="F3" s="17">
        <v>1501220</v>
      </c>
      <c r="G3">
        <f t="shared" ref="G3:G31" si="0">F3/E3</f>
        <v>2.1400045088161792</v>
      </c>
      <c r="H3">
        <v>1207.93</v>
      </c>
      <c r="I3">
        <v>585.13</v>
      </c>
    </row>
    <row r="4" spans="1:9" x14ac:dyDescent="0.25">
      <c r="A4" s="4">
        <v>97</v>
      </c>
      <c r="B4" s="4">
        <v>2.4</v>
      </c>
      <c r="C4" s="4">
        <v>20</v>
      </c>
      <c r="D4" s="4">
        <v>150</v>
      </c>
      <c r="E4">
        <v>478614.87659994169</v>
      </c>
      <c r="F4" s="13">
        <v>1100810</v>
      </c>
      <c r="G4">
        <f t="shared" si="0"/>
        <v>2.2999911908716757</v>
      </c>
      <c r="H4">
        <v>1074.33</v>
      </c>
      <c r="I4">
        <v>567.14300000000003</v>
      </c>
    </row>
    <row r="5" spans="1:9" x14ac:dyDescent="0.25">
      <c r="A5" s="4">
        <v>97</v>
      </c>
      <c r="B5" s="4">
        <v>3</v>
      </c>
      <c r="C5" s="4">
        <v>20</v>
      </c>
      <c r="D5" s="4">
        <v>151</v>
      </c>
      <c r="E5">
        <v>356833.68150669598</v>
      </c>
      <c r="F5">
        <v>870674</v>
      </c>
      <c r="G5">
        <f t="shared" si="0"/>
        <v>2.4399994875025883</v>
      </c>
      <c r="H5">
        <v>973.21199999999999</v>
      </c>
      <c r="I5">
        <v>540.43600000000004</v>
      </c>
    </row>
    <row r="6" spans="1:9" x14ac:dyDescent="0.25">
      <c r="A6" s="4">
        <v>97</v>
      </c>
      <c r="B6" s="4">
        <v>3.6</v>
      </c>
      <c r="C6" s="4">
        <v>20</v>
      </c>
      <c r="D6" s="4">
        <v>152</v>
      </c>
      <c r="E6">
        <v>280774.67641338916</v>
      </c>
      <c r="F6">
        <v>721591</v>
      </c>
      <c r="G6">
        <f t="shared" si="0"/>
        <v>2.570000290687148</v>
      </c>
      <c r="H6">
        <v>894.995</v>
      </c>
      <c r="I6">
        <v>514.51199999999994</v>
      </c>
    </row>
    <row r="7" spans="1:9" x14ac:dyDescent="0.25">
      <c r="A7" s="8">
        <v>95</v>
      </c>
      <c r="B7" s="8">
        <v>1.2</v>
      </c>
      <c r="C7" s="8">
        <v>20</v>
      </c>
      <c r="D7" s="8">
        <v>153</v>
      </c>
      <c r="E7">
        <v>964857.25071087282</v>
      </c>
      <c r="F7" s="13">
        <v>2325310</v>
      </c>
      <c r="G7">
        <f t="shared" si="0"/>
        <v>2.4100041724170009</v>
      </c>
      <c r="H7">
        <v>1552.98</v>
      </c>
      <c r="I7">
        <v>586.35199999999998</v>
      </c>
    </row>
    <row r="8" spans="1:9" x14ac:dyDescent="0.25">
      <c r="A8" s="8">
        <v>95</v>
      </c>
      <c r="B8" s="8">
        <v>1.8</v>
      </c>
      <c r="C8" s="8">
        <v>20</v>
      </c>
      <c r="D8" s="8">
        <v>154</v>
      </c>
      <c r="E8">
        <v>695232.90598268749</v>
      </c>
      <c r="F8" s="13">
        <v>1543420</v>
      </c>
      <c r="G8">
        <f t="shared" si="0"/>
        <v>2.2200042413389935</v>
      </c>
      <c r="H8">
        <v>1230.78</v>
      </c>
      <c r="I8">
        <v>572.30799999999999</v>
      </c>
    </row>
    <row r="9" spans="1:9" x14ac:dyDescent="0.25">
      <c r="A9" s="8">
        <v>95</v>
      </c>
      <c r="B9" s="8">
        <v>2.4</v>
      </c>
      <c r="C9" s="8">
        <v>20</v>
      </c>
      <c r="D9" s="8">
        <v>155</v>
      </c>
      <c r="E9">
        <v>480117.91318288934</v>
      </c>
      <c r="F9" s="13">
        <v>1142680</v>
      </c>
      <c r="G9">
        <f t="shared" si="0"/>
        <v>2.3799986807922404</v>
      </c>
      <c r="H9">
        <v>1090.9100000000001</v>
      </c>
      <c r="I9">
        <v>551.93899999999996</v>
      </c>
    </row>
    <row r="10" spans="1:9" x14ac:dyDescent="0.25">
      <c r="A10" s="8">
        <v>95</v>
      </c>
      <c r="B10" s="8">
        <v>3</v>
      </c>
      <c r="C10" s="8">
        <v>20</v>
      </c>
      <c r="D10" s="8">
        <v>156</v>
      </c>
      <c r="E10">
        <v>360140.07727211138</v>
      </c>
      <c r="F10">
        <v>893147</v>
      </c>
      <c r="G10">
        <f t="shared" si="0"/>
        <v>2.4799989125485862</v>
      </c>
      <c r="H10">
        <v>985.21900000000005</v>
      </c>
      <c r="I10">
        <v>537.47199999999998</v>
      </c>
    </row>
    <row r="11" spans="1:9" x14ac:dyDescent="0.25">
      <c r="A11" s="8">
        <v>95</v>
      </c>
      <c r="B11" s="8">
        <v>3.6</v>
      </c>
      <c r="C11" s="8">
        <v>20</v>
      </c>
      <c r="D11" s="8">
        <v>157</v>
      </c>
      <c r="E11">
        <v>282566.67813030229</v>
      </c>
      <c r="F11">
        <v>740325</v>
      </c>
      <c r="G11">
        <f t="shared" si="0"/>
        <v>2.620001073370045</v>
      </c>
      <c r="H11">
        <v>906.74199999999996</v>
      </c>
      <c r="I11">
        <v>512.63300000000004</v>
      </c>
    </row>
    <row r="12" spans="1:9" x14ac:dyDescent="0.25">
      <c r="A12" s="4">
        <v>93</v>
      </c>
      <c r="B12" s="4">
        <v>1.2</v>
      </c>
      <c r="C12" s="4">
        <v>20</v>
      </c>
      <c r="D12" s="4">
        <v>158</v>
      </c>
      <c r="E12">
        <v>1025220.2239271642</v>
      </c>
      <c r="F12" s="13">
        <v>2368260</v>
      </c>
      <c r="G12">
        <f t="shared" si="0"/>
        <v>2.3100012511733778</v>
      </c>
      <c r="H12">
        <v>1537.3</v>
      </c>
      <c r="I12">
        <v>584.303</v>
      </c>
    </row>
    <row r="13" spans="1:9" x14ac:dyDescent="0.25">
      <c r="A13" s="4">
        <v>93</v>
      </c>
      <c r="B13" s="4">
        <v>1.8</v>
      </c>
      <c r="C13" s="4">
        <v>20</v>
      </c>
      <c r="D13" s="4">
        <v>159</v>
      </c>
      <c r="E13">
        <v>696809.417506214</v>
      </c>
      <c r="F13" s="13">
        <v>1567820</v>
      </c>
      <c r="G13">
        <f t="shared" si="0"/>
        <v>2.2499982930928435</v>
      </c>
      <c r="H13">
        <v>1250.68</v>
      </c>
      <c r="I13">
        <v>578.00599999999997</v>
      </c>
    </row>
    <row r="14" spans="1:9" x14ac:dyDescent="0.25">
      <c r="A14" s="4">
        <v>93</v>
      </c>
      <c r="B14" s="4">
        <v>2.4</v>
      </c>
      <c r="C14" s="4">
        <v>20</v>
      </c>
      <c r="D14" s="4">
        <v>160</v>
      </c>
      <c r="E14">
        <v>484312.36883319757</v>
      </c>
      <c r="F14" s="13">
        <v>1157510</v>
      </c>
      <c r="G14">
        <f t="shared" si="0"/>
        <v>2.3900070997333107</v>
      </c>
      <c r="H14">
        <v>1104.6199999999999</v>
      </c>
      <c r="I14">
        <v>559.30600000000004</v>
      </c>
    </row>
    <row r="15" spans="1:9" x14ac:dyDescent="0.25">
      <c r="A15" s="4">
        <v>93</v>
      </c>
      <c r="B15" s="4">
        <v>3</v>
      </c>
      <c r="C15" s="4">
        <v>20</v>
      </c>
      <c r="D15" s="4">
        <v>161</v>
      </c>
      <c r="E15">
        <v>368013.01509508089</v>
      </c>
      <c r="F15">
        <v>916352</v>
      </c>
      <c r="G15">
        <f t="shared" si="0"/>
        <v>2.4899988924664762</v>
      </c>
      <c r="H15">
        <v>995.10400000000004</v>
      </c>
      <c r="I15">
        <v>535.69299999999998</v>
      </c>
    </row>
    <row r="16" spans="1:9" x14ac:dyDescent="0.25">
      <c r="A16" s="4">
        <v>93</v>
      </c>
      <c r="B16" s="4">
        <v>3.6</v>
      </c>
      <c r="C16" s="4">
        <v>20</v>
      </c>
      <c r="D16" s="4">
        <v>162</v>
      </c>
      <c r="E16">
        <v>290327.56432396953</v>
      </c>
      <c r="F16">
        <v>754852</v>
      </c>
      <c r="G16">
        <f t="shared" si="0"/>
        <v>2.6000011461456647</v>
      </c>
      <c r="H16">
        <v>914.07799999999997</v>
      </c>
      <c r="I16">
        <v>515.154</v>
      </c>
    </row>
    <row r="17" spans="1:9" x14ac:dyDescent="0.25">
      <c r="A17" s="8">
        <v>97</v>
      </c>
      <c r="B17" s="8">
        <v>1.2</v>
      </c>
      <c r="C17" s="8">
        <v>30</v>
      </c>
      <c r="D17" s="8">
        <v>163</v>
      </c>
      <c r="E17">
        <v>790953.67900031421</v>
      </c>
      <c r="F17" s="13">
        <v>2222580</v>
      </c>
      <c r="G17">
        <f t="shared" si="0"/>
        <v>2.8100002048275661</v>
      </c>
      <c r="H17">
        <v>1642.65</v>
      </c>
      <c r="I17">
        <v>636.91099999999994</v>
      </c>
    </row>
    <row r="18" spans="1:9" x14ac:dyDescent="0.25">
      <c r="A18" s="8">
        <v>97</v>
      </c>
      <c r="B18" s="8">
        <v>1.8</v>
      </c>
      <c r="C18" s="8">
        <v>30</v>
      </c>
      <c r="D18" s="8">
        <v>164</v>
      </c>
      <c r="E18">
        <v>589065.51513265178</v>
      </c>
      <c r="F18" s="13">
        <v>1472660</v>
      </c>
      <c r="G18">
        <f t="shared" si="0"/>
        <v>2.4999935697617119</v>
      </c>
      <c r="H18">
        <v>1288.05</v>
      </c>
      <c r="I18">
        <v>607.279</v>
      </c>
    </row>
    <row r="19" spans="1:9" x14ac:dyDescent="0.25">
      <c r="A19" s="8">
        <v>97</v>
      </c>
      <c r="B19" s="8">
        <v>2.4</v>
      </c>
      <c r="C19" s="8">
        <v>30</v>
      </c>
      <c r="D19" s="8">
        <v>165</v>
      </c>
      <c r="E19">
        <v>403838.48108968558</v>
      </c>
      <c r="F19" s="13">
        <v>1074210</v>
      </c>
      <c r="G19">
        <f t="shared" si="0"/>
        <v>2.6599991093009199</v>
      </c>
      <c r="H19">
        <v>1132.1500000000001</v>
      </c>
      <c r="I19">
        <v>590.62199999999996</v>
      </c>
    </row>
    <row r="20" spans="1:9" x14ac:dyDescent="0.25">
      <c r="A20" s="8">
        <v>97</v>
      </c>
      <c r="B20" s="8">
        <v>3</v>
      </c>
      <c r="C20" s="8">
        <v>30</v>
      </c>
      <c r="D20" s="8">
        <v>166</v>
      </c>
      <c r="E20">
        <v>289775.7248801922</v>
      </c>
      <c r="F20">
        <v>904100</v>
      </c>
      <c r="G20">
        <f t="shared" si="0"/>
        <v>3.1199990971424545</v>
      </c>
      <c r="H20">
        <v>1026.97</v>
      </c>
      <c r="I20">
        <v>511.13600000000002</v>
      </c>
    </row>
    <row r="21" spans="1:9" x14ac:dyDescent="0.25">
      <c r="A21" s="8">
        <v>97</v>
      </c>
      <c r="B21" s="8">
        <v>3.6</v>
      </c>
      <c r="C21" s="8">
        <v>30</v>
      </c>
      <c r="D21" s="8">
        <v>167</v>
      </c>
      <c r="E21">
        <v>230620.90608130992</v>
      </c>
      <c r="F21">
        <v>740293</v>
      </c>
      <c r="G21">
        <f t="shared" si="0"/>
        <v>3.2099995294398642</v>
      </c>
      <c r="H21">
        <v>936.43700000000001</v>
      </c>
      <c r="I21">
        <v>497.91399999999999</v>
      </c>
    </row>
    <row r="22" spans="1:9" x14ac:dyDescent="0.25">
      <c r="A22" s="4">
        <v>95</v>
      </c>
      <c r="B22" s="4">
        <v>1.2</v>
      </c>
      <c r="C22" s="4">
        <v>30</v>
      </c>
      <c r="D22" s="4">
        <v>168</v>
      </c>
      <c r="E22">
        <v>897505.12103748706</v>
      </c>
      <c r="F22" s="13">
        <v>2225810</v>
      </c>
      <c r="G22">
        <f t="shared" si="0"/>
        <v>2.4799969914678983</v>
      </c>
      <c r="H22">
        <v>1595.18</v>
      </c>
      <c r="I22">
        <v>663.04600000000005</v>
      </c>
    </row>
    <row r="23" spans="1:9" x14ac:dyDescent="0.25">
      <c r="A23" s="4">
        <v>95</v>
      </c>
      <c r="B23" s="4">
        <v>1.8</v>
      </c>
      <c r="C23" s="4">
        <v>30</v>
      </c>
      <c r="D23" s="4">
        <v>169</v>
      </c>
      <c r="E23">
        <v>657454.56254383479</v>
      </c>
      <c r="F23" s="13">
        <v>1472700</v>
      </c>
      <c r="G23">
        <f t="shared" si="0"/>
        <v>2.2400027072620854</v>
      </c>
      <c r="H23">
        <v>1259.58</v>
      </c>
      <c r="I23">
        <v>633.01900000000001</v>
      </c>
    </row>
    <row r="24" spans="1:9" x14ac:dyDescent="0.25">
      <c r="A24" s="4">
        <v>95</v>
      </c>
      <c r="B24" s="4">
        <v>2.4</v>
      </c>
      <c r="C24" s="4">
        <v>30</v>
      </c>
      <c r="D24" s="4">
        <v>170</v>
      </c>
      <c r="E24">
        <v>430918.75280043349</v>
      </c>
      <c r="F24" s="13">
        <v>1081610</v>
      </c>
      <c r="G24">
        <f t="shared" si="0"/>
        <v>2.5100091211414828</v>
      </c>
      <c r="H24">
        <v>1128.55</v>
      </c>
      <c r="I24">
        <v>604.54499999999996</v>
      </c>
    </row>
    <row r="25" spans="1:9" x14ac:dyDescent="0.25">
      <c r="A25" s="4">
        <v>95</v>
      </c>
      <c r="B25" s="4">
        <v>3</v>
      </c>
      <c r="C25" s="4">
        <v>30</v>
      </c>
      <c r="D25" s="4">
        <v>171</v>
      </c>
      <c r="E25">
        <v>315194.20182035933</v>
      </c>
      <c r="F25">
        <v>910911</v>
      </c>
      <c r="G25">
        <f t="shared" si="0"/>
        <v>2.8899992282191835</v>
      </c>
      <c r="H25">
        <v>1021.28</v>
      </c>
      <c r="I25">
        <v>522.11500000000001</v>
      </c>
    </row>
    <row r="26" spans="1:9" x14ac:dyDescent="0.25">
      <c r="A26" s="4">
        <v>95</v>
      </c>
      <c r="B26" s="4">
        <v>3.6</v>
      </c>
      <c r="C26" s="4">
        <v>30</v>
      </c>
      <c r="D26" s="4">
        <v>172</v>
      </c>
      <c r="E26">
        <v>257787.82400752083</v>
      </c>
      <c r="F26">
        <v>742429</v>
      </c>
      <c r="G26">
        <f t="shared" si="0"/>
        <v>2.8800002593541425</v>
      </c>
      <c r="H26">
        <v>926.83799999999997</v>
      </c>
      <c r="I26">
        <v>510.476</v>
      </c>
    </row>
    <row r="27" spans="1:9" x14ac:dyDescent="0.25">
      <c r="A27" s="8">
        <v>93</v>
      </c>
      <c r="B27" s="9">
        <v>1.2229432843770101</v>
      </c>
      <c r="C27" s="8">
        <v>30</v>
      </c>
      <c r="D27" s="8">
        <v>173</v>
      </c>
      <c r="E27" s="16">
        <v>929171.47346605163</v>
      </c>
      <c r="F27" s="16">
        <v>2239300</v>
      </c>
      <c r="G27">
        <f t="shared" si="0"/>
        <v>2.409996501126781</v>
      </c>
      <c r="H27">
        <v>1581.01</v>
      </c>
      <c r="I27">
        <v>660.91099999999994</v>
      </c>
    </row>
    <row r="28" spans="1:9" x14ac:dyDescent="0.25">
      <c r="A28" s="8">
        <v>93</v>
      </c>
      <c r="B28" s="9">
        <v>1.8332088680996601</v>
      </c>
      <c r="C28" s="8">
        <v>30</v>
      </c>
      <c r="D28" s="8">
        <v>174</v>
      </c>
      <c r="E28" s="16">
        <v>667777.65020108665</v>
      </c>
      <c r="F28" s="16">
        <v>1475790</v>
      </c>
      <c r="G28">
        <f t="shared" si="0"/>
        <v>2.210002086106952</v>
      </c>
      <c r="H28">
        <v>1256.75</v>
      </c>
      <c r="I28">
        <v>636.12800000000004</v>
      </c>
    </row>
    <row r="29" spans="1:9" x14ac:dyDescent="0.25">
      <c r="A29" s="8">
        <v>93</v>
      </c>
      <c r="B29" s="9">
        <v>2.4434744518223099</v>
      </c>
      <c r="C29" s="8">
        <v>30</v>
      </c>
      <c r="D29" s="8">
        <v>175</v>
      </c>
      <c r="E29" s="16">
        <v>456984.973872006</v>
      </c>
      <c r="F29" s="16">
        <v>1078480</v>
      </c>
      <c r="G29">
        <f t="shared" si="0"/>
        <v>2.3599900689558879</v>
      </c>
      <c r="H29">
        <v>1113.18</v>
      </c>
      <c r="I29">
        <v>612.56899999999996</v>
      </c>
    </row>
    <row r="30" spans="1:9" x14ac:dyDescent="0.25">
      <c r="A30" s="8">
        <v>93</v>
      </c>
      <c r="B30" s="9">
        <v>3.0561521524766699</v>
      </c>
      <c r="C30" s="8">
        <v>30</v>
      </c>
      <c r="D30" s="8">
        <v>176</v>
      </c>
      <c r="E30" s="16">
        <v>317271.7642292761</v>
      </c>
      <c r="F30" s="16">
        <v>916915</v>
      </c>
      <c r="G30">
        <f t="shared" si="0"/>
        <v>2.8899987435925509</v>
      </c>
      <c r="H30">
        <v>1023.23</v>
      </c>
      <c r="I30">
        <v>521.01199999999994</v>
      </c>
    </row>
    <row r="31" spans="1:9" x14ac:dyDescent="0.25">
      <c r="A31" s="8">
        <v>93</v>
      </c>
      <c r="B31" s="9">
        <v>3.66641773619931</v>
      </c>
      <c r="C31" s="8">
        <v>30</v>
      </c>
      <c r="D31" s="8">
        <v>177</v>
      </c>
      <c r="E31" s="16">
        <v>251360.84853664786</v>
      </c>
      <c r="F31" s="16">
        <v>754083</v>
      </c>
      <c r="G31">
        <f t="shared" si="0"/>
        <v>3.0000018077200927</v>
      </c>
      <c r="H31">
        <v>935.55899999999997</v>
      </c>
      <c r="I31">
        <v>503.96</v>
      </c>
    </row>
    <row r="34" spans="1:10" ht="45" customHeight="1" x14ac:dyDescent="0.25">
      <c r="E34" s="19" t="s">
        <v>30</v>
      </c>
      <c r="F34" s="19"/>
      <c r="G34" s="19"/>
      <c r="H34" s="19"/>
      <c r="I34" s="19"/>
      <c r="J34" s="19"/>
    </row>
    <row r="35" spans="1:10" ht="60" x14ac:dyDescent="0.25">
      <c r="A35" s="1"/>
      <c r="C35" s="1" t="s">
        <v>1</v>
      </c>
      <c r="D35" s="18" t="s">
        <v>31</v>
      </c>
      <c r="E35" s="18" t="s">
        <v>32</v>
      </c>
      <c r="F35" s="18" t="s">
        <v>33</v>
      </c>
      <c r="G35" s="18" t="s">
        <v>34</v>
      </c>
      <c r="H35" s="18" t="s">
        <v>35</v>
      </c>
      <c r="I35" s="18" t="s">
        <v>36</v>
      </c>
    </row>
    <row r="36" spans="1:10" x14ac:dyDescent="0.25">
      <c r="A36" s="4"/>
      <c r="C36" s="4">
        <v>1.2</v>
      </c>
      <c r="D36">
        <v>1.9500034019103201</v>
      </c>
      <c r="E36" cm="1">
        <f t="array" ref="E36:E40">G7:G11</f>
        <v>2.4100041724170009</v>
      </c>
      <c r="F36" cm="1">
        <f t="array" ref="F36:F40">G12:G16</f>
        <v>2.3100012511733778</v>
      </c>
      <c r="G36" cm="1">
        <f t="array" ref="G36:G40">G17:G21</f>
        <v>2.8100002048275661</v>
      </c>
      <c r="H36" cm="1">
        <f t="array" ref="H36:H40">G22:G26</f>
        <v>2.4799969914678983</v>
      </c>
      <c r="I36" cm="1">
        <f t="array" ref="I36:I40">G27:G31</f>
        <v>2.409996501126781</v>
      </c>
    </row>
    <row r="37" spans="1:10" x14ac:dyDescent="0.25">
      <c r="A37" s="4"/>
      <c r="C37" s="4">
        <v>1.8</v>
      </c>
      <c r="D37">
        <v>2.1400045088161792</v>
      </c>
      <c r="E37">
        <v>2.2200042413389935</v>
      </c>
      <c r="F37">
        <v>2.2499982930928435</v>
      </c>
      <c r="G37">
        <v>2.4999935697617119</v>
      </c>
      <c r="H37">
        <v>2.2400027072620854</v>
      </c>
      <c r="I37">
        <v>2.210002086106952</v>
      </c>
    </row>
    <row r="38" spans="1:10" x14ac:dyDescent="0.25">
      <c r="A38" s="4"/>
      <c r="C38" s="4">
        <v>2.4</v>
      </c>
      <c r="D38">
        <v>2.2999911908716757</v>
      </c>
      <c r="E38">
        <v>2.3799986807922404</v>
      </c>
      <c r="F38">
        <v>2.3900070997333107</v>
      </c>
      <c r="G38">
        <v>2.6599991093009199</v>
      </c>
      <c r="H38">
        <v>2.5100091211414828</v>
      </c>
      <c r="I38">
        <v>2.3599900689558879</v>
      </c>
    </row>
    <row r="39" spans="1:10" x14ac:dyDescent="0.25">
      <c r="A39" s="4"/>
      <c r="C39" s="4">
        <v>3</v>
      </c>
      <c r="D39">
        <v>2.4399994875025883</v>
      </c>
      <c r="E39">
        <v>2.4799989125485862</v>
      </c>
      <c r="F39">
        <v>2.4899988924664762</v>
      </c>
      <c r="G39">
        <v>3.1199990971424545</v>
      </c>
      <c r="H39">
        <v>2.8899992282191835</v>
      </c>
      <c r="I39">
        <v>2.8899987435925509</v>
      </c>
    </row>
    <row r="40" spans="1:10" x14ac:dyDescent="0.25">
      <c r="A40" s="4"/>
      <c r="C40" s="4">
        <v>3.6</v>
      </c>
      <c r="D40">
        <v>2.570000290687148</v>
      </c>
      <c r="E40">
        <v>2.620001073370045</v>
      </c>
      <c r="F40">
        <v>2.6000011461456647</v>
      </c>
      <c r="G40">
        <v>3.2099995294398642</v>
      </c>
      <c r="H40">
        <v>2.8800002593541425</v>
      </c>
      <c r="I40">
        <v>3.0000018077200927</v>
      </c>
    </row>
    <row r="42" spans="1:10" x14ac:dyDescent="0.25">
      <c r="D42">
        <v>1.9500034019103201</v>
      </c>
      <c r="E42" cm="1">
        <f t="array" ref="E42:E46">G13:G17</f>
        <v>2.2499982930928435</v>
      </c>
      <c r="F42" cm="1">
        <f t="array" ref="F42:F46">G18:G22</f>
        <v>2.4999935697617119</v>
      </c>
      <c r="G42" cm="1">
        <f t="array" ref="G42:G46">G23:G27</f>
        <v>2.2400027072620854</v>
      </c>
      <c r="H42" cm="1">
        <f t="array" ref="H42:H46">G28:G32</f>
        <v>2.210002086106952</v>
      </c>
      <c r="I42" cm="1">
        <f t="array" ref="I42:I46">G33:G37</f>
        <v>0</v>
      </c>
    </row>
    <row r="43" spans="1:10" x14ac:dyDescent="0.25">
      <c r="D43">
        <v>2.1400045088161792</v>
      </c>
      <c r="E43">
        <v>2.3900070997333107</v>
      </c>
      <c r="F43">
        <v>2.6599991093009199</v>
      </c>
      <c r="G43">
        <v>2.5100091211414828</v>
      </c>
      <c r="H43">
        <v>2.3599900689558879</v>
      </c>
      <c r="I43">
        <v>0</v>
      </c>
    </row>
    <row r="44" spans="1:10" x14ac:dyDescent="0.25">
      <c r="D44">
        <v>2.2999911908716757</v>
      </c>
      <c r="E44">
        <v>2.4899988924664762</v>
      </c>
      <c r="F44">
        <v>3.1199990971424545</v>
      </c>
      <c r="G44">
        <v>2.8899992282191835</v>
      </c>
      <c r="H44">
        <v>2.8899987435925509</v>
      </c>
      <c r="I44" t="str">
        <v>97% Conversion 30% H2</v>
      </c>
    </row>
    <row r="45" spans="1:10" x14ac:dyDescent="0.25">
      <c r="D45">
        <v>2.4399994875025883</v>
      </c>
      <c r="E45">
        <v>2.6000011461456647</v>
      </c>
      <c r="F45">
        <v>3.2099995294398642</v>
      </c>
      <c r="G45">
        <v>2.8800002593541425</v>
      </c>
      <c r="H45">
        <v>3.0000018077200927</v>
      </c>
      <c r="I45">
        <v>2.8100002048275661</v>
      </c>
    </row>
    <row r="46" spans="1:10" x14ac:dyDescent="0.25">
      <c r="D46">
        <v>2.570000290687148</v>
      </c>
      <c r="E46">
        <v>2.8100002048275661</v>
      </c>
      <c r="F46">
        <v>2.4799969914678983</v>
      </c>
      <c r="G46">
        <v>2.409996501126781</v>
      </c>
      <c r="H46">
        <v>0</v>
      </c>
      <c r="I46">
        <v>2.4999935697617119</v>
      </c>
    </row>
  </sheetData>
  <mergeCells count="1">
    <mergeCell ref="E34:J3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0a829d-0d3a-415b-a957-50c279bd98e9">
      <Terms xmlns="http://schemas.microsoft.com/office/infopath/2007/PartnerControls"/>
    </lcf76f155ced4ddcb4097134ff3c332f>
    <TaxCatchAll xmlns="c120a701-5d30-449a-9d7f-ef5158a8ef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FBA4D1CA22B4998895B0BEE27FBB9" ma:contentTypeVersion="13" ma:contentTypeDescription="Create a new document." ma:contentTypeScope="" ma:versionID="f6a0933041b47290e3da70cb83665125">
  <xsd:schema xmlns:xsd="http://www.w3.org/2001/XMLSchema" xmlns:xs="http://www.w3.org/2001/XMLSchema" xmlns:p="http://schemas.microsoft.com/office/2006/metadata/properties" xmlns:ns2="900a829d-0d3a-415b-a957-50c279bd98e9" xmlns:ns3="c120a701-5d30-449a-9d7f-ef5158a8efa4" targetNamespace="http://schemas.microsoft.com/office/2006/metadata/properties" ma:root="true" ma:fieldsID="84883b2a4781864b3cbc27b7443cd6f6" ns2:_="" ns3:_="">
    <xsd:import namespace="900a829d-0d3a-415b-a957-50c279bd98e9"/>
    <xsd:import namespace="c120a701-5d30-449a-9d7f-ef5158a8ef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a829d-0d3a-415b-a957-50c279bd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0a701-5d30-449a-9d7f-ef5158a8efa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532fa61-8f5a-46f1-99e3-8fab4d0110d3}" ma:internalName="TaxCatchAll" ma:showField="CatchAllData" ma:web="c120a701-5d30-449a-9d7f-ef5158a8ef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2AA9E6-8D34-41E2-9F63-774F05A542F6}">
  <ds:schemaRefs>
    <ds:schemaRef ds:uri="http://schemas.microsoft.com/office/2006/metadata/properties"/>
    <ds:schemaRef ds:uri="http://schemas.microsoft.com/office/infopath/2007/PartnerControls"/>
    <ds:schemaRef ds:uri="900a829d-0d3a-415b-a957-50c279bd98e9"/>
    <ds:schemaRef ds:uri="c120a701-5d30-449a-9d7f-ef5158a8efa4"/>
  </ds:schemaRefs>
</ds:datastoreItem>
</file>

<file path=customXml/itemProps2.xml><?xml version="1.0" encoding="utf-8"?>
<ds:datastoreItem xmlns:ds="http://schemas.openxmlformats.org/officeDocument/2006/customXml" ds:itemID="{394FB022-44BC-4337-B2A2-132A1A0039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F5E54-8E6B-4E50-B9B7-D63B6C9E5B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0a829d-0d3a-415b-a957-50c279bd98e9"/>
    <ds:schemaRef ds:uri="c120a701-5d30-449a-9d7f-ef5158a8ef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Heat Loss Method 1</vt:lpstr>
      <vt:lpstr>Heat Loss Method 2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Frick, Alicia F</dc:creator>
  <cp:lastModifiedBy>Frick, Alicia F</cp:lastModifiedBy>
  <dcterms:created xsi:type="dcterms:W3CDTF">2025-07-24T18:01:40Z</dcterms:created>
  <dcterms:modified xsi:type="dcterms:W3CDTF">2025-10-03T12:59:00Z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0x010100990FBA4D1CA22B4998895B0BEE27FBB9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