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rodur28_ulaval_ca/Documents/Séquençage/20221019_NovaSeq_Run2/"/>
    </mc:Choice>
  </mc:AlternateContent>
  <xr:revisionPtr revIDLastSave="1241" documentId="8_{242232B7-12F5-4751-A66B-14850A439A0B}" xr6:coauthVersionLast="47" xr6:coauthVersionMax="47" xr10:uidLastSave="{D2C545FD-FF1E-414D-9DD7-3C0B599C18A2}"/>
  <bookViews>
    <workbookView xWindow="16230" yWindow="4380" windowWidth="22170" windowHeight="16455" xr2:uid="{9C45EC10-F274-4E0E-AD89-7505681DB83A}"/>
  </bookViews>
  <sheets>
    <sheet name="Feuil1" sheetId="1" r:id="rId1"/>
    <sheet name="prim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6" i="1" l="1"/>
  <c r="AB226" i="1"/>
  <c r="AC3" i="1" s="1"/>
  <c r="Q226" i="1"/>
  <c r="W24" i="1"/>
  <c r="X24" i="1" s="1"/>
  <c r="AC18" i="1" l="1"/>
  <c r="AC17" i="1"/>
  <c r="AC211" i="1"/>
  <c r="AC163" i="1"/>
  <c r="AC99" i="1"/>
  <c r="AC83" i="1"/>
  <c r="AC194" i="1"/>
  <c r="AC98" i="1"/>
  <c r="AC82" i="1"/>
  <c r="AC66" i="1"/>
  <c r="AC50" i="1"/>
  <c r="AC34" i="1"/>
  <c r="AC2" i="1"/>
  <c r="AC209" i="1"/>
  <c r="AC193" i="1"/>
  <c r="AC177" i="1"/>
  <c r="AC161" i="1"/>
  <c r="AC145" i="1"/>
  <c r="AC129" i="1"/>
  <c r="AC113" i="1"/>
  <c r="AC97" i="1"/>
  <c r="AC81" i="1"/>
  <c r="AC65" i="1"/>
  <c r="AC49" i="1"/>
  <c r="AC33" i="1"/>
  <c r="AC224" i="1"/>
  <c r="AC208" i="1"/>
  <c r="AC192" i="1"/>
  <c r="AC176" i="1"/>
  <c r="AC160" i="1"/>
  <c r="AC144" i="1"/>
  <c r="AC128" i="1"/>
  <c r="AC112" i="1"/>
  <c r="AC96" i="1"/>
  <c r="AC80" i="1"/>
  <c r="AC64" i="1"/>
  <c r="AC48" i="1"/>
  <c r="AC32" i="1"/>
  <c r="AC16" i="1"/>
  <c r="AC15" i="1"/>
  <c r="AC14" i="1"/>
  <c r="AC179" i="1"/>
  <c r="AC51" i="1"/>
  <c r="AC146" i="1"/>
  <c r="AC223" i="1"/>
  <c r="AC159" i="1"/>
  <c r="AC95" i="1"/>
  <c r="AC158" i="1"/>
  <c r="AC126" i="1"/>
  <c r="AC110" i="1"/>
  <c r="AC94" i="1"/>
  <c r="AC78" i="1"/>
  <c r="AC62" i="1"/>
  <c r="AC46" i="1"/>
  <c r="AC30" i="1"/>
  <c r="AC221" i="1"/>
  <c r="AC205" i="1"/>
  <c r="AC189" i="1"/>
  <c r="AC173" i="1"/>
  <c r="AC157" i="1"/>
  <c r="AC141" i="1"/>
  <c r="AC125" i="1"/>
  <c r="AC109" i="1"/>
  <c r="AC93" i="1"/>
  <c r="AC77" i="1"/>
  <c r="AC61" i="1"/>
  <c r="AC45" i="1"/>
  <c r="AC29" i="1"/>
  <c r="AC13" i="1"/>
  <c r="AC12" i="1"/>
  <c r="AC195" i="1"/>
  <c r="AC115" i="1"/>
  <c r="AC67" i="1"/>
  <c r="AC210" i="1"/>
  <c r="AC178" i="1"/>
  <c r="AC207" i="1"/>
  <c r="AC111" i="1"/>
  <c r="AC47" i="1"/>
  <c r="AC190" i="1"/>
  <c r="AC220" i="1"/>
  <c r="AC156" i="1"/>
  <c r="AC124" i="1"/>
  <c r="AC108" i="1"/>
  <c r="AC92" i="1"/>
  <c r="AC76" i="1"/>
  <c r="AC60" i="1"/>
  <c r="AC44" i="1"/>
  <c r="AC28" i="1"/>
  <c r="AC219" i="1"/>
  <c r="AC203" i="1"/>
  <c r="AC187" i="1"/>
  <c r="AC171" i="1"/>
  <c r="AC155" i="1"/>
  <c r="AC139" i="1"/>
  <c r="AC123" i="1"/>
  <c r="AC107" i="1"/>
  <c r="AC91" i="1"/>
  <c r="AC75" i="1"/>
  <c r="AC59" i="1"/>
  <c r="AC43" i="1"/>
  <c r="AC27" i="1"/>
  <c r="AC11" i="1"/>
  <c r="AC10" i="1"/>
  <c r="AC114" i="1"/>
  <c r="AC143" i="1"/>
  <c r="AC63" i="1"/>
  <c r="AC174" i="1"/>
  <c r="AC140" i="1"/>
  <c r="AC202" i="1"/>
  <c r="AC138" i="1"/>
  <c r="AC26" i="1"/>
  <c r="AC217" i="1"/>
  <c r="AC201" i="1"/>
  <c r="AC185" i="1"/>
  <c r="AC169" i="1"/>
  <c r="AC153" i="1"/>
  <c r="AC137" i="1"/>
  <c r="AC121" i="1"/>
  <c r="AC105" i="1"/>
  <c r="AC89" i="1"/>
  <c r="AC73" i="1"/>
  <c r="AC57" i="1"/>
  <c r="AC41" i="1"/>
  <c r="AC25" i="1"/>
  <c r="AC9" i="1"/>
  <c r="AC147" i="1"/>
  <c r="AC19" i="1"/>
  <c r="AC162" i="1"/>
  <c r="AC191" i="1"/>
  <c r="AC127" i="1"/>
  <c r="AC79" i="1"/>
  <c r="AC222" i="1"/>
  <c r="AC142" i="1"/>
  <c r="AC188" i="1"/>
  <c r="AC218" i="1"/>
  <c r="AC170" i="1"/>
  <c r="AC122" i="1"/>
  <c r="AC74" i="1"/>
  <c r="AC42" i="1"/>
  <c r="AC216" i="1"/>
  <c r="AC200" i="1"/>
  <c r="AC184" i="1"/>
  <c r="AC168" i="1"/>
  <c r="AC152" i="1"/>
  <c r="AC136" i="1"/>
  <c r="AC120" i="1"/>
  <c r="AC104" i="1"/>
  <c r="AC88" i="1"/>
  <c r="AC72" i="1"/>
  <c r="AC56" i="1"/>
  <c r="AC40" i="1"/>
  <c r="AC24" i="1"/>
  <c r="AC8" i="1"/>
  <c r="AC131" i="1"/>
  <c r="AC35" i="1"/>
  <c r="AC130" i="1"/>
  <c r="AC175" i="1"/>
  <c r="AC31" i="1"/>
  <c r="AC206" i="1"/>
  <c r="AC204" i="1"/>
  <c r="AC172" i="1"/>
  <c r="AC186" i="1"/>
  <c r="AC154" i="1"/>
  <c r="AC106" i="1"/>
  <c r="AC90" i="1"/>
  <c r="AC58" i="1"/>
  <c r="AC215" i="1"/>
  <c r="AC199" i="1"/>
  <c r="AC183" i="1"/>
  <c r="AC167" i="1"/>
  <c r="AC151" i="1"/>
  <c r="AC135" i="1"/>
  <c r="AC119" i="1"/>
  <c r="AC103" i="1"/>
  <c r="AC87" i="1"/>
  <c r="AC71" i="1"/>
  <c r="AC55" i="1"/>
  <c r="AC39" i="1"/>
  <c r="AC23" i="1"/>
  <c r="AC7" i="1"/>
  <c r="AC198" i="1"/>
  <c r="AC182" i="1"/>
  <c r="AC166" i="1"/>
  <c r="AC150" i="1"/>
  <c r="AC134" i="1"/>
  <c r="AC118" i="1"/>
  <c r="AC102" i="1"/>
  <c r="AC86" i="1"/>
  <c r="AC70" i="1"/>
  <c r="AC54" i="1"/>
  <c r="AC38" i="1"/>
  <c r="AC22" i="1"/>
  <c r="AC6" i="1"/>
  <c r="AC165" i="1"/>
  <c r="AC117" i="1"/>
  <c r="AC85" i="1"/>
  <c r="AC69" i="1"/>
  <c r="AC53" i="1"/>
  <c r="AC21" i="1"/>
  <c r="AC5" i="1"/>
  <c r="AC214" i="1"/>
  <c r="AC213" i="1"/>
  <c r="AC197" i="1"/>
  <c r="AC181" i="1"/>
  <c r="AC149" i="1"/>
  <c r="AC133" i="1"/>
  <c r="AC101" i="1"/>
  <c r="AC37" i="1"/>
  <c r="AC212" i="1"/>
  <c r="AC196" i="1"/>
  <c r="AC180" i="1"/>
  <c r="AC164" i="1"/>
  <c r="AC148" i="1"/>
  <c r="AC132" i="1"/>
  <c r="AC116" i="1"/>
  <c r="AC100" i="1"/>
  <c r="AC84" i="1"/>
  <c r="AC68" i="1"/>
  <c r="AC52" i="1"/>
  <c r="AC36" i="1"/>
  <c r="AC20" i="1"/>
  <c r="AC4" i="1"/>
  <c r="W61" i="1"/>
  <c r="X61" i="1" s="1"/>
  <c r="W5" i="1"/>
  <c r="X5" i="1" s="1"/>
  <c r="W6" i="1"/>
  <c r="X6" i="1" s="1"/>
  <c r="W7" i="1"/>
  <c r="X7" i="1" s="1"/>
  <c r="W8" i="1"/>
  <c r="X8" i="1" s="1"/>
  <c r="W10" i="1"/>
  <c r="X10" i="1" s="1"/>
  <c r="W11" i="1"/>
  <c r="X11" i="1" s="1"/>
  <c r="W12" i="1"/>
  <c r="X12" i="1" s="1"/>
  <c r="W14" i="1"/>
  <c r="X14" i="1" s="1"/>
  <c r="W15" i="1"/>
  <c r="X15" i="1" s="1"/>
  <c r="W16" i="1"/>
  <c r="X16" i="1" s="1"/>
  <c r="W17" i="1"/>
  <c r="X17" i="1" s="1"/>
  <c r="W18" i="1"/>
  <c r="X18" i="1" s="1"/>
  <c r="W20" i="1"/>
  <c r="X20" i="1" s="1"/>
  <c r="W21" i="1"/>
  <c r="X21" i="1" s="1"/>
  <c r="W22" i="1"/>
  <c r="X22" i="1" s="1"/>
  <c r="W23" i="1"/>
  <c r="X23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7" i="1"/>
  <c r="X47" i="1" s="1"/>
  <c r="W48" i="1"/>
  <c r="X48" i="1" s="1"/>
  <c r="W50" i="1"/>
  <c r="X50" i="1" s="1"/>
  <c r="W51" i="1"/>
  <c r="X51" i="1" s="1"/>
  <c r="W52" i="1"/>
  <c r="X52" i="1" s="1"/>
  <c r="W54" i="1"/>
  <c r="X54" i="1" s="1"/>
  <c r="W55" i="1"/>
  <c r="X55" i="1" s="1"/>
  <c r="W56" i="1"/>
  <c r="X56" i="1" s="1"/>
  <c r="W58" i="1"/>
  <c r="X58" i="1" s="1"/>
  <c r="W59" i="1"/>
  <c r="X59" i="1" s="1"/>
  <c r="W60" i="1"/>
  <c r="X60" i="1" s="1"/>
  <c r="W84" i="1"/>
  <c r="X84" i="1" s="1"/>
  <c r="W113" i="1"/>
  <c r="X113" i="1" s="1"/>
  <c r="W124" i="1"/>
  <c r="X124" i="1" s="1"/>
  <c r="W135" i="1"/>
  <c r="X135" i="1" s="1"/>
  <c r="W146" i="1"/>
  <c r="X146" i="1" s="1"/>
  <c r="W157" i="1"/>
  <c r="X157" i="1" s="1"/>
  <c r="W168" i="1"/>
  <c r="X168" i="1" s="1"/>
  <c r="W179" i="1"/>
  <c r="X179" i="1" s="1"/>
  <c r="W190" i="1"/>
  <c r="X190" i="1" s="1"/>
  <c r="W85" i="1"/>
  <c r="X85" i="1" s="1"/>
  <c r="W104" i="1"/>
  <c r="X104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5" i="1"/>
  <c r="X125" i="1" s="1"/>
  <c r="W126" i="1"/>
  <c r="X126" i="1" s="1"/>
  <c r="W127" i="1"/>
  <c r="X127" i="1" s="1"/>
  <c r="W128" i="1"/>
  <c r="X128" i="1" s="1"/>
  <c r="W133" i="1"/>
  <c r="X133" i="1" s="1"/>
  <c r="W134" i="1"/>
  <c r="X134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5" i="1"/>
  <c r="X105" i="1" s="1"/>
  <c r="W129" i="1"/>
  <c r="X129" i="1" s="1"/>
  <c r="W130" i="1"/>
  <c r="X130" i="1" s="1"/>
  <c r="W131" i="1"/>
  <c r="X131" i="1" s="1"/>
  <c r="W132" i="1"/>
  <c r="X132" i="1" s="1"/>
  <c r="W74" i="1"/>
  <c r="X74" i="1" s="1"/>
  <c r="W81" i="1"/>
  <c r="X81" i="1" s="1"/>
  <c r="W82" i="1"/>
  <c r="X82" i="1" s="1"/>
  <c r="W83" i="1"/>
  <c r="X83" i="1" s="1"/>
  <c r="W62" i="1"/>
  <c r="X62" i="1" s="1"/>
  <c r="W63" i="1"/>
  <c r="X63" i="1" s="1"/>
  <c r="W64" i="1"/>
  <c r="X64" i="1" s="1"/>
  <c r="W65" i="1"/>
  <c r="X65" i="1" s="1"/>
  <c r="W66" i="1"/>
  <c r="X66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202" i="1"/>
  <c r="X202" i="1" s="1"/>
  <c r="W208" i="1"/>
  <c r="X208" i="1" s="1"/>
  <c r="W215" i="1"/>
  <c r="X215" i="1" s="1"/>
  <c r="W222" i="1"/>
  <c r="X222" i="1" s="1"/>
  <c r="W223" i="1"/>
  <c r="X223" i="1" s="1"/>
  <c r="W224" i="1"/>
  <c r="X224" i="1" s="1"/>
  <c r="W201" i="1"/>
  <c r="X201" i="1" s="1"/>
  <c r="W203" i="1"/>
  <c r="X203" i="1" s="1"/>
  <c r="W204" i="1"/>
  <c r="X204" i="1" s="1"/>
  <c r="W205" i="1"/>
  <c r="X205" i="1" s="1"/>
  <c r="W206" i="1"/>
  <c r="X206" i="1" s="1"/>
  <c r="W207" i="1"/>
  <c r="X207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" i="1"/>
  <c r="X2" i="1" s="1"/>
  <c r="W35" i="1"/>
  <c r="X35" i="1" s="1"/>
  <c r="W53" i="1"/>
  <c r="X53" i="1" s="1"/>
  <c r="W3" i="1"/>
  <c r="X3" i="1" s="1"/>
  <c r="W95" i="1"/>
  <c r="X95" i="1" s="1"/>
  <c r="W13" i="1"/>
  <c r="X13" i="1" s="1"/>
  <c r="W46" i="1"/>
  <c r="X46" i="1" s="1"/>
  <c r="W49" i="1"/>
  <c r="X49" i="1" s="1"/>
  <c r="W57" i="1"/>
  <c r="X57" i="1" s="1"/>
  <c r="W4" i="1"/>
  <c r="X4" i="1" s="1"/>
  <c r="W9" i="1"/>
  <c r="X9" i="1" s="1"/>
  <c r="W19" i="1"/>
  <c r="X19" i="1" s="1"/>
  <c r="W45" i="1"/>
  <c r="X45" i="1" s="1"/>
  <c r="W67" i="1"/>
  <c r="X67" i="1" s="1"/>
  <c r="R226" i="1" l="1"/>
  <c r="S12" i="1" l="1"/>
  <c r="T12" i="1" s="1"/>
  <c r="S14" i="1"/>
  <c r="T14" i="1" s="1"/>
  <c r="S32" i="1"/>
  <c r="T32" i="1" s="1"/>
  <c r="S52" i="1"/>
  <c r="T52" i="1" s="1"/>
  <c r="S85" i="1"/>
  <c r="T85" i="1" s="1"/>
  <c r="S121" i="1"/>
  <c r="T121" i="1" s="1"/>
  <c r="S143" i="1"/>
  <c r="T143" i="1" s="1"/>
  <c r="S161" i="1"/>
  <c r="T161" i="1" s="1"/>
  <c r="S178" i="1"/>
  <c r="T178" i="1" s="1"/>
  <c r="S196" i="1"/>
  <c r="T196" i="1" s="1"/>
  <c r="S98" i="1"/>
  <c r="T98" i="1" s="1"/>
  <c r="S63" i="1"/>
  <c r="T63" i="1" s="1"/>
  <c r="S202" i="1"/>
  <c r="T202" i="1" s="1"/>
  <c r="S213" i="1"/>
  <c r="S57" i="1"/>
  <c r="T57" i="1" s="1"/>
  <c r="S97" i="1"/>
  <c r="T97" i="1" s="1"/>
  <c r="S15" i="1"/>
  <c r="T15" i="1" s="1"/>
  <c r="S33" i="1"/>
  <c r="T33" i="1" s="1"/>
  <c r="S54" i="1"/>
  <c r="T54" i="1" s="1"/>
  <c r="S104" i="1"/>
  <c r="T104" i="1" s="1"/>
  <c r="S122" i="1"/>
  <c r="T122" i="1" s="1"/>
  <c r="S144" i="1"/>
  <c r="T144" i="1" s="1"/>
  <c r="S162" i="1"/>
  <c r="T162" i="1" s="1"/>
  <c r="S180" i="1"/>
  <c r="T180" i="1" s="1"/>
  <c r="S197" i="1"/>
  <c r="T197" i="1" s="1"/>
  <c r="S99" i="1"/>
  <c r="T99" i="1" s="1"/>
  <c r="S64" i="1"/>
  <c r="T64" i="1" s="1"/>
  <c r="S208" i="1"/>
  <c r="T208" i="1" s="1"/>
  <c r="S214" i="1"/>
  <c r="T214" i="1" s="1"/>
  <c r="S4" i="1"/>
  <c r="T4" i="1" s="1"/>
  <c r="S30" i="1"/>
  <c r="T30" i="1" s="1"/>
  <c r="S96" i="1"/>
  <c r="T96" i="1" s="1"/>
  <c r="S120" i="1"/>
  <c r="T120" i="1" s="1"/>
  <c r="S212" i="1"/>
  <c r="T212" i="1" s="1"/>
  <c r="S16" i="1"/>
  <c r="T16" i="1" s="1"/>
  <c r="S34" i="1"/>
  <c r="T34" i="1" s="1"/>
  <c r="S55" i="1"/>
  <c r="T55" i="1" s="1"/>
  <c r="S106" i="1"/>
  <c r="T106" i="1" s="1"/>
  <c r="S123" i="1"/>
  <c r="T123" i="1" s="1"/>
  <c r="S145" i="1"/>
  <c r="T145" i="1" s="1"/>
  <c r="S163" i="1"/>
  <c r="T163" i="1" s="1"/>
  <c r="S181" i="1"/>
  <c r="T181" i="1" s="1"/>
  <c r="S198" i="1"/>
  <c r="T198" i="1" s="1"/>
  <c r="S100" i="1"/>
  <c r="T100" i="1" s="1"/>
  <c r="S65" i="1"/>
  <c r="T65" i="1" s="1"/>
  <c r="S215" i="1"/>
  <c r="T215" i="1" s="1"/>
  <c r="S216" i="1"/>
  <c r="T216" i="1" s="1"/>
  <c r="S9" i="1"/>
  <c r="T9" i="1" s="1"/>
  <c r="S117" i="1"/>
  <c r="T117" i="1" s="1"/>
  <c r="S77" i="1"/>
  <c r="T77" i="1" s="1"/>
  <c r="S140" i="1"/>
  <c r="T140" i="1" s="1"/>
  <c r="S82" i="1"/>
  <c r="T82" i="1" s="1"/>
  <c r="S141" i="1"/>
  <c r="T141" i="1" s="1"/>
  <c r="S46" i="1"/>
  <c r="T46" i="1" s="1"/>
  <c r="S160" i="1"/>
  <c r="S49" i="1"/>
  <c r="T49" i="1" s="1"/>
  <c r="S17" i="1"/>
  <c r="T17" i="1" s="1"/>
  <c r="S36" i="1"/>
  <c r="T36" i="1" s="1"/>
  <c r="S56" i="1"/>
  <c r="T56" i="1" s="1"/>
  <c r="S107" i="1"/>
  <c r="T107" i="1" s="1"/>
  <c r="S125" i="1"/>
  <c r="T125" i="1" s="1"/>
  <c r="S147" i="1"/>
  <c r="T147" i="1" s="1"/>
  <c r="S164" i="1"/>
  <c r="T164" i="1" s="1"/>
  <c r="S182" i="1"/>
  <c r="T182" i="1" s="1"/>
  <c r="S199" i="1"/>
  <c r="T199" i="1" s="1"/>
  <c r="S101" i="1"/>
  <c r="T101" i="1" s="1"/>
  <c r="S66" i="1"/>
  <c r="T66" i="1" s="1"/>
  <c r="S222" i="1"/>
  <c r="T222" i="1" s="1"/>
  <c r="S217" i="1"/>
  <c r="T217" i="1" s="1"/>
  <c r="S19" i="1"/>
  <c r="T19" i="1" s="1"/>
  <c r="S151" i="1"/>
  <c r="T151" i="1" s="1"/>
  <c r="S113" i="1"/>
  <c r="T113" i="1" s="1"/>
  <c r="S72" i="1"/>
  <c r="T72" i="1" s="1"/>
  <c r="S114" i="1"/>
  <c r="T114" i="1" s="1"/>
  <c r="S73" i="1"/>
  <c r="T73" i="1" s="1"/>
  <c r="S43" i="1"/>
  <c r="T43" i="1" s="1"/>
  <c r="S189" i="1"/>
  <c r="T189" i="1" s="1"/>
  <c r="S146" i="1"/>
  <c r="T146" i="1" s="1"/>
  <c r="S207" i="1"/>
  <c r="T207" i="1" s="1"/>
  <c r="S157" i="1"/>
  <c r="T157" i="1" s="1"/>
  <c r="S156" i="1"/>
  <c r="T156" i="1" s="1"/>
  <c r="S81" i="1"/>
  <c r="T81" i="1" s="1"/>
  <c r="S168" i="1"/>
  <c r="T168" i="1" s="1"/>
  <c r="S94" i="1"/>
  <c r="T94" i="1" s="1"/>
  <c r="S119" i="1"/>
  <c r="T119" i="1" s="1"/>
  <c r="S51" i="1"/>
  <c r="T51" i="1" s="1"/>
  <c r="S18" i="1"/>
  <c r="T18" i="1" s="1"/>
  <c r="S37" i="1"/>
  <c r="T37" i="1" s="1"/>
  <c r="S58" i="1"/>
  <c r="T58" i="1" s="1"/>
  <c r="S108" i="1"/>
  <c r="T108" i="1" s="1"/>
  <c r="S126" i="1"/>
  <c r="T126" i="1" s="1"/>
  <c r="S148" i="1"/>
  <c r="T148" i="1" s="1"/>
  <c r="S165" i="1"/>
  <c r="T165" i="1" s="1"/>
  <c r="S183" i="1"/>
  <c r="T183" i="1" s="1"/>
  <c r="S200" i="1"/>
  <c r="T200" i="1" s="1"/>
  <c r="S102" i="1"/>
  <c r="S68" i="1"/>
  <c r="T68" i="1" s="1"/>
  <c r="S223" i="1"/>
  <c r="T223" i="1" s="1"/>
  <c r="S218" i="1"/>
  <c r="T218" i="1" s="1"/>
  <c r="S45" i="1"/>
  <c r="T45" i="1" s="1"/>
  <c r="S84" i="1"/>
  <c r="T84" i="1" s="1"/>
  <c r="S186" i="1"/>
  <c r="T186" i="1" s="1"/>
  <c r="S71" i="1"/>
  <c r="T71" i="1" s="1"/>
  <c r="S23" i="1"/>
  <c r="T23" i="1" s="1"/>
  <c r="S130" i="1"/>
  <c r="T130" i="1" s="1"/>
  <c r="S25" i="1"/>
  <c r="T25" i="1" s="1"/>
  <c r="S124" i="1"/>
  <c r="T124" i="1" s="1"/>
  <c r="S136" i="1"/>
  <c r="T136" i="1" s="1"/>
  <c r="S153" i="1"/>
  <c r="T153" i="1" s="1"/>
  <c r="S188" i="1"/>
  <c r="T188" i="1" s="1"/>
  <c r="S131" i="1"/>
  <c r="T131" i="1" s="1"/>
  <c r="S205" i="1"/>
  <c r="T205" i="1" s="1"/>
  <c r="S35" i="1"/>
  <c r="T35" i="1" s="1"/>
  <c r="S6" i="1"/>
  <c r="T6" i="1" s="1"/>
  <c r="S115" i="1"/>
  <c r="T115" i="1" s="1"/>
  <c r="S132" i="1"/>
  <c r="T132" i="1" s="1"/>
  <c r="S27" i="1"/>
  <c r="T27" i="1" s="1"/>
  <c r="S116" i="1"/>
  <c r="T116" i="1" s="1"/>
  <c r="S138" i="1"/>
  <c r="T138" i="1" s="1"/>
  <c r="S155" i="1"/>
  <c r="T155" i="1" s="1"/>
  <c r="S92" i="1"/>
  <c r="T92" i="1" s="1"/>
  <c r="S76" i="1"/>
  <c r="T76" i="1" s="1"/>
  <c r="S3" i="1"/>
  <c r="T3" i="1" s="1"/>
  <c r="S28" i="1"/>
  <c r="T28" i="1" s="1"/>
  <c r="S174" i="1"/>
  <c r="T174" i="1" s="1"/>
  <c r="S209" i="1"/>
  <c r="T209" i="1" s="1"/>
  <c r="S48" i="1"/>
  <c r="T48" i="1" s="1"/>
  <c r="S193" i="1"/>
  <c r="T193" i="1" s="1"/>
  <c r="S11" i="1"/>
  <c r="T11" i="1" s="1"/>
  <c r="S176" i="1"/>
  <c r="T176" i="1" s="1"/>
  <c r="S194" i="1"/>
  <c r="T194" i="1" s="1"/>
  <c r="S79" i="1"/>
  <c r="T79" i="1" s="1"/>
  <c r="S31" i="1"/>
  <c r="T31" i="1" s="1"/>
  <c r="S195" i="1"/>
  <c r="S20" i="1"/>
  <c r="T20" i="1" s="1"/>
  <c r="S38" i="1"/>
  <c r="T38" i="1" s="1"/>
  <c r="S59" i="1"/>
  <c r="T59" i="1" s="1"/>
  <c r="S109" i="1"/>
  <c r="T109" i="1" s="1"/>
  <c r="S127" i="1"/>
  <c r="T127" i="1" s="1"/>
  <c r="S149" i="1"/>
  <c r="T149" i="1" s="1"/>
  <c r="S166" i="1"/>
  <c r="T166" i="1" s="1"/>
  <c r="S184" i="1"/>
  <c r="T184" i="1" s="1"/>
  <c r="S86" i="1"/>
  <c r="T86" i="1" s="1"/>
  <c r="S103" i="1"/>
  <c r="T103" i="1" s="1"/>
  <c r="S69" i="1"/>
  <c r="T69" i="1" s="1"/>
  <c r="S224" i="1"/>
  <c r="S219" i="1"/>
  <c r="T219" i="1" s="1"/>
  <c r="S67" i="1"/>
  <c r="S40" i="1"/>
  <c r="T40" i="1" s="1"/>
  <c r="S169" i="1"/>
  <c r="T169" i="1" s="1"/>
  <c r="S129" i="1"/>
  <c r="T129" i="1" s="1"/>
  <c r="S221" i="1"/>
  <c r="T221" i="1" s="1"/>
  <c r="S61" i="1"/>
  <c r="T61" i="1" s="1"/>
  <c r="S112" i="1"/>
  <c r="T112" i="1" s="1"/>
  <c r="S134" i="1"/>
  <c r="T134" i="1" s="1"/>
  <c r="S170" i="1"/>
  <c r="T170" i="1" s="1"/>
  <c r="S89" i="1"/>
  <c r="T89" i="1" s="1"/>
  <c r="S204" i="1"/>
  <c r="T204" i="1" s="1"/>
  <c r="S5" i="1"/>
  <c r="T5" i="1" s="1"/>
  <c r="S171" i="1"/>
  <c r="T171" i="1" s="1"/>
  <c r="S135" i="1"/>
  <c r="T135" i="1" s="1"/>
  <c r="S172" i="1"/>
  <c r="T172" i="1" s="1"/>
  <c r="S91" i="1"/>
  <c r="T91" i="1" s="1"/>
  <c r="S75" i="1"/>
  <c r="T75" i="1" s="1"/>
  <c r="S53" i="1"/>
  <c r="S7" i="1"/>
  <c r="T7" i="1" s="1"/>
  <c r="S173" i="1"/>
  <c r="T173" i="1" s="1"/>
  <c r="S74" i="1"/>
  <c r="T74" i="1" s="1"/>
  <c r="S8" i="1"/>
  <c r="T8" i="1" s="1"/>
  <c r="S139" i="1"/>
  <c r="T139" i="1" s="1"/>
  <c r="S93" i="1"/>
  <c r="T93" i="1" s="1"/>
  <c r="S95" i="1"/>
  <c r="T95" i="1" s="1"/>
  <c r="S29" i="1"/>
  <c r="T29" i="1" s="1"/>
  <c r="S175" i="1"/>
  <c r="T175" i="1" s="1"/>
  <c r="S210" i="1"/>
  <c r="T210" i="1" s="1"/>
  <c r="S50" i="1"/>
  <c r="T50" i="1" s="1"/>
  <c r="S83" i="1"/>
  <c r="T83" i="1" s="1"/>
  <c r="S190" i="1"/>
  <c r="T190" i="1" s="1"/>
  <c r="S80" i="1"/>
  <c r="T80" i="1" s="1"/>
  <c r="S21" i="1"/>
  <c r="T21" i="1" s="1"/>
  <c r="S39" i="1"/>
  <c r="T39" i="1" s="1"/>
  <c r="S60" i="1"/>
  <c r="T60" i="1" s="1"/>
  <c r="S110" i="1"/>
  <c r="T110" i="1" s="1"/>
  <c r="S128" i="1"/>
  <c r="T128" i="1" s="1"/>
  <c r="S150" i="1"/>
  <c r="T150" i="1" s="1"/>
  <c r="S167" i="1"/>
  <c r="T167" i="1" s="1"/>
  <c r="S185" i="1"/>
  <c r="T185" i="1" s="1"/>
  <c r="S87" i="1"/>
  <c r="T87" i="1" s="1"/>
  <c r="S105" i="1"/>
  <c r="T105" i="1" s="1"/>
  <c r="S70" i="1"/>
  <c r="T70" i="1" s="1"/>
  <c r="S201" i="1"/>
  <c r="T201" i="1" s="1"/>
  <c r="S220" i="1"/>
  <c r="T220" i="1" s="1"/>
  <c r="S24" i="1"/>
  <c r="T24" i="1" s="1"/>
  <c r="S22" i="1"/>
  <c r="T22" i="1" s="1"/>
  <c r="S111" i="1"/>
  <c r="T111" i="1" s="1"/>
  <c r="S133" i="1"/>
  <c r="T133" i="1" s="1"/>
  <c r="S88" i="1"/>
  <c r="T88" i="1" s="1"/>
  <c r="S203" i="1"/>
  <c r="T203" i="1" s="1"/>
  <c r="S41" i="1"/>
  <c r="T41" i="1" s="1"/>
  <c r="S152" i="1"/>
  <c r="T152" i="1" s="1"/>
  <c r="S187" i="1"/>
  <c r="T187" i="1" s="1"/>
  <c r="S2" i="1"/>
  <c r="T2" i="1" s="1"/>
  <c r="S42" i="1"/>
  <c r="T42" i="1" s="1"/>
  <c r="S90" i="1"/>
  <c r="T90" i="1" s="1"/>
  <c r="S26" i="1"/>
  <c r="T26" i="1" s="1"/>
  <c r="S154" i="1"/>
  <c r="T154" i="1" s="1"/>
  <c r="S206" i="1"/>
  <c r="T206" i="1" s="1"/>
  <c r="S44" i="1"/>
  <c r="T44" i="1" s="1"/>
  <c r="S191" i="1"/>
  <c r="T191" i="1" s="1"/>
  <c r="S47" i="1"/>
  <c r="T47" i="1" s="1"/>
  <c r="S192" i="1"/>
  <c r="T192" i="1" s="1"/>
  <c r="S118" i="1"/>
  <c r="T118" i="1" s="1"/>
  <c r="S13" i="1"/>
  <c r="T13" i="1" s="1"/>
  <c r="S179" i="1"/>
  <c r="T179" i="1" s="1"/>
  <c r="S142" i="1"/>
  <c r="T142" i="1" s="1"/>
  <c r="S137" i="1"/>
  <c r="T137" i="1" s="1"/>
  <c r="S10" i="1"/>
  <c r="T10" i="1" s="1"/>
  <c r="S158" i="1"/>
  <c r="T158" i="1" s="1"/>
  <c r="S78" i="1"/>
  <c r="T78" i="1" s="1"/>
  <c r="S159" i="1"/>
  <c r="T159" i="1" s="1"/>
  <c r="S211" i="1"/>
  <c r="T211" i="1" s="1"/>
  <c r="S177" i="1"/>
  <c r="T177" i="1" s="1"/>
  <c r="S62" i="1"/>
  <c r="U163" i="1"/>
  <c r="Y163" i="1" s="1"/>
  <c r="AA163" i="1" s="1"/>
  <c r="U212" i="1"/>
  <c r="Y212" i="1" s="1"/>
  <c r="AA212" i="1" s="1"/>
  <c r="U124" i="1" l="1"/>
  <c r="Y124" i="1" s="1"/>
  <c r="AA124" i="1" s="1"/>
  <c r="U14" i="1"/>
  <c r="Y14" i="1" s="1"/>
  <c r="AA14" i="1" s="1"/>
  <c r="U46" i="1"/>
  <c r="Y46" i="1" s="1"/>
  <c r="AA46" i="1" s="1"/>
  <c r="U41" i="1"/>
  <c r="Y41" i="1" s="1"/>
  <c r="AA41" i="1" s="1"/>
  <c r="U17" i="1"/>
  <c r="Y17" i="1" s="1"/>
  <c r="AA17" i="1" s="1"/>
  <c r="U81" i="1"/>
  <c r="Y81" i="1" s="1"/>
  <c r="AA81" i="1" s="1"/>
  <c r="U214" i="1"/>
  <c r="Y214" i="1" s="1"/>
  <c r="AA214" i="1" s="1"/>
  <c r="U33" i="1"/>
  <c r="Y33" i="1" s="1"/>
  <c r="AA33" i="1" s="1"/>
  <c r="U77" i="1"/>
  <c r="Y77" i="1" s="1"/>
  <c r="AA77" i="1" s="1"/>
  <c r="U47" i="1"/>
  <c r="Y47" i="1" s="1"/>
  <c r="AA47" i="1" s="1"/>
  <c r="U176" i="1"/>
  <c r="Y176" i="1" s="1"/>
  <c r="AA176" i="1" s="1"/>
  <c r="U223" i="1"/>
  <c r="Y223" i="1" s="1"/>
  <c r="AA223" i="1" s="1"/>
  <c r="U92" i="1"/>
  <c r="Y92" i="1" s="1"/>
  <c r="AA92" i="1" s="1"/>
  <c r="U130" i="1"/>
  <c r="Y130" i="1" s="1"/>
  <c r="AA130" i="1" s="1"/>
  <c r="U22" i="1"/>
  <c r="Y22" i="1" s="1"/>
  <c r="AA22" i="1" s="1"/>
  <c r="U190" i="1"/>
  <c r="Y190" i="1" s="1"/>
  <c r="AA190" i="1" s="1"/>
  <c r="U172" i="1"/>
  <c r="Y172" i="1" s="1"/>
  <c r="AA172" i="1" s="1"/>
  <c r="U139" i="1"/>
  <c r="Y139" i="1" s="1"/>
  <c r="AA139" i="1" s="1"/>
  <c r="U6" i="1"/>
  <c r="Y6" i="1" s="1"/>
  <c r="AA6" i="1" s="1"/>
  <c r="U32" i="1"/>
  <c r="Y32" i="1" s="1"/>
  <c r="AA32" i="1" s="1"/>
  <c r="U145" i="1"/>
  <c r="Y145" i="1" s="1"/>
  <c r="AA145" i="1" s="1"/>
  <c r="U38" i="1"/>
  <c r="Y38" i="1" s="1"/>
  <c r="AA38" i="1" s="1"/>
  <c r="U122" i="1"/>
  <c r="Y122" i="1" s="1"/>
  <c r="AA122" i="1" s="1"/>
  <c r="U178" i="1"/>
  <c r="Y178" i="1" s="1"/>
  <c r="AA178" i="1" s="1"/>
  <c r="U167" i="1"/>
  <c r="Y167" i="1" s="1"/>
  <c r="AA167" i="1" s="1"/>
  <c r="U58" i="1"/>
  <c r="Y58" i="1" s="1"/>
  <c r="AA58" i="1" s="1"/>
  <c r="U125" i="1"/>
  <c r="Y125" i="1" s="1"/>
  <c r="AA125" i="1" s="1"/>
  <c r="U30" i="1"/>
  <c r="Y30" i="1" s="1"/>
  <c r="AA30" i="1" s="1"/>
  <c r="U100" i="1"/>
  <c r="Y100" i="1" s="1"/>
  <c r="AA100" i="1" s="1"/>
  <c r="U113" i="1"/>
  <c r="Y113" i="1" s="1"/>
  <c r="AA113" i="1" s="1"/>
  <c r="U106" i="1"/>
  <c r="Y106" i="1" s="1"/>
  <c r="AA106" i="1" s="1"/>
  <c r="U99" i="1"/>
  <c r="Y99" i="1" s="1"/>
  <c r="AA99" i="1" s="1"/>
  <c r="U25" i="1"/>
  <c r="Y25" i="1" s="1"/>
  <c r="AA25" i="1" s="1"/>
  <c r="U108" i="1"/>
  <c r="Y108" i="1" s="1"/>
  <c r="AA108" i="1" s="1"/>
  <c r="U36" i="1"/>
  <c r="Y36" i="1" s="1"/>
  <c r="AA36" i="1" s="1"/>
  <c r="U136" i="1"/>
  <c r="Y136" i="1" s="1"/>
  <c r="AA136" i="1" s="1"/>
  <c r="U59" i="1"/>
  <c r="Y59" i="1" s="1"/>
  <c r="AA59" i="1" s="1"/>
  <c r="U64" i="1"/>
  <c r="Y64" i="1" s="1"/>
  <c r="AA64" i="1" s="1"/>
  <c r="U140" i="1"/>
  <c r="Y140" i="1" s="1"/>
  <c r="AA140" i="1" s="1"/>
  <c r="U43" i="1"/>
  <c r="Y43" i="1" s="1"/>
  <c r="AA43" i="1" s="1"/>
  <c r="U40" i="1"/>
  <c r="Y40" i="1" s="1"/>
  <c r="AA40" i="1" s="1"/>
  <c r="U115" i="1"/>
  <c r="Y115" i="1" s="1"/>
  <c r="AA115" i="1" s="1"/>
  <c r="U31" i="1"/>
  <c r="Y31" i="1" s="1"/>
  <c r="AA31" i="1" s="1"/>
  <c r="U201" i="1"/>
  <c r="Y201" i="1" s="1"/>
  <c r="AA201" i="1" s="1"/>
  <c r="U84" i="1"/>
  <c r="Y84" i="1" s="1"/>
  <c r="AA84" i="1" s="1"/>
  <c r="U217" i="1"/>
  <c r="Y217" i="1" s="1"/>
  <c r="AA217" i="1" s="1"/>
  <c r="U141" i="1"/>
  <c r="Y141" i="1" s="1"/>
  <c r="AA141" i="1" s="1"/>
  <c r="U66" i="1"/>
  <c r="Y66" i="1" s="1"/>
  <c r="AA66" i="1" s="1"/>
  <c r="U150" i="1"/>
  <c r="Y150" i="1" s="1"/>
  <c r="AA150" i="1" s="1"/>
  <c r="U119" i="1"/>
  <c r="Y119" i="1" s="1"/>
  <c r="AA119" i="1" s="1"/>
  <c r="U8" i="1"/>
  <c r="Y8" i="1" s="1"/>
  <c r="AA8" i="1" s="1"/>
  <c r="U72" i="1"/>
  <c r="Y72" i="1" s="1"/>
  <c r="AA72" i="1" s="1"/>
  <c r="U55" i="1"/>
  <c r="Y55" i="1" s="1"/>
  <c r="AA55" i="1" s="1"/>
  <c r="U222" i="1"/>
  <c r="Y222" i="1" s="1"/>
  <c r="AA222" i="1" s="1"/>
  <c r="U61" i="1"/>
  <c r="Y61" i="1" s="1"/>
  <c r="AA61" i="1" s="1"/>
  <c r="U85" i="1"/>
  <c r="Y85" i="1" s="1"/>
  <c r="AA85" i="1" s="1"/>
  <c r="U39" i="1"/>
  <c r="Y39" i="1" s="1"/>
  <c r="AA39" i="1" s="1"/>
  <c r="U27" i="1"/>
  <c r="Y27" i="1" s="1"/>
  <c r="AA27" i="1" s="1"/>
  <c r="U10" i="1"/>
  <c r="Y10" i="1" s="1"/>
  <c r="AA10" i="1" s="1"/>
  <c r="U13" i="1"/>
  <c r="Y13" i="1" s="1"/>
  <c r="AA13" i="1" s="1"/>
  <c r="U168" i="1"/>
  <c r="Y168" i="1" s="1"/>
  <c r="AA168" i="1" s="1"/>
  <c r="U79" i="1"/>
  <c r="Y79" i="1" s="1"/>
  <c r="AA79" i="1" s="1"/>
  <c r="U3" i="1"/>
  <c r="Y3" i="1" s="1"/>
  <c r="AA3" i="1" s="1"/>
  <c r="U151" i="1"/>
  <c r="Y151" i="1" s="1"/>
  <c r="AA151" i="1" s="1"/>
  <c r="U104" i="1"/>
  <c r="Y104" i="1" s="1"/>
  <c r="AA104" i="1" s="1"/>
  <c r="U132" i="1"/>
  <c r="Y132" i="1" s="1"/>
  <c r="AA132" i="1" s="1"/>
  <c r="U118" i="1"/>
  <c r="Y118" i="1" s="1"/>
  <c r="AA118" i="1" s="1"/>
  <c r="U133" i="1"/>
  <c r="Y133" i="1" s="1"/>
  <c r="AA133" i="1" s="1"/>
  <c r="U45" i="1"/>
  <c r="Y45" i="1" s="1"/>
  <c r="AA45" i="1" s="1"/>
  <c r="U216" i="1"/>
  <c r="Y216" i="1" s="1"/>
  <c r="AA216" i="1" s="1"/>
  <c r="U181" i="1"/>
  <c r="Y181" i="1" s="1"/>
  <c r="AA181" i="1" s="1"/>
  <c r="U143" i="1"/>
  <c r="Y143" i="1" s="1"/>
  <c r="AA143" i="1" s="1"/>
  <c r="U170" i="1"/>
  <c r="Y170" i="1" s="1"/>
  <c r="AA170" i="1" s="1"/>
  <c r="U18" i="1"/>
  <c r="Y18" i="1" s="1"/>
  <c r="AA18" i="1" s="1"/>
  <c r="U20" i="1"/>
  <c r="Y20" i="1" s="1"/>
  <c r="AA20" i="1" s="1"/>
  <c r="U129" i="1"/>
  <c r="Y129" i="1" s="1"/>
  <c r="AA129" i="1" s="1"/>
  <c r="U52" i="1"/>
  <c r="Y52" i="1" s="1"/>
  <c r="AA52" i="1" s="1"/>
  <c r="U127" i="1"/>
  <c r="Y127" i="1" s="1"/>
  <c r="AA127" i="1" s="1"/>
  <c r="U138" i="1"/>
  <c r="Y138" i="1" s="1"/>
  <c r="AA138" i="1" s="1"/>
  <c r="U162" i="1"/>
  <c r="Y162" i="1" s="1"/>
  <c r="AA162" i="1" s="1"/>
  <c r="U123" i="1"/>
  <c r="Y123" i="1" s="1"/>
  <c r="AA123" i="1" s="1"/>
  <c r="U111" i="1"/>
  <c r="Y111" i="1" s="1"/>
  <c r="AA111" i="1" s="1"/>
  <c r="U16" i="1"/>
  <c r="Y16" i="1" s="1"/>
  <c r="AA16" i="1" s="1"/>
  <c r="U158" i="1"/>
  <c r="Y158" i="1" s="1"/>
  <c r="AA158" i="1" s="1"/>
  <c r="U149" i="1"/>
  <c r="Y149" i="1" s="1"/>
  <c r="AA149" i="1" s="1"/>
  <c r="U76" i="1"/>
  <c r="Y76" i="1" s="1"/>
  <c r="AA76" i="1" s="1"/>
  <c r="U114" i="1"/>
  <c r="Y114" i="1" s="1"/>
  <c r="AA114" i="1" s="1"/>
  <c r="U94" i="1"/>
  <c r="Y94" i="1" s="1"/>
  <c r="AA94" i="1" s="1"/>
  <c r="U34" i="1"/>
  <c r="Y34" i="1" s="1"/>
  <c r="AA34" i="1" s="1"/>
  <c r="U75" i="1"/>
  <c r="Y75" i="1" s="1"/>
  <c r="AA75" i="1" s="1"/>
  <c r="U153" i="1"/>
  <c r="Y153" i="1" s="1"/>
  <c r="AA153" i="1" s="1"/>
  <c r="U54" i="1"/>
  <c r="Y54" i="1" s="1"/>
  <c r="AA54" i="1" s="1"/>
  <c r="U71" i="1"/>
  <c r="Y71" i="1" s="1"/>
  <c r="AA71" i="1" s="1"/>
  <c r="U164" i="1"/>
  <c r="Y164" i="1" s="1"/>
  <c r="AA164" i="1" s="1"/>
  <c r="U126" i="1"/>
  <c r="Y126" i="1" s="1"/>
  <c r="AA126" i="1" s="1"/>
  <c r="U82" i="1"/>
  <c r="Y82" i="1" s="1"/>
  <c r="AA82" i="1" s="1"/>
  <c r="U109" i="1"/>
  <c r="Y109" i="1" s="1"/>
  <c r="AA109" i="1" s="1"/>
  <c r="U110" i="1"/>
  <c r="Y110" i="1" s="1"/>
  <c r="AA110" i="1" s="1"/>
  <c r="U88" i="1"/>
  <c r="Y88" i="1" s="1"/>
  <c r="AA88" i="1" s="1"/>
  <c r="U101" i="1"/>
  <c r="Y101" i="1" s="1"/>
  <c r="AA101" i="1" s="1"/>
  <c r="U97" i="1"/>
  <c r="Y97" i="1" s="1"/>
  <c r="AA97" i="1" s="1"/>
  <c r="U26" i="1"/>
  <c r="Y26" i="1" s="1"/>
  <c r="AA26" i="1" s="1"/>
  <c r="U211" i="1"/>
  <c r="Y211" i="1" s="1"/>
  <c r="AA211" i="1" s="1"/>
  <c r="U188" i="1"/>
  <c r="Y188" i="1" s="1"/>
  <c r="AA188" i="1" s="1"/>
  <c r="U219" i="1"/>
  <c r="Y219" i="1" s="1"/>
  <c r="AA219" i="1" s="1"/>
  <c r="U194" i="1"/>
  <c r="Y194" i="1" s="1"/>
  <c r="AA194" i="1" s="1"/>
  <c r="U174" i="1"/>
  <c r="Y174" i="1" s="1"/>
  <c r="AA174" i="1" s="1"/>
  <c r="U65" i="1"/>
  <c r="Y65" i="1" s="1"/>
  <c r="AA65" i="1" s="1"/>
  <c r="U218" i="1"/>
  <c r="Y218" i="1" s="1"/>
  <c r="AA218" i="1" s="1"/>
  <c r="U169" i="1"/>
  <c r="Y169" i="1" s="1"/>
  <c r="AA169" i="1" s="1"/>
  <c r="U78" i="1"/>
  <c r="Y78" i="1" s="1"/>
  <c r="AA78" i="1" s="1"/>
  <c r="U70" i="1"/>
  <c r="Y70" i="1" s="1"/>
  <c r="AA70" i="1" s="1"/>
  <c r="U42" i="1"/>
  <c r="Y42" i="1" s="1"/>
  <c r="AA42" i="1" s="1"/>
  <c r="U166" i="1"/>
  <c r="Y166" i="1" s="1"/>
  <c r="AA166" i="1" s="1"/>
  <c r="U204" i="1"/>
  <c r="Y204" i="1" s="1"/>
  <c r="AA204" i="1" s="1"/>
  <c r="U189" i="1"/>
  <c r="Y189" i="1" s="1"/>
  <c r="AA189" i="1" s="1"/>
  <c r="U105" i="1"/>
  <c r="Y105" i="1" s="1"/>
  <c r="AA105" i="1" s="1"/>
  <c r="U60" i="1"/>
  <c r="Y60" i="1" s="1"/>
  <c r="AA60" i="1" s="1"/>
  <c r="U202" i="1"/>
  <c r="Y202" i="1" s="1"/>
  <c r="AA202" i="1" s="1"/>
  <c r="U91" i="1"/>
  <c r="Y91" i="1" s="1"/>
  <c r="AA91" i="1" s="1"/>
  <c r="U28" i="1"/>
  <c r="Y28" i="1" s="1"/>
  <c r="AA28" i="1" s="1"/>
  <c r="U80" i="1"/>
  <c r="Y80" i="1" s="1"/>
  <c r="AA80" i="1" s="1"/>
  <c r="U192" i="1"/>
  <c r="Y192" i="1" s="1"/>
  <c r="AA192" i="1" s="1"/>
  <c r="U203" i="1"/>
  <c r="Y203" i="1" s="1"/>
  <c r="AA203" i="1" s="1"/>
  <c r="U159" i="1"/>
  <c r="Y159" i="1" s="1"/>
  <c r="AA159" i="1" s="1"/>
  <c r="U89" i="1"/>
  <c r="Y89" i="1" s="1"/>
  <c r="AA89" i="1" s="1"/>
  <c r="U95" i="1"/>
  <c r="Y95" i="1" s="1"/>
  <c r="AA95" i="1" s="1"/>
  <c r="U187" i="1"/>
  <c r="Y187" i="1" s="1"/>
  <c r="AA187" i="1" s="1"/>
  <c r="U35" i="1"/>
  <c r="Y35" i="1" s="1"/>
  <c r="AA35" i="1" s="1"/>
  <c r="U102" i="1"/>
  <c r="Y102" i="1" s="1"/>
  <c r="AA102" i="1" s="1"/>
  <c r="T102" i="1"/>
  <c r="U213" i="1"/>
  <c r="Y213" i="1" s="1"/>
  <c r="AA213" i="1" s="1"/>
  <c r="T213" i="1"/>
  <c r="U199" i="1"/>
  <c r="Y199" i="1" s="1"/>
  <c r="AA199" i="1" s="1"/>
  <c r="U156" i="1"/>
  <c r="Y156" i="1" s="1"/>
  <c r="AA156" i="1" s="1"/>
  <c r="U184" i="1"/>
  <c r="Y184" i="1" s="1"/>
  <c r="AA184" i="1" s="1"/>
  <c r="U74" i="1"/>
  <c r="Y74" i="1" s="1"/>
  <c r="AA74" i="1" s="1"/>
  <c r="U90" i="1"/>
  <c r="Y90" i="1" s="1"/>
  <c r="AA90" i="1" s="1"/>
  <c r="U209" i="1"/>
  <c r="Y209" i="1" s="1"/>
  <c r="AA209" i="1" s="1"/>
  <c r="U68" i="1"/>
  <c r="Y68" i="1" s="1"/>
  <c r="AA68" i="1" s="1"/>
  <c r="U62" i="1"/>
  <c r="Y62" i="1" s="1"/>
  <c r="AA62" i="1" s="1"/>
  <c r="T62" i="1"/>
  <c r="U24" i="1"/>
  <c r="Y24" i="1" s="1"/>
  <c r="AA24" i="1" s="1"/>
  <c r="U48" i="1"/>
  <c r="Y48" i="1" s="1"/>
  <c r="AA48" i="1" s="1"/>
  <c r="U131" i="1"/>
  <c r="Y131" i="1" s="1"/>
  <c r="AA131" i="1" s="1"/>
  <c r="U215" i="1"/>
  <c r="Y215" i="1" s="1"/>
  <c r="AA215" i="1" s="1"/>
  <c r="U221" i="1"/>
  <c r="Y221" i="1" s="1"/>
  <c r="AA221" i="1" s="1"/>
  <c r="U177" i="1"/>
  <c r="Y177" i="1" s="1"/>
  <c r="AA177" i="1" s="1"/>
  <c r="U7" i="1"/>
  <c r="Y7" i="1" s="1"/>
  <c r="AA7" i="1" s="1"/>
  <c r="U98" i="1"/>
  <c r="Y98" i="1" s="1"/>
  <c r="AA98" i="1" s="1"/>
  <c r="U152" i="1"/>
  <c r="Y152" i="1" s="1"/>
  <c r="AA152" i="1" s="1"/>
  <c r="U15" i="1"/>
  <c r="Y15" i="1" s="1"/>
  <c r="AA15" i="1" s="1"/>
  <c r="U96" i="1"/>
  <c r="Y96" i="1" s="1"/>
  <c r="AA96" i="1" s="1"/>
  <c r="U154" i="1"/>
  <c r="Y154" i="1" s="1"/>
  <c r="AA154" i="1" s="1"/>
  <c r="U103" i="1"/>
  <c r="Y103" i="1" s="1"/>
  <c r="AA103" i="1" s="1"/>
  <c r="U147" i="1"/>
  <c r="Y147" i="1" s="1"/>
  <c r="AA147" i="1" s="1"/>
  <c r="U117" i="1"/>
  <c r="Y117" i="1" s="1"/>
  <c r="AA117" i="1" s="1"/>
  <c r="U208" i="1"/>
  <c r="Y208" i="1" s="1"/>
  <c r="AA208" i="1" s="1"/>
  <c r="U73" i="1"/>
  <c r="Y73" i="1" s="1"/>
  <c r="AA73" i="1" s="1"/>
  <c r="U12" i="1"/>
  <c r="Y12" i="1" s="1"/>
  <c r="AA12" i="1" s="1"/>
  <c r="U121" i="1"/>
  <c r="Y121" i="1" s="1"/>
  <c r="AA121" i="1" s="1"/>
  <c r="U146" i="1"/>
  <c r="Y146" i="1" s="1"/>
  <c r="AA146" i="1" s="1"/>
  <c r="U116" i="1"/>
  <c r="Y116" i="1" s="1"/>
  <c r="AA116" i="1" s="1"/>
  <c r="U191" i="1"/>
  <c r="Y191" i="1" s="1"/>
  <c r="AA191" i="1" s="1"/>
  <c r="U49" i="1"/>
  <c r="Y49" i="1" s="1"/>
  <c r="AA49" i="1" s="1"/>
  <c r="U220" i="1"/>
  <c r="Y220" i="1" s="1"/>
  <c r="AA220" i="1" s="1"/>
  <c r="U183" i="1"/>
  <c r="Y183" i="1" s="1"/>
  <c r="AA183" i="1" s="1"/>
  <c r="U135" i="1"/>
  <c r="Y135" i="1" s="1"/>
  <c r="AA135" i="1" s="1"/>
  <c r="U205" i="1"/>
  <c r="Y205" i="1" s="1"/>
  <c r="AA205" i="1" s="1"/>
  <c r="U157" i="1"/>
  <c r="Y157" i="1" s="1"/>
  <c r="AA157" i="1" s="1"/>
  <c r="U128" i="1"/>
  <c r="Y128" i="1" s="1"/>
  <c r="AA128" i="1" s="1"/>
  <c r="U160" i="1"/>
  <c r="Y160" i="1" s="1"/>
  <c r="AA160" i="1" s="1"/>
  <c r="T160" i="1"/>
  <c r="U9" i="1"/>
  <c r="Y9" i="1" s="1"/>
  <c r="AA9" i="1" s="1"/>
  <c r="U210" i="1"/>
  <c r="Y210" i="1" s="1"/>
  <c r="AA210" i="1" s="1"/>
  <c r="U29" i="1"/>
  <c r="Y29" i="1" s="1"/>
  <c r="AA29" i="1" s="1"/>
  <c r="U56" i="1"/>
  <c r="Y56" i="1" s="1"/>
  <c r="AA56" i="1" s="1"/>
  <c r="U144" i="1"/>
  <c r="Y144" i="1" s="1"/>
  <c r="AA144" i="1" s="1"/>
  <c r="U11" i="1"/>
  <c r="Y11" i="1" s="1"/>
  <c r="AA11" i="1" s="1"/>
  <c r="U137" i="1"/>
  <c r="Y137" i="1" s="1"/>
  <c r="AA137" i="1" s="1"/>
  <c r="U173" i="1"/>
  <c r="Y173" i="1" s="1"/>
  <c r="AA173" i="1" s="1"/>
  <c r="U21" i="1"/>
  <c r="Y21" i="1" s="1"/>
  <c r="AA21" i="1" s="1"/>
  <c r="T53" i="1"/>
  <c r="U53" i="1"/>
  <c r="Y53" i="1" s="1"/>
  <c r="AA53" i="1" s="1"/>
  <c r="U207" i="1"/>
  <c r="Y207" i="1" s="1"/>
  <c r="AA207" i="1" s="1"/>
  <c r="U69" i="1"/>
  <c r="Y69" i="1" s="1"/>
  <c r="AA69" i="1" s="1"/>
  <c r="U23" i="1"/>
  <c r="Y23" i="1" s="1"/>
  <c r="AA23" i="1" s="1"/>
  <c r="U134" i="1"/>
  <c r="Y134" i="1" s="1"/>
  <c r="AA134" i="1" s="1"/>
  <c r="U155" i="1"/>
  <c r="Y155" i="1" s="1"/>
  <c r="AA155" i="1" s="1"/>
  <c r="U185" i="1"/>
  <c r="Y185" i="1" s="1"/>
  <c r="AA185" i="1" s="1"/>
  <c r="U112" i="1"/>
  <c r="Y112" i="1" s="1"/>
  <c r="AA112" i="1" s="1"/>
  <c r="U142" i="1"/>
  <c r="Y142" i="1" s="1"/>
  <c r="AA142" i="1" s="1"/>
  <c r="U83" i="1"/>
  <c r="Y83" i="1" s="1"/>
  <c r="AA83" i="1" s="1"/>
  <c r="U5" i="1"/>
  <c r="Y5" i="1" s="1"/>
  <c r="AA5" i="1" s="1"/>
  <c r="U180" i="1"/>
  <c r="Y180" i="1" s="1"/>
  <c r="AA180" i="1" s="1"/>
  <c r="U37" i="1"/>
  <c r="Y37" i="1" s="1"/>
  <c r="AA37" i="1" s="1"/>
  <c r="U196" i="1"/>
  <c r="Y196" i="1" s="1"/>
  <c r="AA196" i="1" s="1"/>
  <c r="U197" i="1"/>
  <c r="Y197" i="1" s="1"/>
  <c r="AA197" i="1" s="1"/>
  <c r="U186" i="1"/>
  <c r="Y186" i="1" s="1"/>
  <c r="AA186" i="1" s="1"/>
  <c r="U165" i="1"/>
  <c r="Y165" i="1" s="1"/>
  <c r="AA165" i="1" s="1"/>
  <c r="U193" i="1"/>
  <c r="Y193" i="1" s="1"/>
  <c r="AA193" i="1" s="1"/>
  <c r="U175" i="1"/>
  <c r="Y175" i="1" s="1"/>
  <c r="AA175" i="1" s="1"/>
  <c r="U19" i="1"/>
  <c r="Y19" i="1" s="1"/>
  <c r="AA19" i="1" s="1"/>
  <c r="U120" i="1"/>
  <c r="Y120" i="1" s="1"/>
  <c r="AA120" i="1" s="1"/>
  <c r="U86" i="1"/>
  <c r="Y86" i="1" s="1"/>
  <c r="AA86" i="1" s="1"/>
  <c r="U50" i="1"/>
  <c r="Y50" i="1" s="1"/>
  <c r="AA50" i="1" s="1"/>
  <c r="U44" i="1"/>
  <c r="Y44" i="1" s="1"/>
  <c r="AA44" i="1" s="1"/>
  <c r="U4" i="1"/>
  <c r="Y4" i="1" s="1"/>
  <c r="AA4" i="1" s="1"/>
  <c r="U195" i="1"/>
  <c r="Y195" i="1" s="1"/>
  <c r="AA195" i="1" s="1"/>
  <c r="T195" i="1"/>
  <c r="U179" i="1"/>
  <c r="Y179" i="1" s="1"/>
  <c r="AA179" i="1" s="1"/>
  <c r="U57" i="1"/>
  <c r="Y57" i="1" s="1"/>
  <c r="AA57" i="1" s="1"/>
  <c r="U182" i="1"/>
  <c r="Y182" i="1" s="1"/>
  <c r="AA182" i="1" s="1"/>
  <c r="U161" i="1"/>
  <c r="Y161" i="1" s="1"/>
  <c r="AA161" i="1" s="1"/>
  <c r="U67" i="1"/>
  <c r="Y67" i="1" s="1"/>
  <c r="AA67" i="1" s="1"/>
  <c r="T67" i="1"/>
  <c r="U206" i="1"/>
  <c r="Y206" i="1" s="1"/>
  <c r="AA206" i="1" s="1"/>
  <c r="U148" i="1"/>
  <c r="Y148" i="1" s="1"/>
  <c r="AA148" i="1" s="1"/>
  <c r="U87" i="1"/>
  <c r="Y87" i="1" s="1"/>
  <c r="AA87" i="1" s="1"/>
  <c r="U107" i="1"/>
  <c r="Y107" i="1" s="1"/>
  <c r="AA107" i="1" s="1"/>
  <c r="U51" i="1"/>
  <c r="Y51" i="1" s="1"/>
  <c r="AA51" i="1" s="1"/>
  <c r="U63" i="1"/>
  <c r="Y63" i="1" s="1"/>
  <c r="AA63" i="1" s="1"/>
  <c r="U93" i="1"/>
  <c r="Y93" i="1" s="1"/>
  <c r="AA93" i="1" s="1"/>
  <c r="U200" i="1"/>
  <c r="Y200" i="1" s="1"/>
  <c r="AA200" i="1" s="1"/>
  <c r="U2" i="1"/>
  <c r="Y2" i="1" s="1"/>
  <c r="AA2" i="1" s="1"/>
  <c r="U198" i="1"/>
  <c r="Y198" i="1" s="1"/>
  <c r="AA198" i="1" s="1"/>
  <c r="U171" i="1"/>
  <c r="Y171" i="1" s="1"/>
  <c r="AA171" i="1" s="1"/>
  <c r="T224" i="1"/>
  <c r="U224" i="1"/>
  <c r="Y224" i="1" s="1"/>
  <c r="AA224" i="1" s="1"/>
  <c r="S226" i="1"/>
  <c r="AH8" i="1" l="1"/>
  <c r="AH6" i="1"/>
  <c r="AH7" i="1"/>
  <c r="AH9" i="1"/>
  <c r="AA226" i="1"/>
  <c r="AG4" i="1" s="1"/>
  <c r="Y226" i="1"/>
  <c r="U226" i="1"/>
  <c r="AH10" i="1" l="1"/>
</calcChain>
</file>

<file path=xl/sharedStrings.xml><?xml version="1.0" encoding="utf-8"?>
<sst xmlns="http://schemas.openxmlformats.org/spreadsheetml/2006/main" count="3250" uniqueCount="820">
  <si>
    <t>strain</t>
  </si>
  <si>
    <t>id</t>
  </si>
  <si>
    <t>locus</t>
  </si>
  <si>
    <t>pool_type</t>
  </si>
  <si>
    <t>plate</t>
  </si>
  <si>
    <t>well</t>
  </si>
  <si>
    <t>A1</t>
  </si>
  <si>
    <t>BY4741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</si>
  <si>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</si>
  <si>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</si>
  <si>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</si>
  <si>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</si>
  <si>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</si>
  <si>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</si>
  <si>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</si>
  <si>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</si>
  <si>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</si>
  <si>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</si>
  <si>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</si>
  <si>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</si>
  <si>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</si>
  <si>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</si>
  <si>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</si>
  <si>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</si>
  <si>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</si>
  <si>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</si>
  <si>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</si>
  <si>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</si>
  <si>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</si>
  <si>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</si>
  <si>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</si>
  <si>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</si>
  <si>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</si>
  <si>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</si>
  <si>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</si>
  <si>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</si>
  <si>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</si>
  <si>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</si>
  <si>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</si>
  <si>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</si>
  <si>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</si>
  <si>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</si>
  <si>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</si>
  <si>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</si>
  <si>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</si>
  <si>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</si>
  <si>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</si>
  <si>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</si>
  <si>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</si>
  <si>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</si>
  <si>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</si>
  <si>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</si>
  <si>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</si>
  <si>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</si>
  <si>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</si>
  <si>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</si>
  <si>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</si>
  <si>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</si>
  <si>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</si>
  <si>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R1158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</si>
  <si>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</si>
  <si>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</si>
  <si>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</si>
  <si>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</si>
  <si>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</si>
  <si>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</si>
  <si>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</si>
  <si>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</si>
  <si>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</si>
  <si>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</si>
  <si>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</si>
  <si>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</si>
  <si>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</si>
  <si>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</si>
  <si>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</si>
  <si>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</si>
  <si>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</si>
  <si>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</si>
  <si>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</si>
  <si>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</si>
  <si>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</si>
  <si>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</si>
  <si>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</si>
  <si>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</si>
  <si>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</si>
  <si>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</si>
  <si>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</si>
  <si>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</si>
  <si>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</si>
  <si>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</si>
  <si>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</si>
  <si>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</si>
  <si>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3+6</t>
  </si>
  <si>
    <t>7+10</t>
  </si>
  <si>
    <t>8+11</t>
  </si>
  <si>
    <t>9+12</t>
  </si>
  <si>
    <t>13+16</t>
  </si>
  <si>
    <t>14+17</t>
  </si>
  <si>
    <t>15+18</t>
  </si>
  <si>
    <t>19+22</t>
  </si>
  <si>
    <t>20+23</t>
  </si>
  <si>
    <t>21+24</t>
  </si>
  <si>
    <t>25+28</t>
  </si>
  <si>
    <t>26+29</t>
  </si>
  <si>
    <t>27+30</t>
  </si>
  <si>
    <t>31+34</t>
  </si>
  <si>
    <t>32+35</t>
  </si>
  <si>
    <t>33+36</t>
  </si>
  <si>
    <t>37+40</t>
  </si>
  <si>
    <t>38+41</t>
  </si>
  <si>
    <t>39+42</t>
  </si>
  <si>
    <t>43+46</t>
  </si>
  <si>
    <t>44+47</t>
  </si>
  <si>
    <t>45+48</t>
  </si>
  <si>
    <t>1+4</t>
  </si>
  <si>
    <t>2+5</t>
  </si>
  <si>
    <t>FKS1-HS1</t>
  </si>
  <si>
    <t>single_ortho</t>
  </si>
  <si>
    <t>none</t>
  </si>
  <si>
    <t>preculture</t>
  </si>
  <si>
    <t>compound</t>
  </si>
  <si>
    <t>replicate</t>
  </si>
  <si>
    <t>micafungin</t>
  </si>
  <si>
    <t>anidulafungin</t>
  </si>
  <si>
    <t>double</t>
  </si>
  <si>
    <t>caspofungin</t>
  </si>
  <si>
    <t>FKS1-HS2</t>
  </si>
  <si>
    <t>FKS2-HS1</t>
  </si>
  <si>
    <t>FKS2-HS2</t>
  </si>
  <si>
    <t>dox</t>
  </si>
  <si>
    <t>NA</t>
  </si>
  <si>
    <t>amplicon_size</t>
  </si>
  <si>
    <t>nb_mutants</t>
  </si>
  <si>
    <t>nb_reads</t>
  </si>
  <si>
    <t>concentration</t>
  </si>
  <si>
    <t>OP267</t>
  </si>
  <si>
    <t>forward</t>
  </si>
  <si>
    <t>reverse</t>
  </si>
  <si>
    <t>BY FKS1-HS1</t>
  </si>
  <si>
    <t>BY FKS1-HS2</t>
  </si>
  <si>
    <t>BY FKS2-HS1</t>
  </si>
  <si>
    <t>BY FKS2-HS2</t>
  </si>
  <si>
    <t>R1158 FKS1-HS1</t>
  </si>
  <si>
    <t>R1158 FKS1-HS2</t>
  </si>
  <si>
    <t>R1158 FKS2-HS1</t>
  </si>
  <si>
    <t>R1158 FKS2-HS2</t>
  </si>
  <si>
    <t>TCGTCGGCAGCGTCAGATGTGTATAAGAGACAGTGGGTTACTGTTTTTGCTGC</t>
  </si>
  <si>
    <t>TCGTCGGCAGCGTCAGATGTGTATAAGAGACAGAATTGGGTGTTACAACTTCC</t>
  </si>
  <si>
    <t>TCGTCGGCAGCGTCAGATGTGTATAAGAGACAGATCCATTCTGTGTGTTTACG</t>
  </si>
  <si>
    <t>TCGTCGGCAGCGTCAGATGTGTATAAGAGACAGNNATCCATTCTGTGTGTTTACG</t>
  </si>
  <si>
    <t>GTCTCGTGGGCTCGGAGATGTGTATAAGAGACAGNNAATAGGGACAAAAGCAATCC</t>
  </si>
  <si>
    <t>TCGTCGGCAGCGTCAGATGTGTATAAGAGACAGGTTATGTTGCCTCACAGACC</t>
  </si>
  <si>
    <t>TCGTCGGCAGCGTCAGATGTGTATAAGAGACAGNNTGGGTTACTGTTTTTGCTGC</t>
  </si>
  <si>
    <t>TCGTCGGCAGCGTCAGATGTGTATAAGAGACAGNNAATTGGGTGTTACAACTTCC</t>
  </si>
  <si>
    <t>TCGTCGGCAGCGTCAGATGTGTATAAGAGACAGNNGTTATGTTGCCTCACAGACC</t>
  </si>
  <si>
    <t>GTCTCGTGGGCTCGGAGATGTGTATAAGAGACAGTGAAGTCGGTAGCGATAACC</t>
  </si>
  <si>
    <t>GTCTCGTGGGCTCGGAGATGTGTATAAGAGACAGGCAGAAAAATCTTTGGGTGG</t>
  </si>
  <si>
    <t>GTCTCGTGGGCTCGGAGATGTGTATAAGAGACAGTCAGTCGCAATCATTAAACC</t>
  </si>
  <si>
    <t>GTCTCGTGGGCTCGGAGATGTGTATAAGAGACAGAATAGGGACAAAAGCAATCC</t>
  </si>
  <si>
    <t>GTCTCGTGGGCTCGGAGATGTGTATAAGAGACAGNNTGAAGTCGGTAGCGATAACC</t>
  </si>
  <si>
    <t>GTCTCGTGGGCTCGGAGATGTGTATAAGAGACAGNNGCAGAAAAATCTTTGGGTGG</t>
  </si>
  <si>
    <t>GTCTCGTGGGCTCGGAGATGTGTATAAGAGACAGNNTCAGTCGCAATCATTAAACC</t>
  </si>
  <si>
    <t>%run</t>
  </si>
  <si>
    <t>coverage_per_mutant (X)</t>
  </si>
  <si>
    <t>volume</t>
  </si>
  <si>
    <t>total_reads</t>
  </si>
  <si>
    <t>pool_concentration (nM)</t>
  </si>
  <si>
    <t>nmol/L</t>
  </si>
  <si>
    <t>total_volume (uL)</t>
  </si>
  <si>
    <t>water_to_add (uL)</t>
  </si>
  <si>
    <t>dilution factor</t>
  </si>
  <si>
    <t xml:space="preserve"> </t>
  </si>
  <si>
    <t>pmol_available</t>
  </si>
  <si>
    <t>pmol_to_add</t>
  </si>
  <si>
    <t>Pool of non diluted samples</t>
  </si>
  <si>
    <t>Pool of 1:4 diluted samples</t>
  </si>
  <si>
    <t>Pool of 1:200 diluted samples</t>
  </si>
  <si>
    <t>1:50 diluted sample</t>
  </si>
  <si>
    <t>nanuq_id</t>
  </si>
  <si>
    <t>BY4741_PC_3-6</t>
  </si>
  <si>
    <t>BY4741_PC_7-10</t>
  </si>
  <si>
    <t>BY4741_3</t>
  </si>
  <si>
    <t>BY4741_9</t>
  </si>
  <si>
    <t>BY4741_12</t>
  </si>
  <si>
    <t>BY4741_13</t>
  </si>
  <si>
    <t>BY4741_14</t>
  </si>
  <si>
    <t>BY4741_15</t>
  </si>
  <si>
    <t>BY4741_17</t>
  </si>
  <si>
    <t>BY4741_18</t>
  </si>
  <si>
    <t>BY4741_19</t>
  </si>
  <si>
    <t>BY4741_20</t>
  </si>
  <si>
    <t>BY4741_21</t>
  </si>
  <si>
    <t>BY4741_22</t>
  </si>
  <si>
    <t>BY4741_23</t>
  </si>
  <si>
    <t>BY4741_24</t>
  </si>
  <si>
    <t>BY4741_26</t>
  </si>
  <si>
    <t>BY4741_27</t>
  </si>
  <si>
    <t>BY4741_28</t>
  </si>
  <si>
    <t>BY4741_29</t>
  </si>
  <si>
    <t>BY4741_30</t>
  </si>
  <si>
    <t>BY4741_31</t>
  </si>
  <si>
    <t>BY4741_32</t>
  </si>
  <si>
    <t>BY4741_33</t>
  </si>
  <si>
    <t>BY4741_34</t>
  </si>
  <si>
    <t>BY4741_35</t>
  </si>
  <si>
    <t>BY4741_36</t>
  </si>
  <si>
    <t>BY4741_37</t>
  </si>
  <si>
    <t>BY4741_38</t>
  </si>
  <si>
    <t>BY4741_39</t>
  </si>
  <si>
    <t>BY4741_40</t>
  </si>
  <si>
    <t>BY4741_41</t>
  </si>
  <si>
    <t>BY4741_42</t>
  </si>
  <si>
    <t>BY4741_43</t>
  </si>
  <si>
    <t>BY4741_44</t>
  </si>
  <si>
    <t>BY4741_45</t>
  </si>
  <si>
    <t>BY4741_46</t>
  </si>
  <si>
    <t>BY4741_47</t>
  </si>
  <si>
    <t>BY4741_48</t>
  </si>
  <si>
    <t>BY4741_50</t>
  </si>
  <si>
    <t>BY4741_51</t>
  </si>
  <si>
    <t>BY4741_61</t>
  </si>
  <si>
    <t>BY4741_62</t>
  </si>
  <si>
    <t>BY4741_63</t>
  </si>
  <si>
    <t>BY4741_73</t>
  </si>
  <si>
    <t>BY4741_74</t>
  </si>
  <si>
    <t>BY4741_75</t>
  </si>
  <si>
    <t>BY4741_85</t>
  </si>
  <si>
    <t>BY4741_86</t>
  </si>
  <si>
    <t>BY4741_87</t>
  </si>
  <si>
    <t>R1158_1</t>
  </si>
  <si>
    <t>R1158_2</t>
  </si>
  <si>
    <t>R1158_3</t>
  </si>
  <si>
    <t>R1158_4</t>
  </si>
  <si>
    <t>R1158_5</t>
  </si>
  <si>
    <t>R1158_6</t>
  </si>
  <si>
    <t>R1158_7</t>
  </si>
  <si>
    <t>R1158_8</t>
  </si>
  <si>
    <t>R1158_9</t>
  </si>
  <si>
    <t>R1158_10</t>
  </si>
  <si>
    <t>R1158_12</t>
  </si>
  <si>
    <t>R1158_13</t>
  </si>
  <si>
    <t>R1158_14</t>
  </si>
  <si>
    <t>R1158_15</t>
  </si>
  <si>
    <t>R1158_16</t>
  </si>
  <si>
    <t>R1158_17</t>
  </si>
  <si>
    <t>R1158_18</t>
  </si>
  <si>
    <t>R1158_19</t>
  </si>
  <si>
    <t>R1158_20</t>
  </si>
  <si>
    <t>R1158_21</t>
  </si>
  <si>
    <t>R1158_22</t>
  </si>
  <si>
    <t>R1158_23</t>
  </si>
  <si>
    <t>R1158_24</t>
  </si>
  <si>
    <t>R1158_25</t>
  </si>
  <si>
    <t>R1158_26</t>
  </si>
  <si>
    <t>R1158_27</t>
  </si>
  <si>
    <t>R1158_28</t>
  </si>
  <si>
    <t>R1158_29</t>
  </si>
  <si>
    <t>R1158_30</t>
  </si>
  <si>
    <t>R1158_31</t>
  </si>
  <si>
    <t>R1158_32</t>
  </si>
  <si>
    <t>R1158_33</t>
  </si>
  <si>
    <t>R1158_38</t>
  </si>
  <si>
    <t>R1158_39</t>
  </si>
  <si>
    <t>R1158_40</t>
  </si>
  <si>
    <t>R1158_41</t>
  </si>
  <si>
    <t>R1158_42</t>
  </si>
  <si>
    <t>R1158_43</t>
  </si>
  <si>
    <t>R1158_44</t>
  </si>
  <si>
    <t>R1158_45</t>
  </si>
  <si>
    <t>R1158_46</t>
  </si>
  <si>
    <t>R1158_47</t>
  </si>
  <si>
    <t>R1158_48</t>
  </si>
  <si>
    <t>R1158_49</t>
  </si>
  <si>
    <t>R1158_50</t>
  </si>
  <si>
    <t>R1158_51</t>
  </si>
  <si>
    <t>R1158_52</t>
  </si>
  <si>
    <t>R1158_53</t>
  </si>
  <si>
    <t>R1158_54</t>
  </si>
  <si>
    <t>R1158_55</t>
  </si>
  <si>
    <t>R1158_56</t>
  </si>
  <si>
    <t>R1158_57</t>
  </si>
  <si>
    <t>R1158_58</t>
  </si>
  <si>
    <t>R1158_59</t>
  </si>
  <si>
    <t>R1158_60</t>
  </si>
  <si>
    <t>R1158_61</t>
  </si>
  <si>
    <t>R1158_62</t>
  </si>
  <si>
    <t>R1158_63</t>
  </si>
  <si>
    <t>R1158_64</t>
  </si>
  <si>
    <t>R1158_65</t>
  </si>
  <si>
    <t>R1158_66</t>
  </si>
  <si>
    <t>R1158_67</t>
  </si>
  <si>
    <t>R1158_68</t>
  </si>
  <si>
    <t>R1158_69</t>
  </si>
  <si>
    <t>R1158_70</t>
  </si>
  <si>
    <t>R1158_71</t>
  </si>
  <si>
    <t>R1158_72</t>
  </si>
  <si>
    <t>R1158_73</t>
  </si>
  <si>
    <t>R1158_74</t>
  </si>
  <si>
    <t>R1158_75</t>
  </si>
  <si>
    <t>R1158_76</t>
  </si>
  <si>
    <t>R1158_77</t>
  </si>
  <si>
    <t>R1158_78</t>
  </si>
  <si>
    <t>R1158_79</t>
  </si>
  <si>
    <t>R1158_80</t>
  </si>
  <si>
    <t>R1158_81</t>
  </si>
  <si>
    <t>R1158_82</t>
  </si>
  <si>
    <t>R1158_83</t>
  </si>
  <si>
    <t>R1158_84</t>
  </si>
  <si>
    <t>R1158_85</t>
  </si>
  <si>
    <t>R1158_86</t>
  </si>
  <si>
    <t>R1158_87</t>
  </si>
  <si>
    <t>R1158_88</t>
  </si>
  <si>
    <t>R1158_89</t>
  </si>
  <si>
    <t>R1158_90</t>
  </si>
  <si>
    <t>R1158_91</t>
  </si>
  <si>
    <t>R1158_92</t>
  </si>
  <si>
    <t>R1158_93</t>
  </si>
  <si>
    <t>R1158_94</t>
  </si>
  <si>
    <t>R1158_95</t>
  </si>
  <si>
    <t>R1158_96</t>
  </si>
  <si>
    <t>R1158_97</t>
  </si>
  <si>
    <t>R1158_98</t>
  </si>
  <si>
    <t>R1158_99</t>
  </si>
  <si>
    <t>R1158_100</t>
  </si>
  <si>
    <t>R1158_101</t>
  </si>
  <si>
    <t>R1158_102</t>
  </si>
  <si>
    <t>R1158_104</t>
  </si>
  <si>
    <t>R1158_105</t>
  </si>
  <si>
    <t>R1158_106</t>
  </si>
  <si>
    <t>R1158_107</t>
  </si>
  <si>
    <t>R1158_108</t>
  </si>
  <si>
    <t>R1158_109</t>
  </si>
  <si>
    <t>R1158_110</t>
  </si>
  <si>
    <t>R1158_111</t>
  </si>
  <si>
    <t>R1158_112</t>
  </si>
  <si>
    <t>R1158_113</t>
  </si>
  <si>
    <t>R1158_114</t>
  </si>
  <si>
    <t>R1158_115</t>
  </si>
  <si>
    <t>R1158_116</t>
  </si>
  <si>
    <t>R1158_117</t>
  </si>
  <si>
    <t>R1158_120</t>
  </si>
  <si>
    <t>R1158_34</t>
  </si>
  <si>
    <t>R1158_35</t>
  </si>
  <si>
    <t>R1158_36</t>
  </si>
  <si>
    <t>R1158_37</t>
  </si>
  <si>
    <t>BY4741_PC_8-11</t>
  </si>
  <si>
    <t>BY4741_PC_9-12</t>
  </si>
  <si>
    <t>BY4741_PC_13-16</t>
  </si>
  <si>
    <t>BY4741_PC_14-17</t>
  </si>
  <si>
    <t>BY4741_PC_15-18</t>
  </si>
  <si>
    <t>BY4741_PC_19-22</t>
  </si>
  <si>
    <t>BY4741_PC_20-23</t>
  </si>
  <si>
    <t>BY4741_PC_25-28</t>
  </si>
  <si>
    <t>BY4741_PC_26-29</t>
  </si>
  <si>
    <t>BY4741_PC_27-30</t>
  </si>
  <si>
    <t>BY4741_PC_31-34</t>
  </si>
  <si>
    <t>BY4741_PC_32-35</t>
  </si>
  <si>
    <t>BY4741_PC_33-36</t>
  </si>
  <si>
    <t>BY4741_PC_37-40</t>
  </si>
  <si>
    <t>BY4741_PC_38-41</t>
  </si>
  <si>
    <t>BY4741_PC_39-42</t>
  </si>
  <si>
    <t>BY4741_PC_43-46</t>
  </si>
  <si>
    <t>BY4741_PC_44-47</t>
  </si>
  <si>
    <t>BY4741_PC_45-48</t>
  </si>
  <si>
    <t>R1158_PC_1-4</t>
  </si>
  <si>
    <t>R1158_PC_2-5</t>
  </si>
  <si>
    <t>R1158_PC_3-6</t>
  </si>
  <si>
    <t>R1158_PC_7-10</t>
  </si>
  <si>
    <t>R1158_PC_8-11</t>
  </si>
  <si>
    <t>R1158_PC_9-12</t>
  </si>
  <si>
    <t>R1158_PC_13-16</t>
  </si>
  <si>
    <t>R1158_PC_14-17</t>
  </si>
  <si>
    <t>R1158_PC_15-18</t>
  </si>
  <si>
    <t>R1158_PC_19-22</t>
  </si>
  <si>
    <t>R1158_PC_20-23</t>
  </si>
  <si>
    <t>R1158_PC_21-24</t>
  </si>
  <si>
    <t>R1158_PC_25-28</t>
  </si>
  <si>
    <t>R1158_PC_26-29</t>
  </si>
  <si>
    <t>R1158_PC_27-30</t>
  </si>
  <si>
    <t>R1158_PC_31-34</t>
  </si>
  <si>
    <t>R1158_PC_32-35</t>
  </si>
  <si>
    <t>R1158_PC_33-36</t>
  </si>
  <si>
    <t>R1158_PC_37-40</t>
  </si>
  <si>
    <t>R1158_PC_38-41</t>
  </si>
  <si>
    <t>R1158_PC_39-42</t>
  </si>
  <si>
    <t>R1158_PC_43-46</t>
  </si>
  <si>
    <t>R1158_PC_44-47</t>
  </si>
  <si>
    <t>R1158_PC_45-48</t>
  </si>
  <si>
    <t>BY4741_1</t>
  </si>
  <si>
    <t>BY4741_4</t>
  </si>
  <si>
    <t>BY4741_7</t>
  </si>
  <si>
    <t>BY4741_10</t>
  </si>
  <si>
    <t>R1158_11</t>
  </si>
  <si>
    <t>BY4741_2</t>
  </si>
  <si>
    <t>BY4741_5</t>
  </si>
  <si>
    <t>BY4741_6</t>
  </si>
  <si>
    <t>BY4741_8</t>
  </si>
  <si>
    <t>BY4741_11</t>
  </si>
  <si>
    <t>BY4741_16</t>
  </si>
  <si>
    <t>BY4741_25</t>
  </si>
  <si>
    <t>BY4741_49</t>
  </si>
  <si>
    <t>BY4741_PC_2-5</t>
  </si>
  <si>
    <t>i5_full_seq</t>
  </si>
  <si>
    <t>i5_index</t>
  </si>
  <si>
    <t>i5_barcode</t>
  </si>
  <si>
    <t>i7_full_seq</t>
  </si>
  <si>
    <t>i7_index</t>
  </si>
  <si>
    <t>i7_barcode</t>
  </si>
  <si>
    <t>AATGATACGGCGACCACCGAGATCTACACTATAGCCTTCGTCGGCAGCGTC</t>
  </si>
  <si>
    <t>TATAGCCT</t>
  </si>
  <si>
    <t>D501</t>
  </si>
  <si>
    <t>AATGATACGGCGACCACCGAGATCTACACATAGAGGCTCGTCGGCAGCGTC</t>
  </si>
  <si>
    <t>ATAGAGGC</t>
  </si>
  <si>
    <t>D502</t>
  </si>
  <si>
    <t>AATGATACGGCGACCACCGAGATCTACACCCTATCCTTCGTCGGCAGCGTC</t>
  </si>
  <si>
    <t>CCTATCCT</t>
  </si>
  <si>
    <t>D503</t>
  </si>
  <si>
    <t>AATGATACGGCGACCACCGAGATCTACACGGCTCTGATCGTCGGCAGCGTC</t>
  </si>
  <si>
    <t>GGCTCTGA</t>
  </si>
  <si>
    <t>D504</t>
  </si>
  <si>
    <t>AATGATACGGCGACCACCGAGATCTACACAGGCGAAGTCGTCGGCAGCGTC</t>
  </si>
  <si>
    <t>AGGCGAAG</t>
  </si>
  <si>
    <t>D505</t>
  </si>
  <si>
    <t>AATGATACGGCGACCACCGAGATCTACACTAATCTTATCGTCGGCAGCGTC</t>
  </si>
  <si>
    <t>TAATCTTA</t>
  </si>
  <si>
    <t>D506</t>
  </si>
  <si>
    <t>CAAGCAGAAGACGGCATACGAGATCGAGTAATGTCTCGTGGGCTCGG</t>
  </si>
  <si>
    <t>CGAGTAAT</t>
  </si>
  <si>
    <t>D701</t>
  </si>
  <si>
    <t>AATGATACGGCGACCACCGAGATCTACACGTACTGACTCGTCGGCAGCGTC</t>
  </si>
  <si>
    <t>GTACTGAC</t>
  </si>
  <si>
    <t>D508</t>
  </si>
  <si>
    <t>AATGATACGGCGACCACCGAGATCTACACCAGGACGTTCGTCGGCAGCGTC</t>
  </si>
  <si>
    <t>CAGGACGT</t>
  </si>
  <si>
    <t>D507</t>
  </si>
  <si>
    <t>CAAGCAGAAGACGGCATACGAGATTCTCCGGAGTCTCGTGGGCTCGG</t>
  </si>
  <si>
    <t>TCTCCGGA</t>
  </si>
  <si>
    <t>D702</t>
  </si>
  <si>
    <t>CAAGCAGAAGACGGCATACGAGATAATGAGCGGTCTCGTGGGCTCGG</t>
  </si>
  <si>
    <t>AATGAGCG</t>
  </si>
  <si>
    <t>D703</t>
  </si>
  <si>
    <t>CAAGCAGAAGACGGCATACGAGATGGAATCTCGTCTCGTGGGCTCGG</t>
  </si>
  <si>
    <t>GGAATCTC</t>
  </si>
  <si>
    <t>D704</t>
  </si>
  <si>
    <t>CAAGCAGAAGACGGCATACGAGATTTCTGAATGTCTCGTGGGCTCGG</t>
  </si>
  <si>
    <t>TTCTGAAT</t>
  </si>
  <si>
    <t>D705</t>
  </si>
  <si>
    <t>CAAGCAGAAGACGGCATACGAGATACGAATTCGTCTCGTGGGCTCGG</t>
  </si>
  <si>
    <t>ACGAATTC</t>
  </si>
  <si>
    <t>D706</t>
  </si>
  <si>
    <t>CAAGCAGAAGACGGCATACGAGATAGCTTCAGGTCTCGTGGGCTCGG</t>
  </si>
  <si>
    <t>AGCTTCAG</t>
  </si>
  <si>
    <t>D707</t>
  </si>
  <si>
    <t>CAAGCAGAAGACGGCATACGAGATGCGCATTAGTCTCGTGGGCTCGG</t>
  </si>
  <si>
    <t>GCGCATTA</t>
  </si>
  <si>
    <t>D708</t>
  </si>
  <si>
    <t>CAAGCAGAAGACGGCATACGAGATCATAGCCGGTCTCGTGGGCTCGG</t>
  </si>
  <si>
    <t>CATAGCCG</t>
  </si>
  <si>
    <t>D709</t>
  </si>
  <si>
    <t>CAAGCAGAAGACGGCATACGAGATTTCGCGGAGTCTCGTGGGCTCGG</t>
  </si>
  <si>
    <t>TTCGCGGA</t>
  </si>
  <si>
    <t>D710</t>
  </si>
  <si>
    <t>CAAGCAGAAGACGGCATACGAGATGCGCGAGAGTCTCGTGGGCTCGG</t>
  </si>
  <si>
    <t>GCGCGAGA</t>
  </si>
  <si>
    <t>D711</t>
  </si>
  <si>
    <t>AATGATACGGCGACCACCGAGATCTACACTCGACTAGTCGTCGGCAGCGTC</t>
  </si>
  <si>
    <t>TCGACTAG</t>
  </si>
  <si>
    <t>S513</t>
  </si>
  <si>
    <t>AATGATACGGCGACCACCGAGATCTACACTTCTAGCTTCGTCGGCAGCGTC</t>
  </si>
  <si>
    <t>TTCTAGCT</t>
  </si>
  <si>
    <t>S515</t>
  </si>
  <si>
    <t>AATGATACGGCGACCACCGAGATCTACACCCTAGAGTTCGTCGGCAGCGTC</t>
  </si>
  <si>
    <t>CCTAGAGT</t>
  </si>
  <si>
    <t>S516</t>
  </si>
  <si>
    <t>AATGATACGGCGACCACCGAGATCTACACGCGTAAGATCGTCGGCAGCGTC</t>
  </si>
  <si>
    <t>GCGTAAGA</t>
  </si>
  <si>
    <t>S517</t>
  </si>
  <si>
    <t>AATGATACGGCGACCACCGAGATCTACACCTATTAAGTCGTCGGCAGCGTC</t>
  </si>
  <si>
    <t>CTATTAAG</t>
  </si>
  <si>
    <t>S518</t>
  </si>
  <si>
    <t>AATGATACGGCGACCACCGAGATCTACACAAGGCTATTCGTCGGCAGCGTC</t>
  </si>
  <si>
    <t>AAGGCTAT</t>
  </si>
  <si>
    <t>S520</t>
  </si>
  <si>
    <t>AATGATACGGCGACCACCGAGATCTACACGAGCCTTATCGTCGGCAGCGTC</t>
  </si>
  <si>
    <t>GAGCCTTA</t>
  </si>
  <si>
    <t>S521</t>
  </si>
  <si>
    <t>AATGATACGGCGACCACCGAGATCTACACTTATGCGATCGTCGGCAGCGTC</t>
  </si>
  <si>
    <t>TTATGCGA</t>
  </si>
  <si>
    <t>S522</t>
  </si>
  <si>
    <t>CAAGCAGAAGACGGCATACGAGATGCAGCGTAGTCTCGTGGGCTCGG</t>
  </si>
  <si>
    <t>GCAGCGTA</t>
  </si>
  <si>
    <t>N721</t>
  </si>
  <si>
    <t>CAAGCAGAAGACGGCATACGAGATCTGCGCATGTCTCGTGGGCTCGG</t>
  </si>
  <si>
    <t>CTGCGCAT</t>
  </si>
  <si>
    <t>N722</t>
  </si>
  <si>
    <t>CAAGCAGAAGACGGCATACGAGATGAGCGCTAGTCTCGTGGGCTCGG</t>
  </si>
  <si>
    <t>GAGCGCTA</t>
  </si>
  <si>
    <t>N723</t>
  </si>
  <si>
    <t>CAAGCAGAAGACGGCATACGAGATCGCTCAGTGTCTCGTGGGCTCGG</t>
  </si>
  <si>
    <t>CGCTCAGT</t>
  </si>
  <si>
    <t>N724</t>
  </si>
  <si>
    <t>CAAGCAGAAGACGGCATACGAGATGTCTTAGGGTCTCGTGGGCTCGG</t>
  </si>
  <si>
    <t>GTCTTAGG</t>
  </si>
  <si>
    <t>N726</t>
  </si>
  <si>
    <t>CAAGCAGAAGACGGCATACGAGATACTGATCGGTCTCGTGGGCTCGG</t>
  </si>
  <si>
    <t>ACTGATCG</t>
  </si>
  <si>
    <t>N727</t>
  </si>
  <si>
    <t>CAAGCAGAAGACGGCATACGAGATTAGCTGCAGTCTCGTGGGCTCGG</t>
  </si>
  <si>
    <t>TAGCTGCA</t>
  </si>
  <si>
    <t>N728</t>
  </si>
  <si>
    <t>CAAGCAGAAGACGGCATACGAGATGACGTCGAGTCTCGTGGGCTCGG</t>
  </si>
  <si>
    <t>GACGTCGA</t>
  </si>
  <si>
    <t>N729</t>
  </si>
  <si>
    <t>CAAGCAGAAGACGGCATACGAGATCTCTATCGGTCTCGTGGGCTCGG</t>
  </si>
  <si>
    <t>CTCTATCG</t>
  </si>
  <si>
    <t>B701</t>
  </si>
  <si>
    <t>CAAGCAGAAGACGGCATACGAGATTATCGCGAGTCTCGTGGGCTCGG</t>
  </si>
  <si>
    <t>TATCGCGA</t>
  </si>
  <si>
    <t>B702</t>
  </si>
  <si>
    <t>CAAGCAGAAGACGGCATACGAGATAAGTCCTCGTCTCGTGGGCTCGG</t>
  </si>
  <si>
    <t>AAGTCCTC</t>
  </si>
  <si>
    <t>B703</t>
  </si>
  <si>
    <t>AATGATACGGCGACCACCGAGATCTACACTTGAGCTCTCGTCGGCAGCGTC</t>
  </si>
  <si>
    <t>TTGAGCTC</t>
  </si>
  <si>
    <t>B501</t>
  </si>
  <si>
    <t>AATGATACGGCGACCACCGAGATCTACACACCGCTATTCGTCGGCAGCGTC</t>
  </si>
  <si>
    <t>ACCGCTAT</t>
  </si>
  <si>
    <t>B502</t>
  </si>
  <si>
    <t>AATGATACGGCGACCACCGAGATCTACACCCATGAACTCGTCGGCAGCGTC</t>
  </si>
  <si>
    <t>CCATGAAC</t>
  </si>
  <si>
    <t>B503</t>
  </si>
  <si>
    <t>AATGATACGGCGACCACCGAGATCTACACTGTCAGTGTCGTCGGCAGCGTC</t>
  </si>
  <si>
    <t>TGTCAGTG</t>
  </si>
  <si>
    <t>B504</t>
  </si>
  <si>
    <t>AATGATACGGCGACCACCGAGATCTACACCGAATTGCTCGTCGGCAGCGTC</t>
  </si>
  <si>
    <t>CGAATTGC</t>
  </si>
  <si>
    <t>B505</t>
  </si>
  <si>
    <t>AATGATACGGCGACCACCGAGATCTACACTATGACCGTCGTCGGCAGCGTC</t>
  </si>
  <si>
    <t>TATGACCG</t>
  </si>
  <si>
    <t>B506</t>
  </si>
  <si>
    <t>AATGATACGGCGACCACCGAGATCTACACAATTCCGGTCGTCGGCAGCGTC</t>
  </si>
  <si>
    <t>AATTCCGG</t>
  </si>
  <si>
    <t>B507</t>
  </si>
  <si>
    <t>AATGATACGGCGACCACCGAGATCTACACGTCAGTCATCGTCGGCAGCGTC</t>
  </si>
  <si>
    <t>GTCAGTCA</t>
  </si>
  <si>
    <t>B508</t>
  </si>
  <si>
    <t>CAAGCAGAAGACGGCATACGAGATAAGCCTGAGTCTCGTGGGCTCGG</t>
  </si>
  <si>
    <t>AAGCCTGA</t>
  </si>
  <si>
    <t>B709</t>
  </si>
  <si>
    <t>CAAGCAGAAGACGGCATACGAGATGTATTCCGGTCTCGTGGGCTCGG</t>
  </si>
  <si>
    <t>GTATTCCG</t>
  </si>
  <si>
    <t>B710</t>
  </si>
  <si>
    <t>CAAGCAGAAGACGGCATACGAGATCCTTAGGTGTCTCGTGGGCTCGG</t>
  </si>
  <si>
    <t>CCTTAGGT</t>
  </si>
  <si>
    <t>B711</t>
  </si>
  <si>
    <t>CAAGCAGAAGACGGCATACGAGATTGCCTCAAGTCTCGTGGGCTCGG</t>
  </si>
  <si>
    <t>TGCCTCAA</t>
  </si>
  <si>
    <t>B712</t>
  </si>
  <si>
    <t>CAAGCAGAAGACGGCATACGAGATAACTGAGGGTCTCGTGGGCTCGG</t>
  </si>
  <si>
    <t>AACTGAGG</t>
  </si>
  <si>
    <t>B713</t>
  </si>
  <si>
    <t>CAAGCAGAAGACGGCATACGAGATTGGAAGCAGTCTCGTGGGCTCGG</t>
  </si>
  <si>
    <t>TGGAAGCA</t>
  </si>
  <si>
    <t>B714</t>
  </si>
  <si>
    <t>CAAGCAGAAGACGGCATACGAGATCAGGATGTGTCTCGTGGGCTCGG</t>
  </si>
  <si>
    <t>CAGGATGT</t>
  </si>
  <si>
    <t>B715</t>
  </si>
  <si>
    <t>CAAGCAGAAGACGGCATACGAGATGTAAGCACGTCTCGTGGGCTCGG</t>
  </si>
  <si>
    <t>GTAAGCAC</t>
  </si>
  <si>
    <t>B716</t>
  </si>
  <si>
    <t>AATGATACGGCGACCACCGAGATCTACACCACGATTCTCGTCGGCAGCGTC</t>
  </si>
  <si>
    <t>CACGATTC</t>
  </si>
  <si>
    <t>B509</t>
  </si>
  <si>
    <t>AATGATACGGCGACCACCGAGATCTACACGTGAGACTTCGTCGGCAGCGTC</t>
  </si>
  <si>
    <t>GTGAGACT</t>
  </si>
  <si>
    <t>B510</t>
  </si>
  <si>
    <t>AATGATACGGCGACCACCGAGATCTACACTGCTCTACTCGTCGGCAGCGTC</t>
  </si>
  <si>
    <t>TGCTCTAC</t>
  </si>
  <si>
    <t>B511</t>
  </si>
  <si>
    <t>AATGATACGGCGACCACCGAGATCTACACAATCGCTGTCGTCGGCAGCGTC</t>
  </si>
  <si>
    <t>AATCGCTG</t>
  </si>
  <si>
    <t>B512</t>
  </si>
  <si>
    <t>CAAGCAGAAGACGGCATACGAGATCAGAACTGGTCTCGTGGGCTCGG</t>
  </si>
  <si>
    <t>CAGAACTG</t>
  </si>
  <si>
    <t>B717</t>
  </si>
  <si>
    <t>CAAGCAGAAGACGGCATACGAGATGTCGTTACGTCTCGTGGGCTCGG</t>
  </si>
  <si>
    <t>GTCGTTAC</t>
  </si>
  <si>
    <t>B718</t>
  </si>
  <si>
    <t>CAAGCAGAAGACGGCATACGAGATCCTGTCAAGTCTCGTGGGCTCGG</t>
  </si>
  <si>
    <t>CCTGTCAA</t>
  </si>
  <si>
    <t>B719</t>
  </si>
  <si>
    <t>CAAGCAGAAGACGGCATACGAGATGGCAAGTTGTCTCGTGGGCTCGG</t>
  </si>
  <si>
    <t>GGCAAGTT</t>
  </si>
  <si>
    <t>B720</t>
  </si>
  <si>
    <t>obtained_nb_reads</t>
  </si>
  <si>
    <t>obtained_%run</t>
  </si>
  <si>
    <t>NS.2013.002.B715---B501.BY4741_1</t>
  </si>
  <si>
    <t>NS.2013.002.B715---B504.BY4741_10</t>
  </si>
  <si>
    <t>NS.2013.002.B716---B506.BY4741_11</t>
  </si>
  <si>
    <t>NS.2013.002.D701---D503.BY4741_12</t>
  </si>
  <si>
    <t>NS.2013.002.D701---D504.BY4741_13</t>
  </si>
  <si>
    <t>NS.2013.002.D701---D505.BY4741_14</t>
  </si>
  <si>
    <t>NS.2013.002.D701---D506.BY4741_15</t>
  </si>
  <si>
    <t>NS.2013.002.B717---B509.BY4741_16</t>
  </si>
  <si>
    <t>NS.2013.002.D701---D508.BY4741_17</t>
  </si>
  <si>
    <t>NS.2013.002.D702---D501.BY4741_18</t>
  </si>
  <si>
    <t>NS.2013.002.D702---D502.BY4741_19</t>
  </si>
  <si>
    <t>NS.2013.002.B716---B502.BY4741_2</t>
  </si>
  <si>
    <t>NS.2013.002.D702---D503.BY4741_20</t>
  </si>
  <si>
    <t>NS.2013.002.D702---D504.BY4741_21</t>
  </si>
  <si>
    <t>NS.2013.002.D702---D505.BY4741_22</t>
  </si>
  <si>
    <t>NS.2013.002.D702---D506.BY4741_23</t>
  </si>
  <si>
    <t>NS.2013.002.D702---D507.BY4741_24</t>
  </si>
  <si>
    <t>NS.2013.002.B718---B510.BY4741_25</t>
  </si>
  <si>
    <t>NS.2013.002.D703---D501.BY4741_26</t>
  </si>
  <si>
    <t>NS.2013.002.D703---D502.BY4741_27</t>
  </si>
  <si>
    <t>NS.2013.002.D703---D503.BY4741_28</t>
  </si>
  <si>
    <t>NS.2013.002.D703---D504.BY4741_29</t>
  </si>
  <si>
    <t>NS.2013.002.D701---D501.BY4741_3</t>
  </si>
  <si>
    <t>NS.2013.002.D703---D505.BY4741_30</t>
  </si>
  <si>
    <t>NS.2013.002.D703---D506.BY4741_31</t>
  </si>
  <si>
    <t>NS.2013.002.D703---D507.BY4741_32</t>
  </si>
  <si>
    <t>NS.2013.002.D703---D508.BY4741_33</t>
  </si>
  <si>
    <t>NS.2013.002.D704---D501.BY4741_34</t>
  </si>
  <si>
    <t>NS.2013.002.D704---D502.BY4741_35</t>
  </si>
  <si>
    <t>NS.2013.002.D704---D503.BY4741_36</t>
  </si>
  <si>
    <t>NS.2013.002.D704---D504.BY4741_37</t>
  </si>
  <si>
    <t>NS.2013.002.D704---D505.BY4741_38</t>
  </si>
  <si>
    <t>NS.2013.002.D704---D506.BY4741_39</t>
  </si>
  <si>
    <t>NS.2013.002.B715---B502.BY4741_4</t>
  </si>
  <si>
    <t>NS.2013.002.D704---D507.BY4741_40</t>
  </si>
  <si>
    <t>NS.2013.002.D704---D508.BY4741_41</t>
  </si>
  <si>
    <t>NS.2013.002.D705---D501.BY4741_42</t>
  </si>
  <si>
    <t>NS.2013.002.D705---D502.BY4741_43</t>
  </si>
  <si>
    <t>NS.2013.002.D705---D503.BY4741_44</t>
  </si>
  <si>
    <t>NS.2013.002.D705---D504.BY4741_45</t>
  </si>
  <si>
    <t>NS.2013.002.D705---D505.BY4741_46</t>
  </si>
  <si>
    <t>NS.2013.002.D705---D506.BY4741_47</t>
  </si>
  <si>
    <t>NS.2013.002.D705---D507.BY4741_48</t>
  </si>
  <si>
    <t>NS.2013.002.B719---B511.BY4741_49</t>
  </si>
  <si>
    <t>NS.2013.002.B716---B503.BY4741_5</t>
  </si>
  <si>
    <t>NS.2013.002.D706---D501.BY4741_50</t>
  </si>
  <si>
    <t>NS.2013.002.D706---D502.BY4741_51</t>
  </si>
  <si>
    <t>NS.2013.002.B716---B504.BY4741_6</t>
  </si>
  <si>
    <t>NS.2013.002.D706---D503.BY4741_61</t>
  </si>
  <si>
    <t>NS.2013.002.D706---D504.BY4741_62</t>
  </si>
  <si>
    <t>NS.2013.002.D706---D505.BY4741_63</t>
  </si>
  <si>
    <t>NS.2013.002.B715---B503.BY4741_7</t>
  </si>
  <si>
    <t>NS.2013.002.D706---D506.BY4741_73</t>
  </si>
  <si>
    <t>NS.2013.002.D706---D507.BY4741_74</t>
  </si>
  <si>
    <t>NS.2013.002.D706---D508.BY4741_75</t>
  </si>
  <si>
    <t>NS.2013.002.B716---B505.BY4741_8</t>
  </si>
  <si>
    <t>NS.2013.002.D707---D501.BY4741_85</t>
  </si>
  <si>
    <t>NS.2013.002.D707---D502.BY4741_86</t>
  </si>
  <si>
    <t>NS.2013.002.D707---D503.BY4741_87</t>
  </si>
  <si>
    <t>NS.2013.002.D701---D502.BY4741_9</t>
  </si>
  <si>
    <t>NS.2013.002.B709---B505.BY4741_PC_13-16</t>
  </si>
  <si>
    <t>NS.2013.002.B709---B506.BY4741_PC_14-17</t>
  </si>
  <si>
    <t>NS.2013.002.B709---B507.BY4741_PC_15-18</t>
  </si>
  <si>
    <t>NS.2013.002.B709---B508.BY4741_PC_19-22</t>
  </si>
  <si>
    <t>NS.2013.002.B720---B512.BY4741_PC_2-5</t>
  </si>
  <si>
    <t>NS.2013.002.B710---B501.BY4741_PC_20-23</t>
  </si>
  <si>
    <t>NS.2013.002.B710---B503.BY4741_PC_25-28</t>
  </si>
  <si>
    <t>NS.2013.002.B710---B504.BY4741_PC_26-29</t>
  </si>
  <si>
    <t>NS.2013.002.B710---B505.BY4741_PC_27-30</t>
  </si>
  <si>
    <t>NS.2013.002.B709---B501.BY4741_PC_3-6</t>
  </si>
  <si>
    <t>NS.2013.002.B710---B506.BY4741_PC_31-34</t>
  </si>
  <si>
    <t>NS.2013.002.B710---B507.BY4741_PC_32-35</t>
  </si>
  <si>
    <t>NS.2013.002.B710---B508.BY4741_PC_33-36</t>
  </si>
  <si>
    <t>NS.2013.002.B711---B501.BY4741_PC_37-40</t>
  </si>
  <si>
    <t>NS.2013.002.B711---B502.BY4741_PC_38-41</t>
  </si>
  <si>
    <t>NS.2013.002.B711---B503.BY4741_PC_39-42</t>
  </si>
  <si>
    <t>NS.2013.002.B711---B504.BY4741_PC_43-46</t>
  </si>
  <si>
    <t>NS.2013.002.B711---B505.BY4741_PC_44-47</t>
  </si>
  <si>
    <t>NS.2013.002.B711---B506.BY4741_PC_45-48</t>
  </si>
  <si>
    <t>NS.2013.002.B709---B502.BY4741_PC_7-10</t>
  </si>
  <si>
    <t>NS.2013.002.B709---B503.BY4741_PC_8-11</t>
  </si>
  <si>
    <t>NS.2013.002.B709---B504.BY4741_PC_9-12</t>
  </si>
  <si>
    <t>NS.2013.002.D707---D504.R1158_1</t>
  </si>
  <si>
    <t>NS.2013.002.D708---D505.R1158_10</t>
  </si>
  <si>
    <t>NS.2013.002.N729---S521.R1158_100</t>
  </si>
  <si>
    <t>NS.2013.002.N729---S522.R1158_101</t>
  </si>
  <si>
    <t>NS.2013.002.B701---S513.R1158_102</t>
  </si>
  <si>
    <t>NS.2013.002.B701---S515.R1158_104</t>
  </si>
  <si>
    <t>NS.2013.002.B701---S516.R1158_105</t>
  </si>
  <si>
    <t>NS.2013.002.B701---S517.R1158_106</t>
  </si>
  <si>
    <t>NS.2013.002.B701---S518.R1158_107</t>
  </si>
  <si>
    <t>NS.2013.002.B701---S520.R1158_108</t>
  </si>
  <si>
    <t>NS.2013.002.B701---S521.R1158_109</t>
  </si>
  <si>
    <t>NS.2013.002.B715---B505.R1158_11</t>
  </si>
  <si>
    <t>NS.2013.002.B701---S522.R1158_110</t>
  </si>
  <si>
    <t>NS.2013.002.B702---S513.R1158_111</t>
  </si>
  <si>
    <t>NS.2013.002.B702---S515.R1158_112</t>
  </si>
  <si>
    <t>NS.2013.002.B702---S516.R1158_113</t>
  </si>
  <si>
    <t>NS.2013.002.B702---S517.R1158_114</t>
  </si>
  <si>
    <t>NS.2013.002.B702---S518.R1158_115</t>
  </si>
  <si>
    <t>NS.2013.002.B702---S520.R1158_116</t>
  </si>
  <si>
    <t>NS.2013.002.B702---S521.R1158_117</t>
  </si>
  <si>
    <t>NS.2013.002.D708---D507.R1158_12</t>
  </si>
  <si>
    <t>NS.2013.002.B702---S522.R1158_120</t>
  </si>
  <si>
    <t>NS.2013.002.D708---D508.R1158_13</t>
  </si>
  <si>
    <t>NS.2013.002.D709---D501.R1158_14</t>
  </si>
  <si>
    <t>NS.2013.002.D709---D502.R1158_15</t>
  </si>
  <si>
    <t>NS.2013.002.D709---D503.R1158_16</t>
  </si>
  <si>
    <t>NS.2013.002.D709---D504.R1158_17</t>
  </si>
  <si>
    <t>NS.2013.002.D709---D505.R1158_18</t>
  </si>
  <si>
    <t>NS.2013.002.D709---D506.R1158_19</t>
  </si>
  <si>
    <t>NS.2013.002.D707---D505.R1158_2</t>
  </si>
  <si>
    <t>NS.2013.002.D709---D507.R1158_20</t>
  </si>
  <si>
    <t>NS.2013.002.D709---D508.R1158_21</t>
  </si>
  <si>
    <t>NS.2013.002.D710---D501.R1158_22</t>
  </si>
  <si>
    <t>NS.2013.002.D710---D502.R1158_23</t>
  </si>
  <si>
    <t>NS.2013.002.D710---D503.R1158_24</t>
  </si>
  <si>
    <t>NS.2013.002.D710---D504.R1158_25</t>
  </si>
  <si>
    <t>NS.2013.002.D710---D505.R1158_26</t>
  </si>
  <si>
    <t>NS.2013.002.D710---D506.R1158_27</t>
  </si>
  <si>
    <t>NS.2013.002.D710---D507.R1158_28</t>
  </si>
  <si>
    <t>NS.2013.002.D710---D508.R1158_29</t>
  </si>
  <si>
    <t>NS.2013.002.D707---D506.R1158_3</t>
  </si>
  <si>
    <t>NS.2013.002.D711---D501.R1158_30</t>
  </si>
  <si>
    <t>NS.2013.002.D711---D502.R1158_31</t>
  </si>
  <si>
    <t>NS.2013.002.D711---D503.R1158_32</t>
  </si>
  <si>
    <t>NS.2013.002.D711---D504.R1158_33</t>
  </si>
  <si>
    <t>NS.2013.002.B703---S513.R1158_34</t>
  </si>
  <si>
    <t>NS.2013.002.B703---S515.R1158_35</t>
  </si>
  <si>
    <t>NS.2013.002.B703---S516.R1158_36</t>
  </si>
  <si>
    <t>NS.2013.002.B703---S517.R1158_37</t>
  </si>
  <si>
    <t>NS.2013.002.N721---S513.R1158_38</t>
  </si>
  <si>
    <t>NS.2013.002.N721---S515.R1158_39</t>
  </si>
  <si>
    <t>NS.2013.002.D707---D507.R1158_4</t>
  </si>
  <si>
    <t>NS.2013.002.N721---S516.R1158_40</t>
  </si>
  <si>
    <t>NS.2013.002.N721---S517.R1158_41</t>
  </si>
  <si>
    <t>NS.2013.002.N721---S518.R1158_42</t>
  </si>
  <si>
    <t>NS.2013.002.N721---S520.R1158_43</t>
  </si>
  <si>
    <t>NS.2013.002.N721---S521.R1158_44</t>
  </si>
  <si>
    <t>NS.2013.002.N721---S522.R1158_45</t>
  </si>
  <si>
    <t>NS.2013.002.N722---S513.R1158_46</t>
  </si>
  <si>
    <t>NS.2013.002.N722---S515.R1158_47</t>
  </si>
  <si>
    <t>NS.2013.002.N722---S516.R1158_48</t>
  </si>
  <si>
    <t>NS.2013.002.N722---S517.R1158_49</t>
  </si>
  <si>
    <t>NS.2013.002.D707---D508.R1158_5</t>
  </si>
  <si>
    <t>NS.2013.002.N722---S518.R1158_50</t>
  </si>
  <si>
    <t>NS.2013.002.N722---S520.R1158_51</t>
  </si>
  <si>
    <t>NS.2013.002.N722---S521.R1158_52</t>
  </si>
  <si>
    <t>NS.2013.002.N722---S522.R1158_53</t>
  </si>
  <si>
    <t>NS.2013.002.N723---S513.R1158_54</t>
  </si>
  <si>
    <t>NS.2013.002.N723---S515.R1158_55</t>
  </si>
  <si>
    <t>NS.2013.002.N723---S516.R1158_56</t>
  </si>
  <si>
    <t>NS.2013.002.N723---S517.R1158_57</t>
  </si>
  <si>
    <t>NS.2013.002.N723---S518.R1158_58</t>
  </si>
  <si>
    <t>NS.2013.002.N723---S520.R1158_59</t>
  </si>
  <si>
    <t>NS.2013.002.D708---D501.R1158_6</t>
  </si>
  <si>
    <t>NS.2013.002.N723---S521.R1158_60</t>
  </si>
  <si>
    <t>NS.2013.002.N723---S522.R1158_61</t>
  </si>
  <si>
    <t>NS.2013.002.N724---S513.R1158_62</t>
  </si>
  <si>
    <t>NS.2013.002.N724---S515.R1158_63</t>
  </si>
  <si>
    <t>NS.2013.002.N724---S516.R1158_64</t>
  </si>
  <si>
    <t>NS.2013.002.N724---S517.R1158_65</t>
  </si>
  <si>
    <t>NS.2013.002.N724---S518.R1158_66</t>
  </si>
  <si>
    <t>NS.2013.002.N724---S520.R1158_67</t>
  </si>
  <si>
    <t>NS.2013.002.N724---S521.R1158_68</t>
  </si>
  <si>
    <t>NS.2013.002.N724---S522.R1158_69</t>
  </si>
  <si>
    <t>NS.2013.002.D708---D502.R1158_7</t>
  </si>
  <si>
    <t>NS.2013.002.N726---S513.R1158_70</t>
  </si>
  <si>
    <t>NS.2013.002.N726---S515.R1158_71</t>
  </si>
  <si>
    <t>NS.2013.002.N726---S516.R1158_72</t>
  </si>
  <si>
    <t>NS.2013.002.N726---S517.R1158_73</t>
  </si>
  <si>
    <t>NS.2013.002.N726---S518.R1158_74</t>
  </si>
  <si>
    <t>NS.2013.002.N726---S520.R1158_75</t>
  </si>
  <si>
    <t>NS.2013.002.N726---S521.R1158_76</t>
  </si>
  <si>
    <t>NS.2013.002.N726---S522.R1158_77</t>
  </si>
  <si>
    <t>NS.2013.002.N727---S513.R1158_78</t>
  </si>
  <si>
    <t>NS.2013.002.N727---S515.R1158_79</t>
  </si>
  <si>
    <t>NS.2013.002.D708---D503.R1158_8</t>
  </si>
  <si>
    <t>NS.2013.002.N727---S516.R1158_80</t>
  </si>
  <si>
    <t>NS.2013.002.N727---S517.R1158_81</t>
  </si>
  <si>
    <t>NS.2013.002.N727---S518.R1158_82</t>
  </si>
  <si>
    <t>NS.2013.002.N727---S520.R1158_83</t>
  </si>
  <si>
    <t>NS.2013.002.N727---S521.R1158_84</t>
  </si>
  <si>
    <t>NS.2013.002.N727---S522.R1158_85</t>
  </si>
  <si>
    <t>NS.2013.002.N728---S513.R1158_86</t>
  </si>
  <si>
    <t>NS.2013.002.N728---S515.R1158_87</t>
  </si>
  <si>
    <t>NS.2013.002.N728---S516.R1158_88</t>
  </si>
  <si>
    <t>NS.2013.002.N728---S517.R1158_89</t>
  </si>
  <si>
    <t>NS.2013.002.D708---D504.R1158_9</t>
  </si>
  <si>
    <t>NS.2013.002.N728---S518.R1158_90</t>
  </si>
  <si>
    <t>NS.2013.002.N728---S520.R1158_91</t>
  </si>
  <si>
    <t>NS.2013.002.N728---S521.R1158_92</t>
  </si>
  <si>
    <t>NS.2013.002.N728---S522.R1158_93</t>
  </si>
  <si>
    <t>NS.2013.002.N729---S513.R1158_94</t>
  </si>
  <si>
    <t>NS.2013.002.N729---S515.R1158_95</t>
  </si>
  <si>
    <t>NS.2013.002.N729---S516.R1158_96</t>
  </si>
  <si>
    <t>NS.2013.002.N729---S517.R1158_97</t>
  </si>
  <si>
    <t>NS.2013.002.N729---S518.R1158_98</t>
  </si>
  <si>
    <t>NS.2013.002.N729---S520.R1158_99</t>
  </si>
  <si>
    <t>NS.2013.002.B712---B501.R1158_PC_1-4</t>
  </si>
  <si>
    <t>NS.2013.002.B712---B507.R1158_PC_13-16</t>
  </si>
  <si>
    <t>NS.2013.002.B712---B508.R1158_PC_14-17</t>
  </si>
  <si>
    <t>NS.2013.002.B713---B501.R1158_PC_15-18</t>
  </si>
  <si>
    <t>NS.2013.002.B713---B502.R1158_PC_19-22</t>
  </si>
  <si>
    <t>NS.2013.002.B712---B502.R1158_PC_2-5</t>
  </si>
  <si>
    <t>NS.2013.002.B713---B503.R1158_PC_20-23</t>
  </si>
  <si>
    <t>NS.2013.002.B713---B504.R1158_PC_21-24</t>
  </si>
  <si>
    <t>NS.2013.002.B713---B505.R1158_PC_25-28</t>
  </si>
  <si>
    <t>NS.2013.002.B713---B506.R1158_PC_26-29</t>
  </si>
  <si>
    <t>NS.2013.002.B713---B507.R1158_PC_27-30</t>
  </si>
  <si>
    <t>NS.2013.002.B712---B503.R1158_PC_3-6</t>
  </si>
  <si>
    <t>NS.2013.002.B713---B508.R1158_PC_31-34</t>
  </si>
  <si>
    <t>NS.2013.002.B714---B501.R1158_PC_32-35</t>
  </si>
  <si>
    <t>NS.2013.002.B714---B502.R1158_PC_33-36</t>
  </si>
  <si>
    <t>NS.2013.002.B714---B503.R1158_PC_37-40</t>
  </si>
  <si>
    <t>NS.2013.002.B714---B504.R1158_PC_38-41</t>
  </si>
  <si>
    <t>NS.2013.002.B714---B505.R1158_PC_39-42</t>
  </si>
  <si>
    <t>NS.2013.002.B714---B506.R1158_PC_43-46</t>
  </si>
  <si>
    <t>NS.2013.002.B714---B507.R1158_PC_44-47</t>
  </si>
  <si>
    <t>NS.2013.002.B714---B508.R1158_PC_45-48</t>
  </si>
  <si>
    <t>NS.2013.002.B712---B504.R1158_PC_7-10</t>
  </si>
  <si>
    <t>NS.2013.002.B712---B505.R1158_PC_8-11</t>
  </si>
  <si>
    <t>NS.2013.002.B712---B506.R1158_PC_9-12</t>
  </si>
  <si>
    <t>file_basename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</si>
</sst>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sz val="11"/>
      <color rgb="FF000000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2" borderId="0" xfId="0" quotePrefix="1" applyFill="1"/>
    <xf numFmtId="0" fontId="3" fillId="0" borderId="0" xfId="0" applyFont="1"/>
    <xf numFmtId="0" fontId="4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0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1" fontId="0" fillId="4" borderId="0" xfId="0" applyNumberFormat="1" applyFill="1"/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1" applyFont="1"/>
  </cellXfs>
  <cellStyles count="2">
    <cellStyle name="Normal" xfId="0" builtinId="0"/>
    <cellStyle name="Normal 2" xfId="1" xr:uid="{33F0810F-B386-43DB-959D-BADC0DA54777}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74CF-F7E7-48CF-B3CF-FECAE6A820BA}">
  <sheetPr>
    <pageSetUpPr fitToPage="1"/>
  </sheetPr>
  <dimension ref="A1:AH226"/>
  <sheetViews>
    <sheetView tabSelected="1" topLeftCell="R196" workbookViewId="0">
      <selection activeCell="AC226" sqref="AC226"/>
    </sheetView>
  </sheetViews>
  <sheetFormatPr baseColWidth="10" defaultRowHeight="15" x14ac:dyDescent="0.25"/>
  <cols>
    <col min="3" max="3" width="18.5703125" bestFit="1" customWidth="1"/>
    <col min="5" max="5" width="15.5703125" style="1" bestFit="1" customWidth="1"/>
    <col min="6" max="11" width="13.5703125" customWidth="1"/>
    <col min="17" max="17" width="13.5703125" bestFit="1" customWidth="1"/>
    <col min="18" max="18" width="11.5703125" bestFit="1" customWidth="1"/>
    <col min="20" max="20" width="23.7109375" bestFit="1" customWidth="1"/>
    <col min="21" max="21" width="7.7109375" bestFit="1" customWidth="1"/>
    <col min="22" max="22" width="13.28515625" bestFit="1" customWidth="1"/>
    <col min="23" max="23" width="13.28515625" customWidth="1"/>
    <col min="24" max="24" width="14.5703125" bestFit="1" customWidth="1"/>
    <col min="25" max="25" width="13.28515625" customWidth="1"/>
    <col min="26" max="26" width="13.5703125" bestFit="1" customWidth="1"/>
    <col min="27" max="27" width="7.7109375" bestFit="1" customWidth="1"/>
    <col min="30" max="30" width="39" bestFit="1" customWidth="1"/>
    <col min="32" max="32" width="23.42578125" bestFit="1" customWidth="1"/>
  </cols>
  <sheetData>
    <row r="1" spans="1:34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178</v>
      </c>
      <c r="F1" s="1" t="s">
        <v>402</v>
      </c>
      <c r="G1" s="1" t="s">
        <v>404</v>
      </c>
      <c r="H1" s="1" t="s">
        <v>403</v>
      </c>
      <c r="I1" s="1" t="s">
        <v>405</v>
      </c>
      <c r="J1" s="1" t="s">
        <v>407</v>
      </c>
      <c r="K1" s="1" t="s">
        <v>406</v>
      </c>
      <c r="L1" s="1" t="s">
        <v>2</v>
      </c>
      <c r="M1" s="1" t="s">
        <v>3</v>
      </c>
      <c r="N1" s="1" t="s">
        <v>119</v>
      </c>
      <c r="O1" s="1" t="s">
        <v>120</v>
      </c>
      <c r="P1" s="1" t="s">
        <v>121</v>
      </c>
      <c r="Q1" s="1" t="s">
        <v>131</v>
      </c>
      <c r="R1" s="1" t="s">
        <v>132</v>
      </c>
      <c r="S1" s="1" t="s">
        <v>133</v>
      </c>
      <c r="T1" s="1" t="s">
        <v>163</v>
      </c>
      <c r="U1" s="1" t="s">
        <v>162</v>
      </c>
      <c r="V1" s="1" t="s">
        <v>134</v>
      </c>
      <c r="W1" s="1" t="s">
        <v>167</v>
      </c>
      <c r="X1" s="1" t="s">
        <v>172</v>
      </c>
      <c r="Y1" s="1" t="s">
        <v>173</v>
      </c>
      <c r="Z1" s="1" t="s">
        <v>170</v>
      </c>
      <c r="AA1" s="1" t="s">
        <v>164</v>
      </c>
      <c r="AB1" s="1" t="s">
        <v>594</v>
      </c>
      <c r="AC1" s="1" t="s">
        <v>595</v>
      </c>
      <c r="AD1" s="1" t="s">
        <v>819</v>
      </c>
      <c r="AF1" s="1" t="s">
        <v>165</v>
      </c>
      <c r="AG1" s="11">
        <v>800000000</v>
      </c>
    </row>
    <row r="2" spans="1:34" x14ac:dyDescent="0.25">
      <c r="A2">
        <v>3</v>
      </c>
      <c r="B2" t="s">
        <v>55</v>
      </c>
      <c r="C2" t="s">
        <v>7</v>
      </c>
      <c r="D2">
        <v>1</v>
      </c>
      <c r="E2" s="1" t="s">
        <v>388</v>
      </c>
      <c r="F2" s="19" t="s">
        <v>522</v>
      </c>
      <c r="G2" s="19" t="s">
        <v>523</v>
      </c>
      <c r="H2" s="19" t="s">
        <v>524</v>
      </c>
      <c r="I2" s="19" t="s">
        <v>564</v>
      </c>
      <c r="J2" s="19" t="s">
        <v>565</v>
      </c>
      <c r="K2" s="19" t="s">
        <v>566</v>
      </c>
      <c r="L2" s="3" t="s">
        <v>116</v>
      </c>
      <c r="M2" s="3" t="s">
        <v>117</v>
      </c>
      <c r="N2" s="5" t="s">
        <v>114</v>
      </c>
      <c r="O2" s="3" t="s">
        <v>118</v>
      </c>
      <c r="P2" s="3">
        <v>1</v>
      </c>
      <c r="Q2">
        <v>322</v>
      </c>
      <c r="R2">
        <v>334</v>
      </c>
      <c r="S2" s="11">
        <f t="shared" ref="S2:S65" si="0">$AG$1*R2/$R$226</f>
        <v>79290.563117306112</v>
      </c>
      <c r="T2" s="13">
        <f t="shared" ref="T2:T65" si="1">S2/R2</f>
        <v>237.39689556079674</v>
      </c>
      <c r="U2" s="12">
        <f t="shared" ref="U2:U65" si="2">S2/800000000</f>
        <v>9.9113203896632635E-5</v>
      </c>
      <c r="V2" s="9">
        <v>19.224792439037127</v>
      </c>
      <c r="W2" s="9">
        <f t="shared" ref="W2:W65" si="3">1000000*(V2/(Q2*650))</f>
        <v>91.852806684362776</v>
      </c>
      <c r="X2" s="9">
        <f t="shared" ref="X2:X65" si="4">8*W2/1000</f>
        <v>0.73482245347490216</v>
      </c>
      <c r="Y2" s="18">
        <f t="shared" ref="Y2:Y65" si="5">$AG$2*$AG$3*U2/1000</f>
        <v>8.3255091273171415E-4</v>
      </c>
      <c r="Z2" s="13">
        <v>200</v>
      </c>
      <c r="AA2" s="10">
        <f t="shared" ref="AA2:AA65" si="6">Y2/(W2/(1000*Z2))</f>
        <v>1.8127936266392815</v>
      </c>
      <c r="AB2" s="13">
        <v>250628</v>
      </c>
      <c r="AC2" s="12">
        <f>AB2/$AB$226</f>
        <v>1.1519938999425299E-4</v>
      </c>
      <c r="AD2" t="s">
        <v>596</v>
      </c>
      <c r="AF2" s="1" t="s">
        <v>166</v>
      </c>
      <c r="AG2">
        <v>14</v>
      </c>
    </row>
    <row r="3" spans="1:34" x14ac:dyDescent="0.25">
      <c r="A3">
        <v>3</v>
      </c>
      <c r="B3" t="s">
        <v>58</v>
      </c>
      <c r="C3" t="s">
        <v>7</v>
      </c>
      <c r="D3">
        <v>10</v>
      </c>
      <c r="E3" s="1" t="s">
        <v>391</v>
      </c>
      <c r="F3" s="19" t="s">
        <v>531</v>
      </c>
      <c r="G3" s="19" t="s">
        <v>532</v>
      </c>
      <c r="H3" s="19" t="s">
        <v>533</v>
      </c>
      <c r="I3" s="19" t="s">
        <v>564</v>
      </c>
      <c r="J3" s="19" t="s">
        <v>565</v>
      </c>
      <c r="K3" s="19" t="s">
        <v>566</v>
      </c>
      <c r="L3" s="3" t="s">
        <v>116</v>
      </c>
      <c r="M3" s="3" t="s">
        <v>117</v>
      </c>
      <c r="N3" s="5" t="s">
        <v>114</v>
      </c>
      <c r="O3" s="3" t="s">
        <v>123</v>
      </c>
      <c r="P3" s="3">
        <v>1</v>
      </c>
      <c r="Q3">
        <v>322</v>
      </c>
      <c r="R3">
        <v>334</v>
      </c>
      <c r="S3" s="11">
        <f t="shared" si="0"/>
        <v>79290.563117306112</v>
      </c>
      <c r="T3" s="13">
        <f t="shared" si="1"/>
        <v>237.39689556079674</v>
      </c>
      <c r="U3" s="12">
        <f t="shared" si="2"/>
        <v>9.9113203896632635E-5</v>
      </c>
      <c r="V3" s="9">
        <v>20.53099054879641</v>
      </c>
      <c r="W3" s="9">
        <f t="shared" si="3"/>
        <v>98.093600328697619</v>
      </c>
      <c r="X3" s="9">
        <f t="shared" si="4"/>
        <v>0.78474880262958091</v>
      </c>
      <c r="Y3" s="18">
        <f t="shared" si="5"/>
        <v>8.3255091273171415E-4</v>
      </c>
      <c r="Z3" s="13">
        <v>200</v>
      </c>
      <c r="AA3" s="10">
        <f t="shared" si="6"/>
        <v>1.6974622400278003</v>
      </c>
      <c r="AB3" s="13">
        <v>120483</v>
      </c>
      <c r="AC3" s="12">
        <f t="shared" ref="AC3:AC66" si="7">AB3/$AB$226</f>
        <v>5.5379159968868528E-5</v>
      </c>
      <c r="AD3" t="s">
        <v>597</v>
      </c>
      <c r="AF3" s="1" t="s">
        <v>168</v>
      </c>
      <c r="AG3">
        <v>600</v>
      </c>
    </row>
    <row r="4" spans="1:34" x14ac:dyDescent="0.25">
      <c r="A4">
        <v>3</v>
      </c>
      <c r="B4" t="s">
        <v>69</v>
      </c>
      <c r="C4" t="s">
        <v>7</v>
      </c>
      <c r="D4">
        <v>11</v>
      </c>
      <c r="E4" s="1" t="s">
        <v>397</v>
      </c>
      <c r="F4" s="19" t="s">
        <v>537</v>
      </c>
      <c r="G4" s="19" t="s">
        <v>538</v>
      </c>
      <c r="H4" s="19" t="s">
        <v>539</v>
      </c>
      <c r="I4" s="19" t="s">
        <v>567</v>
      </c>
      <c r="J4" s="19" t="s">
        <v>568</v>
      </c>
      <c r="K4" s="19" t="s">
        <v>569</v>
      </c>
      <c r="L4" t="s">
        <v>116</v>
      </c>
      <c r="M4" t="s">
        <v>117</v>
      </c>
      <c r="N4" s="4" t="s">
        <v>115</v>
      </c>
      <c r="O4" t="s">
        <v>123</v>
      </c>
      <c r="P4">
        <v>2</v>
      </c>
      <c r="Q4">
        <v>322</v>
      </c>
      <c r="R4">
        <v>334</v>
      </c>
      <c r="S4" s="11">
        <f t="shared" si="0"/>
        <v>79290.563117306112</v>
      </c>
      <c r="T4" s="13">
        <f t="shared" si="1"/>
        <v>237.39689556079674</v>
      </c>
      <c r="U4" s="12">
        <f t="shared" si="2"/>
        <v>9.9113203896632635E-5</v>
      </c>
      <c r="V4" s="9">
        <v>15.7602213983604</v>
      </c>
      <c r="W4" s="9">
        <f t="shared" si="3"/>
        <v>75.299672232968945</v>
      </c>
      <c r="X4" s="9">
        <f t="shared" si="4"/>
        <v>0.60239737786375158</v>
      </c>
      <c r="Y4" s="18">
        <f t="shared" si="5"/>
        <v>8.3255091273171415E-4</v>
      </c>
      <c r="Z4" s="13">
        <v>200</v>
      </c>
      <c r="AA4" s="10">
        <f t="shared" si="6"/>
        <v>2.2113002302477298</v>
      </c>
      <c r="AB4" s="13">
        <v>132183</v>
      </c>
      <c r="AC4" s="12">
        <f t="shared" si="7"/>
        <v>6.0756982330826334E-5</v>
      </c>
      <c r="AD4" t="s">
        <v>598</v>
      </c>
      <c r="AF4" s="1" t="s">
        <v>169</v>
      </c>
      <c r="AG4" s="16">
        <f>AG3-AA226</f>
        <v>9.4711755475705104</v>
      </c>
      <c r="AH4" s="14"/>
    </row>
    <row r="5" spans="1:34" x14ac:dyDescent="0.25">
      <c r="A5">
        <v>1</v>
      </c>
      <c r="B5" t="s">
        <v>9</v>
      </c>
      <c r="C5" t="s">
        <v>7</v>
      </c>
      <c r="D5">
        <v>12</v>
      </c>
      <c r="E5" s="1" t="s">
        <v>183</v>
      </c>
      <c r="F5" s="19" t="s">
        <v>414</v>
      </c>
      <c r="G5" s="19" t="s">
        <v>415</v>
      </c>
      <c r="H5" s="19" t="s">
        <v>416</v>
      </c>
      <c r="I5" s="19" t="s">
        <v>426</v>
      </c>
      <c r="J5" s="19" t="s">
        <v>427</v>
      </c>
      <c r="K5" s="19" t="s">
        <v>428</v>
      </c>
      <c r="L5" t="s">
        <v>116</v>
      </c>
      <c r="M5" t="s">
        <v>117</v>
      </c>
      <c r="N5" s="4" t="s">
        <v>92</v>
      </c>
      <c r="O5" t="s">
        <v>123</v>
      </c>
      <c r="P5">
        <v>3</v>
      </c>
      <c r="Q5">
        <v>322</v>
      </c>
      <c r="R5">
        <v>334</v>
      </c>
      <c r="S5" s="11">
        <f t="shared" si="0"/>
        <v>79290.563117306112</v>
      </c>
      <c r="T5" s="13">
        <f t="shared" si="1"/>
        <v>237.39689556079674</v>
      </c>
      <c r="U5" s="12">
        <f t="shared" si="2"/>
        <v>9.9113203896632635E-5</v>
      </c>
      <c r="V5" s="9">
        <v>10.88846645173064</v>
      </c>
      <c r="W5" s="9">
        <f t="shared" si="3"/>
        <v>52.023251083280648</v>
      </c>
      <c r="X5" s="9">
        <f t="shared" si="4"/>
        <v>0.41618600866624517</v>
      </c>
      <c r="Y5" s="18">
        <f t="shared" si="5"/>
        <v>8.3255091273171415E-4</v>
      </c>
      <c r="Z5" s="13">
        <v>200</v>
      </c>
      <c r="AA5" s="10">
        <f t="shared" si="6"/>
        <v>3.2006877517090859</v>
      </c>
      <c r="AB5" s="13">
        <v>242791</v>
      </c>
      <c r="AC5" s="12">
        <f t="shared" si="7"/>
        <v>1.115971682976151E-4</v>
      </c>
      <c r="AD5" t="s">
        <v>599</v>
      </c>
      <c r="AF5" s="1"/>
    </row>
    <row r="6" spans="1:34" x14ac:dyDescent="0.25">
      <c r="A6">
        <v>1</v>
      </c>
      <c r="B6" t="s">
        <v>10</v>
      </c>
      <c r="C6" t="s">
        <v>7</v>
      </c>
      <c r="D6">
        <v>13</v>
      </c>
      <c r="E6" s="1" t="s">
        <v>184</v>
      </c>
      <c r="F6" s="19" t="s">
        <v>417</v>
      </c>
      <c r="G6" s="19" t="s">
        <v>418</v>
      </c>
      <c r="H6" s="19" t="s">
        <v>419</v>
      </c>
      <c r="I6" s="19" t="s">
        <v>426</v>
      </c>
      <c r="J6" s="19" t="s">
        <v>427</v>
      </c>
      <c r="K6" s="19" t="s">
        <v>428</v>
      </c>
      <c r="L6" t="s">
        <v>116</v>
      </c>
      <c r="M6" t="s">
        <v>124</v>
      </c>
      <c r="N6" s="4" t="s">
        <v>93</v>
      </c>
      <c r="O6" t="s">
        <v>118</v>
      </c>
      <c r="P6">
        <v>1</v>
      </c>
      <c r="Q6">
        <v>322</v>
      </c>
      <c r="R6">
        <v>35595</v>
      </c>
      <c r="S6" s="11">
        <f t="shared" si="0"/>
        <v>8450142.4974865597</v>
      </c>
      <c r="T6" s="13">
        <f t="shared" si="1"/>
        <v>237.39689556079674</v>
      </c>
      <c r="U6" s="12">
        <f t="shared" si="2"/>
        <v>1.05626781218582E-2</v>
      </c>
      <c r="V6" s="9">
        <v>12.981811545714459</v>
      </c>
      <c r="W6" s="9">
        <f t="shared" si="3"/>
        <v>62.024899883967798</v>
      </c>
      <c r="X6" s="9">
        <f t="shared" si="4"/>
        <v>0.49619919907174237</v>
      </c>
      <c r="Y6" s="18">
        <f t="shared" si="5"/>
        <v>8.8726496223608869E-2</v>
      </c>
      <c r="Z6" s="13">
        <v>1</v>
      </c>
      <c r="AA6" s="10">
        <f t="shared" si="6"/>
        <v>1.4304980159515406</v>
      </c>
      <c r="AB6" s="13">
        <v>23685933</v>
      </c>
      <c r="AC6" s="12">
        <f t="shared" si="7"/>
        <v>1.0887071807797797E-2</v>
      </c>
      <c r="AD6" t="s">
        <v>600</v>
      </c>
      <c r="AF6" s="1" t="s">
        <v>174</v>
      </c>
      <c r="AH6" s="17">
        <f>SUM(AA5:AA15)+AA120</f>
        <v>34.790626707679792</v>
      </c>
    </row>
    <row r="7" spans="1:34" x14ac:dyDescent="0.25">
      <c r="A7">
        <v>1</v>
      </c>
      <c r="B7" t="s">
        <v>11</v>
      </c>
      <c r="C7" t="s">
        <v>7</v>
      </c>
      <c r="D7">
        <v>14</v>
      </c>
      <c r="E7" s="1" t="s">
        <v>185</v>
      </c>
      <c r="F7" s="19" t="s">
        <v>420</v>
      </c>
      <c r="G7" s="19" t="s">
        <v>421</v>
      </c>
      <c r="H7" s="19" t="s">
        <v>422</v>
      </c>
      <c r="I7" s="19" t="s">
        <v>426</v>
      </c>
      <c r="J7" s="19" t="s">
        <v>427</v>
      </c>
      <c r="K7" s="19" t="s">
        <v>428</v>
      </c>
      <c r="L7" t="s">
        <v>116</v>
      </c>
      <c r="M7" t="s">
        <v>124</v>
      </c>
      <c r="N7" s="4" t="s">
        <v>94</v>
      </c>
      <c r="O7" t="s">
        <v>118</v>
      </c>
      <c r="P7">
        <v>2</v>
      </c>
      <c r="Q7">
        <v>322</v>
      </c>
      <c r="R7">
        <v>35595</v>
      </c>
      <c r="S7" s="11">
        <f t="shared" si="0"/>
        <v>8450142.4974865597</v>
      </c>
      <c r="T7" s="13">
        <f t="shared" si="1"/>
        <v>237.39689556079674</v>
      </c>
      <c r="U7" s="12">
        <f t="shared" si="2"/>
        <v>1.05626781218582E-2</v>
      </c>
      <c r="V7" s="9">
        <v>11.268051584646267</v>
      </c>
      <c r="W7" s="9">
        <f t="shared" si="3"/>
        <v>53.836844647139358</v>
      </c>
      <c r="X7" s="9">
        <f t="shared" si="4"/>
        <v>0.43069475717711486</v>
      </c>
      <c r="Y7" s="18">
        <f t="shared" si="5"/>
        <v>8.8726496223608869E-2</v>
      </c>
      <c r="Z7" s="13">
        <v>1</v>
      </c>
      <c r="AA7" s="10">
        <f t="shared" si="6"/>
        <v>1.64806271253721</v>
      </c>
      <c r="AB7" s="13">
        <v>17797302</v>
      </c>
      <c r="AC7" s="12">
        <f t="shared" si="7"/>
        <v>8.1804041605227605E-3</v>
      </c>
      <c r="AD7" t="s">
        <v>601</v>
      </c>
      <c r="AF7" s="1" t="s">
        <v>175</v>
      </c>
      <c r="AH7" s="17">
        <f>SUM(AA27:AA38)+SUM(AA41:AA43)+SUM(AA47:AA49)+SUM(AA64:AA78)+SUM(AA90:AA104)+SUM(AA121:AA134)+SUM(AA149:AA161)+SUM(AA167:AA169)+SUM(AA173:AA174)+SUM(AA178:AA180)+SUM(AA184:AA186)+SUM(AA190:AA192)+SUM(AA196:AA198)+SUM(AA202:AA204)+SUM(AA208:AA210)+AA221</f>
        <v>236.3556358435747</v>
      </c>
    </row>
    <row r="8" spans="1:34" x14ac:dyDescent="0.25">
      <c r="A8">
        <v>1</v>
      </c>
      <c r="B8" t="s">
        <v>12</v>
      </c>
      <c r="C8" t="s">
        <v>7</v>
      </c>
      <c r="D8">
        <v>15</v>
      </c>
      <c r="E8" s="1" t="s">
        <v>186</v>
      </c>
      <c r="F8" s="19" t="s">
        <v>423</v>
      </c>
      <c r="G8" s="19" t="s">
        <v>424</v>
      </c>
      <c r="H8" s="19" t="s">
        <v>425</v>
      </c>
      <c r="I8" s="19" t="s">
        <v>426</v>
      </c>
      <c r="J8" s="19" t="s">
        <v>427</v>
      </c>
      <c r="K8" s="19" t="s">
        <v>428</v>
      </c>
      <c r="L8" t="s">
        <v>116</v>
      </c>
      <c r="M8" t="s">
        <v>124</v>
      </c>
      <c r="N8" s="4" t="s">
        <v>95</v>
      </c>
      <c r="O8" t="s">
        <v>118</v>
      </c>
      <c r="P8">
        <v>3</v>
      </c>
      <c r="Q8">
        <v>322</v>
      </c>
      <c r="R8">
        <v>35595</v>
      </c>
      <c r="S8" s="11">
        <f t="shared" si="0"/>
        <v>8450142.4974865597</v>
      </c>
      <c r="T8" s="13">
        <f t="shared" si="1"/>
        <v>237.39689556079674</v>
      </c>
      <c r="U8" s="12">
        <f t="shared" si="2"/>
        <v>1.05626781218582E-2</v>
      </c>
      <c r="V8" s="9">
        <v>12.271914350021289</v>
      </c>
      <c r="W8" s="9">
        <f t="shared" si="3"/>
        <v>58.633131151558949</v>
      </c>
      <c r="X8" s="9">
        <f t="shared" si="4"/>
        <v>0.46906504921247161</v>
      </c>
      <c r="Y8" s="18">
        <f t="shared" si="5"/>
        <v>8.8726496223608869E-2</v>
      </c>
      <c r="Z8" s="13">
        <v>1</v>
      </c>
      <c r="AA8" s="10">
        <f t="shared" si="6"/>
        <v>1.5132484737044405</v>
      </c>
      <c r="AB8" s="13">
        <v>20792739</v>
      </c>
      <c r="AC8" s="12">
        <f t="shared" si="7"/>
        <v>9.5572356205600086E-3</v>
      </c>
      <c r="AD8" t="s">
        <v>602</v>
      </c>
      <c r="AF8" s="1" t="s">
        <v>177</v>
      </c>
      <c r="AH8" s="9">
        <f>AA84</f>
        <v>1.8476723985707888</v>
      </c>
    </row>
    <row r="9" spans="1:34" x14ac:dyDescent="0.25">
      <c r="A9">
        <v>3</v>
      </c>
      <c r="B9" t="s">
        <v>72</v>
      </c>
      <c r="C9" s="2" t="s">
        <v>7</v>
      </c>
      <c r="D9" s="2">
        <v>16</v>
      </c>
      <c r="E9" s="1" t="s">
        <v>398</v>
      </c>
      <c r="F9" s="19" t="s">
        <v>570</v>
      </c>
      <c r="G9" s="19" t="s">
        <v>571</v>
      </c>
      <c r="H9" s="19" t="s">
        <v>572</v>
      </c>
      <c r="I9" s="19" t="s">
        <v>582</v>
      </c>
      <c r="J9" s="19" t="s">
        <v>583</v>
      </c>
      <c r="K9" s="19" t="s">
        <v>584</v>
      </c>
      <c r="L9" t="s">
        <v>116</v>
      </c>
      <c r="M9" t="s">
        <v>124</v>
      </c>
      <c r="N9" s="4" t="s">
        <v>93</v>
      </c>
      <c r="O9" t="s">
        <v>125</v>
      </c>
      <c r="P9">
        <v>1</v>
      </c>
      <c r="Q9">
        <v>322</v>
      </c>
      <c r="R9">
        <v>35595</v>
      </c>
      <c r="S9" s="11">
        <f t="shared" si="0"/>
        <v>8450142.4974865597</v>
      </c>
      <c r="T9" s="13">
        <f t="shared" si="1"/>
        <v>237.39689556079674</v>
      </c>
      <c r="U9" s="12">
        <f t="shared" si="2"/>
        <v>1.05626781218582E-2</v>
      </c>
      <c r="V9" s="9">
        <v>15.059344159573914</v>
      </c>
      <c r="W9" s="9">
        <f t="shared" si="3"/>
        <v>71.950999329067912</v>
      </c>
      <c r="X9" s="9">
        <f t="shared" si="4"/>
        <v>0.57560799463254331</v>
      </c>
      <c r="Y9" s="18">
        <f t="shared" si="5"/>
        <v>8.8726496223608869E-2</v>
      </c>
      <c r="Z9" s="13">
        <v>4</v>
      </c>
      <c r="AA9" s="10">
        <f t="shared" si="6"/>
        <v>4.9326067490914598</v>
      </c>
      <c r="AB9" s="13">
        <v>9983409</v>
      </c>
      <c r="AC9" s="12">
        <f t="shared" si="7"/>
        <v>4.5888034332282716E-3</v>
      </c>
      <c r="AD9" t="s">
        <v>603</v>
      </c>
      <c r="AF9" s="1" t="s">
        <v>176</v>
      </c>
      <c r="AH9" s="17">
        <f>SUM(AA2:AA4)+SUM(AA16:AA26)+SUM(AA39:AA40)+SUM(AA44:AA46)+SUM(AA50:AA63)+SUM(AA79:AA83)+SUM(AA85:AA89)+SUM(AA105:AA119)+SUM(AA135:AA148)+SUM(AA162:AA166)+SUM(AA170:AA172)+SUM(AA175:AA177)+SUM(AA181:AA183)+SUM(AA187:AA189)+SUM(AA193:AA195)+SUM(AA199:AA201)+SUM(AA205:AA207)+SUM(AA211:AA220)+SUM(AA222:AA224)</f>
        <v>317.53488950260436</v>
      </c>
    </row>
    <row r="10" spans="1:34" x14ac:dyDescent="0.25">
      <c r="A10">
        <v>1</v>
      </c>
      <c r="B10" t="s">
        <v>14</v>
      </c>
      <c r="C10" t="s">
        <v>7</v>
      </c>
      <c r="D10">
        <v>17</v>
      </c>
      <c r="E10" s="1" t="s">
        <v>187</v>
      </c>
      <c r="F10" s="19" t="s">
        <v>429</v>
      </c>
      <c r="G10" s="19" t="s">
        <v>430</v>
      </c>
      <c r="H10" s="19" t="s">
        <v>431</v>
      </c>
      <c r="I10" s="19" t="s">
        <v>426</v>
      </c>
      <c r="J10" s="19" t="s">
        <v>427</v>
      </c>
      <c r="K10" s="19" t="s">
        <v>428</v>
      </c>
      <c r="L10" t="s">
        <v>116</v>
      </c>
      <c r="M10" t="s">
        <v>124</v>
      </c>
      <c r="N10" s="4" t="s">
        <v>94</v>
      </c>
      <c r="O10" t="s">
        <v>125</v>
      </c>
      <c r="P10">
        <v>2</v>
      </c>
      <c r="Q10">
        <v>322</v>
      </c>
      <c r="R10">
        <v>35595</v>
      </c>
      <c r="S10" s="11">
        <f t="shared" si="0"/>
        <v>8450142.4974865597</v>
      </c>
      <c r="T10" s="13">
        <f t="shared" si="1"/>
        <v>237.39689556079674</v>
      </c>
      <c r="U10" s="12">
        <f t="shared" si="2"/>
        <v>1.05626781218582E-2</v>
      </c>
      <c r="V10" s="9">
        <v>9.3387979804124335</v>
      </c>
      <c r="W10" s="9">
        <f t="shared" si="3"/>
        <v>44.619197230828632</v>
      </c>
      <c r="X10" s="9">
        <f t="shared" si="4"/>
        <v>0.35695357784662907</v>
      </c>
      <c r="Y10" s="18">
        <f t="shared" si="5"/>
        <v>8.8726496223608869E-2</v>
      </c>
      <c r="Z10" s="13">
        <v>1</v>
      </c>
      <c r="AA10" s="10">
        <f t="shared" si="6"/>
        <v>1.9885273991954586</v>
      </c>
      <c r="AB10" s="13">
        <v>18509235</v>
      </c>
      <c r="AC10" s="12">
        <f t="shared" si="7"/>
        <v>8.5076391355326502E-3</v>
      </c>
      <c r="AD10" t="s">
        <v>604</v>
      </c>
      <c r="AH10" s="17">
        <f>SUM(AH6:AH9)+AG4</f>
        <v>600.00000000000023</v>
      </c>
    </row>
    <row r="11" spans="1:34" x14ac:dyDescent="0.25">
      <c r="A11">
        <v>1</v>
      </c>
      <c r="B11" t="s">
        <v>15</v>
      </c>
      <c r="C11" t="s">
        <v>7</v>
      </c>
      <c r="D11">
        <v>18</v>
      </c>
      <c r="E11" s="1" t="s">
        <v>188</v>
      </c>
      <c r="F11" s="19" t="s">
        <v>408</v>
      </c>
      <c r="G11" s="19" t="s">
        <v>409</v>
      </c>
      <c r="H11" s="19" t="s">
        <v>410</v>
      </c>
      <c r="I11" s="19" t="s">
        <v>435</v>
      </c>
      <c r="J11" s="19" t="s">
        <v>436</v>
      </c>
      <c r="K11" s="19" t="s">
        <v>437</v>
      </c>
      <c r="L11" t="s">
        <v>116</v>
      </c>
      <c r="M11" t="s">
        <v>124</v>
      </c>
      <c r="N11" s="4" t="s">
        <v>95</v>
      </c>
      <c r="O11" t="s">
        <v>125</v>
      </c>
      <c r="P11">
        <v>3</v>
      </c>
      <c r="Q11">
        <v>322</v>
      </c>
      <c r="R11">
        <v>35595</v>
      </c>
      <c r="S11" s="11">
        <f t="shared" si="0"/>
        <v>8450142.4974865597</v>
      </c>
      <c r="T11" s="13">
        <f t="shared" si="1"/>
        <v>237.39689556079674</v>
      </c>
      <c r="U11" s="12">
        <f t="shared" si="2"/>
        <v>1.05626781218582E-2</v>
      </c>
      <c r="V11" s="9">
        <v>4.9522781191070013</v>
      </c>
      <c r="W11" s="9">
        <f t="shared" si="3"/>
        <v>23.661147248480656</v>
      </c>
      <c r="X11" s="9">
        <f t="shared" si="4"/>
        <v>0.18928917798784525</v>
      </c>
      <c r="Y11" s="18">
        <f t="shared" si="5"/>
        <v>8.8726496223608869E-2</v>
      </c>
      <c r="Z11" s="13">
        <v>1</v>
      </c>
      <c r="AA11" s="10">
        <f t="shared" si="6"/>
        <v>3.7498814107294067</v>
      </c>
      <c r="AB11" s="13">
        <v>35576612</v>
      </c>
      <c r="AC11" s="12">
        <f t="shared" si="7"/>
        <v>1.6352538425324466E-2</v>
      </c>
      <c r="AD11" t="s">
        <v>605</v>
      </c>
    </row>
    <row r="12" spans="1:34" x14ac:dyDescent="0.25">
      <c r="A12">
        <v>1</v>
      </c>
      <c r="B12" t="s">
        <v>16</v>
      </c>
      <c r="C12" t="s">
        <v>7</v>
      </c>
      <c r="D12">
        <v>19</v>
      </c>
      <c r="E12" s="1" t="s">
        <v>189</v>
      </c>
      <c r="F12" s="19" t="s">
        <v>411</v>
      </c>
      <c r="G12" s="19" t="s">
        <v>412</v>
      </c>
      <c r="H12" s="19" t="s">
        <v>413</v>
      </c>
      <c r="I12" s="19" t="s">
        <v>435</v>
      </c>
      <c r="J12" s="19" t="s">
        <v>436</v>
      </c>
      <c r="K12" s="19" t="s">
        <v>437</v>
      </c>
      <c r="L12" t="s">
        <v>116</v>
      </c>
      <c r="M12" t="s">
        <v>124</v>
      </c>
      <c r="N12" s="4" t="s">
        <v>93</v>
      </c>
      <c r="O12" t="s">
        <v>122</v>
      </c>
      <c r="P12">
        <v>1</v>
      </c>
      <c r="Q12">
        <v>322</v>
      </c>
      <c r="R12">
        <v>35595</v>
      </c>
      <c r="S12" s="11">
        <f t="shared" si="0"/>
        <v>8450142.4974865597</v>
      </c>
      <c r="T12" s="13">
        <f t="shared" si="1"/>
        <v>237.39689556079674</v>
      </c>
      <c r="U12" s="12">
        <f t="shared" si="2"/>
        <v>1.05626781218582E-2</v>
      </c>
      <c r="V12" s="9">
        <v>6.0589451913133399</v>
      </c>
      <c r="W12" s="9">
        <f t="shared" si="3"/>
        <v>28.948615343111989</v>
      </c>
      <c r="X12" s="9">
        <f t="shared" si="4"/>
        <v>0.2315889227448959</v>
      </c>
      <c r="Y12" s="18">
        <f t="shared" si="5"/>
        <v>8.8726496223608869E-2</v>
      </c>
      <c r="Z12" s="13">
        <v>1</v>
      </c>
      <c r="AA12" s="10">
        <f t="shared" si="6"/>
        <v>3.064965117397934</v>
      </c>
      <c r="AB12" s="13">
        <v>30568324</v>
      </c>
      <c r="AC12" s="12">
        <f t="shared" si="7"/>
        <v>1.4050514220065927E-2</v>
      </c>
      <c r="AD12" t="s">
        <v>606</v>
      </c>
    </row>
    <row r="13" spans="1:34" x14ac:dyDescent="0.25">
      <c r="A13">
        <v>3</v>
      </c>
      <c r="B13" t="s">
        <v>65</v>
      </c>
      <c r="C13" t="s">
        <v>7</v>
      </c>
      <c r="D13">
        <v>2</v>
      </c>
      <c r="E13" s="1" t="s">
        <v>393</v>
      </c>
      <c r="F13" s="19" t="s">
        <v>525</v>
      </c>
      <c r="G13" s="19" t="s">
        <v>526</v>
      </c>
      <c r="H13" s="19" t="s">
        <v>527</v>
      </c>
      <c r="I13" s="19" t="s">
        <v>567</v>
      </c>
      <c r="J13" s="19" t="s">
        <v>568</v>
      </c>
      <c r="K13" s="19" t="s">
        <v>569</v>
      </c>
      <c r="L13" t="s">
        <v>116</v>
      </c>
      <c r="M13" t="s">
        <v>117</v>
      </c>
      <c r="N13" s="4" t="s">
        <v>115</v>
      </c>
      <c r="O13" t="s">
        <v>118</v>
      </c>
      <c r="P13">
        <v>2</v>
      </c>
      <c r="Q13">
        <v>322</v>
      </c>
      <c r="R13">
        <v>334</v>
      </c>
      <c r="S13" s="11">
        <f t="shared" si="0"/>
        <v>79290.563117306112</v>
      </c>
      <c r="T13" s="13">
        <f t="shared" si="1"/>
        <v>237.39689556079674</v>
      </c>
      <c r="U13" s="12">
        <f t="shared" si="2"/>
        <v>9.9113203896632635E-5</v>
      </c>
      <c r="V13" s="9">
        <v>14.270743042138793</v>
      </c>
      <c r="W13" s="9">
        <f t="shared" si="3"/>
        <v>68.18319657018057</v>
      </c>
      <c r="X13" s="9">
        <f t="shared" si="4"/>
        <v>0.54546557256144457</v>
      </c>
      <c r="Y13" s="18">
        <f t="shared" si="5"/>
        <v>8.3255091273171415E-4</v>
      </c>
      <c r="Z13" s="13">
        <v>200</v>
      </c>
      <c r="AA13" s="10">
        <f t="shared" si="6"/>
        <v>2.4420999736343378</v>
      </c>
      <c r="AB13" s="13">
        <v>141644</v>
      </c>
      <c r="AC13" s="12">
        <f t="shared" si="7"/>
        <v>6.5105664157021447E-5</v>
      </c>
      <c r="AD13" t="s">
        <v>607</v>
      </c>
    </row>
    <row r="14" spans="1:34" x14ac:dyDescent="0.25">
      <c r="A14">
        <v>1</v>
      </c>
      <c r="B14" t="s">
        <v>17</v>
      </c>
      <c r="C14" t="s">
        <v>7</v>
      </c>
      <c r="D14">
        <v>20</v>
      </c>
      <c r="E14" s="1" t="s">
        <v>190</v>
      </c>
      <c r="F14" s="19" t="s">
        <v>414</v>
      </c>
      <c r="G14" s="19" t="s">
        <v>415</v>
      </c>
      <c r="H14" s="19" t="s">
        <v>416</v>
      </c>
      <c r="I14" s="19" t="s">
        <v>435</v>
      </c>
      <c r="J14" s="19" t="s">
        <v>436</v>
      </c>
      <c r="K14" s="19" t="s">
        <v>437</v>
      </c>
      <c r="L14" t="s">
        <v>116</v>
      </c>
      <c r="M14" t="s">
        <v>124</v>
      </c>
      <c r="N14" s="4" t="s">
        <v>94</v>
      </c>
      <c r="O14" t="s">
        <v>122</v>
      </c>
      <c r="P14">
        <v>2</v>
      </c>
      <c r="Q14">
        <v>322</v>
      </c>
      <c r="R14">
        <v>35595</v>
      </c>
      <c r="S14" s="11">
        <f t="shared" si="0"/>
        <v>8450142.4974865597</v>
      </c>
      <c r="T14" s="13">
        <f t="shared" si="1"/>
        <v>237.39689556079674</v>
      </c>
      <c r="U14" s="12">
        <f t="shared" si="2"/>
        <v>1.05626781218582E-2</v>
      </c>
      <c r="V14" s="9">
        <v>7.1218139789524901</v>
      </c>
      <c r="W14" s="9">
        <f t="shared" si="3"/>
        <v>34.026822641913476</v>
      </c>
      <c r="X14" s="9">
        <f t="shared" si="4"/>
        <v>0.27221458113530783</v>
      </c>
      <c r="Y14" s="18">
        <f t="shared" si="5"/>
        <v>8.8726496223608869E-2</v>
      </c>
      <c r="Z14" s="13">
        <v>1</v>
      </c>
      <c r="AA14" s="10">
        <f t="shared" si="6"/>
        <v>2.6075457340620911</v>
      </c>
      <c r="AB14" s="13">
        <v>17180185</v>
      </c>
      <c r="AC14" s="12">
        <f t="shared" si="7"/>
        <v>7.8967506902198285E-3</v>
      </c>
      <c r="AD14" t="s">
        <v>608</v>
      </c>
    </row>
    <row r="15" spans="1:34" x14ac:dyDescent="0.25">
      <c r="A15">
        <v>1</v>
      </c>
      <c r="B15" t="s">
        <v>18</v>
      </c>
      <c r="C15" t="s">
        <v>7</v>
      </c>
      <c r="D15">
        <v>21</v>
      </c>
      <c r="E15" s="1" t="s">
        <v>191</v>
      </c>
      <c r="F15" s="19" t="s">
        <v>417</v>
      </c>
      <c r="G15" s="19" t="s">
        <v>418</v>
      </c>
      <c r="H15" s="19" t="s">
        <v>419</v>
      </c>
      <c r="I15" s="19" t="s">
        <v>435</v>
      </c>
      <c r="J15" s="19" t="s">
        <v>436</v>
      </c>
      <c r="K15" s="19" t="s">
        <v>437</v>
      </c>
      <c r="L15" t="s">
        <v>116</v>
      </c>
      <c r="M15" t="s">
        <v>124</v>
      </c>
      <c r="N15" s="4" t="s">
        <v>95</v>
      </c>
      <c r="O15" t="s">
        <v>122</v>
      </c>
      <c r="P15">
        <v>3</v>
      </c>
      <c r="Q15">
        <v>322</v>
      </c>
      <c r="R15">
        <v>35595</v>
      </c>
      <c r="S15" s="11">
        <f t="shared" si="0"/>
        <v>8450142.4974865597</v>
      </c>
      <c r="T15" s="13">
        <f t="shared" si="1"/>
        <v>237.39689556079674</v>
      </c>
      <c r="U15" s="12">
        <f t="shared" si="2"/>
        <v>1.05626781218582E-2</v>
      </c>
      <c r="V15" s="9">
        <v>9.4076890321795723</v>
      </c>
      <c r="W15" s="9">
        <f t="shared" si="3"/>
        <v>44.948347024269339</v>
      </c>
      <c r="X15" s="9">
        <f t="shared" si="4"/>
        <v>0.35958677619415469</v>
      </c>
      <c r="Y15" s="18">
        <f t="shared" si="5"/>
        <v>8.8726496223608869E-2</v>
      </c>
      <c r="Z15" s="13">
        <v>1</v>
      </c>
      <c r="AA15" s="10">
        <f t="shared" si="6"/>
        <v>1.9739657206015169</v>
      </c>
      <c r="AB15" s="13">
        <v>19544258</v>
      </c>
      <c r="AC15" s="12">
        <f t="shared" si="7"/>
        <v>8.9833801470318511E-3</v>
      </c>
      <c r="AD15" t="s">
        <v>609</v>
      </c>
    </row>
    <row r="16" spans="1:34" x14ac:dyDescent="0.25">
      <c r="A16">
        <v>1</v>
      </c>
      <c r="B16" t="s">
        <v>19</v>
      </c>
      <c r="C16" t="s">
        <v>7</v>
      </c>
      <c r="D16">
        <v>22</v>
      </c>
      <c r="E16" s="1" t="s">
        <v>192</v>
      </c>
      <c r="F16" s="19" t="s">
        <v>420</v>
      </c>
      <c r="G16" s="19" t="s">
        <v>421</v>
      </c>
      <c r="H16" s="19" t="s">
        <v>422</v>
      </c>
      <c r="I16" s="19" t="s">
        <v>435</v>
      </c>
      <c r="J16" s="19" t="s">
        <v>436</v>
      </c>
      <c r="K16" s="19" t="s">
        <v>437</v>
      </c>
      <c r="L16" t="s">
        <v>116</v>
      </c>
      <c r="M16" t="s">
        <v>124</v>
      </c>
      <c r="N16" s="4" t="s">
        <v>93</v>
      </c>
      <c r="O16" t="s">
        <v>123</v>
      </c>
      <c r="P16">
        <v>1</v>
      </c>
      <c r="Q16">
        <v>322</v>
      </c>
      <c r="R16">
        <v>35595</v>
      </c>
      <c r="S16" s="11">
        <f t="shared" si="0"/>
        <v>8450142.4974865597</v>
      </c>
      <c r="T16" s="13">
        <f t="shared" si="1"/>
        <v>237.39689556079674</v>
      </c>
      <c r="U16" s="12">
        <f t="shared" si="2"/>
        <v>1.05626781218582E-2</v>
      </c>
      <c r="V16" s="9">
        <v>11.026552710018857</v>
      </c>
      <c r="W16" s="9">
        <f t="shared" si="3"/>
        <v>52.683003870133092</v>
      </c>
      <c r="X16" s="9">
        <f t="shared" si="4"/>
        <v>0.42146403096106472</v>
      </c>
      <c r="Y16" s="18">
        <f t="shared" si="5"/>
        <v>8.8726496223608869E-2</v>
      </c>
      <c r="Z16" s="13">
        <v>1</v>
      </c>
      <c r="AA16" s="10">
        <f t="shared" si="6"/>
        <v>1.6841578821573131</v>
      </c>
      <c r="AB16" s="13">
        <v>23498506</v>
      </c>
      <c r="AC16" s="12">
        <f t="shared" si="7"/>
        <v>1.0800922311059792E-2</v>
      </c>
      <c r="AD16" t="s">
        <v>610</v>
      </c>
    </row>
    <row r="17" spans="1:34" x14ac:dyDescent="0.25">
      <c r="A17">
        <v>1</v>
      </c>
      <c r="B17" t="s">
        <v>20</v>
      </c>
      <c r="C17" t="s">
        <v>7</v>
      </c>
      <c r="D17">
        <v>23</v>
      </c>
      <c r="E17" s="1" t="s">
        <v>193</v>
      </c>
      <c r="F17" s="19" t="s">
        <v>423</v>
      </c>
      <c r="G17" s="19" t="s">
        <v>424</v>
      </c>
      <c r="H17" s="19" t="s">
        <v>425</v>
      </c>
      <c r="I17" s="19" t="s">
        <v>435</v>
      </c>
      <c r="J17" s="19" t="s">
        <v>436</v>
      </c>
      <c r="K17" s="19" t="s">
        <v>437</v>
      </c>
      <c r="L17" t="s">
        <v>116</v>
      </c>
      <c r="M17" t="s">
        <v>124</v>
      </c>
      <c r="N17" s="4" t="s">
        <v>94</v>
      </c>
      <c r="O17" t="s">
        <v>123</v>
      </c>
      <c r="P17">
        <v>2</v>
      </c>
      <c r="Q17">
        <v>322</v>
      </c>
      <c r="R17">
        <v>35595</v>
      </c>
      <c r="S17" s="11">
        <f t="shared" si="0"/>
        <v>8450142.4974865597</v>
      </c>
      <c r="T17" s="13">
        <f t="shared" si="1"/>
        <v>237.39689556079674</v>
      </c>
      <c r="U17" s="12">
        <f t="shared" si="2"/>
        <v>1.05626781218582E-2</v>
      </c>
      <c r="V17" s="9">
        <v>12.413802542733741</v>
      </c>
      <c r="W17" s="9">
        <f t="shared" si="3"/>
        <v>59.31104893804941</v>
      </c>
      <c r="X17" s="9">
        <f t="shared" si="4"/>
        <v>0.47448839150439526</v>
      </c>
      <c r="Y17" s="18">
        <f t="shared" si="5"/>
        <v>8.8726496223608869E-2</v>
      </c>
      <c r="Z17" s="13">
        <v>1</v>
      </c>
      <c r="AA17" s="10">
        <f t="shared" si="6"/>
        <v>1.4959522350765369</v>
      </c>
      <c r="AB17" s="13">
        <v>28513545</v>
      </c>
      <c r="AC17" s="12">
        <f t="shared" si="7"/>
        <v>1.3106049565785476E-2</v>
      </c>
      <c r="AD17" t="s">
        <v>611</v>
      </c>
    </row>
    <row r="18" spans="1:34" x14ac:dyDescent="0.25">
      <c r="A18">
        <v>1</v>
      </c>
      <c r="B18" t="s">
        <v>21</v>
      </c>
      <c r="C18" t="s">
        <v>7</v>
      </c>
      <c r="D18">
        <v>24</v>
      </c>
      <c r="E18" s="1" t="s">
        <v>194</v>
      </c>
      <c r="F18" s="19" t="s">
        <v>432</v>
      </c>
      <c r="G18" s="19" t="s">
        <v>433</v>
      </c>
      <c r="H18" s="19" t="s">
        <v>434</v>
      </c>
      <c r="I18" s="19" t="s">
        <v>435</v>
      </c>
      <c r="J18" s="19" t="s">
        <v>436</v>
      </c>
      <c r="K18" s="19" t="s">
        <v>437</v>
      </c>
      <c r="L18" t="s">
        <v>116</v>
      </c>
      <c r="M18" t="s">
        <v>124</v>
      </c>
      <c r="N18" s="4" t="s">
        <v>95</v>
      </c>
      <c r="O18" t="s">
        <v>123</v>
      </c>
      <c r="P18">
        <v>3</v>
      </c>
      <c r="Q18">
        <v>322</v>
      </c>
      <c r="R18">
        <v>35595</v>
      </c>
      <c r="S18" s="11">
        <f t="shared" si="0"/>
        <v>8450142.4974865597</v>
      </c>
      <c r="T18" s="13">
        <f t="shared" si="1"/>
        <v>237.39689556079674</v>
      </c>
      <c r="U18" s="12">
        <f t="shared" si="2"/>
        <v>1.05626781218582E-2</v>
      </c>
      <c r="V18" s="9">
        <v>10.160928280309021</v>
      </c>
      <c r="W18" s="9">
        <f t="shared" si="3"/>
        <v>48.547196752551464</v>
      </c>
      <c r="X18" s="9">
        <f t="shared" si="4"/>
        <v>0.38837757402041173</v>
      </c>
      <c r="Y18" s="18">
        <f t="shared" si="5"/>
        <v>8.8726496223608869E-2</v>
      </c>
      <c r="Z18" s="13">
        <v>1</v>
      </c>
      <c r="AA18" s="10">
        <f t="shared" si="6"/>
        <v>1.8276337699961167</v>
      </c>
      <c r="AB18" s="13">
        <v>24204342</v>
      </c>
      <c r="AC18" s="12">
        <f t="shared" si="7"/>
        <v>1.1125354843083284E-2</v>
      </c>
      <c r="AD18" t="s">
        <v>612</v>
      </c>
      <c r="AH18" t="s">
        <v>171</v>
      </c>
    </row>
    <row r="19" spans="1:34" x14ac:dyDescent="0.25">
      <c r="A19">
        <v>3</v>
      </c>
      <c r="B19" t="s">
        <v>73</v>
      </c>
      <c r="C19" s="2" t="s">
        <v>7</v>
      </c>
      <c r="D19" s="2">
        <v>25</v>
      </c>
      <c r="E19" s="1" t="s">
        <v>399</v>
      </c>
      <c r="F19" s="19" t="s">
        <v>573</v>
      </c>
      <c r="G19" s="19" t="s">
        <v>574</v>
      </c>
      <c r="H19" s="19" t="s">
        <v>575</v>
      </c>
      <c r="I19" s="19" t="s">
        <v>585</v>
      </c>
      <c r="J19" s="19" t="s">
        <v>586</v>
      </c>
      <c r="K19" s="19" t="s">
        <v>587</v>
      </c>
      <c r="L19" t="s">
        <v>126</v>
      </c>
      <c r="M19" t="s">
        <v>117</v>
      </c>
      <c r="N19" s="4" t="s">
        <v>96</v>
      </c>
      <c r="O19" t="s">
        <v>118</v>
      </c>
      <c r="P19">
        <v>1</v>
      </c>
      <c r="Q19">
        <v>289</v>
      </c>
      <c r="R19">
        <v>346</v>
      </c>
      <c r="S19" s="11">
        <f t="shared" si="0"/>
        <v>82139.32586403568</v>
      </c>
      <c r="T19" s="13">
        <f t="shared" si="1"/>
        <v>237.39689556079676</v>
      </c>
      <c r="U19" s="12">
        <f t="shared" si="2"/>
        <v>1.0267415733004459E-4</v>
      </c>
      <c r="V19" s="9">
        <v>22.740666283744975</v>
      </c>
      <c r="W19" s="9">
        <f t="shared" si="3"/>
        <v>121.05757936515825</v>
      </c>
      <c r="X19" s="9">
        <f t="shared" si="4"/>
        <v>0.96846063492126599</v>
      </c>
      <c r="Y19" s="18">
        <f t="shared" si="5"/>
        <v>8.6246292157237455E-4</v>
      </c>
      <c r="Z19" s="13">
        <v>200</v>
      </c>
      <c r="AA19" s="10">
        <f t="shared" si="6"/>
        <v>1.4248805008248846</v>
      </c>
      <c r="AB19" s="13">
        <v>130380</v>
      </c>
      <c r="AC19" s="12">
        <f t="shared" si="7"/>
        <v>5.9928246115560528E-5</v>
      </c>
      <c r="AD19" t="s">
        <v>613</v>
      </c>
    </row>
    <row r="20" spans="1:34" x14ac:dyDescent="0.25">
      <c r="A20">
        <v>1</v>
      </c>
      <c r="B20" t="s">
        <v>23</v>
      </c>
      <c r="C20" t="s">
        <v>7</v>
      </c>
      <c r="D20">
        <v>26</v>
      </c>
      <c r="E20" s="1" t="s">
        <v>195</v>
      </c>
      <c r="F20" s="19" t="s">
        <v>408</v>
      </c>
      <c r="G20" s="19" t="s">
        <v>409</v>
      </c>
      <c r="H20" s="19" t="s">
        <v>410</v>
      </c>
      <c r="I20" s="19" t="s">
        <v>438</v>
      </c>
      <c r="J20" s="19" t="s">
        <v>439</v>
      </c>
      <c r="K20" s="19" t="s">
        <v>440</v>
      </c>
      <c r="L20" t="s">
        <v>126</v>
      </c>
      <c r="M20" t="s">
        <v>117</v>
      </c>
      <c r="N20" s="4" t="s">
        <v>97</v>
      </c>
      <c r="O20" t="s">
        <v>118</v>
      </c>
      <c r="P20">
        <v>2</v>
      </c>
      <c r="Q20">
        <v>289</v>
      </c>
      <c r="R20">
        <v>346</v>
      </c>
      <c r="S20" s="11">
        <f t="shared" si="0"/>
        <v>82139.32586403568</v>
      </c>
      <c r="T20" s="13">
        <f t="shared" si="1"/>
        <v>237.39689556079676</v>
      </c>
      <c r="U20" s="12">
        <f t="shared" si="2"/>
        <v>1.0267415733004459E-4</v>
      </c>
      <c r="V20" s="9">
        <v>11.936431656426789</v>
      </c>
      <c r="W20" s="9">
        <f t="shared" si="3"/>
        <v>63.542356435596432</v>
      </c>
      <c r="X20" s="9">
        <f t="shared" si="4"/>
        <v>0.50833885148477143</v>
      </c>
      <c r="Y20" s="18">
        <f t="shared" si="5"/>
        <v>8.6246292157237455E-4</v>
      </c>
      <c r="Z20" s="13">
        <v>200</v>
      </c>
      <c r="AA20" s="10">
        <f t="shared" si="6"/>
        <v>2.7146079243898571</v>
      </c>
      <c r="AB20" s="13">
        <v>328023</v>
      </c>
      <c r="AC20" s="12">
        <f t="shared" si="7"/>
        <v>1.5077345509713539E-4</v>
      </c>
      <c r="AD20" t="s">
        <v>614</v>
      </c>
    </row>
    <row r="21" spans="1:34" x14ac:dyDescent="0.25">
      <c r="A21">
        <v>1</v>
      </c>
      <c r="B21" t="s">
        <v>24</v>
      </c>
      <c r="C21" t="s">
        <v>7</v>
      </c>
      <c r="D21">
        <v>27</v>
      </c>
      <c r="E21" s="1" t="s">
        <v>196</v>
      </c>
      <c r="F21" s="19" t="s">
        <v>411</v>
      </c>
      <c r="G21" s="19" t="s">
        <v>412</v>
      </c>
      <c r="H21" s="19" t="s">
        <v>413</v>
      </c>
      <c r="I21" s="19" t="s">
        <v>438</v>
      </c>
      <c r="J21" s="19" t="s">
        <v>439</v>
      </c>
      <c r="K21" s="19" t="s">
        <v>440</v>
      </c>
      <c r="L21" t="s">
        <v>126</v>
      </c>
      <c r="M21" t="s">
        <v>117</v>
      </c>
      <c r="N21" s="4" t="s">
        <v>98</v>
      </c>
      <c r="O21" t="s">
        <v>118</v>
      </c>
      <c r="P21">
        <v>3</v>
      </c>
      <c r="Q21">
        <v>289</v>
      </c>
      <c r="R21">
        <v>346</v>
      </c>
      <c r="S21" s="11">
        <f t="shared" si="0"/>
        <v>82139.32586403568</v>
      </c>
      <c r="T21" s="13">
        <f t="shared" si="1"/>
        <v>237.39689556079676</v>
      </c>
      <c r="U21" s="12">
        <f t="shared" si="2"/>
        <v>1.0267415733004459E-4</v>
      </c>
      <c r="V21" s="9">
        <v>16.637295455927976</v>
      </c>
      <c r="W21" s="9">
        <f t="shared" si="3"/>
        <v>88.566917518913911</v>
      </c>
      <c r="X21" s="9">
        <f t="shared" si="4"/>
        <v>0.70853534015131125</v>
      </c>
      <c r="Y21" s="18">
        <f t="shared" si="5"/>
        <v>8.6246292157237455E-4</v>
      </c>
      <c r="Z21" s="13">
        <v>200</v>
      </c>
      <c r="AA21" s="10">
        <f t="shared" si="6"/>
        <v>1.9475961131608566</v>
      </c>
      <c r="AB21" s="13">
        <v>195342</v>
      </c>
      <c r="AC21" s="12">
        <f t="shared" si="7"/>
        <v>8.9787570583723159E-5</v>
      </c>
      <c r="AD21" t="s">
        <v>615</v>
      </c>
    </row>
    <row r="22" spans="1:34" x14ac:dyDescent="0.25">
      <c r="A22">
        <v>1</v>
      </c>
      <c r="B22" t="s">
        <v>25</v>
      </c>
      <c r="C22" t="s">
        <v>7</v>
      </c>
      <c r="D22">
        <v>28</v>
      </c>
      <c r="E22" s="1" t="s">
        <v>197</v>
      </c>
      <c r="F22" s="19" t="s">
        <v>414</v>
      </c>
      <c r="G22" s="19" t="s">
        <v>415</v>
      </c>
      <c r="H22" s="19" t="s">
        <v>416</v>
      </c>
      <c r="I22" s="19" t="s">
        <v>438</v>
      </c>
      <c r="J22" s="19" t="s">
        <v>439</v>
      </c>
      <c r="K22" s="19" t="s">
        <v>440</v>
      </c>
      <c r="L22" t="s">
        <v>126</v>
      </c>
      <c r="M22" t="s">
        <v>117</v>
      </c>
      <c r="N22" s="4" t="s">
        <v>96</v>
      </c>
      <c r="O22" t="s">
        <v>125</v>
      </c>
      <c r="P22">
        <v>1</v>
      </c>
      <c r="Q22">
        <v>289</v>
      </c>
      <c r="R22">
        <v>346</v>
      </c>
      <c r="S22" s="11">
        <f t="shared" si="0"/>
        <v>82139.32586403568</v>
      </c>
      <c r="T22" s="13">
        <f t="shared" si="1"/>
        <v>237.39689556079676</v>
      </c>
      <c r="U22" s="12">
        <f t="shared" si="2"/>
        <v>1.0267415733004459E-4</v>
      </c>
      <c r="V22" s="9">
        <v>20.20989719569317</v>
      </c>
      <c r="W22" s="9">
        <f t="shared" si="3"/>
        <v>107.5852924977012</v>
      </c>
      <c r="X22" s="9">
        <f t="shared" si="4"/>
        <v>0.86068233998160959</v>
      </c>
      <c r="Y22" s="18">
        <f t="shared" si="5"/>
        <v>8.6246292157237455E-4</v>
      </c>
      <c r="Z22" s="13">
        <v>200</v>
      </c>
      <c r="AA22" s="10">
        <f t="shared" si="6"/>
        <v>1.6033100836544232</v>
      </c>
      <c r="AB22" s="13">
        <v>296724</v>
      </c>
      <c r="AC22" s="12">
        <f t="shared" si="7"/>
        <v>1.3638709081449288E-4</v>
      </c>
      <c r="AD22" t="s">
        <v>616</v>
      </c>
    </row>
    <row r="23" spans="1:34" x14ac:dyDescent="0.25">
      <c r="A23">
        <v>1</v>
      </c>
      <c r="B23" t="s">
        <v>26</v>
      </c>
      <c r="C23" t="s">
        <v>7</v>
      </c>
      <c r="D23">
        <v>29</v>
      </c>
      <c r="E23" s="1" t="s">
        <v>198</v>
      </c>
      <c r="F23" s="19" t="s">
        <v>417</v>
      </c>
      <c r="G23" s="19" t="s">
        <v>418</v>
      </c>
      <c r="H23" s="19" t="s">
        <v>419</v>
      </c>
      <c r="I23" s="19" t="s">
        <v>438</v>
      </c>
      <c r="J23" s="19" t="s">
        <v>439</v>
      </c>
      <c r="K23" s="19" t="s">
        <v>440</v>
      </c>
      <c r="L23" t="s">
        <v>126</v>
      </c>
      <c r="M23" t="s">
        <v>117</v>
      </c>
      <c r="N23" s="4" t="s">
        <v>97</v>
      </c>
      <c r="O23" t="s">
        <v>125</v>
      </c>
      <c r="P23">
        <v>2</v>
      </c>
      <c r="Q23">
        <v>289</v>
      </c>
      <c r="R23">
        <v>346</v>
      </c>
      <c r="S23" s="11">
        <f t="shared" si="0"/>
        <v>82139.32586403568</v>
      </c>
      <c r="T23" s="13">
        <f t="shared" si="1"/>
        <v>237.39689556079676</v>
      </c>
      <c r="U23" s="12">
        <f t="shared" si="2"/>
        <v>1.0267415733004459E-4</v>
      </c>
      <c r="V23" s="9">
        <v>13.623578076525336</v>
      </c>
      <c r="W23" s="9">
        <f t="shared" si="3"/>
        <v>72.52370549121818</v>
      </c>
      <c r="X23" s="9">
        <f t="shared" si="4"/>
        <v>0.58018964392974548</v>
      </c>
      <c r="Y23" s="18">
        <f t="shared" si="5"/>
        <v>8.6246292157237455E-4</v>
      </c>
      <c r="Z23" s="13">
        <v>200</v>
      </c>
      <c r="AA23" s="10">
        <f t="shared" si="6"/>
        <v>2.37843037867614</v>
      </c>
      <c r="AB23" s="13">
        <v>211283</v>
      </c>
      <c r="AC23" s="12">
        <f t="shared" si="7"/>
        <v>9.7114738641156424E-5</v>
      </c>
      <c r="AD23" t="s">
        <v>617</v>
      </c>
    </row>
    <row r="24" spans="1:34" x14ac:dyDescent="0.25">
      <c r="A24">
        <v>1</v>
      </c>
      <c r="B24" t="s">
        <v>6</v>
      </c>
      <c r="C24" t="s">
        <v>7</v>
      </c>
      <c r="D24">
        <v>3</v>
      </c>
      <c r="E24" s="1" t="s">
        <v>181</v>
      </c>
      <c r="F24" s="19" t="s">
        <v>408</v>
      </c>
      <c r="G24" s="19" t="s">
        <v>409</v>
      </c>
      <c r="H24" s="19" t="s">
        <v>410</v>
      </c>
      <c r="I24" s="19" t="s">
        <v>426</v>
      </c>
      <c r="J24" s="19" t="s">
        <v>427</v>
      </c>
      <c r="K24" s="19" t="s">
        <v>428</v>
      </c>
      <c r="L24" t="s">
        <v>116</v>
      </c>
      <c r="M24" t="s">
        <v>117</v>
      </c>
      <c r="N24" s="4" t="s">
        <v>92</v>
      </c>
      <c r="O24" t="s">
        <v>118</v>
      </c>
      <c r="P24">
        <v>3</v>
      </c>
      <c r="Q24">
        <v>322</v>
      </c>
      <c r="R24">
        <v>334</v>
      </c>
      <c r="S24" s="11">
        <f t="shared" si="0"/>
        <v>79290.563117306112</v>
      </c>
      <c r="T24" s="13">
        <f t="shared" si="1"/>
        <v>237.39689556079674</v>
      </c>
      <c r="U24" s="12">
        <f t="shared" si="2"/>
        <v>9.9113203896632635E-5</v>
      </c>
      <c r="V24" s="9">
        <v>12.725561165521016</v>
      </c>
      <c r="W24" s="9">
        <f t="shared" si="3"/>
        <v>60.800578908366063</v>
      </c>
      <c r="X24" s="9">
        <f t="shared" si="4"/>
        <v>0.48640463126692851</v>
      </c>
      <c r="Y24" s="18">
        <f t="shared" si="5"/>
        <v>8.3255091273171415E-4</v>
      </c>
      <c r="Z24" s="13">
        <v>200</v>
      </c>
      <c r="AA24" s="10">
        <f t="shared" si="6"/>
        <v>2.7386282422950958</v>
      </c>
      <c r="AB24" s="13">
        <v>288611</v>
      </c>
      <c r="AC24" s="12">
        <f t="shared" si="7"/>
        <v>1.3265800766726522E-4</v>
      </c>
      <c r="AD24" t="s">
        <v>618</v>
      </c>
    </row>
    <row r="25" spans="1:34" x14ac:dyDescent="0.25">
      <c r="A25">
        <v>1</v>
      </c>
      <c r="B25" t="s">
        <v>27</v>
      </c>
      <c r="C25" t="s">
        <v>7</v>
      </c>
      <c r="D25">
        <v>30</v>
      </c>
      <c r="E25" s="1" t="s">
        <v>199</v>
      </c>
      <c r="F25" s="19" t="s">
        <v>420</v>
      </c>
      <c r="G25" s="19" t="s">
        <v>421</v>
      </c>
      <c r="H25" s="19" t="s">
        <v>422</v>
      </c>
      <c r="I25" s="19" t="s">
        <v>438</v>
      </c>
      <c r="J25" s="19" t="s">
        <v>439</v>
      </c>
      <c r="K25" s="19" t="s">
        <v>440</v>
      </c>
      <c r="L25" t="s">
        <v>126</v>
      </c>
      <c r="M25" t="s">
        <v>117</v>
      </c>
      <c r="N25" s="4" t="s">
        <v>98</v>
      </c>
      <c r="O25" t="s">
        <v>125</v>
      </c>
      <c r="P25">
        <v>3</v>
      </c>
      <c r="Q25">
        <v>289</v>
      </c>
      <c r="R25">
        <v>346</v>
      </c>
      <c r="S25" s="11">
        <f t="shared" si="0"/>
        <v>82139.32586403568</v>
      </c>
      <c r="T25" s="13">
        <f t="shared" si="1"/>
        <v>237.39689556079676</v>
      </c>
      <c r="U25" s="12">
        <f t="shared" si="2"/>
        <v>1.0267415733004459E-4</v>
      </c>
      <c r="V25" s="9">
        <v>17.974207676865987</v>
      </c>
      <c r="W25" s="9">
        <f t="shared" si="3"/>
        <v>95.683831125184923</v>
      </c>
      <c r="X25" s="9">
        <f t="shared" si="4"/>
        <v>0.76547064900147943</v>
      </c>
      <c r="Y25" s="18">
        <f t="shared" si="5"/>
        <v>8.6246292157237455E-4</v>
      </c>
      <c r="Z25" s="13">
        <v>200</v>
      </c>
      <c r="AA25" s="10">
        <f t="shared" si="6"/>
        <v>1.8027349269575093</v>
      </c>
      <c r="AB25" s="13">
        <v>259417</v>
      </c>
      <c r="AC25" s="12">
        <f t="shared" si="7"/>
        <v>1.1923919176683821E-4</v>
      </c>
      <c r="AD25" t="s">
        <v>619</v>
      </c>
    </row>
    <row r="26" spans="1:34" x14ac:dyDescent="0.25">
      <c r="A26">
        <v>1</v>
      </c>
      <c r="B26" t="s">
        <v>28</v>
      </c>
      <c r="C26" t="s">
        <v>7</v>
      </c>
      <c r="D26">
        <v>31</v>
      </c>
      <c r="E26" s="1" t="s">
        <v>200</v>
      </c>
      <c r="F26" s="19" t="s">
        <v>423</v>
      </c>
      <c r="G26" s="19" t="s">
        <v>424</v>
      </c>
      <c r="H26" s="19" t="s">
        <v>425</v>
      </c>
      <c r="I26" s="19" t="s">
        <v>438</v>
      </c>
      <c r="J26" s="19" t="s">
        <v>439</v>
      </c>
      <c r="K26" s="19" t="s">
        <v>440</v>
      </c>
      <c r="L26" t="s">
        <v>126</v>
      </c>
      <c r="M26" t="s">
        <v>117</v>
      </c>
      <c r="N26" s="4" t="s">
        <v>96</v>
      </c>
      <c r="O26" t="s">
        <v>122</v>
      </c>
      <c r="P26">
        <v>1</v>
      </c>
      <c r="Q26">
        <v>289</v>
      </c>
      <c r="R26">
        <v>346</v>
      </c>
      <c r="S26" s="11">
        <f t="shared" si="0"/>
        <v>82139.32586403568</v>
      </c>
      <c r="T26" s="13">
        <f t="shared" si="1"/>
        <v>237.39689556079676</v>
      </c>
      <c r="U26" s="12">
        <f t="shared" si="2"/>
        <v>1.0267415733004459E-4</v>
      </c>
      <c r="V26" s="9">
        <v>8.094500882048786</v>
      </c>
      <c r="W26" s="9">
        <f t="shared" si="3"/>
        <v>43.090236263235489</v>
      </c>
      <c r="X26" s="9">
        <f t="shared" si="4"/>
        <v>0.34472189010588389</v>
      </c>
      <c r="Y26" s="18">
        <f t="shared" si="5"/>
        <v>8.6246292157237455E-4</v>
      </c>
      <c r="Z26" s="13">
        <v>200</v>
      </c>
      <c r="AA26" s="10">
        <f t="shared" si="6"/>
        <v>4.0030549672721394</v>
      </c>
      <c r="AB26" s="13">
        <v>292261</v>
      </c>
      <c r="AC26" s="12">
        <f t="shared" si="7"/>
        <v>1.3433570438702128E-4</v>
      </c>
      <c r="AD26" t="s">
        <v>620</v>
      </c>
    </row>
    <row r="27" spans="1:34" x14ac:dyDescent="0.25">
      <c r="A27">
        <v>1</v>
      </c>
      <c r="B27" t="s">
        <v>29</v>
      </c>
      <c r="C27" t="s">
        <v>7</v>
      </c>
      <c r="D27">
        <v>32</v>
      </c>
      <c r="E27" s="1" t="s">
        <v>201</v>
      </c>
      <c r="F27" s="19" t="s">
        <v>432</v>
      </c>
      <c r="G27" s="19" t="s">
        <v>433</v>
      </c>
      <c r="H27" s="19" t="s">
        <v>434</v>
      </c>
      <c r="I27" s="19" t="s">
        <v>438</v>
      </c>
      <c r="J27" s="19" t="s">
        <v>439</v>
      </c>
      <c r="K27" s="19" t="s">
        <v>440</v>
      </c>
      <c r="L27" t="s">
        <v>126</v>
      </c>
      <c r="M27" t="s">
        <v>117</v>
      </c>
      <c r="N27" s="4" t="s">
        <v>97</v>
      </c>
      <c r="O27" t="s">
        <v>122</v>
      </c>
      <c r="P27">
        <v>2</v>
      </c>
      <c r="Q27">
        <v>289</v>
      </c>
      <c r="R27">
        <v>346</v>
      </c>
      <c r="S27" s="11">
        <f t="shared" si="0"/>
        <v>82139.32586403568</v>
      </c>
      <c r="T27" s="13">
        <f t="shared" si="1"/>
        <v>237.39689556079676</v>
      </c>
      <c r="U27" s="12">
        <f t="shared" si="2"/>
        <v>1.0267415733004459E-4</v>
      </c>
      <c r="V27" s="9">
        <v>14.768264492974025</v>
      </c>
      <c r="W27" s="9">
        <f t="shared" si="3"/>
        <v>78.617324955943701</v>
      </c>
      <c r="X27" s="9">
        <f t="shared" si="4"/>
        <v>0.62893859964754961</v>
      </c>
      <c r="Y27" s="18">
        <f t="shared" si="5"/>
        <v>8.6246292157237455E-4</v>
      </c>
      <c r="Z27" s="13">
        <v>200</v>
      </c>
      <c r="AA27" s="10">
        <f t="shared" si="6"/>
        <v>2.1940785241820158</v>
      </c>
      <c r="AB27" s="13">
        <v>322986</v>
      </c>
      <c r="AC27" s="12">
        <f t="shared" si="7"/>
        <v>1.4845823362387201E-4</v>
      </c>
      <c r="AD27" t="s">
        <v>621</v>
      </c>
    </row>
    <row r="28" spans="1:34" x14ac:dyDescent="0.25">
      <c r="A28">
        <v>1</v>
      </c>
      <c r="B28" t="s">
        <v>30</v>
      </c>
      <c r="C28" t="s">
        <v>7</v>
      </c>
      <c r="D28">
        <v>33</v>
      </c>
      <c r="E28" s="1" t="s">
        <v>202</v>
      </c>
      <c r="F28" s="19" t="s">
        <v>429</v>
      </c>
      <c r="G28" s="19" t="s">
        <v>430</v>
      </c>
      <c r="H28" s="19" t="s">
        <v>431</v>
      </c>
      <c r="I28" s="19" t="s">
        <v>438</v>
      </c>
      <c r="J28" s="19" t="s">
        <v>439</v>
      </c>
      <c r="K28" s="19" t="s">
        <v>440</v>
      </c>
      <c r="L28" t="s">
        <v>126</v>
      </c>
      <c r="M28" t="s">
        <v>117</v>
      </c>
      <c r="N28" s="4" t="s">
        <v>98</v>
      </c>
      <c r="O28" t="s">
        <v>122</v>
      </c>
      <c r="P28">
        <v>3</v>
      </c>
      <c r="Q28">
        <v>289</v>
      </c>
      <c r="R28">
        <v>346</v>
      </c>
      <c r="S28" s="11">
        <f t="shared" si="0"/>
        <v>82139.32586403568</v>
      </c>
      <c r="T28" s="13">
        <f t="shared" si="1"/>
        <v>237.39689556079676</v>
      </c>
      <c r="U28" s="12">
        <f t="shared" si="2"/>
        <v>1.0267415733004459E-4</v>
      </c>
      <c r="V28" s="9">
        <v>11.243871281708133</v>
      </c>
      <c r="W28" s="9">
        <f t="shared" si="3"/>
        <v>59.855583080692746</v>
      </c>
      <c r="X28" s="9">
        <f t="shared" si="4"/>
        <v>0.47884466464554198</v>
      </c>
      <c r="Y28" s="18">
        <f t="shared" si="5"/>
        <v>8.6246292157237455E-4</v>
      </c>
      <c r="Z28" s="13">
        <v>200</v>
      </c>
      <c r="AA28" s="10">
        <f t="shared" si="6"/>
        <v>2.8818127806379152</v>
      </c>
      <c r="AB28" s="13">
        <v>292252</v>
      </c>
      <c r="AC28" s="12">
        <f t="shared" si="7"/>
        <v>1.3433156760058902E-4</v>
      </c>
      <c r="AD28" t="s">
        <v>622</v>
      </c>
    </row>
    <row r="29" spans="1:34" x14ac:dyDescent="0.25">
      <c r="A29">
        <v>1</v>
      </c>
      <c r="B29" t="s">
        <v>31</v>
      </c>
      <c r="C29" t="s">
        <v>7</v>
      </c>
      <c r="D29">
        <v>34</v>
      </c>
      <c r="E29" s="1" t="s">
        <v>203</v>
      </c>
      <c r="F29" s="19" t="s">
        <v>408</v>
      </c>
      <c r="G29" s="19" t="s">
        <v>409</v>
      </c>
      <c r="H29" s="19" t="s">
        <v>410</v>
      </c>
      <c r="I29" s="19" t="s">
        <v>441</v>
      </c>
      <c r="J29" s="19" t="s">
        <v>442</v>
      </c>
      <c r="K29" s="19" t="s">
        <v>443</v>
      </c>
      <c r="L29" t="s">
        <v>126</v>
      </c>
      <c r="M29" t="s">
        <v>117</v>
      </c>
      <c r="N29" s="4" t="s">
        <v>96</v>
      </c>
      <c r="O29" t="s">
        <v>123</v>
      </c>
      <c r="P29">
        <v>1</v>
      </c>
      <c r="Q29">
        <v>289</v>
      </c>
      <c r="R29">
        <v>346</v>
      </c>
      <c r="S29" s="11">
        <f t="shared" si="0"/>
        <v>82139.32586403568</v>
      </c>
      <c r="T29" s="13">
        <f t="shared" si="1"/>
        <v>237.39689556079676</v>
      </c>
      <c r="U29" s="12">
        <f t="shared" si="2"/>
        <v>1.0267415733004459E-4</v>
      </c>
      <c r="V29" s="9">
        <v>18.124003893180848</v>
      </c>
      <c r="W29" s="9">
        <f t="shared" si="3"/>
        <v>96.481255752892451</v>
      </c>
      <c r="X29" s="9">
        <f t="shared" si="4"/>
        <v>0.77185004602313956</v>
      </c>
      <c r="Y29" s="18">
        <f t="shared" si="5"/>
        <v>8.6246292157237455E-4</v>
      </c>
      <c r="Z29" s="13">
        <v>200</v>
      </c>
      <c r="AA29" s="10">
        <f t="shared" si="6"/>
        <v>1.7878351910785912</v>
      </c>
      <c r="AB29" s="13">
        <v>328593</v>
      </c>
      <c r="AC29" s="12">
        <f t="shared" si="7"/>
        <v>1.5103545157117948E-4</v>
      </c>
      <c r="AD29" t="s">
        <v>623</v>
      </c>
    </row>
    <row r="30" spans="1:34" x14ac:dyDescent="0.25">
      <c r="A30">
        <v>1</v>
      </c>
      <c r="B30" t="s">
        <v>32</v>
      </c>
      <c r="C30" t="s">
        <v>7</v>
      </c>
      <c r="D30">
        <v>35</v>
      </c>
      <c r="E30" s="1" t="s">
        <v>204</v>
      </c>
      <c r="F30" s="19" t="s">
        <v>411</v>
      </c>
      <c r="G30" s="19" t="s">
        <v>412</v>
      </c>
      <c r="H30" s="19" t="s">
        <v>413</v>
      </c>
      <c r="I30" s="19" t="s">
        <v>441</v>
      </c>
      <c r="J30" s="19" t="s">
        <v>442</v>
      </c>
      <c r="K30" s="19" t="s">
        <v>443</v>
      </c>
      <c r="L30" t="s">
        <v>126</v>
      </c>
      <c r="M30" t="s">
        <v>117</v>
      </c>
      <c r="N30" s="4" t="s">
        <v>97</v>
      </c>
      <c r="O30" t="s">
        <v>123</v>
      </c>
      <c r="P30">
        <v>2</v>
      </c>
      <c r="Q30">
        <v>289</v>
      </c>
      <c r="R30">
        <v>346</v>
      </c>
      <c r="S30" s="11">
        <f t="shared" si="0"/>
        <v>82139.32586403568</v>
      </c>
      <c r="T30" s="13">
        <f t="shared" si="1"/>
        <v>237.39689556079676</v>
      </c>
      <c r="U30" s="12">
        <f t="shared" si="2"/>
        <v>1.0267415733004459E-4</v>
      </c>
      <c r="V30" s="9">
        <v>19.232495893910819</v>
      </c>
      <c r="W30" s="9">
        <f t="shared" si="3"/>
        <v>102.38219799792823</v>
      </c>
      <c r="X30" s="9">
        <f t="shared" si="4"/>
        <v>0.81905758398342587</v>
      </c>
      <c r="Y30" s="18">
        <f t="shared" si="5"/>
        <v>8.6246292157237455E-4</v>
      </c>
      <c r="Z30" s="13">
        <v>200</v>
      </c>
      <c r="AA30" s="10">
        <f t="shared" si="6"/>
        <v>1.684790790660359</v>
      </c>
      <c r="AB30" s="13">
        <v>295804</v>
      </c>
      <c r="AC30" s="12">
        <f t="shared" si="7"/>
        <v>1.3596421931252696E-4</v>
      </c>
      <c r="AD30" t="s">
        <v>624</v>
      </c>
    </row>
    <row r="31" spans="1:34" x14ac:dyDescent="0.25">
      <c r="A31">
        <v>1</v>
      </c>
      <c r="B31" t="s">
        <v>33</v>
      </c>
      <c r="C31" t="s">
        <v>7</v>
      </c>
      <c r="D31">
        <v>36</v>
      </c>
      <c r="E31" s="1" t="s">
        <v>205</v>
      </c>
      <c r="F31" s="19" t="s">
        <v>414</v>
      </c>
      <c r="G31" s="19" t="s">
        <v>415</v>
      </c>
      <c r="H31" s="19" t="s">
        <v>416</v>
      </c>
      <c r="I31" s="19" t="s">
        <v>441</v>
      </c>
      <c r="J31" s="19" t="s">
        <v>442</v>
      </c>
      <c r="K31" s="19" t="s">
        <v>443</v>
      </c>
      <c r="L31" t="s">
        <v>126</v>
      </c>
      <c r="M31" t="s">
        <v>117</v>
      </c>
      <c r="N31" s="4" t="s">
        <v>98</v>
      </c>
      <c r="O31" t="s">
        <v>123</v>
      </c>
      <c r="P31">
        <v>3</v>
      </c>
      <c r="Q31">
        <v>289</v>
      </c>
      <c r="R31">
        <v>346</v>
      </c>
      <c r="S31" s="11">
        <f t="shared" si="0"/>
        <v>82139.32586403568</v>
      </c>
      <c r="T31" s="13">
        <f t="shared" si="1"/>
        <v>237.39689556079676</v>
      </c>
      <c r="U31" s="12">
        <f t="shared" si="2"/>
        <v>1.0267415733004459E-4</v>
      </c>
      <c r="V31" s="9">
        <v>16.234442484336029</v>
      </c>
      <c r="W31" s="9">
        <f t="shared" si="3"/>
        <v>86.422371489678085</v>
      </c>
      <c r="X31" s="9">
        <f t="shared" si="4"/>
        <v>0.6913789719174247</v>
      </c>
      <c r="Y31" s="18">
        <f t="shared" si="5"/>
        <v>8.6246292157237455E-4</v>
      </c>
      <c r="Z31" s="13">
        <v>200</v>
      </c>
      <c r="AA31" s="10">
        <f t="shared" si="6"/>
        <v>1.9959251446261999</v>
      </c>
      <c r="AB31" s="13">
        <v>224533</v>
      </c>
      <c r="AC31" s="12">
        <f t="shared" si="7"/>
        <v>1.0320500755533941E-4</v>
      </c>
      <c r="AD31" t="s">
        <v>625</v>
      </c>
    </row>
    <row r="32" spans="1:34" x14ac:dyDescent="0.25">
      <c r="A32">
        <v>1</v>
      </c>
      <c r="B32" t="s">
        <v>34</v>
      </c>
      <c r="C32" t="s">
        <v>7</v>
      </c>
      <c r="D32">
        <v>37</v>
      </c>
      <c r="E32" s="1" t="s">
        <v>206</v>
      </c>
      <c r="F32" s="19" t="s">
        <v>417</v>
      </c>
      <c r="G32" s="19" t="s">
        <v>418</v>
      </c>
      <c r="H32" s="19" t="s">
        <v>419</v>
      </c>
      <c r="I32" s="19" t="s">
        <v>441</v>
      </c>
      <c r="J32" s="19" t="s">
        <v>442</v>
      </c>
      <c r="K32" s="19" t="s">
        <v>443</v>
      </c>
      <c r="L32" t="s">
        <v>126</v>
      </c>
      <c r="M32" t="s">
        <v>124</v>
      </c>
      <c r="N32" s="4" t="s">
        <v>99</v>
      </c>
      <c r="O32" t="s">
        <v>118</v>
      </c>
      <c r="P32">
        <v>1</v>
      </c>
      <c r="Q32">
        <v>289</v>
      </c>
      <c r="R32">
        <v>27344</v>
      </c>
      <c r="S32" s="11">
        <f t="shared" si="0"/>
        <v>6491380.7122144261</v>
      </c>
      <c r="T32" s="13">
        <f t="shared" si="1"/>
        <v>237.39689556079674</v>
      </c>
      <c r="U32" s="12">
        <f t="shared" si="2"/>
        <v>8.1142258902680321E-3</v>
      </c>
      <c r="V32" s="9">
        <v>17.126832532392481</v>
      </c>
      <c r="W32" s="9">
        <f t="shared" si="3"/>
        <v>91.172917393625127</v>
      </c>
      <c r="X32" s="9">
        <f t="shared" si="4"/>
        <v>0.729383339149001</v>
      </c>
      <c r="Y32" s="18">
        <f t="shared" si="5"/>
        <v>6.8159497478251466E-2</v>
      </c>
      <c r="Z32" s="13">
        <v>4</v>
      </c>
      <c r="AA32" s="10">
        <f t="shared" si="6"/>
        <v>2.9903396502706285</v>
      </c>
      <c r="AB32" s="13">
        <v>14886888</v>
      </c>
      <c r="AC32" s="12">
        <f t="shared" si="7"/>
        <v>6.8426529219112187E-3</v>
      </c>
      <c r="AD32" t="s">
        <v>626</v>
      </c>
    </row>
    <row r="33" spans="1:30" x14ac:dyDescent="0.25">
      <c r="A33">
        <v>1</v>
      </c>
      <c r="B33" t="s">
        <v>35</v>
      </c>
      <c r="C33" t="s">
        <v>7</v>
      </c>
      <c r="D33">
        <v>38</v>
      </c>
      <c r="E33" s="1" t="s">
        <v>207</v>
      </c>
      <c r="F33" s="19" t="s">
        <v>420</v>
      </c>
      <c r="G33" s="19" t="s">
        <v>421</v>
      </c>
      <c r="H33" s="19" t="s">
        <v>422</v>
      </c>
      <c r="I33" s="19" t="s">
        <v>441</v>
      </c>
      <c r="J33" s="19" t="s">
        <v>442</v>
      </c>
      <c r="K33" s="19" t="s">
        <v>443</v>
      </c>
      <c r="L33" t="s">
        <v>126</v>
      </c>
      <c r="M33" t="s">
        <v>124</v>
      </c>
      <c r="N33" s="4" t="s">
        <v>100</v>
      </c>
      <c r="O33" t="s">
        <v>118</v>
      </c>
      <c r="P33">
        <v>2</v>
      </c>
      <c r="Q33">
        <v>289</v>
      </c>
      <c r="R33">
        <v>27344</v>
      </c>
      <c r="S33" s="11">
        <f t="shared" si="0"/>
        <v>6491380.7122144261</v>
      </c>
      <c r="T33" s="13">
        <f t="shared" si="1"/>
        <v>237.39689556079674</v>
      </c>
      <c r="U33" s="12">
        <f t="shared" si="2"/>
        <v>8.1142258902680321E-3</v>
      </c>
      <c r="V33" s="9">
        <v>18.79238396496137</v>
      </c>
      <c r="W33" s="9">
        <f t="shared" si="3"/>
        <v>100.03930777195299</v>
      </c>
      <c r="X33" s="9">
        <f t="shared" si="4"/>
        <v>0.80031446217562396</v>
      </c>
      <c r="Y33" s="18">
        <f t="shared" si="5"/>
        <v>6.8159497478251466E-2</v>
      </c>
      <c r="Z33" s="13">
        <v>4</v>
      </c>
      <c r="AA33" s="10">
        <f t="shared" si="6"/>
        <v>2.7253086410244296</v>
      </c>
      <c r="AB33" s="13">
        <v>15460759</v>
      </c>
      <c r="AC33" s="12">
        <f t="shared" si="7"/>
        <v>7.1064286737641319E-3</v>
      </c>
      <c r="AD33" t="s">
        <v>627</v>
      </c>
    </row>
    <row r="34" spans="1:30" x14ac:dyDescent="0.25">
      <c r="A34">
        <v>1</v>
      </c>
      <c r="B34" t="s">
        <v>36</v>
      </c>
      <c r="C34" t="s">
        <v>7</v>
      </c>
      <c r="D34">
        <v>39</v>
      </c>
      <c r="E34" s="1" t="s">
        <v>208</v>
      </c>
      <c r="F34" s="19" t="s">
        <v>423</v>
      </c>
      <c r="G34" s="19" t="s">
        <v>424</v>
      </c>
      <c r="H34" s="19" t="s">
        <v>425</v>
      </c>
      <c r="I34" s="19" t="s">
        <v>441</v>
      </c>
      <c r="J34" s="19" t="s">
        <v>442</v>
      </c>
      <c r="K34" s="19" t="s">
        <v>443</v>
      </c>
      <c r="L34" t="s">
        <v>126</v>
      </c>
      <c r="M34" t="s">
        <v>124</v>
      </c>
      <c r="N34" s="4" t="s">
        <v>101</v>
      </c>
      <c r="O34" t="s">
        <v>118</v>
      </c>
      <c r="P34">
        <v>3</v>
      </c>
      <c r="Q34">
        <v>289</v>
      </c>
      <c r="R34">
        <v>27344</v>
      </c>
      <c r="S34" s="11">
        <f t="shared" si="0"/>
        <v>6491380.7122144261</v>
      </c>
      <c r="T34" s="13">
        <f t="shared" si="1"/>
        <v>237.39689556079674</v>
      </c>
      <c r="U34" s="12">
        <f t="shared" si="2"/>
        <v>8.1142258902680321E-3</v>
      </c>
      <c r="V34" s="9">
        <v>17.919763975910943</v>
      </c>
      <c r="W34" s="9">
        <f t="shared" si="3"/>
        <v>95.394005727500357</v>
      </c>
      <c r="X34" s="9">
        <f t="shared" si="4"/>
        <v>0.76315204582000284</v>
      </c>
      <c r="Y34" s="18">
        <f t="shared" si="5"/>
        <v>6.8159497478251466E-2</v>
      </c>
      <c r="Z34" s="13">
        <v>4</v>
      </c>
      <c r="AA34" s="10">
        <f t="shared" si="6"/>
        <v>2.8580201432343175</v>
      </c>
      <c r="AB34" s="13">
        <v>12968284</v>
      </c>
      <c r="AC34" s="12">
        <f t="shared" si="7"/>
        <v>5.9607801445657749E-3</v>
      </c>
      <c r="AD34" t="s">
        <v>628</v>
      </c>
    </row>
    <row r="35" spans="1:30" x14ac:dyDescent="0.25">
      <c r="A35">
        <v>3</v>
      </c>
      <c r="B35" t="s">
        <v>56</v>
      </c>
      <c r="C35" t="s">
        <v>7</v>
      </c>
      <c r="D35">
        <v>4</v>
      </c>
      <c r="E35" s="1" t="s">
        <v>389</v>
      </c>
      <c r="F35" s="19" t="s">
        <v>525</v>
      </c>
      <c r="G35" s="19" t="s">
        <v>526</v>
      </c>
      <c r="H35" s="19" t="s">
        <v>527</v>
      </c>
      <c r="I35" s="19" t="s">
        <v>564</v>
      </c>
      <c r="J35" s="19" t="s">
        <v>565</v>
      </c>
      <c r="K35" s="19" t="s">
        <v>566</v>
      </c>
      <c r="L35" s="3" t="s">
        <v>116</v>
      </c>
      <c r="M35" s="3" t="s">
        <v>117</v>
      </c>
      <c r="N35" s="5" t="s">
        <v>114</v>
      </c>
      <c r="O35" s="3" t="s">
        <v>125</v>
      </c>
      <c r="P35" s="3">
        <v>1</v>
      </c>
      <c r="Q35">
        <v>322</v>
      </c>
      <c r="R35">
        <v>334</v>
      </c>
      <c r="S35" s="11">
        <f t="shared" si="0"/>
        <v>79290.563117306112</v>
      </c>
      <c r="T35" s="13">
        <f t="shared" si="1"/>
        <v>237.39689556079674</v>
      </c>
      <c r="U35" s="12">
        <f t="shared" si="2"/>
        <v>9.9113203896632635E-5</v>
      </c>
      <c r="V35" s="9">
        <v>16.909117017388127</v>
      </c>
      <c r="W35" s="9">
        <f t="shared" si="3"/>
        <v>80.788901181978616</v>
      </c>
      <c r="X35" s="9">
        <f t="shared" si="4"/>
        <v>0.64631120945582898</v>
      </c>
      <c r="Y35" s="18">
        <f t="shared" si="5"/>
        <v>8.3255091273171415E-4</v>
      </c>
      <c r="Z35" s="13">
        <v>200</v>
      </c>
      <c r="AA35" s="10">
        <f t="shared" si="6"/>
        <v>2.0610526954844368</v>
      </c>
      <c r="AB35" s="13">
        <v>187502</v>
      </c>
      <c r="AC35" s="12">
        <f t="shared" si="7"/>
        <v>8.6183969958274505E-5</v>
      </c>
      <c r="AD35" t="s">
        <v>629</v>
      </c>
    </row>
    <row r="36" spans="1:30" x14ac:dyDescent="0.25">
      <c r="A36">
        <v>1</v>
      </c>
      <c r="B36" t="s">
        <v>37</v>
      </c>
      <c r="C36" t="s">
        <v>7</v>
      </c>
      <c r="D36">
        <v>40</v>
      </c>
      <c r="E36" s="1" t="s">
        <v>209</v>
      </c>
      <c r="F36" s="19" t="s">
        <v>432</v>
      </c>
      <c r="G36" s="19" t="s">
        <v>433</v>
      </c>
      <c r="H36" s="19" t="s">
        <v>434</v>
      </c>
      <c r="I36" s="19" t="s">
        <v>441</v>
      </c>
      <c r="J36" s="19" t="s">
        <v>442</v>
      </c>
      <c r="K36" s="19" t="s">
        <v>443</v>
      </c>
      <c r="L36" t="s">
        <v>126</v>
      </c>
      <c r="M36" t="s">
        <v>124</v>
      </c>
      <c r="N36" s="4" t="s">
        <v>99</v>
      </c>
      <c r="O36" t="s">
        <v>125</v>
      </c>
      <c r="P36">
        <v>1</v>
      </c>
      <c r="Q36">
        <v>289</v>
      </c>
      <c r="R36">
        <v>27344</v>
      </c>
      <c r="S36" s="11">
        <f t="shared" si="0"/>
        <v>6491380.7122144261</v>
      </c>
      <c r="T36" s="13">
        <f t="shared" si="1"/>
        <v>237.39689556079674</v>
      </c>
      <c r="U36" s="12">
        <f t="shared" si="2"/>
        <v>8.1142258902680321E-3</v>
      </c>
      <c r="V36" s="9">
        <v>21.537228541882111</v>
      </c>
      <c r="W36" s="9">
        <f t="shared" si="3"/>
        <v>114.65120331052495</v>
      </c>
      <c r="X36" s="9">
        <f t="shared" si="4"/>
        <v>0.91720962648419957</v>
      </c>
      <c r="Y36" s="18">
        <f t="shared" si="5"/>
        <v>6.8159497478251466E-2</v>
      </c>
      <c r="Z36" s="13">
        <v>4</v>
      </c>
      <c r="AA36" s="10">
        <f t="shared" si="6"/>
        <v>2.3779775705849726</v>
      </c>
      <c r="AB36" s="13">
        <v>12563278</v>
      </c>
      <c r="AC36" s="12">
        <f t="shared" si="7"/>
        <v>5.7746219972557682E-3</v>
      </c>
      <c r="AD36" t="s">
        <v>630</v>
      </c>
    </row>
    <row r="37" spans="1:30" x14ac:dyDescent="0.25">
      <c r="A37">
        <v>1</v>
      </c>
      <c r="B37" t="s">
        <v>38</v>
      </c>
      <c r="C37" t="s">
        <v>7</v>
      </c>
      <c r="D37">
        <v>41</v>
      </c>
      <c r="E37" s="1" t="s">
        <v>210</v>
      </c>
      <c r="F37" s="19" t="s">
        <v>429</v>
      </c>
      <c r="G37" s="19" t="s">
        <v>430</v>
      </c>
      <c r="H37" s="19" t="s">
        <v>431</v>
      </c>
      <c r="I37" s="19" t="s">
        <v>441</v>
      </c>
      <c r="J37" s="19" t="s">
        <v>442</v>
      </c>
      <c r="K37" s="19" t="s">
        <v>443</v>
      </c>
      <c r="L37" t="s">
        <v>126</v>
      </c>
      <c r="M37" t="s">
        <v>124</v>
      </c>
      <c r="N37" s="4" t="s">
        <v>100</v>
      </c>
      <c r="O37" t="s">
        <v>125</v>
      </c>
      <c r="P37">
        <v>2</v>
      </c>
      <c r="Q37">
        <v>289</v>
      </c>
      <c r="R37">
        <v>27344</v>
      </c>
      <c r="S37" s="11">
        <f t="shared" si="0"/>
        <v>6491380.7122144261</v>
      </c>
      <c r="T37" s="13">
        <f t="shared" si="1"/>
        <v>237.39689556079674</v>
      </c>
      <c r="U37" s="12">
        <f t="shared" si="2"/>
        <v>8.1142258902680321E-3</v>
      </c>
      <c r="V37" s="9">
        <v>19.003771518948838</v>
      </c>
      <c r="W37" s="9">
        <f t="shared" si="3"/>
        <v>101.16460750039307</v>
      </c>
      <c r="X37" s="9">
        <f t="shared" si="4"/>
        <v>0.80931686000314462</v>
      </c>
      <c r="Y37" s="18">
        <f t="shared" si="5"/>
        <v>6.8159497478251466E-2</v>
      </c>
      <c r="Z37" s="13">
        <v>4</v>
      </c>
      <c r="AA37" s="10">
        <f t="shared" si="6"/>
        <v>2.6949937992093385</v>
      </c>
      <c r="AB37" s="13">
        <v>14717035</v>
      </c>
      <c r="AC37" s="12">
        <f t="shared" si="7"/>
        <v>6.7645811901466358E-3</v>
      </c>
      <c r="AD37" t="s">
        <v>631</v>
      </c>
    </row>
    <row r="38" spans="1:30" x14ac:dyDescent="0.25">
      <c r="A38">
        <v>1</v>
      </c>
      <c r="B38" t="s">
        <v>39</v>
      </c>
      <c r="C38" t="s">
        <v>7</v>
      </c>
      <c r="D38">
        <v>42</v>
      </c>
      <c r="E38" s="1" t="s">
        <v>211</v>
      </c>
      <c r="F38" s="19" t="s">
        <v>408</v>
      </c>
      <c r="G38" s="19" t="s">
        <v>409</v>
      </c>
      <c r="H38" s="19" t="s">
        <v>410</v>
      </c>
      <c r="I38" s="19" t="s">
        <v>444</v>
      </c>
      <c r="J38" s="19" t="s">
        <v>445</v>
      </c>
      <c r="K38" s="19" t="s">
        <v>446</v>
      </c>
      <c r="L38" t="s">
        <v>126</v>
      </c>
      <c r="M38" t="s">
        <v>124</v>
      </c>
      <c r="N38" s="4" t="s">
        <v>101</v>
      </c>
      <c r="O38" t="s">
        <v>125</v>
      </c>
      <c r="P38">
        <v>3</v>
      </c>
      <c r="Q38">
        <v>289</v>
      </c>
      <c r="R38">
        <v>27344</v>
      </c>
      <c r="S38" s="11">
        <f t="shared" si="0"/>
        <v>6491380.7122144261</v>
      </c>
      <c r="T38" s="13">
        <f t="shared" si="1"/>
        <v>237.39689556079674</v>
      </c>
      <c r="U38" s="12">
        <f t="shared" si="2"/>
        <v>8.1142258902680321E-3</v>
      </c>
      <c r="V38" s="9">
        <v>14.61907658616704</v>
      </c>
      <c r="W38" s="9">
        <f t="shared" si="3"/>
        <v>77.823138600835989</v>
      </c>
      <c r="X38" s="9">
        <f t="shared" si="4"/>
        <v>0.62258510880668794</v>
      </c>
      <c r="Y38" s="18">
        <f t="shared" si="5"/>
        <v>6.8159497478251466E-2</v>
      </c>
      <c r="Z38" s="13">
        <v>4</v>
      </c>
      <c r="AA38" s="10">
        <f t="shared" si="6"/>
        <v>3.5033024215509747</v>
      </c>
      <c r="AB38" s="13">
        <v>18194038</v>
      </c>
      <c r="AC38" s="12">
        <f t="shared" si="7"/>
        <v>8.362761060744444E-3</v>
      </c>
      <c r="AD38" t="s">
        <v>632</v>
      </c>
    </row>
    <row r="39" spans="1:30" x14ac:dyDescent="0.25">
      <c r="A39">
        <v>1</v>
      </c>
      <c r="B39" t="s">
        <v>40</v>
      </c>
      <c r="C39" t="s">
        <v>7</v>
      </c>
      <c r="D39">
        <v>43</v>
      </c>
      <c r="E39" s="1" t="s">
        <v>212</v>
      </c>
      <c r="F39" s="19" t="s">
        <v>411</v>
      </c>
      <c r="G39" s="19" t="s">
        <v>412</v>
      </c>
      <c r="H39" s="19" t="s">
        <v>413</v>
      </c>
      <c r="I39" s="19" t="s">
        <v>444</v>
      </c>
      <c r="J39" s="19" t="s">
        <v>445</v>
      </c>
      <c r="K39" s="19" t="s">
        <v>446</v>
      </c>
      <c r="L39" t="s">
        <v>126</v>
      </c>
      <c r="M39" t="s">
        <v>124</v>
      </c>
      <c r="N39" s="4" t="s">
        <v>99</v>
      </c>
      <c r="O39" t="s">
        <v>122</v>
      </c>
      <c r="P39">
        <v>1</v>
      </c>
      <c r="Q39">
        <v>289</v>
      </c>
      <c r="R39">
        <v>27344</v>
      </c>
      <c r="S39" s="11">
        <f t="shared" si="0"/>
        <v>6491380.7122144261</v>
      </c>
      <c r="T39" s="13">
        <f t="shared" si="1"/>
        <v>237.39689556079674</v>
      </c>
      <c r="U39" s="12">
        <f t="shared" si="2"/>
        <v>8.1142258902680321E-3</v>
      </c>
      <c r="V39" s="9">
        <v>20.263580509763369</v>
      </c>
      <c r="W39" s="9">
        <f t="shared" si="3"/>
        <v>107.87107005463598</v>
      </c>
      <c r="X39" s="9">
        <f t="shared" si="4"/>
        <v>0.86296856043708781</v>
      </c>
      <c r="Y39" s="18">
        <f t="shared" si="5"/>
        <v>6.8159497478251466E-2</v>
      </c>
      <c r="Z39" s="13">
        <v>4</v>
      </c>
      <c r="AA39" s="10">
        <f t="shared" si="6"/>
        <v>2.5274430834413391</v>
      </c>
      <c r="AB39" s="13">
        <v>18761853</v>
      </c>
      <c r="AC39" s="12">
        <f t="shared" si="7"/>
        <v>8.6237532149713737E-3</v>
      </c>
      <c r="AD39" t="s">
        <v>633</v>
      </c>
    </row>
    <row r="40" spans="1:30" x14ac:dyDescent="0.25">
      <c r="A40">
        <v>1</v>
      </c>
      <c r="B40" t="s">
        <v>41</v>
      </c>
      <c r="C40" t="s">
        <v>7</v>
      </c>
      <c r="D40">
        <v>44</v>
      </c>
      <c r="E40" s="1" t="s">
        <v>213</v>
      </c>
      <c r="F40" s="19" t="s">
        <v>414</v>
      </c>
      <c r="G40" s="19" t="s">
        <v>415</v>
      </c>
      <c r="H40" s="19" t="s">
        <v>416</v>
      </c>
      <c r="I40" s="19" t="s">
        <v>444</v>
      </c>
      <c r="J40" s="19" t="s">
        <v>445</v>
      </c>
      <c r="K40" s="19" t="s">
        <v>446</v>
      </c>
      <c r="L40" t="s">
        <v>126</v>
      </c>
      <c r="M40" t="s">
        <v>124</v>
      </c>
      <c r="N40" s="4" t="s">
        <v>100</v>
      </c>
      <c r="O40" t="s">
        <v>122</v>
      </c>
      <c r="P40">
        <v>2</v>
      </c>
      <c r="Q40">
        <v>289</v>
      </c>
      <c r="R40">
        <v>27344</v>
      </c>
      <c r="S40" s="11">
        <f t="shared" si="0"/>
        <v>6491380.7122144261</v>
      </c>
      <c r="T40" s="13">
        <f t="shared" si="1"/>
        <v>237.39689556079674</v>
      </c>
      <c r="U40" s="12">
        <f t="shared" si="2"/>
        <v>8.1142258902680321E-3</v>
      </c>
      <c r="V40" s="9">
        <v>15.189975059310175</v>
      </c>
      <c r="W40" s="9">
        <f t="shared" si="3"/>
        <v>80.862257435774154</v>
      </c>
      <c r="X40" s="9">
        <f t="shared" si="4"/>
        <v>0.64689805948619328</v>
      </c>
      <c r="Y40" s="18">
        <f t="shared" si="5"/>
        <v>6.8159497478251466E-2</v>
      </c>
      <c r="Z40" s="13">
        <v>4</v>
      </c>
      <c r="AA40" s="10">
        <f t="shared" si="6"/>
        <v>3.3716346607012788</v>
      </c>
      <c r="AB40" s="13">
        <v>15668282</v>
      </c>
      <c r="AC40" s="12">
        <f t="shared" si="7"/>
        <v>7.2018151549624711E-3</v>
      </c>
      <c r="AD40" t="s">
        <v>634</v>
      </c>
    </row>
    <row r="41" spans="1:30" x14ac:dyDescent="0.25">
      <c r="A41">
        <v>1</v>
      </c>
      <c r="B41" t="s">
        <v>42</v>
      </c>
      <c r="C41" t="s">
        <v>7</v>
      </c>
      <c r="D41">
        <v>45</v>
      </c>
      <c r="E41" s="1" t="s">
        <v>214</v>
      </c>
      <c r="F41" s="19" t="s">
        <v>417</v>
      </c>
      <c r="G41" s="19" t="s">
        <v>418</v>
      </c>
      <c r="H41" s="19" t="s">
        <v>419</v>
      </c>
      <c r="I41" s="19" t="s">
        <v>444</v>
      </c>
      <c r="J41" s="19" t="s">
        <v>445</v>
      </c>
      <c r="K41" s="19" t="s">
        <v>446</v>
      </c>
      <c r="L41" t="s">
        <v>126</v>
      </c>
      <c r="M41" t="s">
        <v>124</v>
      </c>
      <c r="N41" s="4" t="s">
        <v>101</v>
      </c>
      <c r="O41" t="s">
        <v>122</v>
      </c>
      <c r="P41">
        <v>3</v>
      </c>
      <c r="Q41">
        <v>289</v>
      </c>
      <c r="R41">
        <v>27344</v>
      </c>
      <c r="S41" s="11">
        <f t="shared" si="0"/>
        <v>6491380.7122144261</v>
      </c>
      <c r="T41" s="13">
        <f t="shared" si="1"/>
        <v>237.39689556079674</v>
      </c>
      <c r="U41" s="12">
        <f t="shared" si="2"/>
        <v>8.1142258902680321E-3</v>
      </c>
      <c r="V41" s="9">
        <v>20.318176288095383</v>
      </c>
      <c r="W41" s="9">
        <f t="shared" si="3"/>
        <v>108.16170502047049</v>
      </c>
      <c r="X41" s="9">
        <f t="shared" si="4"/>
        <v>0.86529364016376398</v>
      </c>
      <c r="Y41" s="18">
        <f t="shared" si="5"/>
        <v>6.8159497478251466E-2</v>
      </c>
      <c r="Z41" s="13">
        <v>4</v>
      </c>
      <c r="AA41" s="10">
        <f t="shared" si="6"/>
        <v>2.52065173955428</v>
      </c>
      <c r="AB41" s="13">
        <v>11829991</v>
      </c>
      <c r="AC41" s="12">
        <f t="shared" si="7"/>
        <v>5.4375718069709002E-3</v>
      </c>
      <c r="AD41" t="s">
        <v>635</v>
      </c>
    </row>
    <row r="42" spans="1:30" x14ac:dyDescent="0.25">
      <c r="A42">
        <v>1</v>
      </c>
      <c r="B42" t="s">
        <v>43</v>
      </c>
      <c r="C42" t="s">
        <v>7</v>
      </c>
      <c r="D42">
        <v>46</v>
      </c>
      <c r="E42" s="1" t="s">
        <v>215</v>
      </c>
      <c r="F42" s="19" t="s">
        <v>420</v>
      </c>
      <c r="G42" s="19" t="s">
        <v>421</v>
      </c>
      <c r="H42" s="19" t="s">
        <v>422</v>
      </c>
      <c r="I42" s="19" t="s">
        <v>444</v>
      </c>
      <c r="J42" s="19" t="s">
        <v>445</v>
      </c>
      <c r="K42" s="19" t="s">
        <v>446</v>
      </c>
      <c r="L42" t="s">
        <v>126</v>
      </c>
      <c r="M42" t="s">
        <v>124</v>
      </c>
      <c r="N42" s="4" t="s">
        <v>99</v>
      </c>
      <c r="O42" t="s">
        <v>123</v>
      </c>
      <c r="P42">
        <v>1</v>
      </c>
      <c r="Q42">
        <v>289</v>
      </c>
      <c r="R42">
        <v>27344</v>
      </c>
      <c r="S42" s="11">
        <f t="shared" si="0"/>
        <v>6491380.7122144261</v>
      </c>
      <c r="T42" s="13">
        <f t="shared" si="1"/>
        <v>237.39689556079674</v>
      </c>
      <c r="U42" s="12">
        <f t="shared" si="2"/>
        <v>8.1142258902680321E-3</v>
      </c>
      <c r="V42" s="9">
        <v>19.426394549546806</v>
      </c>
      <c r="W42" s="9">
        <f t="shared" si="3"/>
        <v>103.41439738912327</v>
      </c>
      <c r="X42" s="9">
        <f t="shared" si="4"/>
        <v>0.82731517911298613</v>
      </c>
      <c r="Y42" s="18">
        <f t="shared" si="5"/>
        <v>6.8159497478251466E-2</v>
      </c>
      <c r="Z42" s="13">
        <v>4</v>
      </c>
      <c r="AA42" s="10">
        <f t="shared" si="6"/>
        <v>2.6363639570139861</v>
      </c>
      <c r="AB42" s="13">
        <v>13909677</v>
      </c>
      <c r="AC42" s="12">
        <f t="shared" si="7"/>
        <v>6.3934847878812061E-3</v>
      </c>
      <c r="AD42" t="s">
        <v>636</v>
      </c>
    </row>
    <row r="43" spans="1:30" x14ac:dyDescent="0.25">
      <c r="A43">
        <v>1</v>
      </c>
      <c r="B43" t="s">
        <v>44</v>
      </c>
      <c r="C43" t="s">
        <v>7</v>
      </c>
      <c r="D43">
        <v>47</v>
      </c>
      <c r="E43" s="1" t="s">
        <v>216</v>
      </c>
      <c r="F43" s="19" t="s">
        <v>423</v>
      </c>
      <c r="G43" s="19" t="s">
        <v>424</v>
      </c>
      <c r="H43" s="19" t="s">
        <v>425</v>
      </c>
      <c r="I43" s="19" t="s">
        <v>444</v>
      </c>
      <c r="J43" s="19" t="s">
        <v>445</v>
      </c>
      <c r="K43" s="19" t="s">
        <v>446</v>
      </c>
      <c r="L43" t="s">
        <v>126</v>
      </c>
      <c r="M43" t="s">
        <v>124</v>
      </c>
      <c r="N43" s="4" t="s">
        <v>100</v>
      </c>
      <c r="O43" t="s">
        <v>123</v>
      </c>
      <c r="P43">
        <v>2</v>
      </c>
      <c r="Q43">
        <v>289</v>
      </c>
      <c r="R43">
        <v>27344</v>
      </c>
      <c r="S43" s="11">
        <f t="shared" si="0"/>
        <v>6491380.7122144261</v>
      </c>
      <c r="T43" s="13">
        <f t="shared" si="1"/>
        <v>237.39689556079674</v>
      </c>
      <c r="U43" s="12">
        <f t="shared" si="2"/>
        <v>8.1142258902680321E-3</v>
      </c>
      <c r="V43" s="9">
        <v>20.391173429040698</v>
      </c>
      <c r="W43" s="9">
        <f t="shared" si="3"/>
        <v>108.55029773244982</v>
      </c>
      <c r="X43" s="9">
        <f t="shared" si="4"/>
        <v>0.86840238185959862</v>
      </c>
      <c r="Y43" s="18">
        <f t="shared" si="5"/>
        <v>6.8159497478251466E-2</v>
      </c>
      <c r="Z43" s="13">
        <v>4</v>
      </c>
      <c r="AA43" s="10">
        <f t="shared" si="6"/>
        <v>2.5116282093024971</v>
      </c>
      <c r="AB43" s="13">
        <v>13951285</v>
      </c>
      <c r="AC43" s="12">
        <f t="shared" si="7"/>
        <v>6.4126096112005508E-3</v>
      </c>
      <c r="AD43" t="s">
        <v>637</v>
      </c>
    </row>
    <row r="44" spans="1:30" x14ac:dyDescent="0.25">
      <c r="A44">
        <v>1</v>
      </c>
      <c r="B44" t="s">
        <v>45</v>
      </c>
      <c r="C44" t="s">
        <v>7</v>
      </c>
      <c r="D44">
        <v>48</v>
      </c>
      <c r="E44" s="1" t="s">
        <v>217</v>
      </c>
      <c r="F44" s="19" t="s">
        <v>432</v>
      </c>
      <c r="G44" s="19" t="s">
        <v>433</v>
      </c>
      <c r="H44" s="19" t="s">
        <v>434</v>
      </c>
      <c r="I44" s="19" t="s">
        <v>444</v>
      </c>
      <c r="J44" s="19" t="s">
        <v>445</v>
      </c>
      <c r="K44" s="19" t="s">
        <v>446</v>
      </c>
      <c r="L44" t="s">
        <v>126</v>
      </c>
      <c r="M44" t="s">
        <v>124</v>
      </c>
      <c r="N44" s="4" t="s">
        <v>101</v>
      </c>
      <c r="O44" t="s">
        <v>123</v>
      </c>
      <c r="P44">
        <v>3</v>
      </c>
      <c r="Q44">
        <v>289</v>
      </c>
      <c r="R44">
        <v>27344</v>
      </c>
      <c r="S44" s="11">
        <f t="shared" si="0"/>
        <v>6491380.7122144261</v>
      </c>
      <c r="T44" s="13">
        <f t="shared" si="1"/>
        <v>237.39689556079674</v>
      </c>
      <c r="U44" s="12">
        <f t="shared" si="2"/>
        <v>8.1142258902680321E-3</v>
      </c>
      <c r="V44" s="9">
        <v>17.826996775959607</v>
      </c>
      <c r="W44" s="9">
        <f t="shared" si="3"/>
        <v>94.900169156026664</v>
      </c>
      <c r="X44" s="9">
        <f t="shared" si="4"/>
        <v>0.75920135324821336</v>
      </c>
      <c r="Y44" s="18">
        <f t="shared" si="5"/>
        <v>6.8159497478251466E-2</v>
      </c>
      <c r="Z44" s="13">
        <v>4</v>
      </c>
      <c r="AA44" s="10">
        <f t="shared" si="6"/>
        <v>2.8728925600201829</v>
      </c>
      <c r="AB44" s="13">
        <v>12281265</v>
      </c>
      <c r="AC44" s="12">
        <f t="shared" si="7"/>
        <v>5.6449967136862978E-3</v>
      </c>
      <c r="AD44" t="s">
        <v>638</v>
      </c>
    </row>
    <row r="45" spans="1:30" x14ac:dyDescent="0.25">
      <c r="A45">
        <v>3</v>
      </c>
      <c r="B45" t="s">
        <v>74</v>
      </c>
      <c r="C45" s="2" t="s">
        <v>7</v>
      </c>
      <c r="D45" s="2">
        <v>49</v>
      </c>
      <c r="E45" s="1" t="s">
        <v>400</v>
      </c>
      <c r="F45" s="19" t="s">
        <v>576</v>
      </c>
      <c r="G45" s="19" t="s">
        <v>577</v>
      </c>
      <c r="H45" s="19" t="s">
        <v>578</v>
      </c>
      <c r="I45" s="19" t="s">
        <v>588</v>
      </c>
      <c r="J45" s="19" t="s">
        <v>589</v>
      </c>
      <c r="K45" s="19" t="s">
        <v>590</v>
      </c>
      <c r="L45" t="s">
        <v>127</v>
      </c>
      <c r="M45" t="s">
        <v>117</v>
      </c>
      <c r="N45" s="4" t="s">
        <v>102</v>
      </c>
      <c r="O45" t="s">
        <v>118</v>
      </c>
      <c r="P45">
        <v>1</v>
      </c>
      <c r="Q45">
        <v>394</v>
      </c>
      <c r="R45">
        <v>295</v>
      </c>
      <c r="S45" s="11">
        <f t="shared" si="0"/>
        <v>70032.084190435038</v>
      </c>
      <c r="T45" s="13">
        <f t="shared" si="1"/>
        <v>237.39689556079674</v>
      </c>
      <c r="U45" s="12">
        <f t="shared" si="2"/>
        <v>8.7540105238043803E-5</v>
      </c>
      <c r="V45" s="9">
        <v>26.873087567228868</v>
      </c>
      <c r="W45" s="9">
        <f t="shared" si="3"/>
        <v>104.93200924337708</v>
      </c>
      <c r="X45" s="9">
        <f t="shared" si="4"/>
        <v>0.8394560739470166</v>
      </c>
      <c r="Y45" s="18">
        <f t="shared" si="5"/>
        <v>7.3533688399956795E-4</v>
      </c>
      <c r="Z45" s="13">
        <v>200</v>
      </c>
      <c r="AA45" s="10">
        <f t="shared" si="6"/>
        <v>1.4015492304050772</v>
      </c>
      <c r="AB45" s="13">
        <v>181411</v>
      </c>
      <c r="AC45" s="12">
        <f t="shared" si="7"/>
        <v>8.3384284829498013E-5</v>
      </c>
      <c r="AD45" t="s">
        <v>639</v>
      </c>
    </row>
    <row r="46" spans="1:30" x14ac:dyDescent="0.25">
      <c r="A46">
        <v>3</v>
      </c>
      <c r="B46" t="s">
        <v>66</v>
      </c>
      <c r="C46" t="s">
        <v>7</v>
      </c>
      <c r="D46">
        <v>5</v>
      </c>
      <c r="E46" s="1" t="s">
        <v>394</v>
      </c>
      <c r="F46" s="19" t="s">
        <v>528</v>
      </c>
      <c r="G46" s="19" t="s">
        <v>529</v>
      </c>
      <c r="H46" s="19" t="s">
        <v>530</v>
      </c>
      <c r="I46" s="19" t="s">
        <v>567</v>
      </c>
      <c r="J46" s="19" t="s">
        <v>568</v>
      </c>
      <c r="K46" s="19" t="s">
        <v>569</v>
      </c>
      <c r="L46" t="s">
        <v>116</v>
      </c>
      <c r="M46" t="s">
        <v>117</v>
      </c>
      <c r="N46" s="4" t="s">
        <v>115</v>
      </c>
      <c r="O46" t="s">
        <v>125</v>
      </c>
      <c r="P46">
        <v>2</v>
      </c>
      <c r="Q46">
        <v>322</v>
      </c>
      <c r="R46">
        <v>334</v>
      </c>
      <c r="S46" s="11">
        <f t="shared" si="0"/>
        <v>79290.563117306112</v>
      </c>
      <c r="T46" s="13">
        <f t="shared" si="1"/>
        <v>237.39689556079674</v>
      </c>
      <c r="U46" s="12">
        <f t="shared" si="2"/>
        <v>9.9113203896632635E-5</v>
      </c>
      <c r="V46" s="9">
        <v>8.5364471829147313</v>
      </c>
      <c r="W46" s="9">
        <f t="shared" si="3"/>
        <v>40.785700826157338</v>
      </c>
      <c r="X46" s="9">
        <f t="shared" si="4"/>
        <v>0.3262856066092587</v>
      </c>
      <c r="Y46" s="18">
        <f t="shared" si="5"/>
        <v>8.3255091273171415E-4</v>
      </c>
      <c r="Z46" s="13">
        <v>200</v>
      </c>
      <c r="AA46" s="10">
        <f t="shared" si="6"/>
        <v>4.0825627407033265</v>
      </c>
      <c r="AB46" s="13">
        <v>199073</v>
      </c>
      <c r="AC46" s="12">
        <f t="shared" si="7"/>
        <v>9.1502498381369694E-5</v>
      </c>
      <c r="AD46" t="s">
        <v>640</v>
      </c>
    </row>
    <row r="47" spans="1:30" x14ac:dyDescent="0.25">
      <c r="A47">
        <v>1</v>
      </c>
      <c r="B47" t="s">
        <v>47</v>
      </c>
      <c r="C47" t="s">
        <v>7</v>
      </c>
      <c r="D47">
        <v>50</v>
      </c>
      <c r="E47" s="1" t="s">
        <v>218</v>
      </c>
      <c r="F47" s="19" t="s">
        <v>408</v>
      </c>
      <c r="G47" s="19" t="s">
        <v>409</v>
      </c>
      <c r="H47" s="19" t="s">
        <v>410</v>
      </c>
      <c r="I47" s="19" t="s">
        <v>447</v>
      </c>
      <c r="J47" s="19" t="s">
        <v>448</v>
      </c>
      <c r="K47" s="19" t="s">
        <v>449</v>
      </c>
      <c r="L47" t="s">
        <v>127</v>
      </c>
      <c r="M47" t="s">
        <v>117</v>
      </c>
      <c r="N47" s="4" t="s">
        <v>103</v>
      </c>
      <c r="O47" t="s">
        <v>118</v>
      </c>
      <c r="P47">
        <v>2</v>
      </c>
      <c r="Q47">
        <v>394</v>
      </c>
      <c r="R47">
        <v>295</v>
      </c>
      <c r="S47" s="11">
        <f t="shared" si="0"/>
        <v>70032.084190435038</v>
      </c>
      <c r="T47" s="13">
        <f t="shared" si="1"/>
        <v>237.39689556079674</v>
      </c>
      <c r="U47" s="12">
        <f t="shared" si="2"/>
        <v>8.7540105238043803E-5</v>
      </c>
      <c r="V47" s="9">
        <v>17.27936614149279</v>
      </c>
      <c r="W47" s="9">
        <f t="shared" si="3"/>
        <v>67.471168065180748</v>
      </c>
      <c r="X47" s="9">
        <f t="shared" si="4"/>
        <v>0.53976934452144598</v>
      </c>
      <c r="Y47" s="18">
        <f t="shared" si="5"/>
        <v>7.3533688399956795E-4</v>
      </c>
      <c r="Z47" s="13">
        <v>200</v>
      </c>
      <c r="AA47" s="10">
        <f t="shared" si="6"/>
        <v>2.1797069921457215</v>
      </c>
      <c r="AB47" s="13">
        <v>319974</v>
      </c>
      <c r="AC47" s="12">
        <f t="shared" si="7"/>
        <v>1.4707378909787058E-4</v>
      </c>
      <c r="AD47" t="s">
        <v>641</v>
      </c>
    </row>
    <row r="48" spans="1:30" x14ac:dyDescent="0.25">
      <c r="A48">
        <v>1</v>
      </c>
      <c r="B48" t="s">
        <v>48</v>
      </c>
      <c r="C48" t="s">
        <v>7</v>
      </c>
      <c r="D48">
        <v>51</v>
      </c>
      <c r="E48" s="1" t="s">
        <v>219</v>
      </c>
      <c r="F48" s="19" t="s">
        <v>411</v>
      </c>
      <c r="G48" s="19" t="s">
        <v>412</v>
      </c>
      <c r="H48" s="19" t="s">
        <v>413</v>
      </c>
      <c r="I48" s="19" t="s">
        <v>447</v>
      </c>
      <c r="J48" s="19" t="s">
        <v>448</v>
      </c>
      <c r="K48" s="19" t="s">
        <v>449</v>
      </c>
      <c r="L48" t="s">
        <v>127</v>
      </c>
      <c r="M48" t="s">
        <v>117</v>
      </c>
      <c r="N48" s="4" t="s">
        <v>104</v>
      </c>
      <c r="O48" t="s">
        <v>118</v>
      </c>
      <c r="P48">
        <v>3</v>
      </c>
      <c r="Q48">
        <v>394</v>
      </c>
      <c r="R48">
        <v>295</v>
      </c>
      <c r="S48" s="11">
        <f t="shared" si="0"/>
        <v>70032.084190435038</v>
      </c>
      <c r="T48" s="13">
        <f t="shared" si="1"/>
        <v>237.39689556079674</v>
      </c>
      <c r="U48" s="12">
        <f t="shared" si="2"/>
        <v>8.7540105238043803E-5</v>
      </c>
      <c r="V48" s="9">
        <v>16.698126406715737</v>
      </c>
      <c r="W48" s="9">
        <f t="shared" si="3"/>
        <v>65.201586906348055</v>
      </c>
      <c r="X48" s="9">
        <f t="shared" si="4"/>
        <v>0.52161269525078446</v>
      </c>
      <c r="Y48" s="18">
        <f t="shared" si="5"/>
        <v>7.3533688399956795E-4</v>
      </c>
      <c r="Z48" s="13">
        <v>200</v>
      </c>
      <c r="AA48" s="10">
        <f t="shared" si="6"/>
        <v>2.2555797148181842</v>
      </c>
      <c r="AB48" s="13">
        <v>259354</v>
      </c>
      <c r="AC48" s="12">
        <f t="shared" si="7"/>
        <v>1.1921023426181228E-4</v>
      </c>
      <c r="AD48" t="s">
        <v>642</v>
      </c>
    </row>
    <row r="49" spans="1:30" x14ac:dyDescent="0.25">
      <c r="A49">
        <v>3</v>
      </c>
      <c r="B49" t="s">
        <v>67</v>
      </c>
      <c r="C49" t="s">
        <v>7</v>
      </c>
      <c r="D49">
        <v>6</v>
      </c>
      <c r="E49" s="1" t="s">
        <v>395</v>
      </c>
      <c r="F49" s="19" t="s">
        <v>531</v>
      </c>
      <c r="G49" s="19" t="s">
        <v>532</v>
      </c>
      <c r="H49" s="19" t="s">
        <v>533</v>
      </c>
      <c r="I49" s="19" t="s">
        <v>567</v>
      </c>
      <c r="J49" s="19" t="s">
        <v>568</v>
      </c>
      <c r="K49" s="19" t="s">
        <v>569</v>
      </c>
      <c r="L49" t="s">
        <v>116</v>
      </c>
      <c r="M49" t="s">
        <v>117</v>
      </c>
      <c r="N49" s="4" t="s">
        <v>92</v>
      </c>
      <c r="O49" t="s">
        <v>125</v>
      </c>
      <c r="P49">
        <v>3</v>
      </c>
      <c r="Q49">
        <v>322</v>
      </c>
      <c r="R49">
        <v>334</v>
      </c>
      <c r="S49" s="11">
        <f t="shared" si="0"/>
        <v>79290.563117306112</v>
      </c>
      <c r="T49" s="13">
        <f t="shared" si="1"/>
        <v>237.39689556079674</v>
      </c>
      <c r="U49" s="12">
        <f t="shared" si="2"/>
        <v>9.9113203896632635E-5</v>
      </c>
      <c r="V49" s="9">
        <v>13.532530938332203</v>
      </c>
      <c r="W49" s="9">
        <f t="shared" si="3"/>
        <v>64.65614399585381</v>
      </c>
      <c r="X49" s="9">
        <f t="shared" si="4"/>
        <v>0.51724915196683052</v>
      </c>
      <c r="Y49" s="18">
        <f t="shared" si="5"/>
        <v>8.3255091273171415E-4</v>
      </c>
      <c r="Z49" s="13">
        <v>200</v>
      </c>
      <c r="AA49" s="10">
        <f t="shared" si="6"/>
        <v>2.575318790384725</v>
      </c>
      <c r="AB49" s="13">
        <v>128665</v>
      </c>
      <c r="AC49" s="12">
        <f t="shared" si="7"/>
        <v>5.9139958478743636E-5</v>
      </c>
      <c r="AD49" t="s">
        <v>643</v>
      </c>
    </row>
    <row r="50" spans="1:30" x14ac:dyDescent="0.25">
      <c r="A50">
        <v>1</v>
      </c>
      <c r="B50" t="s">
        <v>49</v>
      </c>
      <c r="C50" t="s">
        <v>7</v>
      </c>
      <c r="D50">
        <v>61</v>
      </c>
      <c r="E50" s="1" t="s">
        <v>220</v>
      </c>
      <c r="F50" s="19" t="s">
        <v>414</v>
      </c>
      <c r="G50" s="19" t="s">
        <v>415</v>
      </c>
      <c r="H50" s="19" t="s">
        <v>416</v>
      </c>
      <c r="I50" s="19" t="s">
        <v>447</v>
      </c>
      <c r="J50" s="19" t="s">
        <v>448</v>
      </c>
      <c r="K50" s="19" t="s">
        <v>449</v>
      </c>
      <c r="L50" t="s">
        <v>127</v>
      </c>
      <c r="M50" t="s">
        <v>124</v>
      </c>
      <c r="N50" s="4" t="s">
        <v>105</v>
      </c>
      <c r="O50" t="s">
        <v>118</v>
      </c>
      <c r="P50">
        <v>1</v>
      </c>
      <c r="Q50">
        <v>394</v>
      </c>
      <c r="R50">
        <v>28226</v>
      </c>
      <c r="S50" s="11">
        <f t="shared" si="0"/>
        <v>6700764.7740990492</v>
      </c>
      <c r="T50" s="13">
        <f t="shared" si="1"/>
        <v>237.39689556079676</v>
      </c>
      <c r="U50" s="12">
        <f t="shared" si="2"/>
        <v>8.3759559676238118E-3</v>
      </c>
      <c r="V50" s="9">
        <v>18.064693716162783</v>
      </c>
      <c r="W50" s="9">
        <f t="shared" si="3"/>
        <v>70.537656056863653</v>
      </c>
      <c r="X50" s="9">
        <f t="shared" si="4"/>
        <v>0.56430124845490925</v>
      </c>
      <c r="Y50" s="18">
        <f t="shared" si="5"/>
        <v>7.0358030128040011E-2</v>
      </c>
      <c r="Z50" s="13">
        <v>4</v>
      </c>
      <c r="AA50" s="10">
        <f t="shared" si="6"/>
        <v>3.9898138986257869</v>
      </c>
      <c r="AB50" s="13">
        <v>15731596</v>
      </c>
      <c r="AC50" s="12">
        <f t="shared" si="7"/>
        <v>7.2309169878705904E-3</v>
      </c>
      <c r="AD50" t="s">
        <v>644</v>
      </c>
    </row>
    <row r="51" spans="1:30" x14ac:dyDescent="0.25">
      <c r="A51">
        <v>1</v>
      </c>
      <c r="B51" t="s">
        <v>50</v>
      </c>
      <c r="C51" t="s">
        <v>7</v>
      </c>
      <c r="D51">
        <v>62</v>
      </c>
      <c r="E51" s="1" t="s">
        <v>221</v>
      </c>
      <c r="F51" s="19" t="s">
        <v>417</v>
      </c>
      <c r="G51" s="19" t="s">
        <v>418</v>
      </c>
      <c r="H51" s="19" t="s">
        <v>419</v>
      </c>
      <c r="I51" s="19" t="s">
        <v>447</v>
      </c>
      <c r="J51" s="19" t="s">
        <v>448</v>
      </c>
      <c r="K51" s="19" t="s">
        <v>449</v>
      </c>
      <c r="L51" t="s">
        <v>127</v>
      </c>
      <c r="M51" t="s">
        <v>124</v>
      </c>
      <c r="N51" s="4" t="s">
        <v>106</v>
      </c>
      <c r="O51" t="s">
        <v>118</v>
      </c>
      <c r="P51">
        <v>2</v>
      </c>
      <c r="Q51">
        <v>394</v>
      </c>
      <c r="R51">
        <v>28226</v>
      </c>
      <c r="S51" s="11">
        <f t="shared" si="0"/>
        <v>6700764.7740990492</v>
      </c>
      <c r="T51" s="13">
        <f t="shared" si="1"/>
        <v>237.39689556079676</v>
      </c>
      <c r="U51" s="12">
        <f t="shared" si="2"/>
        <v>8.3759559676238118E-3</v>
      </c>
      <c r="V51" s="9">
        <v>19.761116856256461</v>
      </c>
      <c r="W51" s="9">
        <f t="shared" si="3"/>
        <v>77.161721422321207</v>
      </c>
      <c r="X51" s="9">
        <f t="shared" si="4"/>
        <v>0.61729377137856967</v>
      </c>
      <c r="Y51" s="18">
        <f t="shared" si="5"/>
        <v>7.0358030128040011E-2</v>
      </c>
      <c r="Z51" s="13">
        <v>4</v>
      </c>
      <c r="AA51" s="10">
        <f t="shared" si="6"/>
        <v>3.6473022545962519</v>
      </c>
      <c r="AB51" s="13">
        <v>16048081</v>
      </c>
      <c r="AC51" s="12">
        <f t="shared" si="7"/>
        <v>7.3763870827615484E-3</v>
      </c>
      <c r="AD51" t="s">
        <v>645</v>
      </c>
    </row>
    <row r="52" spans="1:30" x14ac:dyDescent="0.25">
      <c r="A52">
        <v>1</v>
      </c>
      <c r="B52" t="s">
        <v>51</v>
      </c>
      <c r="C52" t="s">
        <v>7</v>
      </c>
      <c r="D52">
        <v>63</v>
      </c>
      <c r="E52" s="1" t="s">
        <v>222</v>
      </c>
      <c r="F52" s="19" t="s">
        <v>420</v>
      </c>
      <c r="G52" s="19" t="s">
        <v>421</v>
      </c>
      <c r="H52" s="19" t="s">
        <v>422</v>
      </c>
      <c r="I52" s="19" t="s">
        <v>447</v>
      </c>
      <c r="J52" s="19" t="s">
        <v>448</v>
      </c>
      <c r="K52" s="19" t="s">
        <v>449</v>
      </c>
      <c r="L52" t="s">
        <v>127</v>
      </c>
      <c r="M52" t="s">
        <v>124</v>
      </c>
      <c r="N52" s="4" t="s">
        <v>107</v>
      </c>
      <c r="O52" t="s">
        <v>118</v>
      </c>
      <c r="P52">
        <v>3</v>
      </c>
      <c r="Q52">
        <v>394</v>
      </c>
      <c r="R52">
        <v>28226</v>
      </c>
      <c r="S52" s="11">
        <f t="shared" si="0"/>
        <v>6700764.7740990492</v>
      </c>
      <c r="T52" s="13">
        <f t="shared" si="1"/>
        <v>237.39689556079676</v>
      </c>
      <c r="U52" s="12">
        <f t="shared" si="2"/>
        <v>8.3759559676238118E-3</v>
      </c>
      <c r="V52" s="9">
        <v>26.789981142405257</v>
      </c>
      <c r="W52" s="9">
        <f t="shared" si="3"/>
        <v>104.60750153223451</v>
      </c>
      <c r="X52" s="9">
        <f t="shared" si="4"/>
        <v>0.8368600122578761</v>
      </c>
      <c r="Y52" s="18">
        <f t="shared" si="5"/>
        <v>7.0358030128040011E-2</v>
      </c>
      <c r="Z52" s="13">
        <v>4</v>
      </c>
      <c r="AA52" s="10">
        <f t="shared" si="6"/>
        <v>2.6903627023864778</v>
      </c>
      <c r="AB52" s="13">
        <v>14538361</v>
      </c>
      <c r="AC52" s="12">
        <f t="shared" si="7"/>
        <v>6.6824549480354861E-3</v>
      </c>
      <c r="AD52" t="s">
        <v>646</v>
      </c>
    </row>
    <row r="53" spans="1:30" x14ac:dyDescent="0.25">
      <c r="A53">
        <v>3</v>
      </c>
      <c r="B53" t="s">
        <v>57</v>
      </c>
      <c r="C53" t="s">
        <v>7</v>
      </c>
      <c r="D53">
        <v>7</v>
      </c>
      <c r="E53" s="1" t="s">
        <v>390</v>
      </c>
      <c r="F53" s="19" t="s">
        <v>528</v>
      </c>
      <c r="G53" s="19" t="s">
        <v>529</v>
      </c>
      <c r="H53" s="19" t="s">
        <v>530</v>
      </c>
      <c r="I53" s="19" t="s">
        <v>564</v>
      </c>
      <c r="J53" s="19" t="s">
        <v>565</v>
      </c>
      <c r="K53" s="19" t="s">
        <v>566</v>
      </c>
      <c r="L53" s="3" t="s">
        <v>116</v>
      </c>
      <c r="M53" s="3" t="s">
        <v>117</v>
      </c>
      <c r="N53" s="5" t="s">
        <v>114</v>
      </c>
      <c r="O53" s="3" t="s">
        <v>122</v>
      </c>
      <c r="P53" s="3">
        <v>1</v>
      </c>
      <c r="Q53">
        <v>322</v>
      </c>
      <c r="R53">
        <v>334</v>
      </c>
      <c r="S53" s="11">
        <f t="shared" si="0"/>
        <v>79290.563117306112</v>
      </c>
      <c r="T53" s="13">
        <f t="shared" si="1"/>
        <v>237.39689556079674</v>
      </c>
      <c r="U53" s="12">
        <f t="shared" si="2"/>
        <v>9.9113203896632635E-5</v>
      </c>
      <c r="V53" s="9">
        <v>19.862618140044908</v>
      </c>
      <c r="W53" s="9">
        <f t="shared" si="3"/>
        <v>94.900230004992395</v>
      </c>
      <c r="X53" s="9">
        <f t="shared" si="4"/>
        <v>0.75920184003993918</v>
      </c>
      <c r="Y53" s="18">
        <f t="shared" si="5"/>
        <v>8.3255091273171415E-4</v>
      </c>
      <c r="Z53" s="13">
        <v>200</v>
      </c>
      <c r="AA53" s="10">
        <f t="shared" si="6"/>
        <v>1.7545814434547027</v>
      </c>
      <c r="AB53" s="13">
        <v>131859</v>
      </c>
      <c r="AC53" s="12">
        <f t="shared" si="7"/>
        <v>6.0608058019264421E-5</v>
      </c>
      <c r="AD53" t="s">
        <v>647</v>
      </c>
    </row>
    <row r="54" spans="1:30" x14ac:dyDescent="0.25">
      <c r="A54">
        <v>1</v>
      </c>
      <c r="B54" t="s">
        <v>52</v>
      </c>
      <c r="C54" t="s">
        <v>7</v>
      </c>
      <c r="D54">
        <v>73</v>
      </c>
      <c r="E54" s="1" t="s">
        <v>223</v>
      </c>
      <c r="F54" s="19" t="s">
        <v>423</v>
      </c>
      <c r="G54" s="19" t="s">
        <v>424</v>
      </c>
      <c r="H54" s="19" t="s">
        <v>425</v>
      </c>
      <c r="I54" s="19" t="s">
        <v>447</v>
      </c>
      <c r="J54" s="19" t="s">
        <v>448</v>
      </c>
      <c r="K54" s="19" t="s">
        <v>449</v>
      </c>
      <c r="L54" t="s">
        <v>128</v>
      </c>
      <c r="M54" t="s">
        <v>117</v>
      </c>
      <c r="N54" s="4" t="s">
        <v>108</v>
      </c>
      <c r="O54" t="s">
        <v>118</v>
      </c>
      <c r="P54">
        <v>1</v>
      </c>
      <c r="Q54">
        <v>286</v>
      </c>
      <c r="R54">
        <v>315</v>
      </c>
      <c r="S54" s="11">
        <f t="shared" si="0"/>
        <v>74780.022101650975</v>
      </c>
      <c r="T54" s="13">
        <f t="shared" si="1"/>
        <v>237.39689556079674</v>
      </c>
      <c r="U54" s="12">
        <f t="shared" si="2"/>
        <v>9.3475027627063718E-5</v>
      </c>
      <c r="V54" s="9">
        <v>23.789798649552893</v>
      </c>
      <c r="W54" s="9">
        <f t="shared" si="3"/>
        <v>127.9709448604244</v>
      </c>
      <c r="X54" s="9">
        <f t="shared" si="4"/>
        <v>1.0237675588833952</v>
      </c>
      <c r="Y54" s="18">
        <f t="shared" si="5"/>
        <v>7.8519023206733514E-4</v>
      </c>
      <c r="Z54" s="13">
        <v>200</v>
      </c>
      <c r="AA54" s="10">
        <f t="shared" si="6"/>
        <v>1.2271382897480798</v>
      </c>
      <c r="AB54" s="13">
        <v>168719</v>
      </c>
      <c r="AC54" s="12">
        <f t="shared" si="7"/>
        <v>7.7550496674116102E-5</v>
      </c>
      <c r="AD54" t="s">
        <v>648</v>
      </c>
    </row>
    <row r="55" spans="1:30" x14ac:dyDescent="0.25">
      <c r="A55">
        <v>1</v>
      </c>
      <c r="B55" t="s">
        <v>53</v>
      </c>
      <c r="C55" t="s">
        <v>7</v>
      </c>
      <c r="D55">
        <v>74</v>
      </c>
      <c r="E55" s="1" t="s">
        <v>224</v>
      </c>
      <c r="F55" s="19" t="s">
        <v>432</v>
      </c>
      <c r="G55" s="19" t="s">
        <v>433</v>
      </c>
      <c r="H55" s="19" t="s">
        <v>434</v>
      </c>
      <c r="I55" s="19" t="s">
        <v>447</v>
      </c>
      <c r="J55" s="19" t="s">
        <v>448</v>
      </c>
      <c r="K55" s="19" t="s">
        <v>449</v>
      </c>
      <c r="L55" t="s">
        <v>128</v>
      </c>
      <c r="M55" t="s">
        <v>117</v>
      </c>
      <c r="N55" s="4" t="s">
        <v>109</v>
      </c>
      <c r="O55" t="s">
        <v>118</v>
      </c>
      <c r="P55">
        <v>2</v>
      </c>
      <c r="Q55">
        <v>286</v>
      </c>
      <c r="R55">
        <v>315</v>
      </c>
      <c r="S55" s="11">
        <f t="shared" si="0"/>
        <v>74780.022101650975</v>
      </c>
      <c r="T55" s="13">
        <f t="shared" si="1"/>
        <v>237.39689556079674</v>
      </c>
      <c r="U55" s="12">
        <f t="shared" si="2"/>
        <v>9.3475027627063718E-5</v>
      </c>
      <c r="V55" s="9">
        <v>30.858659285844638</v>
      </c>
      <c r="W55" s="9">
        <f t="shared" si="3"/>
        <v>165.99601552363978</v>
      </c>
      <c r="X55" s="9">
        <f t="shared" si="4"/>
        <v>1.3279681241891184</v>
      </c>
      <c r="Y55" s="18">
        <f t="shared" si="5"/>
        <v>7.8519023206733514E-4</v>
      </c>
      <c r="Z55" s="13">
        <v>200</v>
      </c>
      <c r="AA55" s="10">
        <f t="shared" si="6"/>
        <v>0.94603503534759825</v>
      </c>
      <c r="AB55" s="13">
        <v>168014</v>
      </c>
      <c r="AC55" s="12">
        <f t="shared" si="7"/>
        <v>7.722644840358787E-5</v>
      </c>
      <c r="AD55" t="s">
        <v>649</v>
      </c>
    </row>
    <row r="56" spans="1:30" x14ac:dyDescent="0.25">
      <c r="A56">
        <v>1</v>
      </c>
      <c r="B56" t="s">
        <v>54</v>
      </c>
      <c r="C56" t="s">
        <v>7</v>
      </c>
      <c r="D56">
        <v>75</v>
      </c>
      <c r="E56" s="1" t="s">
        <v>225</v>
      </c>
      <c r="F56" s="19" t="s">
        <v>429</v>
      </c>
      <c r="G56" s="19" t="s">
        <v>430</v>
      </c>
      <c r="H56" s="19" t="s">
        <v>431</v>
      </c>
      <c r="I56" s="19" t="s">
        <v>447</v>
      </c>
      <c r="J56" s="19" t="s">
        <v>448</v>
      </c>
      <c r="K56" s="19" t="s">
        <v>449</v>
      </c>
      <c r="L56" t="s">
        <v>128</v>
      </c>
      <c r="M56" t="s">
        <v>117</v>
      </c>
      <c r="N56" s="4" t="s">
        <v>110</v>
      </c>
      <c r="O56" t="s">
        <v>118</v>
      </c>
      <c r="P56">
        <v>3</v>
      </c>
      <c r="Q56">
        <v>286</v>
      </c>
      <c r="R56">
        <v>315</v>
      </c>
      <c r="S56" s="11">
        <f t="shared" si="0"/>
        <v>74780.022101650975</v>
      </c>
      <c r="T56" s="13">
        <f t="shared" si="1"/>
        <v>237.39689556079674</v>
      </c>
      <c r="U56" s="12">
        <f t="shared" si="2"/>
        <v>9.3475027627063718E-5</v>
      </c>
      <c r="V56" s="9">
        <v>14.819514569012712</v>
      </c>
      <c r="W56" s="9">
        <f t="shared" si="3"/>
        <v>79.717668472365318</v>
      </c>
      <c r="X56" s="9">
        <f t="shared" si="4"/>
        <v>0.63774134777892255</v>
      </c>
      <c r="Y56" s="18">
        <f t="shared" si="5"/>
        <v>7.8519023206733514E-4</v>
      </c>
      <c r="Z56" s="13">
        <v>200</v>
      </c>
      <c r="AA56" s="10">
        <f t="shared" si="6"/>
        <v>1.9699277390169203</v>
      </c>
      <c r="AB56" s="13">
        <v>177673</v>
      </c>
      <c r="AC56" s="12">
        <f t="shared" si="7"/>
        <v>8.1666139531293028E-5</v>
      </c>
      <c r="AD56" t="s">
        <v>650</v>
      </c>
    </row>
    <row r="57" spans="1:30" x14ac:dyDescent="0.25">
      <c r="A57">
        <v>3</v>
      </c>
      <c r="B57" t="s">
        <v>68</v>
      </c>
      <c r="C57" t="s">
        <v>7</v>
      </c>
      <c r="D57">
        <v>8</v>
      </c>
      <c r="E57" s="1" t="s">
        <v>396</v>
      </c>
      <c r="F57" s="19" t="s">
        <v>534</v>
      </c>
      <c r="G57" s="19" t="s">
        <v>535</v>
      </c>
      <c r="H57" s="19" t="s">
        <v>536</v>
      </c>
      <c r="I57" s="19" t="s">
        <v>567</v>
      </c>
      <c r="J57" s="19" t="s">
        <v>568</v>
      </c>
      <c r="K57" s="19" t="s">
        <v>569</v>
      </c>
      <c r="L57" t="s">
        <v>116</v>
      </c>
      <c r="M57" t="s">
        <v>117</v>
      </c>
      <c r="N57" s="4" t="s">
        <v>115</v>
      </c>
      <c r="O57" t="s">
        <v>122</v>
      </c>
      <c r="P57">
        <v>2</v>
      </c>
      <c r="Q57">
        <v>322</v>
      </c>
      <c r="R57">
        <v>334</v>
      </c>
      <c r="S57" s="11">
        <f t="shared" si="0"/>
        <v>79290.563117306112</v>
      </c>
      <c r="T57" s="13">
        <f t="shared" si="1"/>
        <v>237.39689556079674</v>
      </c>
      <c r="U57" s="12">
        <f t="shared" si="2"/>
        <v>9.9113203896632635E-5</v>
      </c>
      <c r="V57" s="9">
        <v>16.118296694689572</v>
      </c>
      <c r="W57" s="9">
        <f t="shared" si="3"/>
        <v>77.010495435688341</v>
      </c>
      <c r="X57" s="9">
        <f t="shared" si="4"/>
        <v>0.61608396348550676</v>
      </c>
      <c r="Y57" s="18">
        <f t="shared" si="5"/>
        <v>8.3255091273171415E-4</v>
      </c>
      <c r="Z57" s="13">
        <v>200</v>
      </c>
      <c r="AA57" s="10">
        <f t="shared" si="6"/>
        <v>2.1621751892947616</v>
      </c>
      <c r="AB57" s="13">
        <v>128903</v>
      </c>
      <c r="AC57" s="12">
        <f t="shared" si="7"/>
        <v>5.9249353497730472E-5</v>
      </c>
      <c r="AD57" t="s">
        <v>651</v>
      </c>
    </row>
    <row r="58" spans="1:30" x14ac:dyDescent="0.25">
      <c r="A58">
        <v>1</v>
      </c>
      <c r="B58" t="s">
        <v>55</v>
      </c>
      <c r="C58" t="s">
        <v>7</v>
      </c>
      <c r="D58">
        <v>85</v>
      </c>
      <c r="E58" s="1" t="s">
        <v>226</v>
      </c>
      <c r="F58" s="19" t="s">
        <v>408</v>
      </c>
      <c r="G58" s="19" t="s">
        <v>409</v>
      </c>
      <c r="H58" s="19" t="s">
        <v>410</v>
      </c>
      <c r="I58" s="19" t="s">
        <v>450</v>
      </c>
      <c r="J58" s="19" t="s">
        <v>451</v>
      </c>
      <c r="K58" s="19" t="s">
        <v>452</v>
      </c>
      <c r="L58" t="s">
        <v>128</v>
      </c>
      <c r="M58" t="s">
        <v>124</v>
      </c>
      <c r="N58" s="4" t="s">
        <v>111</v>
      </c>
      <c r="O58" t="s">
        <v>118</v>
      </c>
      <c r="P58">
        <v>1</v>
      </c>
      <c r="Q58">
        <v>286</v>
      </c>
      <c r="R58">
        <v>27563</v>
      </c>
      <c r="S58" s="11">
        <f t="shared" si="0"/>
        <v>6543370.6323422408</v>
      </c>
      <c r="T58" s="13">
        <f t="shared" si="1"/>
        <v>237.39689556079674</v>
      </c>
      <c r="U58" s="12">
        <f t="shared" si="2"/>
        <v>8.179213290427801E-3</v>
      </c>
      <c r="V58" s="9">
        <v>28.114575095808746</v>
      </c>
      <c r="W58" s="9">
        <f t="shared" si="3"/>
        <v>151.23493865416216</v>
      </c>
      <c r="X58" s="9">
        <f t="shared" si="4"/>
        <v>1.2098795092332972</v>
      </c>
      <c r="Y58" s="18">
        <f t="shared" si="5"/>
        <v>6.8705391639593535E-2</v>
      </c>
      <c r="Z58" s="13">
        <v>4</v>
      </c>
      <c r="AA58" s="10">
        <f t="shared" si="6"/>
        <v>1.817183046483887</v>
      </c>
      <c r="AB58" s="13">
        <v>25582285</v>
      </c>
      <c r="AC58" s="12">
        <f t="shared" si="7"/>
        <v>1.175871661051091E-2</v>
      </c>
      <c r="AD58" t="s">
        <v>652</v>
      </c>
    </row>
    <row r="59" spans="1:30" x14ac:dyDescent="0.25">
      <c r="A59">
        <v>1</v>
      </c>
      <c r="B59" t="s">
        <v>56</v>
      </c>
      <c r="C59" t="s">
        <v>7</v>
      </c>
      <c r="D59">
        <v>86</v>
      </c>
      <c r="E59" s="1" t="s">
        <v>227</v>
      </c>
      <c r="F59" s="19" t="s">
        <v>411</v>
      </c>
      <c r="G59" s="19" t="s">
        <v>412</v>
      </c>
      <c r="H59" s="19" t="s">
        <v>413</v>
      </c>
      <c r="I59" s="19" t="s">
        <v>450</v>
      </c>
      <c r="J59" s="19" t="s">
        <v>451</v>
      </c>
      <c r="K59" s="19" t="s">
        <v>452</v>
      </c>
      <c r="L59" t="s">
        <v>128</v>
      </c>
      <c r="M59" t="s">
        <v>124</v>
      </c>
      <c r="N59" s="4" t="s">
        <v>112</v>
      </c>
      <c r="O59" t="s">
        <v>118</v>
      </c>
      <c r="P59">
        <v>2</v>
      </c>
      <c r="Q59">
        <v>286</v>
      </c>
      <c r="R59">
        <v>27563</v>
      </c>
      <c r="S59" s="11">
        <f t="shared" si="0"/>
        <v>6543370.6323422408</v>
      </c>
      <c r="T59" s="13">
        <f t="shared" si="1"/>
        <v>237.39689556079674</v>
      </c>
      <c r="U59" s="12">
        <f t="shared" si="2"/>
        <v>8.179213290427801E-3</v>
      </c>
      <c r="V59" s="9">
        <v>27.85482693594501</v>
      </c>
      <c r="W59" s="9">
        <f t="shared" si="3"/>
        <v>149.83769196312539</v>
      </c>
      <c r="X59" s="9">
        <f t="shared" si="4"/>
        <v>1.1987015357050033</v>
      </c>
      <c r="Y59" s="18">
        <f t="shared" si="5"/>
        <v>6.8705391639593535E-2</v>
      </c>
      <c r="Z59" s="13">
        <v>4</v>
      </c>
      <c r="AA59" s="10">
        <f t="shared" si="6"/>
        <v>1.8341284022581372</v>
      </c>
      <c r="AB59" s="13">
        <v>14933957</v>
      </c>
      <c r="AC59" s="12">
        <f t="shared" si="7"/>
        <v>6.8642878553090807E-3</v>
      </c>
      <c r="AD59" t="s">
        <v>653</v>
      </c>
    </row>
    <row r="60" spans="1:30" x14ac:dyDescent="0.25">
      <c r="A60">
        <v>1</v>
      </c>
      <c r="B60" t="s">
        <v>57</v>
      </c>
      <c r="C60" t="s">
        <v>7</v>
      </c>
      <c r="D60">
        <v>87</v>
      </c>
      <c r="E60" s="1" t="s">
        <v>228</v>
      </c>
      <c r="F60" s="19" t="s">
        <v>414</v>
      </c>
      <c r="G60" s="19" t="s">
        <v>415</v>
      </c>
      <c r="H60" s="19" t="s">
        <v>416</v>
      </c>
      <c r="I60" s="19" t="s">
        <v>450</v>
      </c>
      <c r="J60" s="19" t="s">
        <v>451</v>
      </c>
      <c r="K60" s="19" t="s">
        <v>452</v>
      </c>
      <c r="L60" t="s">
        <v>128</v>
      </c>
      <c r="M60" t="s">
        <v>124</v>
      </c>
      <c r="N60" s="4" t="s">
        <v>113</v>
      </c>
      <c r="O60" t="s">
        <v>118</v>
      </c>
      <c r="P60">
        <v>3</v>
      </c>
      <c r="Q60">
        <v>286</v>
      </c>
      <c r="R60">
        <v>27563</v>
      </c>
      <c r="S60" s="11">
        <f t="shared" si="0"/>
        <v>6543370.6323422408</v>
      </c>
      <c r="T60" s="13">
        <f t="shared" si="1"/>
        <v>237.39689556079674</v>
      </c>
      <c r="U60" s="12">
        <f t="shared" si="2"/>
        <v>8.179213290427801E-3</v>
      </c>
      <c r="V60" s="9">
        <v>24.037836851389986</v>
      </c>
      <c r="W60" s="9">
        <f t="shared" si="3"/>
        <v>129.3052009219472</v>
      </c>
      <c r="X60" s="9">
        <f t="shared" si="4"/>
        <v>1.0344416073755776</v>
      </c>
      <c r="Y60" s="18">
        <f t="shared" si="5"/>
        <v>6.8705391639593535E-2</v>
      </c>
      <c r="Z60" s="13">
        <v>4</v>
      </c>
      <c r="AA60" s="10">
        <f t="shared" si="6"/>
        <v>2.1253713276720041</v>
      </c>
      <c r="AB60" s="13">
        <v>15393134</v>
      </c>
      <c r="AC60" s="12">
        <f t="shared" si="7"/>
        <v>7.0753453201549523E-3</v>
      </c>
      <c r="AD60" t="s">
        <v>654</v>
      </c>
    </row>
    <row r="61" spans="1:30" x14ac:dyDescent="0.25">
      <c r="A61">
        <v>1</v>
      </c>
      <c r="B61" t="s">
        <v>8</v>
      </c>
      <c r="C61" t="s">
        <v>7</v>
      </c>
      <c r="D61">
        <v>9</v>
      </c>
      <c r="E61" s="1" t="s">
        <v>182</v>
      </c>
      <c r="F61" s="19" t="s">
        <v>411</v>
      </c>
      <c r="G61" s="19" t="s">
        <v>412</v>
      </c>
      <c r="H61" s="19" t="s">
        <v>413</v>
      </c>
      <c r="I61" s="19" t="s">
        <v>426</v>
      </c>
      <c r="J61" s="19" t="s">
        <v>427</v>
      </c>
      <c r="K61" s="19" t="s">
        <v>428</v>
      </c>
      <c r="L61" t="s">
        <v>116</v>
      </c>
      <c r="M61" t="s">
        <v>117</v>
      </c>
      <c r="N61" s="4" t="s">
        <v>92</v>
      </c>
      <c r="O61" t="s">
        <v>122</v>
      </c>
      <c r="P61">
        <v>3</v>
      </c>
      <c r="Q61">
        <v>322</v>
      </c>
      <c r="R61">
        <v>334</v>
      </c>
      <c r="S61" s="11">
        <f t="shared" si="0"/>
        <v>79290.563117306112</v>
      </c>
      <c r="T61" s="13">
        <f t="shared" si="1"/>
        <v>237.39689556079674</v>
      </c>
      <c r="U61" s="12">
        <f t="shared" si="2"/>
        <v>9.9113203896632635E-5</v>
      </c>
      <c r="V61" s="9">
        <v>5.7278727416509509</v>
      </c>
      <c r="W61" s="9">
        <f t="shared" si="3"/>
        <v>27.366807174634264</v>
      </c>
      <c r="X61" s="9">
        <f t="shared" si="4"/>
        <v>0.21893445739707412</v>
      </c>
      <c r="Y61" s="18">
        <f t="shared" si="5"/>
        <v>8.3255091273171415E-4</v>
      </c>
      <c r="Z61" s="13">
        <v>200</v>
      </c>
      <c r="AA61" s="10">
        <f t="shared" si="6"/>
        <v>6.0843846884951098</v>
      </c>
      <c r="AB61" s="13">
        <v>283268</v>
      </c>
      <c r="AC61" s="12">
        <f t="shared" si="7"/>
        <v>1.302021354553045E-4</v>
      </c>
      <c r="AD61" t="s">
        <v>655</v>
      </c>
    </row>
    <row r="62" spans="1:30" x14ac:dyDescent="0.25">
      <c r="A62">
        <v>3</v>
      </c>
      <c r="B62" t="s">
        <v>11</v>
      </c>
      <c r="C62" t="s">
        <v>7</v>
      </c>
      <c r="D62" s="4" t="s">
        <v>96</v>
      </c>
      <c r="E62" s="1" t="s">
        <v>347</v>
      </c>
      <c r="F62" s="19" t="s">
        <v>534</v>
      </c>
      <c r="G62" s="19" t="s">
        <v>535</v>
      </c>
      <c r="H62" s="19" t="s">
        <v>536</v>
      </c>
      <c r="I62" s="19" t="s">
        <v>546</v>
      </c>
      <c r="J62" s="19" t="s">
        <v>547</v>
      </c>
      <c r="K62" s="19" t="s">
        <v>548</v>
      </c>
      <c r="L62" t="s">
        <v>126</v>
      </c>
      <c r="M62" t="s">
        <v>117</v>
      </c>
      <c r="N62" s="4" t="s">
        <v>96</v>
      </c>
      <c r="O62" t="s">
        <v>130</v>
      </c>
      <c r="P62">
        <v>1</v>
      </c>
      <c r="Q62">
        <v>289</v>
      </c>
      <c r="R62">
        <v>346</v>
      </c>
      <c r="S62" s="11">
        <f t="shared" si="0"/>
        <v>82139.32586403568</v>
      </c>
      <c r="T62" s="13">
        <f t="shared" si="1"/>
        <v>237.39689556079676</v>
      </c>
      <c r="U62" s="12">
        <f t="shared" si="2"/>
        <v>1.0267415733004459E-4</v>
      </c>
      <c r="V62" s="9">
        <v>13.142995143856719</v>
      </c>
      <c r="W62" s="9">
        <f t="shared" si="3"/>
        <v>69.965372072700134</v>
      </c>
      <c r="X62" s="9">
        <f t="shared" si="4"/>
        <v>0.55972297658160108</v>
      </c>
      <c r="Y62" s="18">
        <f t="shared" si="5"/>
        <v>8.6246292157237455E-4</v>
      </c>
      <c r="Z62" s="13">
        <v>200</v>
      </c>
      <c r="AA62" s="10">
        <f t="shared" si="6"/>
        <v>2.4653993712095184</v>
      </c>
      <c r="AB62" s="13">
        <v>328184</v>
      </c>
      <c r="AC62" s="12">
        <f t="shared" si="7"/>
        <v>1.5084745760997941E-4</v>
      </c>
      <c r="AD62" t="s">
        <v>656</v>
      </c>
    </row>
    <row r="63" spans="1:30" x14ac:dyDescent="0.25">
      <c r="A63">
        <v>3</v>
      </c>
      <c r="B63" t="s">
        <v>12</v>
      </c>
      <c r="C63" t="s">
        <v>7</v>
      </c>
      <c r="D63" s="4" t="s">
        <v>97</v>
      </c>
      <c r="E63" s="1" t="s">
        <v>348</v>
      </c>
      <c r="F63" s="19" t="s">
        <v>537</v>
      </c>
      <c r="G63" s="19" t="s">
        <v>538</v>
      </c>
      <c r="H63" s="19" t="s">
        <v>539</v>
      </c>
      <c r="I63" s="19" t="s">
        <v>546</v>
      </c>
      <c r="J63" s="19" t="s">
        <v>547</v>
      </c>
      <c r="K63" s="19" t="s">
        <v>548</v>
      </c>
      <c r="L63" t="s">
        <v>126</v>
      </c>
      <c r="M63" t="s">
        <v>117</v>
      </c>
      <c r="N63" s="4" t="s">
        <v>97</v>
      </c>
      <c r="O63" t="s">
        <v>130</v>
      </c>
      <c r="P63">
        <v>2</v>
      </c>
      <c r="Q63">
        <v>289</v>
      </c>
      <c r="R63">
        <v>346</v>
      </c>
      <c r="S63" s="11">
        <f t="shared" si="0"/>
        <v>82139.32586403568</v>
      </c>
      <c r="T63" s="13">
        <f t="shared" si="1"/>
        <v>237.39689556079676</v>
      </c>
      <c r="U63" s="12">
        <f t="shared" si="2"/>
        <v>1.0267415733004459E-4</v>
      </c>
      <c r="V63" s="9">
        <v>19.632081875620074</v>
      </c>
      <c r="W63" s="9">
        <f t="shared" si="3"/>
        <v>104.50935254522264</v>
      </c>
      <c r="X63" s="9">
        <f t="shared" si="4"/>
        <v>0.83607482036178116</v>
      </c>
      <c r="Y63" s="18">
        <f t="shared" si="5"/>
        <v>8.6246292157237455E-4</v>
      </c>
      <c r="Z63" s="13">
        <v>200</v>
      </c>
      <c r="AA63" s="10">
        <f t="shared" si="6"/>
        <v>1.6504990234231427</v>
      </c>
      <c r="AB63" s="13">
        <v>291637</v>
      </c>
      <c r="AC63" s="12">
        <f t="shared" si="7"/>
        <v>1.3404888719438353E-4</v>
      </c>
      <c r="AD63" t="s">
        <v>657</v>
      </c>
    </row>
    <row r="64" spans="1:30" x14ac:dyDescent="0.25">
      <c r="A64">
        <v>3</v>
      </c>
      <c r="B64" t="s">
        <v>13</v>
      </c>
      <c r="C64" t="s">
        <v>7</v>
      </c>
      <c r="D64" s="4" t="s">
        <v>98</v>
      </c>
      <c r="E64" s="1" t="s">
        <v>349</v>
      </c>
      <c r="F64" s="19" t="s">
        <v>540</v>
      </c>
      <c r="G64" s="19" t="s">
        <v>541</v>
      </c>
      <c r="H64" s="19" t="s">
        <v>542</v>
      </c>
      <c r="I64" s="19" t="s">
        <v>546</v>
      </c>
      <c r="J64" s="19" t="s">
        <v>547</v>
      </c>
      <c r="K64" s="19" t="s">
        <v>548</v>
      </c>
      <c r="L64" t="s">
        <v>126</v>
      </c>
      <c r="M64" t="s">
        <v>117</v>
      </c>
      <c r="N64" s="4" t="s">
        <v>98</v>
      </c>
      <c r="O64" t="s">
        <v>130</v>
      </c>
      <c r="P64">
        <v>3</v>
      </c>
      <c r="Q64">
        <v>289</v>
      </c>
      <c r="R64">
        <v>346</v>
      </c>
      <c r="S64" s="11">
        <f t="shared" si="0"/>
        <v>82139.32586403568</v>
      </c>
      <c r="T64" s="13">
        <f t="shared" si="1"/>
        <v>237.39689556079676</v>
      </c>
      <c r="U64" s="12">
        <f t="shared" si="2"/>
        <v>1.0267415733004459E-4</v>
      </c>
      <c r="V64" s="9">
        <v>23.123631490087551</v>
      </c>
      <c r="W64" s="9">
        <f t="shared" si="3"/>
        <v>123.09625493791616</v>
      </c>
      <c r="X64" s="9">
        <f t="shared" si="4"/>
        <v>0.98477003950332931</v>
      </c>
      <c r="Y64" s="18">
        <f t="shared" si="5"/>
        <v>8.6246292157237455E-4</v>
      </c>
      <c r="Z64" s="13">
        <v>200</v>
      </c>
      <c r="AA64" s="10">
        <f t="shared" si="6"/>
        <v>1.4012821462478438</v>
      </c>
      <c r="AB64" s="13">
        <v>251819</v>
      </c>
      <c r="AC64" s="12">
        <f t="shared" si="7"/>
        <v>1.1574682473212408E-4</v>
      </c>
      <c r="AD64" t="s">
        <v>658</v>
      </c>
    </row>
    <row r="65" spans="1:30" x14ac:dyDescent="0.25">
      <c r="A65">
        <v>3</v>
      </c>
      <c r="B65" t="s">
        <v>14</v>
      </c>
      <c r="C65" t="s">
        <v>7</v>
      </c>
      <c r="D65" s="4" t="s">
        <v>99</v>
      </c>
      <c r="E65" s="1" t="s">
        <v>350</v>
      </c>
      <c r="F65" s="19" t="s">
        <v>543</v>
      </c>
      <c r="G65" s="19" t="s">
        <v>544</v>
      </c>
      <c r="H65" s="19" t="s">
        <v>545</v>
      </c>
      <c r="I65" s="19" t="s">
        <v>546</v>
      </c>
      <c r="J65" s="19" t="s">
        <v>547</v>
      </c>
      <c r="K65" s="19" t="s">
        <v>548</v>
      </c>
      <c r="L65" t="s">
        <v>126</v>
      </c>
      <c r="M65" t="s">
        <v>124</v>
      </c>
      <c r="N65" s="4" t="s">
        <v>99</v>
      </c>
      <c r="O65" t="s">
        <v>130</v>
      </c>
      <c r="P65">
        <v>1</v>
      </c>
      <c r="Q65">
        <v>289</v>
      </c>
      <c r="R65">
        <v>27344</v>
      </c>
      <c r="S65" s="11">
        <f t="shared" si="0"/>
        <v>6491380.7122144261</v>
      </c>
      <c r="T65" s="13">
        <f t="shared" si="1"/>
        <v>237.39689556079674</v>
      </c>
      <c r="U65" s="12">
        <f t="shared" si="2"/>
        <v>8.1142258902680321E-3</v>
      </c>
      <c r="V65" s="9">
        <v>20.114563208187565</v>
      </c>
      <c r="W65" s="9">
        <f t="shared" si="3"/>
        <v>107.07779189878927</v>
      </c>
      <c r="X65" s="9">
        <f t="shared" si="4"/>
        <v>0.85662233519031417</v>
      </c>
      <c r="Y65" s="18">
        <f t="shared" si="5"/>
        <v>6.8159497478251466E-2</v>
      </c>
      <c r="Z65" s="13">
        <v>4</v>
      </c>
      <c r="AA65" s="10">
        <f t="shared" si="6"/>
        <v>2.546167464591587</v>
      </c>
      <c r="AB65" s="13">
        <v>13554111</v>
      </c>
      <c r="AC65" s="12">
        <f t="shared" si="7"/>
        <v>6.2300513873724973E-3</v>
      </c>
      <c r="AD65" t="s">
        <v>659</v>
      </c>
    </row>
    <row r="66" spans="1:30" x14ac:dyDescent="0.25">
      <c r="A66">
        <v>3</v>
      </c>
      <c r="B66" t="s">
        <v>15</v>
      </c>
      <c r="C66" t="s">
        <v>7</v>
      </c>
      <c r="D66" s="4" t="s">
        <v>100</v>
      </c>
      <c r="E66" s="1" t="s">
        <v>351</v>
      </c>
      <c r="F66" s="19" t="s">
        <v>522</v>
      </c>
      <c r="G66" s="19" t="s">
        <v>523</v>
      </c>
      <c r="H66" s="19" t="s">
        <v>524</v>
      </c>
      <c r="I66" s="19" t="s">
        <v>549</v>
      </c>
      <c r="J66" s="19" t="s">
        <v>550</v>
      </c>
      <c r="K66" s="19" t="s">
        <v>551</v>
      </c>
      <c r="L66" t="s">
        <v>126</v>
      </c>
      <c r="M66" t="s">
        <v>124</v>
      </c>
      <c r="N66" s="4" t="s">
        <v>100</v>
      </c>
      <c r="O66" t="s">
        <v>130</v>
      </c>
      <c r="P66">
        <v>2</v>
      </c>
      <c r="Q66">
        <v>289</v>
      </c>
      <c r="R66">
        <v>27344</v>
      </c>
      <c r="S66" s="11">
        <f t="shared" ref="S66:S129" si="8">$AG$1*R66/$R$226</f>
        <v>6491380.7122144261</v>
      </c>
      <c r="T66" s="13">
        <f t="shared" ref="T66:T129" si="9">S66/R66</f>
        <v>237.39689556079674</v>
      </c>
      <c r="U66" s="12">
        <f t="shared" ref="U66:U129" si="10">S66/800000000</f>
        <v>8.1142258902680321E-3</v>
      </c>
      <c r="V66" s="9">
        <v>11.884575218004283</v>
      </c>
      <c r="W66" s="9">
        <f t="shared" ref="W66:W129" si="11">1000000*(V66/(Q66*650))</f>
        <v>63.2663040617742</v>
      </c>
      <c r="X66" s="9">
        <f t="shared" ref="X66:X129" si="12">8*W66/1000</f>
        <v>0.50613043249419365</v>
      </c>
      <c r="Y66" s="18">
        <f t="shared" ref="Y66:Y129" si="13">$AG$2*$AG$3*U66/1000</f>
        <v>6.8159497478251466E-2</v>
      </c>
      <c r="Z66" s="13">
        <v>4</v>
      </c>
      <c r="AA66" s="10">
        <f t="shared" ref="AA66:AA129" si="14">Y66/(W66/(1000*Z66))</f>
        <v>4.3093712198961054</v>
      </c>
      <c r="AB66" s="13">
        <v>13927518</v>
      </c>
      <c r="AC66" s="12">
        <f t="shared" si="7"/>
        <v>6.4016852775187864E-3</v>
      </c>
      <c r="AD66" t="s">
        <v>661</v>
      </c>
    </row>
    <row r="67" spans="1:30" x14ac:dyDescent="0.25">
      <c r="A67">
        <v>3</v>
      </c>
      <c r="B67" t="s">
        <v>75</v>
      </c>
      <c r="C67" s="2" t="s">
        <v>7</v>
      </c>
      <c r="D67" s="6" t="s">
        <v>115</v>
      </c>
      <c r="E67" s="1" t="s">
        <v>401</v>
      </c>
      <c r="F67" s="19" t="s">
        <v>579</v>
      </c>
      <c r="G67" s="19" t="s">
        <v>580</v>
      </c>
      <c r="H67" s="19" t="s">
        <v>581</v>
      </c>
      <c r="I67" s="19" t="s">
        <v>591</v>
      </c>
      <c r="J67" s="19" t="s">
        <v>592</v>
      </c>
      <c r="K67" s="19" t="s">
        <v>593</v>
      </c>
      <c r="L67" t="s">
        <v>116</v>
      </c>
      <c r="M67" t="s">
        <v>117</v>
      </c>
      <c r="N67" s="4" t="s">
        <v>115</v>
      </c>
      <c r="O67" t="s">
        <v>130</v>
      </c>
      <c r="P67">
        <v>2</v>
      </c>
      <c r="Q67">
        <v>322</v>
      </c>
      <c r="R67">
        <v>334</v>
      </c>
      <c r="S67" s="11">
        <f t="shared" si="8"/>
        <v>79290.563117306112</v>
      </c>
      <c r="T67" s="13">
        <f t="shared" si="9"/>
        <v>237.39689556079674</v>
      </c>
      <c r="U67" s="12">
        <f t="shared" si="10"/>
        <v>9.9113203896632635E-5</v>
      </c>
      <c r="V67" s="9">
        <v>27.805937026787117</v>
      </c>
      <c r="W67" s="9">
        <f t="shared" si="11"/>
        <v>132.8520641509179</v>
      </c>
      <c r="X67" s="9">
        <f t="shared" si="12"/>
        <v>1.0628165132073433</v>
      </c>
      <c r="Y67" s="18">
        <f t="shared" si="13"/>
        <v>8.3255091273171415E-4</v>
      </c>
      <c r="Z67" s="13">
        <v>200</v>
      </c>
      <c r="AA67" s="10">
        <f t="shared" si="14"/>
        <v>1.2533503608735037</v>
      </c>
      <c r="AB67" s="13">
        <v>264800</v>
      </c>
      <c r="AC67" s="12">
        <f t="shared" ref="AC67:AC130" si="15">AB67/$AB$226</f>
        <v>1.2171344969627572E-4</v>
      </c>
      <c r="AD67" t="s">
        <v>660</v>
      </c>
    </row>
    <row r="68" spans="1:30" x14ac:dyDescent="0.25">
      <c r="A68">
        <v>3</v>
      </c>
      <c r="B68" t="s">
        <v>17</v>
      </c>
      <c r="C68" t="s">
        <v>7</v>
      </c>
      <c r="D68" s="4" t="s">
        <v>102</v>
      </c>
      <c r="E68" s="1" t="s">
        <v>352</v>
      </c>
      <c r="F68" s="19" t="s">
        <v>528</v>
      </c>
      <c r="G68" s="19" t="s">
        <v>529</v>
      </c>
      <c r="H68" s="19" t="s">
        <v>530</v>
      </c>
      <c r="I68" s="19" t="s">
        <v>549</v>
      </c>
      <c r="J68" s="19" t="s">
        <v>550</v>
      </c>
      <c r="K68" s="19" t="s">
        <v>551</v>
      </c>
      <c r="L68" t="s">
        <v>127</v>
      </c>
      <c r="M68" t="s">
        <v>117</v>
      </c>
      <c r="N68" s="4" t="s">
        <v>102</v>
      </c>
      <c r="O68" t="s">
        <v>130</v>
      </c>
      <c r="P68">
        <v>1</v>
      </c>
      <c r="Q68">
        <v>394</v>
      </c>
      <c r="R68">
        <v>295</v>
      </c>
      <c r="S68" s="11">
        <f t="shared" si="8"/>
        <v>70032.084190435038</v>
      </c>
      <c r="T68" s="13">
        <f t="shared" si="9"/>
        <v>237.39689556079674</v>
      </c>
      <c r="U68" s="12">
        <f t="shared" si="10"/>
        <v>8.7540105238043803E-5</v>
      </c>
      <c r="V68" s="9">
        <v>15.250065270743043</v>
      </c>
      <c r="W68" s="9">
        <f t="shared" si="11"/>
        <v>59.547306797122388</v>
      </c>
      <c r="X68" s="9">
        <f t="shared" si="12"/>
        <v>0.47637845437697912</v>
      </c>
      <c r="Y68" s="18">
        <f t="shared" si="13"/>
        <v>7.3533688399956795E-4</v>
      </c>
      <c r="Z68" s="13">
        <v>200</v>
      </c>
      <c r="AA68" s="10">
        <f t="shared" si="14"/>
        <v>2.4697569833170117</v>
      </c>
      <c r="AB68" s="13">
        <v>241777</v>
      </c>
      <c r="AC68" s="12">
        <f t="shared" si="15"/>
        <v>1.1113109035957875E-4</v>
      </c>
      <c r="AD68" t="s">
        <v>662</v>
      </c>
    </row>
    <row r="69" spans="1:30" x14ac:dyDescent="0.25">
      <c r="A69">
        <v>3</v>
      </c>
      <c r="B69" t="s">
        <v>18</v>
      </c>
      <c r="C69" t="s">
        <v>7</v>
      </c>
      <c r="D69" s="4" t="s">
        <v>103</v>
      </c>
      <c r="E69" s="1" t="s">
        <v>353</v>
      </c>
      <c r="F69" s="19" t="s">
        <v>531</v>
      </c>
      <c r="G69" s="19" t="s">
        <v>532</v>
      </c>
      <c r="H69" s="19" t="s">
        <v>533</v>
      </c>
      <c r="I69" s="19" t="s">
        <v>549</v>
      </c>
      <c r="J69" s="19" t="s">
        <v>550</v>
      </c>
      <c r="K69" s="19" t="s">
        <v>551</v>
      </c>
      <c r="L69" t="s">
        <v>127</v>
      </c>
      <c r="M69" t="s">
        <v>117</v>
      </c>
      <c r="N69" s="4" t="s">
        <v>103</v>
      </c>
      <c r="O69" t="s">
        <v>130</v>
      </c>
      <c r="P69">
        <v>2</v>
      </c>
      <c r="Q69">
        <v>394</v>
      </c>
      <c r="R69">
        <v>295</v>
      </c>
      <c r="S69" s="11">
        <f t="shared" si="8"/>
        <v>70032.084190435038</v>
      </c>
      <c r="T69" s="13">
        <f t="shared" si="9"/>
        <v>237.39689556079674</v>
      </c>
      <c r="U69" s="12">
        <f t="shared" si="10"/>
        <v>8.7540105238043803E-5</v>
      </c>
      <c r="V69" s="9">
        <v>9.8619654326144861</v>
      </c>
      <c r="W69" s="9">
        <f t="shared" si="11"/>
        <v>38.508260182016734</v>
      </c>
      <c r="X69" s="9">
        <f t="shared" si="12"/>
        <v>0.3080660814561339</v>
      </c>
      <c r="Y69" s="18">
        <f t="shared" si="13"/>
        <v>7.3533688399956795E-4</v>
      </c>
      <c r="Z69" s="13">
        <v>200</v>
      </c>
      <c r="AA69" s="10">
        <f t="shared" si="14"/>
        <v>3.8191124736555535</v>
      </c>
      <c r="AB69" s="13">
        <v>289851</v>
      </c>
      <c r="AC69" s="12">
        <f t="shared" si="15"/>
        <v>1.3322796490904535E-4</v>
      </c>
      <c r="AD69" t="s">
        <v>663</v>
      </c>
    </row>
    <row r="70" spans="1:30" x14ac:dyDescent="0.25">
      <c r="A70">
        <v>3</v>
      </c>
      <c r="B70" t="s">
        <v>19</v>
      </c>
      <c r="C70" t="s">
        <v>7</v>
      </c>
      <c r="D70" s="4" t="s">
        <v>104</v>
      </c>
      <c r="E70" s="1" t="s">
        <v>354</v>
      </c>
      <c r="F70" s="19" t="s">
        <v>534</v>
      </c>
      <c r="G70" s="19" t="s">
        <v>535</v>
      </c>
      <c r="H70" s="19" t="s">
        <v>536</v>
      </c>
      <c r="I70" s="19" t="s">
        <v>549</v>
      </c>
      <c r="J70" s="19" t="s">
        <v>550</v>
      </c>
      <c r="K70" s="19" t="s">
        <v>551</v>
      </c>
      <c r="L70" t="s">
        <v>127</v>
      </c>
      <c r="M70" t="s">
        <v>117</v>
      </c>
      <c r="N70" s="4" t="s">
        <v>104</v>
      </c>
      <c r="O70" t="s">
        <v>130</v>
      </c>
      <c r="P70">
        <v>3</v>
      </c>
      <c r="Q70">
        <v>394</v>
      </c>
      <c r="R70">
        <v>295</v>
      </c>
      <c r="S70" s="11">
        <f t="shared" si="8"/>
        <v>70032.084190435038</v>
      </c>
      <c r="T70" s="13">
        <f t="shared" si="9"/>
        <v>237.39689556079674</v>
      </c>
      <c r="U70" s="12">
        <f t="shared" si="10"/>
        <v>8.7540105238043803E-5</v>
      </c>
      <c r="V70" s="9">
        <v>22.252049501331523</v>
      </c>
      <c r="W70" s="9">
        <f t="shared" si="11"/>
        <v>86.888127689697484</v>
      </c>
      <c r="X70" s="9">
        <f t="shared" si="12"/>
        <v>0.69510502151757991</v>
      </c>
      <c r="Y70" s="18">
        <f t="shared" si="13"/>
        <v>7.3533688399956795E-4</v>
      </c>
      <c r="Z70" s="13">
        <v>200</v>
      </c>
      <c r="AA70" s="10">
        <f t="shared" si="14"/>
        <v>1.6926061213464461</v>
      </c>
      <c r="AB70" s="13">
        <v>308143</v>
      </c>
      <c r="AC70" s="12">
        <f t="shared" si="15"/>
        <v>1.4163575351117631E-4</v>
      </c>
      <c r="AD70" t="s">
        <v>664</v>
      </c>
    </row>
    <row r="71" spans="1:30" x14ac:dyDescent="0.25">
      <c r="A71">
        <v>3</v>
      </c>
      <c r="B71" t="s">
        <v>20</v>
      </c>
      <c r="C71" t="s">
        <v>7</v>
      </c>
      <c r="D71" s="4" t="s">
        <v>105</v>
      </c>
      <c r="E71" s="1" t="s">
        <v>355</v>
      </c>
      <c r="F71" s="19" t="s">
        <v>537</v>
      </c>
      <c r="G71" s="19" t="s">
        <v>538</v>
      </c>
      <c r="H71" s="19" t="s">
        <v>539</v>
      </c>
      <c r="I71" s="19" t="s">
        <v>549</v>
      </c>
      <c r="J71" s="19" t="s">
        <v>550</v>
      </c>
      <c r="K71" s="19" t="s">
        <v>551</v>
      </c>
      <c r="L71" t="s">
        <v>127</v>
      </c>
      <c r="M71" t="s">
        <v>124</v>
      </c>
      <c r="N71" s="4" t="s">
        <v>105</v>
      </c>
      <c r="O71" t="s">
        <v>130</v>
      </c>
      <c r="P71">
        <v>1</v>
      </c>
      <c r="Q71">
        <v>394</v>
      </c>
      <c r="R71">
        <v>28226</v>
      </c>
      <c r="S71" s="11">
        <f t="shared" si="8"/>
        <v>6700764.7740990492</v>
      </c>
      <c r="T71" s="13">
        <f t="shared" si="9"/>
        <v>237.39689556079676</v>
      </c>
      <c r="U71" s="12">
        <f t="shared" si="10"/>
        <v>8.3759559676238118E-3</v>
      </c>
      <c r="V71" s="9">
        <v>20.234530833899015</v>
      </c>
      <c r="W71" s="9">
        <f t="shared" si="11"/>
        <v>79.010272682151566</v>
      </c>
      <c r="X71" s="9">
        <f t="shared" si="12"/>
        <v>0.63208218145721251</v>
      </c>
      <c r="Y71" s="18">
        <f t="shared" si="13"/>
        <v>7.0358030128040011E-2</v>
      </c>
      <c r="Z71" s="13">
        <v>4</v>
      </c>
      <c r="AA71" s="10">
        <f t="shared" si="14"/>
        <v>3.5619687283491128</v>
      </c>
      <c r="AB71" s="13">
        <v>19472952</v>
      </c>
      <c r="AC71" s="12">
        <f t="shared" si="15"/>
        <v>8.950604847771871E-3</v>
      </c>
      <c r="AD71" t="s">
        <v>666</v>
      </c>
    </row>
    <row r="72" spans="1:30" x14ac:dyDescent="0.25">
      <c r="A72">
        <v>3</v>
      </c>
      <c r="B72" t="s">
        <v>21</v>
      </c>
      <c r="C72" t="s">
        <v>7</v>
      </c>
      <c r="D72" s="4" t="s">
        <v>106</v>
      </c>
      <c r="E72" s="1" t="s">
        <v>356</v>
      </c>
      <c r="F72" s="19" t="s">
        <v>540</v>
      </c>
      <c r="G72" s="19" t="s">
        <v>541</v>
      </c>
      <c r="H72" s="19" t="s">
        <v>542</v>
      </c>
      <c r="I72" s="19" t="s">
        <v>549</v>
      </c>
      <c r="J72" s="19" t="s">
        <v>550</v>
      </c>
      <c r="K72" s="19" t="s">
        <v>551</v>
      </c>
      <c r="L72" t="s">
        <v>127</v>
      </c>
      <c r="M72" t="s">
        <v>124</v>
      </c>
      <c r="N72" s="4" t="s">
        <v>106</v>
      </c>
      <c r="O72" t="s">
        <v>130</v>
      </c>
      <c r="P72">
        <v>2</v>
      </c>
      <c r="Q72">
        <v>394</v>
      </c>
      <c r="R72">
        <v>28226</v>
      </c>
      <c r="S72" s="11">
        <f t="shared" si="8"/>
        <v>6700764.7740990492</v>
      </c>
      <c r="T72" s="13">
        <f t="shared" si="9"/>
        <v>237.39689556079676</v>
      </c>
      <c r="U72" s="12">
        <f t="shared" si="10"/>
        <v>8.3759559676238118E-3</v>
      </c>
      <c r="V72" s="9">
        <v>19.055741214557987</v>
      </c>
      <c r="W72" s="9">
        <f t="shared" si="11"/>
        <v>74.407423719476711</v>
      </c>
      <c r="X72" s="9">
        <f t="shared" si="12"/>
        <v>0.59525938975581372</v>
      </c>
      <c r="Y72" s="18">
        <f t="shared" si="13"/>
        <v>7.0358030128040011E-2</v>
      </c>
      <c r="Z72" s="13">
        <v>4</v>
      </c>
      <c r="AA72" s="10">
        <f t="shared" si="14"/>
        <v>3.7823123882529082</v>
      </c>
      <c r="AB72" s="13">
        <v>18782954</v>
      </c>
      <c r="AC72" s="12">
        <f t="shared" si="15"/>
        <v>8.6334521405833104E-3</v>
      </c>
      <c r="AD72" t="s">
        <v>667</v>
      </c>
    </row>
    <row r="73" spans="1:30" x14ac:dyDescent="0.25">
      <c r="A73">
        <v>3</v>
      </c>
      <c r="B73" t="s">
        <v>22</v>
      </c>
      <c r="C73" t="s">
        <v>7</v>
      </c>
      <c r="D73" s="4" t="s">
        <v>107</v>
      </c>
      <c r="E73" s="1" t="s">
        <v>357</v>
      </c>
      <c r="F73" s="19" t="s">
        <v>543</v>
      </c>
      <c r="G73" s="19" t="s">
        <v>544</v>
      </c>
      <c r="H73" s="19" t="s">
        <v>545</v>
      </c>
      <c r="I73" s="19" t="s">
        <v>549</v>
      </c>
      <c r="J73" s="19" t="s">
        <v>550</v>
      </c>
      <c r="K73" s="19" t="s">
        <v>551</v>
      </c>
      <c r="L73" t="s">
        <v>127</v>
      </c>
      <c r="M73" t="s">
        <v>124</v>
      </c>
      <c r="N73" s="4" t="s">
        <v>107</v>
      </c>
      <c r="O73" t="s">
        <v>130</v>
      </c>
      <c r="P73">
        <v>3</v>
      </c>
      <c r="Q73">
        <v>394</v>
      </c>
      <c r="R73">
        <v>28226</v>
      </c>
      <c r="S73" s="11">
        <f t="shared" si="8"/>
        <v>6700764.7740990492</v>
      </c>
      <c r="T73" s="13">
        <f t="shared" si="9"/>
        <v>237.39689556079676</v>
      </c>
      <c r="U73" s="12">
        <f t="shared" si="10"/>
        <v>8.3759559676238118E-3</v>
      </c>
      <c r="V73" s="9">
        <v>18.124588794318836</v>
      </c>
      <c r="W73" s="9">
        <f t="shared" si="11"/>
        <v>70.771529848960711</v>
      </c>
      <c r="X73" s="9">
        <f t="shared" si="12"/>
        <v>0.56617223879168566</v>
      </c>
      <c r="Y73" s="18">
        <f t="shared" si="13"/>
        <v>7.0358030128040011E-2</v>
      </c>
      <c r="Z73" s="13">
        <v>4</v>
      </c>
      <c r="AA73" s="10">
        <f t="shared" si="14"/>
        <v>3.9766290358960346</v>
      </c>
      <c r="AB73" s="13">
        <v>26354458</v>
      </c>
      <c r="AC73" s="12">
        <f t="shared" si="15"/>
        <v>1.2113640476040827E-2</v>
      </c>
      <c r="AD73" t="s">
        <v>668</v>
      </c>
    </row>
    <row r="74" spans="1:30" x14ac:dyDescent="0.25">
      <c r="A74">
        <v>3</v>
      </c>
      <c r="B74" t="s">
        <v>6</v>
      </c>
      <c r="C74" t="s">
        <v>7</v>
      </c>
      <c r="D74" s="4" t="s">
        <v>92</v>
      </c>
      <c r="E74" s="1" t="s">
        <v>179</v>
      </c>
      <c r="F74" s="19" t="s">
        <v>522</v>
      </c>
      <c r="G74" s="19" t="s">
        <v>523</v>
      </c>
      <c r="H74" s="19" t="s">
        <v>524</v>
      </c>
      <c r="I74" s="19" t="s">
        <v>546</v>
      </c>
      <c r="J74" s="19" t="s">
        <v>547</v>
      </c>
      <c r="K74" s="19" t="s">
        <v>548</v>
      </c>
      <c r="L74" t="s">
        <v>116</v>
      </c>
      <c r="M74" t="s">
        <v>117</v>
      </c>
      <c r="N74" s="4" t="s">
        <v>92</v>
      </c>
      <c r="O74" t="s">
        <v>130</v>
      </c>
      <c r="P74">
        <v>3</v>
      </c>
      <c r="Q74">
        <v>322</v>
      </c>
      <c r="R74">
        <v>334</v>
      </c>
      <c r="S74" s="11">
        <f t="shared" si="8"/>
        <v>79290.563117306112</v>
      </c>
      <c r="T74" s="13">
        <f t="shared" si="9"/>
        <v>237.39689556079674</v>
      </c>
      <c r="U74" s="12">
        <f t="shared" si="10"/>
        <v>9.9113203896632635E-5</v>
      </c>
      <c r="V74" s="9">
        <v>8.8336901467286317</v>
      </c>
      <c r="W74" s="9">
        <f t="shared" si="11"/>
        <v>42.205877433008276</v>
      </c>
      <c r="X74" s="9">
        <f t="shared" si="12"/>
        <v>0.33764701946406622</v>
      </c>
      <c r="Y74" s="18">
        <f t="shared" si="13"/>
        <v>8.3255091273171415E-4</v>
      </c>
      <c r="Z74" s="13">
        <v>200</v>
      </c>
      <c r="AA74" s="10">
        <f t="shared" si="14"/>
        <v>3.9451894540194758</v>
      </c>
      <c r="AB74" s="13">
        <v>225589</v>
      </c>
      <c r="AC74" s="12">
        <f t="shared" si="15"/>
        <v>1.0369039049672636E-4</v>
      </c>
      <c r="AD74" t="s">
        <v>665</v>
      </c>
    </row>
    <row r="75" spans="1:30" x14ac:dyDescent="0.25">
      <c r="A75">
        <v>3</v>
      </c>
      <c r="B75" t="s">
        <v>23</v>
      </c>
      <c r="C75" t="s">
        <v>7</v>
      </c>
      <c r="D75" s="4" t="s">
        <v>108</v>
      </c>
      <c r="E75" s="1" t="s">
        <v>358</v>
      </c>
      <c r="F75" s="19" t="s">
        <v>522</v>
      </c>
      <c r="G75" s="19" t="s">
        <v>523</v>
      </c>
      <c r="H75" s="19" t="s">
        <v>524</v>
      </c>
      <c r="I75" s="19" t="s">
        <v>552</v>
      </c>
      <c r="J75" s="19" t="s">
        <v>553</v>
      </c>
      <c r="K75" s="19" t="s">
        <v>554</v>
      </c>
      <c r="L75" t="s">
        <v>128</v>
      </c>
      <c r="M75" t="s">
        <v>117</v>
      </c>
      <c r="N75" s="4" t="s">
        <v>108</v>
      </c>
      <c r="O75" t="s">
        <v>130</v>
      </c>
      <c r="P75">
        <v>1</v>
      </c>
      <c r="Q75">
        <v>286</v>
      </c>
      <c r="R75">
        <v>315</v>
      </c>
      <c r="S75" s="11">
        <f t="shared" si="8"/>
        <v>74780.022101650975</v>
      </c>
      <c r="T75" s="13">
        <f t="shared" si="9"/>
        <v>237.39689556079674</v>
      </c>
      <c r="U75" s="12">
        <f t="shared" si="10"/>
        <v>9.3475027627063718E-5</v>
      </c>
      <c r="V75" s="9">
        <v>20.870267871129446</v>
      </c>
      <c r="W75" s="9">
        <f t="shared" si="11"/>
        <v>112.26609936056721</v>
      </c>
      <c r="X75" s="9">
        <f t="shared" si="12"/>
        <v>0.89812879488453767</v>
      </c>
      <c r="Y75" s="18">
        <f t="shared" si="13"/>
        <v>7.8519023206733514E-4</v>
      </c>
      <c r="Z75" s="13">
        <v>200</v>
      </c>
      <c r="AA75" s="10">
        <f t="shared" si="14"/>
        <v>1.3988020186673173</v>
      </c>
      <c r="AB75" s="13">
        <v>347553</v>
      </c>
      <c r="AC75" s="12">
        <f t="shared" si="15"/>
        <v>1.5975028165517263E-4</v>
      </c>
      <c r="AD75" t="s">
        <v>669</v>
      </c>
    </row>
    <row r="76" spans="1:30" x14ac:dyDescent="0.25">
      <c r="A76" s="3">
        <v>3</v>
      </c>
      <c r="B76" s="3" t="s">
        <v>24</v>
      </c>
      <c r="C76" s="3" t="s">
        <v>7</v>
      </c>
      <c r="D76" s="5" t="s">
        <v>109</v>
      </c>
      <c r="E76" s="1" t="s">
        <v>359</v>
      </c>
      <c r="F76" s="19" t="s">
        <v>525</v>
      </c>
      <c r="G76" s="19" t="s">
        <v>526</v>
      </c>
      <c r="H76" s="19" t="s">
        <v>527</v>
      </c>
      <c r="I76" s="19" t="s">
        <v>552</v>
      </c>
      <c r="J76" s="19" t="s">
        <v>553</v>
      </c>
      <c r="K76" s="19" t="s">
        <v>554</v>
      </c>
      <c r="L76" t="s">
        <v>128</v>
      </c>
      <c r="M76" t="s">
        <v>117</v>
      </c>
      <c r="N76" s="4" t="s">
        <v>109</v>
      </c>
      <c r="O76" t="s">
        <v>130</v>
      </c>
      <c r="P76">
        <v>2</v>
      </c>
      <c r="Q76">
        <v>286</v>
      </c>
      <c r="R76">
        <v>315</v>
      </c>
      <c r="S76" s="11">
        <f t="shared" si="8"/>
        <v>74780.022101650975</v>
      </c>
      <c r="T76" s="13">
        <f t="shared" si="9"/>
        <v>237.39689556079674</v>
      </c>
      <c r="U76" s="12">
        <f t="shared" si="10"/>
        <v>9.3475027627063718E-5</v>
      </c>
      <c r="V76" s="9">
        <v>17.245914051485563</v>
      </c>
      <c r="W76" s="9">
        <f t="shared" si="11"/>
        <v>92.769844279104703</v>
      </c>
      <c r="X76" s="9">
        <f t="shared" si="12"/>
        <v>0.74215875423283761</v>
      </c>
      <c r="Y76" s="18">
        <f t="shared" si="13"/>
        <v>7.8519023206733514E-4</v>
      </c>
      <c r="Z76" s="13">
        <v>200</v>
      </c>
      <c r="AA76" s="10">
        <f t="shared" si="14"/>
        <v>1.6927704000559369</v>
      </c>
      <c r="AB76" s="13">
        <v>275134</v>
      </c>
      <c r="AC76" s="12">
        <f t="shared" si="15"/>
        <v>1.2646339980640153E-4</v>
      </c>
      <c r="AD76" t="s">
        <v>670</v>
      </c>
    </row>
    <row r="77" spans="1:30" x14ac:dyDescent="0.25">
      <c r="A77">
        <v>3</v>
      </c>
      <c r="B77" t="s">
        <v>25</v>
      </c>
      <c r="C77" t="s">
        <v>7</v>
      </c>
      <c r="D77" s="4" t="s">
        <v>110</v>
      </c>
      <c r="E77" s="1" t="s">
        <v>360</v>
      </c>
      <c r="F77" s="19" t="s">
        <v>528</v>
      </c>
      <c r="G77" s="19" t="s">
        <v>529</v>
      </c>
      <c r="H77" s="19" t="s">
        <v>530</v>
      </c>
      <c r="I77" s="19" t="s">
        <v>552</v>
      </c>
      <c r="J77" s="19" t="s">
        <v>553</v>
      </c>
      <c r="K77" s="19" t="s">
        <v>554</v>
      </c>
      <c r="L77" t="s">
        <v>128</v>
      </c>
      <c r="M77" t="s">
        <v>117</v>
      </c>
      <c r="N77" s="4" t="s">
        <v>110</v>
      </c>
      <c r="O77" t="s">
        <v>130</v>
      </c>
      <c r="P77">
        <v>3</v>
      </c>
      <c r="Q77">
        <v>286</v>
      </c>
      <c r="R77">
        <v>315</v>
      </c>
      <c r="S77" s="11">
        <f t="shared" si="8"/>
        <v>74780.022101650975</v>
      </c>
      <c r="T77" s="13">
        <f t="shared" si="9"/>
        <v>237.39689556079674</v>
      </c>
      <c r="U77" s="12">
        <f t="shared" si="10"/>
        <v>9.3475027627063718E-5</v>
      </c>
      <c r="V77" s="9">
        <v>19.686126050858963</v>
      </c>
      <c r="W77" s="9">
        <f t="shared" si="11"/>
        <v>105.89632087605682</v>
      </c>
      <c r="X77" s="9">
        <f t="shared" si="12"/>
        <v>0.8471705670084545</v>
      </c>
      <c r="Y77" s="18">
        <f t="shared" si="13"/>
        <v>7.8519023206733514E-4</v>
      </c>
      <c r="Z77" s="13">
        <v>200</v>
      </c>
      <c r="AA77" s="10">
        <f t="shared" si="14"/>
        <v>1.4829414762885624</v>
      </c>
      <c r="AB77" s="13">
        <v>242822</v>
      </c>
      <c r="AC77" s="12">
        <f t="shared" si="15"/>
        <v>1.1161141722865959E-4</v>
      </c>
      <c r="AD77" t="s">
        <v>671</v>
      </c>
    </row>
    <row r="78" spans="1:30" x14ac:dyDescent="0.25">
      <c r="A78">
        <v>3</v>
      </c>
      <c r="B78" t="s">
        <v>26</v>
      </c>
      <c r="C78" t="s">
        <v>7</v>
      </c>
      <c r="D78" s="4" t="s">
        <v>111</v>
      </c>
      <c r="E78" s="1" t="s">
        <v>361</v>
      </c>
      <c r="F78" s="19" t="s">
        <v>531</v>
      </c>
      <c r="G78" s="19" t="s">
        <v>532</v>
      </c>
      <c r="H78" s="19" t="s">
        <v>533</v>
      </c>
      <c r="I78" s="19" t="s">
        <v>552</v>
      </c>
      <c r="J78" s="19" t="s">
        <v>553</v>
      </c>
      <c r="K78" s="19" t="s">
        <v>554</v>
      </c>
      <c r="L78" t="s">
        <v>128</v>
      </c>
      <c r="M78" t="s">
        <v>124</v>
      </c>
      <c r="N78" s="4" t="s">
        <v>111</v>
      </c>
      <c r="O78" t="s">
        <v>130</v>
      </c>
      <c r="P78">
        <v>1</v>
      </c>
      <c r="Q78">
        <v>286</v>
      </c>
      <c r="R78">
        <v>27563</v>
      </c>
      <c r="S78" s="11">
        <f t="shared" si="8"/>
        <v>6543370.6323422408</v>
      </c>
      <c r="T78" s="13">
        <f t="shared" si="9"/>
        <v>237.39689556079674</v>
      </c>
      <c r="U78" s="12">
        <f t="shared" si="10"/>
        <v>8.179213290427801E-3</v>
      </c>
      <c r="V78" s="9">
        <v>18.583050493446819</v>
      </c>
      <c r="W78" s="9">
        <f t="shared" si="11"/>
        <v>99.962616963135119</v>
      </c>
      <c r="X78" s="9">
        <f t="shared" si="12"/>
        <v>0.79970093570508094</v>
      </c>
      <c r="Y78" s="18">
        <f t="shared" si="13"/>
        <v>6.8705391639593535E-2</v>
      </c>
      <c r="Z78" s="13">
        <v>4</v>
      </c>
      <c r="AA78" s="10">
        <f t="shared" si="14"/>
        <v>2.7492434162635484</v>
      </c>
      <c r="AB78" s="13">
        <v>20661141</v>
      </c>
      <c r="AC78" s="12">
        <f t="shared" si="15"/>
        <v>9.4967475293472794E-3</v>
      </c>
      <c r="AD78" t="s">
        <v>672</v>
      </c>
    </row>
    <row r="79" spans="1:30" x14ac:dyDescent="0.25">
      <c r="A79">
        <v>3</v>
      </c>
      <c r="B79" t="s">
        <v>27</v>
      </c>
      <c r="C79" t="s">
        <v>7</v>
      </c>
      <c r="D79" s="4" t="s">
        <v>112</v>
      </c>
      <c r="E79" s="1" t="s">
        <v>362</v>
      </c>
      <c r="F79" s="19" t="s">
        <v>534</v>
      </c>
      <c r="G79" s="19" t="s">
        <v>535</v>
      </c>
      <c r="H79" s="19" t="s">
        <v>536</v>
      </c>
      <c r="I79" s="19" t="s">
        <v>552</v>
      </c>
      <c r="J79" s="19" t="s">
        <v>553</v>
      </c>
      <c r="K79" s="19" t="s">
        <v>554</v>
      </c>
      <c r="L79" t="s">
        <v>128</v>
      </c>
      <c r="M79" t="s">
        <v>124</v>
      </c>
      <c r="N79" s="4" t="s">
        <v>112</v>
      </c>
      <c r="O79" t="s">
        <v>130</v>
      </c>
      <c r="P79">
        <v>2</v>
      </c>
      <c r="Q79">
        <v>286</v>
      </c>
      <c r="R79">
        <v>27563</v>
      </c>
      <c r="S79" s="11">
        <f t="shared" si="8"/>
        <v>6543370.6323422408</v>
      </c>
      <c r="T79" s="13">
        <f t="shared" si="9"/>
        <v>237.39689556079674</v>
      </c>
      <c r="U79" s="12">
        <f t="shared" si="10"/>
        <v>8.179213290427801E-3</v>
      </c>
      <c r="V79" s="9">
        <v>19.008354655109397</v>
      </c>
      <c r="W79" s="9">
        <f t="shared" si="11"/>
        <v>102.25042848364387</v>
      </c>
      <c r="X79" s="9">
        <f t="shared" si="12"/>
        <v>0.81800342786915103</v>
      </c>
      <c r="Y79" s="18">
        <f t="shared" si="13"/>
        <v>6.8705391639593535E-2</v>
      </c>
      <c r="Z79" s="13">
        <v>4</v>
      </c>
      <c r="AA79" s="10">
        <f t="shared" si="14"/>
        <v>2.687730219168079</v>
      </c>
      <c r="AB79" s="13">
        <v>13964490</v>
      </c>
      <c r="AC79" s="12">
        <f t="shared" si="15"/>
        <v>6.4186791961825728E-3</v>
      </c>
      <c r="AD79" t="s">
        <v>673</v>
      </c>
    </row>
    <row r="80" spans="1:30" x14ac:dyDescent="0.25">
      <c r="A80">
        <v>3</v>
      </c>
      <c r="B80" t="s">
        <v>28</v>
      </c>
      <c r="C80" t="s">
        <v>7</v>
      </c>
      <c r="D80" s="4" t="s">
        <v>113</v>
      </c>
      <c r="E80" s="1" t="s">
        <v>363</v>
      </c>
      <c r="F80" s="19" t="s">
        <v>537</v>
      </c>
      <c r="G80" s="19" t="s">
        <v>538</v>
      </c>
      <c r="H80" s="19" t="s">
        <v>539</v>
      </c>
      <c r="I80" s="19" t="s">
        <v>552</v>
      </c>
      <c r="J80" s="19" t="s">
        <v>553</v>
      </c>
      <c r="K80" s="19" t="s">
        <v>554</v>
      </c>
      <c r="L80" t="s">
        <v>128</v>
      </c>
      <c r="M80" t="s">
        <v>124</v>
      </c>
      <c r="N80" s="4" t="s">
        <v>113</v>
      </c>
      <c r="O80" t="s">
        <v>130</v>
      </c>
      <c r="P80">
        <v>3</v>
      </c>
      <c r="Q80">
        <v>286</v>
      </c>
      <c r="R80">
        <v>27563</v>
      </c>
      <c r="S80" s="11">
        <f t="shared" si="8"/>
        <v>6543370.6323422408</v>
      </c>
      <c r="T80" s="13">
        <f t="shared" si="9"/>
        <v>237.39689556079674</v>
      </c>
      <c r="U80" s="12">
        <f t="shared" si="10"/>
        <v>8.179213290427801E-3</v>
      </c>
      <c r="V80" s="9">
        <v>18.580178580752964</v>
      </c>
      <c r="W80" s="9">
        <f t="shared" si="11"/>
        <v>99.9471682665571</v>
      </c>
      <c r="X80" s="9">
        <f t="shared" si="12"/>
        <v>0.79957734613245679</v>
      </c>
      <c r="Y80" s="18">
        <f t="shared" si="13"/>
        <v>6.8705391639593535E-2</v>
      </c>
      <c r="Z80" s="13">
        <v>4</v>
      </c>
      <c r="AA80" s="10">
        <f t="shared" si="14"/>
        <v>2.7496683630438685</v>
      </c>
      <c r="AB80" s="13">
        <v>14370493</v>
      </c>
      <c r="AC80" s="12">
        <f t="shared" si="15"/>
        <v>6.6052956075006884E-3</v>
      </c>
      <c r="AD80" t="s">
        <v>674</v>
      </c>
    </row>
    <row r="81" spans="1:30" x14ac:dyDescent="0.25">
      <c r="A81">
        <v>3</v>
      </c>
      <c r="B81" t="s">
        <v>8</v>
      </c>
      <c r="C81" t="s">
        <v>7</v>
      </c>
      <c r="D81" s="4" t="s">
        <v>93</v>
      </c>
      <c r="E81" s="1" t="s">
        <v>180</v>
      </c>
      <c r="F81" s="19" t="s">
        <v>525</v>
      </c>
      <c r="G81" s="19" t="s">
        <v>526</v>
      </c>
      <c r="H81" s="19" t="s">
        <v>527</v>
      </c>
      <c r="I81" s="19" t="s">
        <v>546</v>
      </c>
      <c r="J81" s="19" t="s">
        <v>547</v>
      </c>
      <c r="K81" s="19" t="s">
        <v>548</v>
      </c>
      <c r="L81" t="s">
        <v>116</v>
      </c>
      <c r="M81" t="s">
        <v>124</v>
      </c>
      <c r="N81" s="4" t="s">
        <v>93</v>
      </c>
      <c r="O81" t="s">
        <v>130</v>
      </c>
      <c r="P81">
        <v>1</v>
      </c>
      <c r="Q81">
        <v>322</v>
      </c>
      <c r="R81">
        <v>35595</v>
      </c>
      <c r="S81" s="11">
        <f t="shared" si="8"/>
        <v>8450142.4974865597</v>
      </c>
      <c r="T81" s="13">
        <f t="shared" si="9"/>
        <v>237.39689556079674</v>
      </c>
      <c r="U81" s="12">
        <f t="shared" si="10"/>
        <v>1.05626781218582E-2</v>
      </c>
      <c r="V81" s="9">
        <v>10.509451203592503</v>
      </c>
      <c r="W81" s="9">
        <f t="shared" si="11"/>
        <v>50.212380332501212</v>
      </c>
      <c r="X81" s="9">
        <f t="shared" si="12"/>
        <v>0.40169904266000972</v>
      </c>
      <c r="Y81" s="18">
        <f t="shared" si="13"/>
        <v>8.8726496223608869E-2</v>
      </c>
      <c r="Z81" s="13">
        <v>4</v>
      </c>
      <c r="AA81" s="10">
        <f t="shared" si="14"/>
        <v>7.0680972012138152</v>
      </c>
      <c r="AB81" s="13">
        <v>24725517</v>
      </c>
      <c r="AC81" s="12">
        <f t="shared" si="15"/>
        <v>1.1364909250732289E-2</v>
      </c>
      <c r="AD81" t="s">
        <v>675</v>
      </c>
    </row>
    <row r="82" spans="1:30" x14ac:dyDescent="0.25">
      <c r="A82">
        <v>3</v>
      </c>
      <c r="B82" t="s">
        <v>9</v>
      </c>
      <c r="C82" t="s">
        <v>7</v>
      </c>
      <c r="D82" s="4" t="s">
        <v>94</v>
      </c>
      <c r="E82" s="1" t="s">
        <v>345</v>
      </c>
      <c r="F82" s="19" t="s">
        <v>528</v>
      </c>
      <c r="G82" s="19" t="s">
        <v>529</v>
      </c>
      <c r="H82" s="19" t="s">
        <v>530</v>
      </c>
      <c r="I82" s="19" t="s">
        <v>546</v>
      </c>
      <c r="J82" s="19" t="s">
        <v>547</v>
      </c>
      <c r="K82" s="19" t="s">
        <v>548</v>
      </c>
      <c r="L82" t="s">
        <v>116</v>
      </c>
      <c r="M82" t="s">
        <v>124</v>
      </c>
      <c r="N82" s="4" t="s">
        <v>94</v>
      </c>
      <c r="O82" t="s">
        <v>130</v>
      </c>
      <c r="P82">
        <v>2</v>
      </c>
      <c r="Q82">
        <v>322</v>
      </c>
      <c r="R82">
        <v>35595</v>
      </c>
      <c r="S82" s="11">
        <f t="shared" si="8"/>
        <v>8450142.4974865597</v>
      </c>
      <c r="T82" s="13">
        <f t="shared" si="9"/>
        <v>237.39689556079674</v>
      </c>
      <c r="U82" s="12">
        <f t="shared" si="10"/>
        <v>1.05626781218582E-2</v>
      </c>
      <c r="V82" s="9">
        <v>9.7611874053574237</v>
      </c>
      <c r="W82" s="9">
        <f t="shared" si="11"/>
        <v>46.637302462290606</v>
      </c>
      <c r="X82" s="9">
        <f t="shared" si="12"/>
        <v>0.37309841969832486</v>
      </c>
      <c r="Y82" s="18">
        <f t="shared" si="13"/>
        <v>8.8726496223608869E-2</v>
      </c>
      <c r="Z82" s="13">
        <v>4</v>
      </c>
      <c r="AA82" s="10">
        <f t="shared" si="14"/>
        <v>7.609916658052871</v>
      </c>
      <c r="AB82" s="13">
        <v>23785995</v>
      </c>
      <c r="AC82" s="12">
        <f t="shared" si="15"/>
        <v>1.0933064599351835E-2</v>
      </c>
      <c r="AD82" t="s">
        <v>676</v>
      </c>
    </row>
    <row r="83" spans="1:30" x14ac:dyDescent="0.25">
      <c r="A83">
        <v>3</v>
      </c>
      <c r="B83" t="s">
        <v>10</v>
      </c>
      <c r="C83" t="s">
        <v>7</v>
      </c>
      <c r="D83" s="4" t="s">
        <v>95</v>
      </c>
      <c r="E83" s="1" t="s">
        <v>346</v>
      </c>
      <c r="F83" s="19" t="s">
        <v>531</v>
      </c>
      <c r="G83" s="19" t="s">
        <v>532</v>
      </c>
      <c r="H83" s="19" t="s">
        <v>533</v>
      </c>
      <c r="I83" s="19" t="s">
        <v>546</v>
      </c>
      <c r="J83" s="19" t="s">
        <v>547</v>
      </c>
      <c r="K83" s="19" t="s">
        <v>548</v>
      </c>
      <c r="L83" t="s">
        <v>116</v>
      </c>
      <c r="M83" t="s">
        <v>124</v>
      </c>
      <c r="N83" s="4" t="s">
        <v>95</v>
      </c>
      <c r="O83" t="s">
        <v>130</v>
      </c>
      <c r="P83">
        <v>3</v>
      </c>
      <c r="Q83">
        <v>322</v>
      </c>
      <c r="R83">
        <v>35595</v>
      </c>
      <c r="S83" s="11">
        <f t="shared" si="8"/>
        <v>8450142.4974865597</v>
      </c>
      <c r="T83" s="13">
        <f t="shared" si="9"/>
        <v>237.39689556079674</v>
      </c>
      <c r="U83" s="12">
        <f t="shared" si="10"/>
        <v>1.05626781218582E-2</v>
      </c>
      <c r="V83" s="9">
        <v>11.740979583311578</v>
      </c>
      <c r="W83" s="9">
        <f t="shared" si="11"/>
        <v>56.096414635984601</v>
      </c>
      <c r="X83" s="9">
        <f t="shared" si="12"/>
        <v>0.44877131708787682</v>
      </c>
      <c r="Y83" s="18">
        <f t="shared" si="13"/>
        <v>8.8726496223608869E-2</v>
      </c>
      <c r="Z83" s="13">
        <v>4</v>
      </c>
      <c r="AA83" s="10">
        <f t="shared" si="14"/>
        <v>6.326714232940855</v>
      </c>
      <c r="AB83" s="13">
        <v>28843296</v>
      </c>
      <c r="AC83" s="12">
        <f t="shared" si="15"/>
        <v>1.3257617283877608E-2</v>
      </c>
      <c r="AD83" t="s">
        <v>677</v>
      </c>
    </row>
    <row r="84" spans="1:30" x14ac:dyDescent="0.25">
      <c r="A84">
        <v>1</v>
      </c>
      <c r="B84" t="s">
        <v>58</v>
      </c>
      <c r="C84" t="s">
        <v>59</v>
      </c>
      <c r="D84">
        <v>1</v>
      </c>
      <c r="E84" s="1" t="s">
        <v>229</v>
      </c>
      <c r="F84" s="19" t="s">
        <v>417</v>
      </c>
      <c r="G84" s="19" t="s">
        <v>418</v>
      </c>
      <c r="H84" s="19" t="s">
        <v>419</v>
      </c>
      <c r="I84" s="19" t="s">
        <v>450</v>
      </c>
      <c r="J84" s="19" t="s">
        <v>451</v>
      </c>
      <c r="K84" s="19" t="s">
        <v>452</v>
      </c>
      <c r="L84" t="s">
        <v>116</v>
      </c>
      <c r="M84" t="s">
        <v>117</v>
      </c>
      <c r="N84" s="4" t="s">
        <v>114</v>
      </c>
      <c r="O84" t="s">
        <v>118</v>
      </c>
      <c r="P84">
        <v>1</v>
      </c>
      <c r="Q84">
        <v>322</v>
      </c>
      <c r="R84">
        <v>334</v>
      </c>
      <c r="S84" s="11">
        <f t="shared" si="8"/>
        <v>79290.563117306112</v>
      </c>
      <c r="T84" s="13">
        <f t="shared" si="9"/>
        <v>237.39689556079674</v>
      </c>
      <c r="U84" s="12">
        <f t="shared" si="10"/>
        <v>9.9113203896632635E-5</v>
      </c>
      <c r="V84" s="9">
        <v>18.861883326236388</v>
      </c>
      <c r="W84" s="9">
        <f t="shared" si="11"/>
        <v>90.118888324110785</v>
      </c>
      <c r="X84" s="9">
        <f t="shared" si="12"/>
        <v>0.7209511065928863</v>
      </c>
      <c r="Y84" s="18">
        <f t="shared" si="13"/>
        <v>8.3255091273171415E-4</v>
      </c>
      <c r="Z84" s="13">
        <v>200</v>
      </c>
      <c r="AA84" s="10">
        <f t="shared" si="14"/>
        <v>1.8476723985707888</v>
      </c>
      <c r="AB84" s="13">
        <v>213728</v>
      </c>
      <c r="AC84" s="12">
        <f t="shared" si="15"/>
        <v>9.8238565621924532E-5</v>
      </c>
      <c r="AD84" t="s">
        <v>678</v>
      </c>
    </row>
    <row r="85" spans="1:30" x14ac:dyDescent="0.25">
      <c r="A85">
        <v>1</v>
      </c>
      <c r="B85" t="s">
        <v>68</v>
      </c>
      <c r="C85" t="s">
        <v>59</v>
      </c>
      <c r="D85">
        <v>10</v>
      </c>
      <c r="E85" s="1" t="s">
        <v>238</v>
      </c>
      <c r="F85" s="19" t="s">
        <v>420</v>
      </c>
      <c r="G85" s="19" t="s">
        <v>421</v>
      </c>
      <c r="H85" s="19" t="s">
        <v>422</v>
      </c>
      <c r="I85" s="19" t="s">
        <v>453</v>
      </c>
      <c r="J85" s="19" t="s">
        <v>454</v>
      </c>
      <c r="K85" s="19" t="s">
        <v>455</v>
      </c>
      <c r="L85" t="s">
        <v>116</v>
      </c>
      <c r="M85" t="s">
        <v>117</v>
      </c>
      <c r="N85" s="4" t="s">
        <v>114</v>
      </c>
      <c r="O85" t="s">
        <v>122</v>
      </c>
      <c r="P85">
        <v>1</v>
      </c>
      <c r="Q85">
        <v>322</v>
      </c>
      <c r="R85">
        <v>334</v>
      </c>
      <c r="S85" s="11">
        <f t="shared" si="8"/>
        <v>79290.563117306112</v>
      </c>
      <c r="T85" s="13">
        <f t="shared" si="9"/>
        <v>237.39689556079674</v>
      </c>
      <c r="U85" s="12">
        <f t="shared" si="10"/>
        <v>9.9113203896632635E-5</v>
      </c>
      <c r="V85" s="9">
        <v>13.75710201350447</v>
      </c>
      <c r="W85" s="9">
        <f t="shared" si="11"/>
        <v>65.729106610150367</v>
      </c>
      <c r="X85" s="9">
        <f t="shared" si="12"/>
        <v>0.52583285288120296</v>
      </c>
      <c r="Y85" s="18">
        <f t="shared" si="13"/>
        <v>8.3255091273171415E-4</v>
      </c>
      <c r="Z85" s="13">
        <v>200</v>
      </c>
      <c r="AA85" s="10">
        <f t="shared" si="14"/>
        <v>2.5332792598861995</v>
      </c>
      <c r="AB85" s="13">
        <v>195346</v>
      </c>
      <c r="AC85" s="12">
        <f t="shared" si="15"/>
        <v>8.9789409155470833E-5</v>
      </c>
      <c r="AD85" t="s">
        <v>679</v>
      </c>
    </row>
    <row r="86" spans="1:30" x14ac:dyDescent="0.25">
      <c r="A86">
        <v>2</v>
      </c>
      <c r="B86" t="s">
        <v>70</v>
      </c>
      <c r="C86" t="s">
        <v>59</v>
      </c>
      <c r="D86">
        <v>100</v>
      </c>
      <c r="E86" s="1" t="s">
        <v>323</v>
      </c>
      <c r="F86" s="19" t="s">
        <v>483</v>
      </c>
      <c r="G86" s="19" t="s">
        <v>484</v>
      </c>
      <c r="H86" s="19" t="s">
        <v>485</v>
      </c>
      <c r="I86" s="19" t="s">
        <v>510</v>
      </c>
      <c r="J86" s="19" t="s">
        <v>511</v>
      </c>
      <c r="K86" s="19" t="s">
        <v>512</v>
      </c>
      <c r="L86" t="s">
        <v>128</v>
      </c>
      <c r="M86" t="s">
        <v>117</v>
      </c>
      <c r="N86" s="4" t="s">
        <v>108</v>
      </c>
      <c r="O86" t="s">
        <v>122</v>
      </c>
      <c r="P86">
        <v>1</v>
      </c>
      <c r="Q86">
        <v>286</v>
      </c>
      <c r="R86">
        <v>315</v>
      </c>
      <c r="S86" s="11">
        <f t="shared" si="8"/>
        <v>74780.022101650975</v>
      </c>
      <c r="T86" s="13">
        <f t="shared" si="9"/>
        <v>237.39689556079674</v>
      </c>
      <c r="U86" s="12">
        <f t="shared" si="10"/>
        <v>9.3475027627063718E-5</v>
      </c>
      <c r="V86" s="9">
        <v>24.332236627793343</v>
      </c>
      <c r="W86" s="9">
        <f t="shared" si="11"/>
        <v>130.88884684127672</v>
      </c>
      <c r="X86" s="9">
        <f t="shared" si="12"/>
        <v>1.0471107747302137</v>
      </c>
      <c r="Y86" s="18">
        <f t="shared" si="13"/>
        <v>7.8519023206733514E-4</v>
      </c>
      <c r="Z86" s="13">
        <v>200</v>
      </c>
      <c r="AA86" s="10">
        <f t="shared" si="14"/>
        <v>1.1997817247477192</v>
      </c>
      <c r="AB86" s="13">
        <v>138935</v>
      </c>
      <c r="AC86" s="12">
        <f t="shared" si="15"/>
        <v>6.3860491440906594E-5</v>
      </c>
      <c r="AD86" t="s">
        <v>680</v>
      </c>
    </row>
    <row r="87" spans="1:30" x14ac:dyDescent="0.25">
      <c r="A87">
        <v>2</v>
      </c>
      <c r="B87" t="s">
        <v>71</v>
      </c>
      <c r="C87" t="s">
        <v>59</v>
      </c>
      <c r="D87">
        <v>101</v>
      </c>
      <c r="E87" s="1" t="s">
        <v>324</v>
      </c>
      <c r="F87" s="19" t="s">
        <v>486</v>
      </c>
      <c r="G87" s="19" t="s">
        <v>487</v>
      </c>
      <c r="H87" s="19" t="s">
        <v>488</v>
      </c>
      <c r="I87" s="19" t="s">
        <v>510</v>
      </c>
      <c r="J87" s="19" t="s">
        <v>511</v>
      </c>
      <c r="K87" s="19" t="s">
        <v>512</v>
      </c>
      <c r="L87" t="s">
        <v>128</v>
      </c>
      <c r="M87" t="s">
        <v>117</v>
      </c>
      <c r="N87" s="4" t="s">
        <v>109</v>
      </c>
      <c r="O87" t="s">
        <v>122</v>
      </c>
      <c r="P87">
        <v>2</v>
      </c>
      <c r="Q87">
        <v>286</v>
      </c>
      <c r="R87">
        <v>315</v>
      </c>
      <c r="S87" s="11">
        <f t="shared" si="8"/>
        <v>74780.022101650975</v>
      </c>
      <c r="T87" s="13">
        <f t="shared" si="9"/>
        <v>237.39689556079674</v>
      </c>
      <c r="U87" s="12">
        <f t="shared" si="10"/>
        <v>9.3475027627063718E-5</v>
      </c>
      <c r="V87" s="9">
        <v>15.151833995700045</v>
      </c>
      <c r="W87" s="9">
        <f t="shared" si="11"/>
        <v>81.505293145239619</v>
      </c>
      <c r="X87" s="9">
        <f t="shared" si="12"/>
        <v>0.65204234516191695</v>
      </c>
      <c r="Y87" s="18">
        <f t="shared" si="13"/>
        <v>7.8519023206733514E-4</v>
      </c>
      <c r="Z87" s="13">
        <v>200</v>
      </c>
      <c r="AA87" s="10">
        <f t="shared" si="14"/>
        <v>1.9267220612731331</v>
      </c>
      <c r="AB87" s="13">
        <v>136982</v>
      </c>
      <c r="AC87" s="12">
        <f t="shared" si="15"/>
        <v>6.2962808785102867E-5</v>
      </c>
      <c r="AD87" t="s">
        <v>681</v>
      </c>
    </row>
    <row r="88" spans="1:30" x14ac:dyDescent="0.25">
      <c r="A88">
        <v>2</v>
      </c>
      <c r="B88" t="s">
        <v>72</v>
      </c>
      <c r="C88" t="s">
        <v>59</v>
      </c>
      <c r="D88">
        <v>102</v>
      </c>
      <c r="E88" s="1" t="s">
        <v>325</v>
      </c>
      <c r="F88" s="19" t="s">
        <v>465</v>
      </c>
      <c r="G88" s="19" t="s">
        <v>466</v>
      </c>
      <c r="H88" s="19" t="s">
        <v>467</v>
      </c>
      <c r="I88" s="19" t="s">
        <v>513</v>
      </c>
      <c r="J88" s="19" t="s">
        <v>514</v>
      </c>
      <c r="K88" s="19" t="s">
        <v>515</v>
      </c>
      <c r="L88" t="s">
        <v>128</v>
      </c>
      <c r="M88" t="s">
        <v>117</v>
      </c>
      <c r="N88" s="4" t="s">
        <v>110</v>
      </c>
      <c r="O88" t="s">
        <v>122</v>
      </c>
      <c r="P88">
        <v>3</v>
      </c>
      <c r="Q88">
        <v>286</v>
      </c>
      <c r="R88">
        <v>315</v>
      </c>
      <c r="S88" s="11">
        <f t="shared" si="8"/>
        <v>74780.022101650975</v>
      </c>
      <c r="T88" s="13">
        <f t="shared" si="9"/>
        <v>237.39689556079674</v>
      </c>
      <c r="U88" s="12">
        <f t="shared" si="10"/>
        <v>9.3475027627063718E-5</v>
      </c>
      <c r="V88" s="9">
        <v>27.455404260863901</v>
      </c>
      <c r="W88" s="9">
        <f t="shared" si="11"/>
        <v>147.68910307081174</v>
      </c>
      <c r="X88" s="9">
        <f t="shared" si="12"/>
        <v>1.1815128245664939</v>
      </c>
      <c r="Y88" s="18">
        <f t="shared" si="13"/>
        <v>7.8519023206733514E-4</v>
      </c>
      <c r="Z88" s="13">
        <v>200</v>
      </c>
      <c r="AA88" s="10">
        <f t="shared" si="14"/>
        <v>1.0633015107294193</v>
      </c>
      <c r="AB88" s="13">
        <v>355593</v>
      </c>
      <c r="AC88" s="12">
        <f t="shared" si="15"/>
        <v>1.6344581086800516E-4</v>
      </c>
      <c r="AD88" t="s">
        <v>682</v>
      </c>
    </row>
    <row r="89" spans="1:30" x14ac:dyDescent="0.25">
      <c r="A89">
        <v>2</v>
      </c>
      <c r="B89" t="s">
        <v>73</v>
      </c>
      <c r="C89" t="s">
        <v>59</v>
      </c>
      <c r="D89">
        <v>104</v>
      </c>
      <c r="E89" s="1" t="s">
        <v>326</v>
      </c>
      <c r="F89" s="19" t="s">
        <v>468</v>
      </c>
      <c r="G89" s="19" t="s">
        <v>469</v>
      </c>
      <c r="H89" s="19" t="s">
        <v>470</v>
      </c>
      <c r="I89" s="19" t="s">
        <v>513</v>
      </c>
      <c r="J89" s="19" t="s">
        <v>514</v>
      </c>
      <c r="K89" s="19" t="s">
        <v>515</v>
      </c>
      <c r="L89" t="s">
        <v>128</v>
      </c>
      <c r="M89" t="s">
        <v>117</v>
      </c>
      <c r="N89" s="4" t="s">
        <v>109</v>
      </c>
      <c r="O89" t="s">
        <v>123</v>
      </c>
      <c r="P89">
        <v>2</v>
      </c>
      <c r="Q89">
        <v>286</v>
      </c>
      <c r="R89">
        <v>315</v>
      </c>
      <c r="S89" s="11">
        <f t="shared" si="8"/>
        <v>74780.022101650975</v>
      </c>
      <c r="T89" s="13">
        <f t="shared" si="9"/>
        <v>237.39689556079674</v>
      </c>
      <c r="U89" s="12">
        <f t="shared" si="10"/>
        <v>9.3475027627063718E-5</v>
      </c>
      <c r="V89" s="9">
        <v>22.658023323995049</v>
      </c>
      <c r="W89" s="9">
        <f t="shared" si="11"/>
        <v>121.88285811724072</v>
      </c>
      <c r="X89" s="9">
        <f t="shared" si="12"/>
        <v>0.97506286493792571</v>
      </c>
      <c r="Y89" s="18">
        <f t="shared" si="13"/>
        <v>7.8519023206733514E-4</v>
      </c>
      <c r="Z89" s="13">
        <v>200</v>
      </c>
      <c r="AA89" s="10">
        <f t="shared" si="14"/>
        <v>1.288434229712681</v>
      </c>
      <c r="AB89" s="13">
        <v>213253</v>
      </c>
      <c r="AC89" s="12">
        <f t="shared" si="15"/>
        <v>9.8020235226887786E-5</v>
      </c>
      <c r="AD89" t="s">
        <v>683</v>
      </c>
    </row>
    <row r="90" spans="1:30" x14ac:dyDescent="0.25">
      <c r="A90">
        <v>2</v>
      </c>
      <c r="B90" t="s">
        <v>74</v>
      </c>
      <c r="C90" t="s">
        <v>59</v>
      </c>
      <c r="D90">
        <v>105</v>
      </c>
      <c r="E90" s="1" t="s">
        <v>327</v>
      </c>
      <c r="F90" s="19" t="s">
        <v>471</v>
      </c>
      <c r="G90" s="19" t="s">
        <v>472</v>
      </c>
      <c r="H90" s="19" t="s">
        <v>473</v>
      </c>
      <c r="I90" s="19" t="s">
        <v>513</v>
      </c>
      <c r="J90" s="19" t="s">
        <v>514</v>
      </c>
      <c r="K90" s="19" t="s">
        <v>515</v>
      </c>
      <c r="L90" t="s">
        <v>128</v>
      </c>
      <c r="M90" t="s">
        <v>117</v>
      </c>
      <c r="N90" s="4" t="s">
        <v>110</v>
      </c>
      <c r="O90" t="s">
        <v>123</v>
      </c>
      <c r="P90">
        <v>3</v>
      </c>
      <c r="Q90">
        <v>286</v>
      </c>
      <c r="R90">
        <v>315</v>
      </c>
      <c r="S90" s="11">
        <f t="shared" si="8"/>
        <v>74780.022101650975</v>
      </c>
      <c r="T90" s="13">
        <f t="shared" si="9"/>
        <v>237.39689556079674</v>
      </c>
      <c r="U90" s="12">
        <f t="shared" si="10"/>
        <v>9.3475027627063718E-5</v>
      </c>
      <c r="V90" s="9">
        <v>24.6790018893739</v>
      </c>
      <c r="W90" s="9">
        <f t="shared" si="11"/>
        <v>132.75417907140343</v>
      </c>
      <c r="X90" s="9">
        <f t="shared" si="12"/>
        <v>1.0620334325712275</v>
      </c>
      <c r="Y90" s="18">
        <f t="shared" si="13"/>
        <v>7.8519023206733514E-4</v>
      </c>
      <c r="Z90" s="13">
        <v>200</v>
      </c>
      <c r="AA90" s="10">
        <f t="shared" si="14"/>
        <v>1.1829235622707006</v>
      </c>
      <c r="AB90" s="13">
        <v>166147</v>
      </c>
      <c r="AC90" s="12">
        <f t="shared" si="15"/>
        <v>7.6368295040359221E-5</v>
      </c>
      <c r="AD90" t="s">
        <v>684</v>
      </c>
    </row>
    <row r="91" spans="1:30" x14ac:dyDescent="0.25">
      <c r="A91">
        <v>2</v>
      </c>
      <c r="B91" t="s">
        <v>75</v>
      </c>
      <c r="C91" t="s">
        <v>59</v>
      </c>
      <c r="D91">
        <v>106</v>
      </c>
      <c r="E91" s="1" t="s">
        <v>328</v>
      </c>
      <c r="F91" s="19" t="s">
        <v>474</v>
      </c>
      <c r="G91" s="19" t="s">
        <v>475</v>
      </c>
      <c r="H91" s="19" t="s">
        <v>476</v>
      </c>
      <c r="I91" s="19" t="s">
        <v>513</v>
      </c>
      <c r="J91" s="19" t="s">
        <v>514</v>
      </c>
      <c r="K91" s="19" t="s">
        <v>515</v>
      </c>
      <c r="L91" t="s">
        <v>128</v>
      </c>
      <c r="M91" t="s">
        <v>124</v>
      </c>
      <c r="N91" s="4" t="s">
        <v>111</v>
      </c>
      <c r="O91" t="s">
        <v>118</v>
      </c>
      <c r="P91">
        <v>1</v>
      </c>
      <c r="Q91">
        <v>286</v>
      </c>
      <c r="R91">
        <v>27563</v>
      </c>
      <c r="S91" s="11">
        <f t="shared" si="8"/>
        <v>6543370.6323422408</v>
      </c>
      <c r="T91" s="13">
        <f t="shared" si="9"/>
        <v>237.39689556079674</v>
      </c>
      <c r="U91" s="12">
        <f t="shared" si="10"/>
        <v>8.179213290427801E-3</v>
      </c>
      <c r="V91" s="9">
        <v>30.087660433904489</v>
      </c>
      <c r="W91" s="9">
        <f t="shared" si="11"/>
        <v>161.84863062885685</v>
      </c>
      <c r="X91" s="9">
        <f t="shared" si="12"/>
        <v>1.2947890450308548</v>
      </c>
      <c r="Y91" s="18">
        <f t="shared" si="13"/>
        <v>6.8705391639593535E-2</v>
      </c>
      <c r="Z91" s="13">
        <v>4</v>
      </c>
      <c r="AA91" s="10">
        <f t="shared" si="14"/>
        <v>1.6980160134229443</v>
      </c>
      <c r="AB91" s="13">
        <v>14104991</v>
      </c>
      <c r="AC91" s="12">
        <f t="shared" si="15"/>
        <v>6.4832594884626955E-3</v>
      </c>
      <c r="AD91" t="s">
        <v>685</v>
      </c>
    </row>
    <row r="92" spans="1:30" x14ac:dyDescent="0.25">
      <c r="A92">
        <v>2</v>
      </c>
      <c r="B92" t="s">
        <v>76</v>
      </c>
      <c r="C92" t="s">
        <v>59</v>
      </c>
      <c r="D92">
        <v>107</v>
      </c>
      <c r="E92" s="1" t="s">
        <v>329</v>
      </c>
      <c r="F92" s="19" t="s">
        <v>477</v>
      </c>
      <c r="G92" s="19" t="s">
        <v>478</v>
      </c>
      <c r="H92" s="19" t="s">
        <v>479</v>
      </c>
      <c r="I92" s="19" t="s">
        <v>513</v>
      </c>
      <c r="J92" s="19" t="s">
        <v>514</v>
      </c>
      <c r="K92" s="19" t="s">
        <v>515</v>
      </c>
      <c r="L92" t="s">
        <v>128</v>
      </c>
      <c r="M92" t="s">
        <v>124</v>
      </c>
      <c r="N92" s="4" t="s">
        <v>112</v>
      </c>
      <c r="O92" t="s">
        <v>118</v>
      </c>
      <c r="P92">
        <v>2</v>
      </c>
      <c r="Q92">
        <v>286</v>
      </c>
      <c r="R92">
        <v>27563</v>
      </c>
      <c r="S92" s="11">
        <f t="shared" si="8"/>
        <v>6543370.6323422408</v>
      </c>
      <c r="T92" s="13">
        <f t="shared" si="9"/>
        <v>237.39689556079674</v>
      </c>
      <c r="U92" s="12">
        <f t="shared" si="10"/>
        <v>8.179213290427801E-3</v>
      </c>
      <c r="V92" s="9">
        <v>25.999283340934262</v>
      </c>
      <c r="W92" s="9">
        <f t="shared" si="11"/>
        <v>139.85628478178731</v>
      </c>
      <c r="X92" s="9">
        <f t="shared" si="12"/>
        <v>1.1188502782542984</v>
      </c>
      <c r="Y92" s="18">
        <f t="shared" si="13"/>
        <v>6.8705391639593535E-2</v>
      </c>
      <c r="Z92" s="13">
        <v>4</v>
      </c>
      <c r="AA92" s="10">
        <f t="shared" si="14"/>
        <v>1.9650283645612945</v>
      </c>
      <c r="AB92" s="13">
        <v>12871939</v>
      </c>
      <c r="AC92" s="12">
        <f t="shared" si="15"/>
        <v>5.9164958458082688E-3</v>
      </c>
      <c r="AD92" t="s">
        <v>686</v>
      </c>
    </row>
    <row r="93" spans="1:30" x14ac:dyDescent="0.25">
      <c r="A93">
        <v>2</v>
      </c>
      <c r="B93" t="s">
        <v>77</v>
      </c>
      <c r="C93" t="s">
        <v>59</v>
      </c>
      <c r="D93">
        <v>108</v>
      </c>
      <c r="E93" s="1" t="s">
        <v>330</v>
      </c>
      <c r="F93" s="19" t="s">
        <v>480</v>
      </c>
      <c r="G93" s="19" t="s">
        <v>481</v>
      </c>
      <c r="H93" s="19" t="s">
        <v>482</v>
      </c>
      <c r="I93" s="19" t="s">
        <v>513</v>
      </c>
      <c r="J93" s="19" t="s">
        <v>514</v>
      </c>
      <c r="K93" s="19" t="s">
        <v>515</v>
      </c>
      <c r="L93" t="s">
        <v>128</v>
      </c>
      <c r="M93" t="s">
        <v>124</v>
      </c>
      <c r="N93" s="4" t="s">
        <v>113</v>
      </c>
      <c r="O93" t="s">
        <v>118</v>
      </c>
      <c r="P93">
        <v>3</v>
      </c>
      <c r="Q93">
        <v>286</v>
      </c>
      <c r="R93">
        <v>27563</v>
      </c>
      <c r="S93" s="11">
        <f t="shared" si="8"/>
        <v>6543370.6323422408</v>
      </c>
      <c r="T93" s="13">
        <f t="shared" si="9"/>
        <v>237.39689556079674</v>
      </c>
      <c r="U93" s="12">
        <f t="shared" si="10"/>
        <v>8.179213290427801E-3</v>
      </c>
      <c r="V93" s="9">
        <v>28.180370056681216</v>
      </c>
      <c r="W93" s="9">
        <f t="shared" si="11"/>
        <v>151.58886528607431</v>
      </c>
      <c r="X93" s="9">
        <f t="shared" si="12"/>
        <v>1.2127109222885946</v>
      </c>
      <c r="Y93" s="18">
        <f t="shared" si="13"/>
        <v>6.8705391639593535E-2</v>
      </c>
      <c r="Z93" s="13">
        <v>4</v>
      </c>
      <c r="AA93" s="10">
        <f t="shared" si="14"/>
        <v>1.812940324078147</v>
      </c>
      <c r="AB93" s="13">
        <v>13632548</v>
      </c>
      <c r="AC93" s="12">
        <f t="shared" si="15"/>
        <v>6.2661044004156501E-3</v>
      </c>
      <c r="AD93" t="s">
        <v>687</v>
      </c>
    </row>
    <row r="94" spans="1:30" x14ac:dyDescent="0.25">
      <c r="A94">
        <v>2</v>
      </c>
      <c r="B94" t="s">
        <v>78</v>
      </c>
      <c r="C94" t="s">
        <v>59</v>
      </c>
      <c r="D94">
        <v>109</v>
      </c>
      <c r="E94" s="1" t="s">
        <v>331</v>
      </c>
      <c r="F94" s="19" t="s">
        <v>483</v>
      </c>
      <c r="G94" s="19" t="s">
        <v>484</v>
      </c>
      <c r="H94" s="19" t="s">
        <v>485</v>
      </c>
      <c r="I94" s="19" t="s">
        <v>513</v>
      </c>
      <c r="J94" s="19" t="s">
        <v>514</v>
      </c>
      <c r="K94" s="19" t="s">
        <v>515</v>
      </c>
      <c r="L94" t="s">
        <v>128</v>
      </c>
      <c r="M94" t="s">
        <v>124</v>
      </c>
      <c r="N94" s="4" t="s">
        <v>111</v>
      </c>
      <c r="O94" t="s">
        <v>129</v>
      </c>
      <c r="P94">
        <v>1</v>
      </c>
      <c r="Q94">
        <v>286</v>
      </c>
      <c r="R94">
        <v>27563</v>
      </c>
      <c r="S94" s="11">
        <f t="shared" si="8"/>
        <v>6543370.6323422408</v>
      </c>
      <c r="T94" s="13">
        <f t="shared" si="9"/>
        <v>237.39689556079674</v>
      </c>
      <c r="U94" s="12">
        <f t="shared" si="10"/>
        <v>8.179213290427801E-3</v>
      </c>
      <c r="V94" s="9">
        <v>22.549058570590919</v>
      </c>
      <c r="W94" s="9">
        <f t="shared" si="11"/>
        <v>121.29671097682044</v>
      </c>
      <c r="X94" s="9">
        <f t="shared" si="12"/>
        <v>0.97037368781456346</v>
      </c>
      <c r="Y94" s="18">
        <f t="shared" si="13"/>
        <v>6.8705391639593535E-2</v>
      </c>
      <c r="Z94" s="13">
        <v>4</v>
      </c>
      <c r="AA94" s="10">
        <f t="shared" si="14"/>
        <v>2.2656967723625416</v>
      </c>
      <c r="AB94" s="13">
        <v>15982540</v>
      </c>
      <c r="AC94" s="12">
        <f t="shared" si="15"/>
        <v>7.3462616250329097E-3</v>
      </c>
      <c r="AD94" t="s">
        <v>688</v>
      </c>
    </row>
    <row r="95" spans="1:30" x14ac:dyDescent="0.25">
      <c r="A95">
        <v>3</v>
      </c>
      <c r="B95" t="s">
        <v>60</v>
      </c>
      <c r="C95" t="s">
        <v>59</v>
      </c>
      <c r="D95">
        <v>11</v>
      </c>
      <c r="E95" s="1" t="s">
        <v>392</v>
      </c>
      <c r="F95" s="19" t="s">
        <v>534</v>
      </c>
      <c r="G95" s="19" t="s">
        <v>535</v>
      </c>
      <c r="H95" s="19" t="s">
        <v>536</v>
      </c>
      <c r="I95" s="19" t="s">
        <v>564</v>
      </c>
      <c r="J95" s="19" t="s">
        <v>565</v>
      </c>
      <c r="K95" s="19" t="s">
        <v>566</v>
      </c>
      <c r="L95" t="s">
        <v>116</v>
      </c>
      <c r="M95" t="s">
        <v>117</v>
      </c>
      <c r="N95" s="4" t="s">
        <v>115</v>
      </c>
      <c r="O95" t="s">
        <v>122</v>
      </c>
      <c r="P95">
        <v>2</v>
      </c>
      <c r="Q95">
        <v>322</v>
      </c>
      <c r="R95">
        <v>334</v>
      </c>
      <c r="S95" s="11">
        <f t="shared" si="8"/>
        <v>79290.563117306112</v>
      </c>
      <c r="T95" s="13">
        <f t="shared" si="9"/>
        <v>237.39689556079674</v>
      </c>
      <c r="U95" s="12">
        <f t="shared" si="10"/>
        <v>9.9113203896632635E-5</v>
      </c>
      <c r="V95" s="9">
        <v>18.923111064696361</v>
      </c>
      <c r="W95" s="9">
        <f t="shared" si="11"/>
        <v>90.411424102705965</v>
      </c>
      <c r="X95" s="9">
        <f t="shared" si="12"/>
        <v>0.72329139282164767</v>
      </c>
      <c r="Y95" s="18">
        <f t="shared" si="13"/>
        <v>8.3255091273171415E-4</v>
      </c>
      <c r="Z95" s="13">
        <v>200</v>
      </c>
      <c r="AA95" s="10">
        <f t="shared" si="14"/>
        <v>1.8416940580118488</v>
      </c>
      <c r="AB95" s="13">
        <v>131286</v>
      </c>
      <c r="AC95" s="12">
        <f t="shared" si="15"/>
        <v>6.0344682616409568E-5</v>
      </c>
      <c r="AD95" t="s">
        <v>689</v>
      </c>
    </row>
    <row r="96" spans="1:30" x14ac:dyDescent="0.25">
      <c r="A96">
        <v>2</v>
      </c>
      <c r="B96" t="s">
        <v>79</v>
      </c>
      <c r="C96" t="s">
        <v>59</v>
      </c>
      <c r="D96">
        <v>110</v>
      </c>
      <c r="E96" s="1" t="s">
        <v>332</v>
      </c>
      <c r="F96" s="19" t="s">
        <v>486</v>
      </c>
      <c r="G96" s="19" t="s">
        <v>487</v>
      </c>
      <c r="H96" s="19" t="s">
        <v>488</v>
      </c>
      <c r="I96" s="19" t="s">
        <v>513</v>
      </c>
      <c r="J96" s="19" t="s">
        <v>514</v>
      </c>
      <c r="K96" s="19" t="s">
        <v>515</v>
      </c>
      <c r="L96" t="s">
        <v>128</v>
      </c>
      <c r="M96" t="s">
        <v>124</v>
      </c>
      <c r="N96" s="4" t="s">
        <v>112</v>
      </c>
      <c r="O96" t="s">
        <v>129</v>
      </c>
      <c r="P96">
        <v>2</v>
      </c>
      <c r="Q96">
        <v>286</v>
      </c>
      <c r="R96">
        <v>27563</v>
      </c>
      <c r="S96" s="11">
        <f t="shared" si="8"/>
        <v>6543370.6323422408</v>
      </c>
      <c r="T96" s="13">
        <f t="shared" si="9"/>
        <v>237.39689556079674</v>
      </c>
      <c r="U96" s="12">
        <f t="shared" si="10"/>
        <v>8.179213290427801E-3</v>
      </c>
      <c r="V96" s="9">
        <v>17.567137924294741</v>
      </c>
      <c r="W96" s="9">
        <f t="shared" si="11"/>
        <v>94.49778334747036</v>
      </c>
      <c r="X96" s="9">
        <f t="shared" si="12"/>
        <v>0.75598226677976288</v>
      </c>
      <c r="Y96" s="18">
        <f t="shared" si="13"/>
        <v>6.8705391639593535E-2</v>
      </c>
      <c r="Z96" s="13">
        <v>4</v>
      </c>
      <c r="AA96" s="10">
        <f t="shared" si="14"/>
        <v>2.908232942860145</v>
      </c>
      <c r="AB96" s="13">
        <v>11682579</v>
      </c>
      <c r="AC96" s="12">
        <f t="shared" si="15"/>
        <v>5.3698149223537278E-3</v>
      </c>
      <c r="AD96" t="s">
        <v>690</v>
      </c>
    </row>
    <row r="97" spans="1:30" x14ac:dyDescent="0.25">
      <c r="A97">
        <v>2</v>
      </c>
      <c r="B97" t="s">
        <v>80</v>
      </c>
      <c r="C97" t="s">
        <v>59</v>
      </c>
      <c r="D97">
        <v>111</v>
      </c>
      <c r="E97" s="1" t="s">
        <v>333</v>
      </c>
      <c r="F97" s="19" t="s">
        <v>465</v>
      </c>
      <c r="G97" s="19" t="s">
        <v>466</v>
      </c>
      <c r="H97" s="19" t="s">
        <v>467</v>
      </c>
      <c r="I97" s="19" t="s">
        <v>516</v>
      </c>
      <c r="J97" s="19" t="s">
        <v>517</v>
      </c>
      <c r="K97" s="19" t="s">
        <v>518</v>
      </c>
      <c r="L97" t="s">
        <v>128</v>
      </c>
      <c r="M97" t="s">
        <v>124</v>
      </c>
      <c r="N97" s="4" t="s">
        <v>113</v>
      </c>
      <c r="O97" t="s">
        <v>129</v>
      </c>
      <c r="P97">
        <v>3</v>
      </c>
      <c r="Q97">
        <v>286</v>
      </c>
      <c r="R97">
        <v>27563</v>
      </c>
      <c r="S97" s="11">
        <f t="shared" si="8"/>
        <v>6543370.6323422408</v>
      </c>
      <c r="T97" s="13">
        <f t="shared" si="9"/>
        <v>237.39689556079674</v>
      </c>
      <c r="U97" s="12">
        <f t="shared" si="10"/>
        <v>8.179213290427801E-3</v>
      </c>
      <c r="V97" s="9">
        <v>25.822724607466284</v>
      </c>
      <c r="W97" s="9">
        <f t="shared" si="11"/>
        <v>138.90653366038882</v>
      </c>
      <c r="X97" s="9">
        <f t="shared" si="12"/>
        <v>1.1112522692831106</v>
      </c>
      <c r="Y97" s="18">
        <f t="shared" si="13"/>
        <v>6.8705391639593535E-2</v>
      </c>
      <c r="Z97" s="13">
        <v>4</v>
      </c>
      <c r="AA97" s="10">
        <f t="shared" si="14"/>
        <v>1.9784639305036766</v>
      </c>
      <c r="AB97" s="13">
        <v>17612283</v>
      </c>
      <c r="AC97" s="12">
        <f t="shared" si="15"/>
        <v>8.0953614839768574E-3</v>
      </c>
      <c r="AD97" t="s">
        <v>691</v>
      </c>
    </row>
    <row r="98" spans="1:30" x14ac:dyDescent="0.25">
      <c r="A98">
        <v>2</v>
      </c>
      <c r="B98" t="s">
        <v>81</v>
      </c>
      <c r="C98" t="s">
        <v>59</v>
      </c>
      <c r="D98">
        <v>112</v>
      </c>
      <c r="E98" s="1" t="s">
        <v>334</v>
      </c>
      <c r="F98" s="19" t="s">
        <v>468</v>
      </c>
      <c r="G98" s="19" t="s">
        <v>469</v>
      </c>
      <c r="H98" s="19" t="s">
        <v>470</v>
      </c>
      <c r="I98" s="19" t="s">
        <v>516</v>
      </c>
      <c r="J98" s="19" t="s">
        <v>517</v>
      </c>
      <c r="K98" s="19" t="s">
        <v>518</v>
      </c>
      <c r="L98" t="s">
        <v>128</v>
      </c>
      <c r="M98" t="s">
        <v>124</v>
      </c>
      <c r="N98" s="4" t="s">
        <v>111</v>
      </c>
      <c r="O98" t="s">
        <v>125</v>
      </c>
      <c r="P98">
        <v>1</v>
      </c>
      <c r="Q98">
        <v>286</v>
      </c>
      <c r="R98">
        <v>27563</v>
      </c>
      <c r="S98" s="11">
        <f t="shared" si="8"/>
        <v>6543370.6323422408</v>
      </c>
      <c r="T98" s="13">
        <f t="shared" si="9"/>
        <v>237.39689556079674</v>
      </c>
      <c r="U98" s="12">
        <f t="shared" si="10"/>
        <v>8.179213290427801E-3</v>
      </c>
      <c r="V98" s="9">
        <v>30.317479966121571</v>
      </c>
      <c r="W98" s="9">
        <f t="shared" si="11"/>
        <v>163.08488416418274</v>
      </c>
      <c r="X98" s="9">
        <f t="shared" si="12"/>
        <v>1.3046790733134619</v>
      </c>
      <c r="Y98" s="18">
        <f t="shared" si="13"/>
        <v>6.8705391639593535E-2</v>
      </c>
      <c r="Z98" s="13">
        <v>4</v>
      </c>
      <c r="AA98" s="10">
        <f t="shared" si="14"/>
        <v>1.685144322031112</v>
      </c>
      <c r="AB98" s="13">
        <v>21772834</v>
      </c>
      <c r="AC98" s="12">
        <f t="shared" si="15"/>
        <v>1.0007729364820096E-2</v>
      </c>
      <c r="AD98" t="s">
        <v>692</v>
      </c>
    </row>
    <row r="99" spans="1:30" x14ac:dyDescent="0.25">
      <c r="A99">
        <v>2</v>
      </c>
      <c r="B99" t="s">
        <v>82</v>
      </c>
      <c r="C99" t="s">
        <v>59</v>
      </c>
      <c r="D99">
        <v>113</v>
      </c>
      <c r="E99" s="1" t="s">
        <v>335</v>
      </c>
      <c r="F99" s="19" t="s">
        <v>471</v>
      </c>
      <c r="G99" s="19" t="s">
        <v>472</v>
      </c>
      <c r="H99" s="19" t="s">
        <v>473</v>
      </c>
      <c r="I99" s="19" t="s">
        <v>516</v>
      </c>
      <c r="J99" s="19" t="s">
        <v>517</v>
      </c>
      <c r="K99" s="19" t="s">
        <v>518</v>
      </c>
      <c r="L99" t="s">
        <v>128</v>
      </c>
      <c r="M99" t="s">
        <v>124</v>
      </c>
      <c r="N99" s="4" t="s">
        <v>112</v>
      </c>
      <c r="O99" t="s">
        <v>125</v>
      </c>
      <c r="P99">
        <v>2</v>
      </c>
      <c r="Q99">
        <v>286</v>
      </c>
      <c r="R99">
        <v>27563</v>
      </c>
      <c r="S99" s="11">
        <f t="shared" si="8"/>
        <v>6543370.6323422408</v>
      </c>
      <c r="T99" s="13">
        <f t="shared" si="9"/>
        <v>237.39689556079674</v>
      </c>
      <c r="U99" s="12">
        <f t="shared" si="10"/>
        <v>8.179213290427801E-3</v>
      </c>
      <c r="V99" s="9">
        <v>30.017134666753535</v>
      </c>
      <c r="W99" s="9">
        <f t="shared" si="11"/>
        <v>161.46925587280006</v>
      </c>
      <c r="X99" s="9">
        <f t="shared" si="12"/>
        <v>1.2917540469824005</v>
      </c>
      <c r="Y99" s="18">
        <f t="shared" si="13"/>
        <v>6.8705391639593535E-2</v>
      </c>
      <c r="Z99" s="13">
        <v>4</v>
      </c>
      <c r="AA99" s="10">
        <f t="shared" si="14"/>
        <v>1.7020055308539301</v>
      </c>
      <c r="AB99" s="13">
        <v>18983444</v>
      </c>
      <c r="AC99" s="12">
        <f t="shared" si="15"/>
        <v>8.7256059530062963E-3</v>
      </c>
      <c r="AD99" t="s">
        <v>693</v>
      </c>
    </row>
    <row r="100" spans="1:30" x14ac:dyDescent="0.25">
      <c r="A100">
        <v>2</v>
      </c>
      <c r="B100" t="s">
        <v>83</v>
      </c>
      <c r="C100" t="s">
        <v>59</v>
      </c>
      <c r="D100">
        <v>114</v>
      </c>
      <c r="E100" s="1" t="s">
        <v>336</v>
      </c>
      <c r="F100" s="19" t="s">
        <v>474</v>
      </c>
      <c r="G100" s="19" t="s">
        <v>475</v>
      </c>
      <c r="H100" s="19" t="s">
        <v>476</v>
      </c>
      <c r="I100" s="19" t="s">
        <v>516</v>
      </c>
      <c r="J100" s="19" t="s">
        <v>517</v>
      </c>
      <c r="K100" s="19" t="s">
        <v>518</v>
      </c>
      <c r="L100" t="s">
        <v>128</v>
      </c>
      <c r="M100" t="s">
        <v>124</v>
      </c>
      <c r="N100" s="4" t="s">
        <v>113</v>
      </c>
      <c r="O100" t="s">
        <v>125</v>
      </c>
      <c r="P100">
        <v>3</v>
      </c>
      <c r="Q100">
        <v>286</v>
      </c>
      <c r="R100">
        <v>27563</v>
      </c>
      <c r="S100" s="11">
        <f t="shared" si="8"/>
        <v>6543370.6323422408</v>
      </c>
      <c r="T100" s="13">
        <f t="shared" si="9"/>
        <v>237.39689556079674</v>
      </c>
      <c r="U100" s="12">
        <f t="shared" si="10"/>
        <v>8.179213290427801E-3</v>
      </c>
      <c r="V100" s="9">
        <v>27.549221447651313</v>
      </c>
      <c r="W100" s="9">
        <f t="shared" si="11"/>
        <v>148.19376787332604</v>
      </c>
      <c r="X100" s="9">
        <f t="shared" si="12"/>
        <v>1.1855501429866082</v>
      </c>
      <c r="Y100" s="18">
        <f t="shared" si="13"/>
        <v>6.8705391639593535E-2</v>
      </c>
      <c r="Z100" s="13">
        <v>4</v>
      </c>
      <c r="AA100" s="10">
        <f t="shared" si="14"/>
        <v>1.8544745200978208</v>
      </c>
      <c r="AB100" s="13">
        <v>15530304</v>
      </c>
      <c r="AC100" s="12">
        <f t="shared" si="15"/>
        <v>7.138394541812196E-3</v>
      </c>
      <c r="AD100" t="s">
        <v>694</v>
      </c>
    </row>
    <row r="101" spans="1:30" x14ac:dyDescent="0.25">
      <c r="A101">
        <v>2</v>
      </c>
      <c r="B101" t="s">
        <v>84</v>
      </c>
      <c r="C101" t="s">
        <v>59</v>
      </c>
      <c r="D101">
        <v>115</v>
      </c>
      <c r="E101" s="1" t="s">
        <v>337</v>
      </c>
      <c r="F101" s="19" t="s">
        <v>477</v>
      </c>
      <c r="G101" s="19" t="s">
        <v>478</v>
      </c>
      <c r="H101" s="19" t="s">
        <v>479</v>
      </c>
      <c r="I101" s="19" t="s">
        <v>516</v>
      </c>
      <c r="J101" s="19" t="s">
        <v>517</v>
      </c>
      <c r="K101" s="19" t="s">
        <v>518</v>
      </c>
      <c r="L101" t="s">
        <v>128</v>
      </c>
      <c r="M101" t="s">
        <v>124</v>
      </c>
      <c r="N101" s="4" t="s">
        <v>111</v>
      </c>
      <c r="O101" t="s">
        <v>122</v>
      </c>
      <c r="P101">
        <v>1</v>
      </c>
      <c r="Q101">
        <v>286</v>
      </c>
      <c r="R101">
        <v>27563</v>
      </c>
      <c r="S101" s="11">
        <f t="shared" si="8"/>
        <v>6543370.6323422408</v>
      </c>
      <c r="T101" s="13">
        <f t="shared" si="9"/>
        <v>237.39689556079674</v>
      </c>
      <c r="U101" s="12">
        <f t="shared" si="10"/>
        <v>8.179213290427801E-3</v>
      </c>
      <c r="V101" s="9">
        <v>29.215942406671445</v>
      </c>
      <c r="W101" s="9">
        <f t="shared" si="11"/>
        <v>157.15945350549458</v>
      </c>
      <c r="X101" s="9">
        <f t="shared" si="12"/>
        <v>1.2572756280439568</v>
      </c>
      <c r="Y101" s="18">
        <f t="shared" si="13"/>
        <v>6.8705391639593535E-2</v>
      </c>
      <c r="Z101" s="13">
        <v>4</v>
      </c>
      <c r="AA101" s="10">
        <f t="shared" si="14"/>
        <v>1.7486798307603293</v>
      </c>
      <c r="AB101" s="13">
        <v>21739215</v>
      </c>
      <c r="AC101" s="12">
        <f t="shared" si="15"/>
        <v>9.9922766289238015E-3</v>
      </c>
      <c r="AD101" t="s">
        <v>695</v>
      </c>
    </row>
    <row r="102" spans="1:30" x14ac:dyDescent="0.25">
      <c r="A102">
        <v>2</v>
      </c>
      <c r="B102" t="s">
        <v>85</v>
      </c>
      <c r="C102" t="s">
        <v>59</v>
      </c>
      <c r="D102">
        <v>116</v>
      </c>
      <c r="E102" s="1" t="s">
        <v>338</v>
      </c>
      <c r="F102" s="19" t="s">
        <v>480</v>
      </c>
      <c r="G102" s="19" t="s">
        <v>481</v>
      </c>
      <c r="H102" s="19" t="s">
        <v>482</v>
      </c>
      <c r="I102" s="19" t="s">
        <v>516</v>
      </c>
      <c r="J102" s="19" t="s">
        <v>517</v>
      </c>
      <c r="K102" s="19" t="s">
        <v>518</v>
      </c>
      <c r="L102" t="s">
        <v>128</v>
      </c>
      <c r="M102" t="s">
        <v>124</v>
      </c>
      <c r="N102" s="4" t="s">
        <v>112</v>
      </c>
      <c r="O102" t="s">
        <v>122</v>
      </c>
      <c r="P102">
        <v>2</v>
      </c>
      <c r="Q102">
        <v>286</v>
      </c>
      <c r="R102">
        <v>27563</v>
      </c>
      <c r="S102" s="11">
        <f t="shared" si="8"/>
        <v>6543370.6323422408</v>
      </c>
      <c r="T102" s="13">
        <f t="shared" si="9"/>
        <v>237.39689556079674</v>
      </c>
      <c r="U102" s="12">
        <f t="shared" si="10"/>
        <v>8.179213290427801E-3</v>
      </c>
      <c r="V102" s="9">
        <v>28.940843051664604</v>
      </c>
      <c r="W102" s="9">
        <f t="shared" si="11"/>
        <v>155.67962911062187</v>
      </c>
      <c r="X102" s="9">
        <f t="shared" si="12"/>
        <v>1.2454370328849751</v>
      </c>
      <c r="Y102" s="18">
        <f t="shared" si="13"/>
        <v>6.8705391639593535E-2</v>
      </c>
      <c r="Z102" s="13">
        <v>4</v>
      </c>
      <c r="AA102" s="10">
        <f t="shared" si="14"/>
        <v>1.7653020380919144</v>
      </c>
      <c r="AB102" s="13">
        <v>23898983</v>
      </c>
      <c r="AC102" s="12">
        <f t="shared" si="15"/>
        <v>1.0984998735508492E-2</v>
      </c>
      <c r="AD102" t="s">
        <v>696</v>
      </c>
    </row>
    <row r="103" spans="1:30" x14ac:dyDescent="0.25">
      <c r="A103">
        <v>2</v>
      </c>
      <c r="B103" t="s">
        <v>86</v>
      </c>
      <c r="C103" t="s">
        <v>59</v>
      </c>
      <c r="D103">
        <v>117</v>
      </c>
      <c r="E103" s="1" t="s">
        <v>339</v>
      </c>
      <c r="F103" s="19" t="s">
        <v>483</v>
      </c>
      <c r="G103" s="19" t="s">
        <v>484</v>
      </c>
      <c r="H103" s="19" t="s">
        <v>485</v>
      </c>
      <c r="I103" s="19" t="s">
        <v>516</v>
      </c>
      <c r="J103" s="19" t="s">
        <v>517</v>
      </c>
      <c r="K103" s="19" t="s">
        <v>518</v>
      </c>
      <c r="L103" t="s">
        <v>128</v>
      </c>
      <c r="M103" t="s">
        <v>124</v>
      </c>
      <c r="N103" s="4" t="s">
        <v>113</v>
      </c>
      <c r="O103" t="s">
        <v>122</v>
      </c>
      <c r="P103">
        <v>3</v>
      </c>
      <c r="Q103">
        <v>286</v>
      </c>
      <c r="R103">
        <v>27563</v>
      </c>
      <c r="S103" s="11">
        <f t="shared" si="8"/>
        <v>6543370.6323422408</v>
      </c>
      <c r="T103" s="13">
        <f t="shared" si="9"/>
        <v>237.39689556079674</v>
      </c>
      <c r="U103" s="12">
        <f t="shared" si="10"/>
        <v>8.179213290427801E-3</v>
      </c>
      <c r="V103" s="9">
        <v>21.603231480878232</v>
      </c>
      <c r="W103" s="9">
        <f t="shared" si="11"/>
        <v>116.2088837056387</v>
      </c>
      <c r="X103" s="9">
        <f t="shared" si="12"/>
        <v>0.92967106964510959</v>
      </c>
      <c r="Y103" s="18">
        <f t="shared" si="13"/>
        <v>6.8705391639593535E-2</v>
      </c>
      <c r="Z103" s="13">
        <v>4</v>
      </c>
      <c r="AA103" s="10">
        <f t="shared" si="14"/>
        <v>2.3648929220807862</v>
      </c>
      <c r="AB103" s="13">
        <v>13765458</v>
      </c>
      <c r="AC103" s="12">
        <f t="shared" si="15"/>
        <v>6.3271955431616171E-3</v>
      </c>
      <c r="AD103" t="s">
        <v>697</v>
      </c>
    </row>
    <row r="104" spans="1:30" x14ac:dyDescent="0.25">
      <c r="A104">
        <v>1</v>
      </c>
      <c r="B104" t="s">
        <v>70</v>
      </c>
      <c r="C104" t="s">
        <v>59</v>
      </c>
      <c r="D104">
        <v>12</v>
      </c>
      <c r="E104" s="1" t="s">
        <v>239</v>
      </c>
      <c r="F104" s="19" t="s">
        <v>432</v>
      </c>
      <c r="G104" s="19" t="s">
        <v>433</v>
      </c>
      <c r="H104" s="19" t="s">
        <v>434</v>
      </c>
      <c r="I104" s="19" t="s">
        <v>453</v>
      </c>
      <c r="J104" s="19" t="s">
        <v>454</v>
      </c>
      <c r="K104" s="19" t="s">
        <v>455</v>
      </c>
      <c r="L104" t="s">
        <v>116</v>
      </c>
      <c r="M104" t="s">
        <v>117</v>
      </c>
      <c r="N104" s="4" t="s">
        <v>92</v>
      </c>
      <c r="O104" t="s">
        <v>122</v>
      </c>
      <c r="P104">
        <v>3</v>
      </c>
      <c r="Q104">
        <v>322</v>
      </c>
      <c r="R104">
        <v>334</v>
      </c>
      <c r="S104" s="11">
        <f t="shared" si="8"/>
        <v>79290.563117306112</v>
      </c>
      <c r="T104" s="13">
        <f t="shared" si="9"/>
        <v>237.39689556079674</v>
      </c>
      <c r="U104" s="12">
        <f t="shared" si="10"/>
        <v>9.9113203896632635E-5</v>
      </c>
      <c r="V104" s="9">
        <v>8.055873228298557</v>
      </c>
      <c r="W104" s="9">
        <f t="shared" si="11"/>
        <v>38.489599752979252</v>
      </c>
      <c r="X104" s="9">
        <f t="shared" si="12"/>
        <v>0.30791679802383404</v>
      </c>
      <c r="Y104" s="18">
        <f t="shared" si="13"/>
        <v>8.3255091273171415E-4</v>
      </c>
      <c r="Z104" s="13">
        <v>200</v>
      </c>
      <c r="AA104" s="10">
        <f t="shared" si="14"/>
        <v>4.3261084452678489</v>
      </c>
      <c r="AB104" s="13">
        <v>156281</v>
      </c>
      <c r="AC104" s="12">
        <f t="shared" si="15"/>
        <v>7.1833457824711723E-5</v>
      </c>
      <c r="AD104" t="s">
        <v>698</v>
      </c>
    </row>
    <row r="105" spans="1:30" x14ac:dyDescent="0.25">
      <c r="A105">
        <v>2</v>
      </c>
      <c r="B105" t="s">
        <v>87</v>
      </c>
      <c r="C105" t="s">
        <v>59</v>
      </c>
      <c r="D105">
        <v>120</v>
      </c>
      <c r="E105" s="1" t="s">
        <v>340</v>
      </c>
      <c r="F105" s="19" t="s">
        <v>486</v>
      </c>
      <c r="G105" s="19" t="s">
        <v>487</v>
      </c>
      <c r="H105" s="19" t="s">
        <v>488</v>
      </c>
      <c r="I105" s="19" t="s">
        <v>516</v>
      </c>
      <c r="J105" s="19" t="s">
        <v>517</v>
      </c>
      <c r="K105" s="19" t="s">
        <v>518</v>
      </c>
      <c r="L105" t="s">
        <v>128</v>
      </c>
      <c r="M105" t="s">
        <v>124</v>
      </c>
      <c r="N105" s="4" t="s">
        <v>113</v>
      </c>
      <c r="O105" t="s">
        <v>123</v>
      </c>
      <c r="P105">
        <v>3</v>
      </c>
      <c r="Q105">
        <v>286</v>
      </c>
      <c r="R105">
        <v>27563</v>
      </c>
      <c r="S105" s="11">
        <f t="shared" si="8"/>
        <v>6543370.6323422408</v>
      </c>
      <c r="T105" s="13">
        <f t="shared" si="9"/>
        <v>237.39689556079674</v>
      </c>
      <c r="U105" s="12">
        <f t="shared" si="10"/>
        <v>8.179213290427801E-3</v>
      </c>
      <c r="V105" s="9">
        <v>12.213368949117205</v>
      </c>
      <c r="W105" s="9">
        <f t="shared" si="11"/>
        <v>65.698595745654671</v>
      </c>
      <c r="X105" s="9">
        <f t="shared" si="12"/>
        <v>0.5255887659652374</v>
      </c>
      <c r="Y105" s="18">
        <f t="shared" si="13"/>
        <v>6.8705391639593535E-2</v>
      </c>
      <c r="Z105" s="13">
        <v>4</v>
      </c>
      <c r="AA105" s="10">
        <f t="shared" si="14"/>
        <v>4.1830660676876175</v>
      </c>
      <c r="AB105" s="13">
        <v>13518861</v>
      </c>
      <c r="AC105" s="12">
        <f t="shared" si="15"/>
        <v>6.2138489738460864E-3</v>
      </c>
      <c r="AD105" t="s">
        <v>699</v>
      </c>
    </row>
    <row r="106" spans="1:30" x14ac:dyDescent="0.25">
      <c r="A106">
        <v>1</v>
      </c>
      <c r="B106" t="s">
        <v>71</v>
      </c>
      <c r="C106" t="s">
        <v>59</v>
      </c>
      <c r="D106">
        <v>13</v>
      </c>
      <c r="E106" s="1" t="s">
        <v>240</v>
      </c>
      <c r="F106" s="19" t="s">
        <v>429</v>
      </c>
      <c r="G106" s="19" t="s">
        <v>430</v>
      </c>
      <c r="H106" s="19" t="s">
        <v>431</v>
      </c>
      <c r="I106" s="19" t="s">
        <v>453</v>
      </c>
      <c r="J106" s="19" t="s">
        <v>454</v>
      </c>
      <c r="K106" s="19" t="s">
        <v>455</v>
      </c>
      <c r="L106" t="s">
        <v>116</v>
      </c>
      <c r="M106" t="s">
        <v>117</v>
      </c>
      <c r="N106" s="4" t="s">
        <v>114</v>
      </c>
      <c r="O106" t="s">
        <v>123</v>
      </c>
      <c r="P106">
        <v>1</v>
      </c>
      <c r="Q106">
        <v>322</v>
      </c>
      <c r="R106">
        <v>334</v>
      </c>
      <c r="S106" s="11">
        <f t="shared" si="8"/>
        <v>79290.563117306112</v>
      </c>
      <c r="T106" s="13">
        <f t="shared" si="9"/>
        <v>237.39689556079674</v>
      </c>
      <c r="U106" s="12">
        <f t="shared" si="10"/>
        <v>9.9113203896632635E-5</v>
      </c>
      <c r="V106" s="9">
        <v>6.5284080540178833</v>
      </c>
      <c r="W106" s="9">
        <f t="shared" si="11"/>
        <v>31.191629498413199</v>
      </c>
      <c r="X106" s="9">
        <f t="shared" si="12"/>
        <v>0.24953303598730558</v>
      </c>
      <c r="Y106" s="18">
        <f t="shared" si="13"/>
        <v>8.3255091273171415E-4</v>
      </c>
      <c r="Z106" s="13">
        <v>200</v>
      </c>
      <c r="AA106" s="10">
        <f t="shared" si="14"/>
        <v>5.3382970118574171</v>
      </c>
      <c r="AB106" s="13">
        <v>219538</v>
      </c>
      <c r="AC106" s="12">
        <f t="shared" si="15"/>
        <v>1.0090909108542666E-4</v>
      </c>
      <c r="AD106" t="s">
        <v>700</v>
      </c>
    </row>
    <row r="107" spans="1:30" x14ac:dyDescent="0.25">
      <c r="A107">
        <v>1</v>
      </c>
      <c r="B107" t="s">
        <v>72</v>
      </c>
      <c r="C107" t="s">
        <v>59</v>
      </c>
      <c r="D107">
        <v>14</v>
      </c>
      <c r="E107" s="1" t="s">
        <v>241</v>
      </c>
      <c r="F107" s="19" t="s">
        <v>408</v>
      </c>
      <c r="G107" s="19" t="s">
        <v>409</v>
      </c>
      <c r="H107" s="19" t="s">
        <v>410</v>
      </c>
      <c r="I107" s="19" t="s">
        <v>456</v>
      </c>
      <c r="J107" s="19" t="s">
        <v>457</v>
      </c>
      <c r="K107" s="19" t="s">
        <v>458</v>
      </c>
      <c r="L107" t="s">
        <v>116</v>
      </c>
      <c r="M107" t="s">
        <v>117</v>
      </c>
      <c r="N107" s="4" t="s">
        <v>115</v>
      </c>
      <c r="O107" t="s">
        <v>123</v>
      </c>
      <c r="P107">
        <v>2</v>
      </c>
      <c r="Q107">
        <v>322</v>
      </c>
      <c r="R107">
        <v>334</v>
      </c>
      <c r="S107" s="11">
        <f t="shared" si="8"/>
        <v>79290.563117306112</v>
      </c>
      <c r="T107" s="13">
        <f t="shared" si="9"/>
        <v>237.39689556079674</v>
      </c>
      <c r="U107" s="12">
        <f t="shared" si="10"/>
        <v>9.9113203896632635E-5</v>
      </c>
      <c r="V107" s="9">
        <v>18.949784050124702</v>
      </c>
      <c r="W107" s="9">
        <f t="shared" si="11"/>
        <v>90.53886311574152</v>
      </c>
      <c r="X107" s="9">
        <f t="shared" si="12"/>
        <v>0.7243109049259322</v>
      </c>
      <c r="Y107" s="18">
        <f t="shared" si="13"/>
        <v>8.3255091273171415E-4</v>
      </c>
      <c r="Z107" s="13">
        <v>200</v>
      </c>
      <c r="AA107" s="10">
        <f t="shared" si="14"/>
        <v>1.8391017604614981</v>
      </c>
      <c r="AB107" s="13">
        <v>328891</v>
      </c>
      <c r="AC107" s="12">
        <f t="shared" si="15"/>
        <v>1.5117242516638149E-4</v>
      </c>
      <c r="AD107" t="s">
        <v>701</v>
      </c>
    </row>
    <row r="108" spans="1:30" x14ac:dyDescent="0.25">
      <c r="A108">
        <v>1</v>
      </c>
      <c r="B108" t="s">
        <v>73</v>
      </c>
      <c r="C108" t="s">
        <v>59</v>
      </c>
      <c r="D108">
        <v>15</v>
      </c>
      <c r="E108" s="1" t="s">
        <v>242</v>
      </c>
      <c r="F108" s="19" t="s">
        <v>411</v>
      </c>
      <c r="G108" s="19" t="s">
        <v>412</v>
      </c>
      <c r="H108" s="19" t="s">
        <v>413</v>
      </c>
      <c r="I108" s="19" t="s">
        <v>456</v>
      </c>
      <c r="J108" s="19" t="s">
        <v>457</v>
      </c>
      <c r="K108" s="19" t="s">
        <v>458</v>
      </c>
      <c r="L108" t="s">
        <v>116</v>
      </c>
      <c r="M108" t="s">
        <v>117</v>
      </c>
      <c r="N108" s="4" t="s">
        <v>92</v>
      </c>
      <c r="O108" t="s">
        <v>123</v>
      </c>
      <c r="P108">
        <v>3</v>
      </c>
      <c r="Q108">
        <v>322</v>
      </c>
      <c r="R108">
        <v>334</v>
      </c>
      <c r="S108" s="11">
        <f t="shared" si="8"/>
        <v>79290.563117306112</v>
      </c>
      <c r="T108" s="13">
        <f t="shared" si="9"/>
        <v>237.39689556079674</v>
      </c>
      <c r="U108" s="12">
        <f t="shared" si="10"/>
        <v>9.9113203896632635E-5</v>
      </c>
      <c r="V108" s="9">
        <v>17.003193624916356</v>
      </c>
      <c r="W108" s="9">
        <f t="shared" si="11"/>
        <v>81.238383301081498</v>
      </c>
      <c r="X108" s="9">
        <f t="shared" si="12"/>
        <v>0.64990706640865203</v>
      </c>
      <c r="Y108" s="18">
        <f t="shared" si="13"/>
        <v>8.3255091273171415E-4</v>
      </c>
      <c r="Z108" s="13">
        <v>200</v>
      </c>
      <c r="AA108" s="10">
        <f t="shared" si="14"/>
        <v>2.0496491409637163</v>
      </c>
      <c r="AB108" s="13">
        <v>303212</v>
      </c>
      <c r="AC108" s="12">
        <f t="shared" si="15"/>
        <v>1.3936925418922642E-4</v>
      </c>
      <c r="AD108" t="s">
        <v>702</v>
      </c>
    </row>
    <row r="109" spans="1:30" x14ac:dyDescent="0.25">
      <c r="A109">
        <v>1</v>
      </c>
      <c r="B109" t="s">
        <v>74</v>
      </c>
      <c r="C109" t="s">
        <v>59</v>
      </c>
      <c r="D109">
        <v>16</v>
      </c>
      <c r="E109" s="1" t="s">
        <v>243</v>
      </c>
      <c r="F109" s="19" t="s">
        <v>414</v>
      </c>
      <c r="G109" s="19" t="s">
        <v>415</v>
      </c>
      <c r="H109" s="19" t="s">
        <v>416</v>
      </c>
      <c r="I109" s="19" t="s">
        <v>456</v>
      </c>
      <c r="J109" s="19" t="s">
        <v>457</v>
      </c>
      <c r="K109" s="19" t="s">
        <v>458</v>
      </c>
      <c r="L109" t="s">
        <v>116</v>
      </c>
      <c r="M109" t="s">
        <v>124</v>
      </c>
      <c r="N109" s="4" t="s">
        <v>93</v>
      </c>
      <c r="O109" t="s">
        <v>118</v>
      </c>
      <c r="P109">
        <v>1</v>
      </c>
      <c r="Q109">
        <v>322</v>
      </c>
      <c r="R109">
        <v>35595</v>
      </c>
      <c r="S109" s="11">
        <f t="shared" si="8"/>
        <v>8450142.4974865597</v>
      </c>
      <c r="T109" s="13">
        <f t="shared" si="9"/>
        <v>237.39689556079674</v>
      </c>
      <c r="U109" s="12">
        <f t="shared" si="10"/>
        <v>1.05626781218582E-2</v>
      </c>
      <c r="V109" s="9">
        <v>19.383204574487497</v>
      </c>
      <c r="W109" s="9">
        <f t="shared" si="11"/>
        <v>92.609673074474415</v>
      </c>
      <c r="X109" s="9">
        <f t="shared" si="12"/>
        <v>0.74087738459579533</v>
      </c>
      <c r="Y109" s="18">
        <f t="shared" si="13"/>
        <v>8.8726496223608869E-2</v>
      </c>
      <c r="Z109" s="13">
        <v>4</v>
      </c>
      <c r="AA109" s="10">
        <f t="shared" si="14"/>
        <v>3.8322776996419026</v>
      </c>
      <c r="AB109" s="13">
        <v>20352012</v>
      </c>
      <c r="AC109" s="12">
        <f t="shared" si="15"/>
        <v>9.3546585679003015E-3</v>
      </c>
      <c r="AD109" t="s">
        <v>703</v>
      </c>
    </row>
    <row r="110" spans="1:30" x14ac:dyDescent="0.25">
      <c r="A110">
        <v>1</v>
      </c>
      <c r="B110" t="s">
        <v>75</v>
      </c>
      <c r="C110" t="s">
        <v>59</v>
      </c>
      <c r="D110">
        <v>17</v>
      </c>
      <c r="E110" s="1" t="s">
        <v>244</v>
      </c>
      <c r="F110" s="19" t="s">
        <v>417</v>
      </c>
      <c r="G110" s="19" t="s">
        <v>418</v>
      </c>
      <c r="H110" s="19" t="s">
        <v>419</v>
      </c>
      <c r="I110" s="19" t="s">
        <v>456</v>
      </c>
      <c r="J110" s="19" t="s">
        <v>457</v>
      </c>
      <c r="K110" s="19" t="s">
        <v>458</v>
      </c>
      <c r="L110" t="s">
        <v>116</v>
      </c>
      <c r="M110" t="s">
        <v>124</v>
      </c>
      <c r="N110" s="4" t="s">
        <v>94</v>
      </c>
      <c r="O110" t="s">
        <v>118</v>
      </c>
      <c r="P110">
        <v>2</v>
      </c>
      <c r="Q110">
        <v>322</v>
      </c>
      <c r="R110">
        <v>35595</v>
      </c>
      <c r="S110" s="11">
        <f t="shared" si="8"/>
        <v>8450142.4974865597</v>
      </c>
      <c r="T110" s="13">
        <f t="shared" si="9"/>
        <v>237.39689556079674</v>
      </c>
      <c r="U110" s="12">
        <f t="shared" si="10"/>
        <v>1.05626781218582E-2</v>
      </c>
      <c r="V110" s="9">
        <v>18.389074761238518</v>
      </c>
      <c r="W110" s="9">
        <f t="shared" si="11"/>
        <v>87.859888969128122</v>
      </c>
      <c r="X110" s="9">
        <f t="shared" si="12"/>
        <v>0.70287911175302498</v>
      </c>
      <c r="Y110" s="18">
        <f t="shared" si="13"/>
        <v>8.8726496223608869E-2</v>
      </c>
      <c r="Z110" s="13">
        <v>4</v>
      </c>
      <c r="AA110" s="10">
        <f t="shared" si="14"/>
        <v>4.0394540564368455</v>
      </c>
      <c r="AB110" s="13">
        <v>19096548</v>
      </c>
      <c r="AC110" s="12">
        <f t="shared" si="15"/>
        <v>8.7775934077436359E-3</v>
      </c>
      <c r="AD110" t="s">
        <v>704</v>
      </c>
    </row>
    <row r="111" spans="1:30" x14ac:dyDescent="0.25">
      <c r="A111">
        <v>1</v>
      </c>
      <c r="B111" t="s">
        <v>76</v>
      </c>
      <c r="C111" t="s">
        <v>59</v>
      </c>
      <c r="D111">
        <v>18</v>
      </c>
      <c r="E111" s="1" t="s">
        <v>245</v>
      </c>
      <c r="F111" s="19" t="s">
        <v>420</v>
      </c>
      <c r="G111" s="19" t="s">
        <v>421</v>
      </c>
      <c r="H111" s="19" t="s">
        <v>422</v>
      </c>
      <c r="I111" s="19" t="s">
        <v>456</v>
      </c>
      <c r="J111" s="19" t="s">
        <v>457</v>
      </c>
      <c r="K111" s="19" t="s">
        <v>458</v>
      </c>
      <c r="L111" t="s">
        <v>116</v>
      </c>
      <c r="M111" t="s">
        <v>124</v>
      </c>
      <c r="N111" s="4" t="s">
        <v>95</v>
      </c>
      <c r="O111" t="s">
        <v>118</v>
      </c>
      <c r="P111">
        <v>3</v>
      </c>
      <c r="Q111">
        <v>322</v>
      </c>
      <c r="R111">
        <v>35595</v>
      </c>
      <c r="S111" s="11">
        <f t="shared" si="8"/>
        <v>8450142.4974865597</v>
      </c>
      <c r="T111" s="13">
        <f t="shared" si="9"/>
        <v>237.39689556079674</v>
      </c>
      <c r="U111" s="12">
        <f t="shared" si="10"/>
        <v>1.05626781218582E-2</v>
      </c>
      <c r="V111" s="9">
        <v>14.634436401240951</v>
      </c>
      <c r="W111" s="9">
        <f t="shared" si="11"/>
        <v>69.92086192661705</v>
      </c>
      <c r="X111" s="9">
        <f t="shared" si="12"/>
        <v>0.55936689541293638</v>
      </c>
      <c r="Y111" s="18">
        <f t="shared" si="13"/>
        <v>8.8726496223608869E-2</v>
      </c>
      <c r="Z111" s="13">
        <v>4</v>
      </c>
      <c r="AA111" s="10">
        <f t="shared" si="14"/>
        <v>5.0758239403128984</v>
      </c>
      <c r="AB111" s="13">
        <v>14377109</v>
      </c>
      <c r="AC111" s="12">
        <f t="shared" si="15"/>
        <v>6.6083366051713473E-3</v>
      </c>
      <c r="AD111" t="s">
        <v>705</v>
      </c>
    </row>
    <row r="112" spans="1:30" x14ac:dyDescent="0.25">
      <c r="A112">
        <v>1</v>
      </c>
      <c r="B112" t="s">
        <v>77</v>
      </c>
      <c r="C112" t="s">
        <v>59</v>
      </c>
      <c r="D112">
        <v>19</v>
      </c>
      <c r="E112" s="1" t="s">
        <v>246</v>
      </c>
      <c r="F112" s="19" t="s">
        <v>423</v>
      </c>
      <c r="G112" s="19" t="s">
        <v>424</v>
      </c>
      <c r="H112" s="19" t="s">
        <v>425</v>
      </c>
      <c r="I112" s="19" t="s">
        <v>456</v>
      </c>
      <c r="J112" s="19" t="s">
        <v>457</v>
      </c>
      <c r="K112" s="19" t="s">
        <v>458</v>
      </c>
      <c r="L112" t="s">
        <v>116</v>
      </c>
      <c r="M112" t="s">
        <v>124</v>
      </c>
      <c r="N112" s="4" t="s">
        <v>93</v>
      </c>
      <c r="O112" t="s">
        <v>129</v>
      </c>
      <c r="P112">
        <v>1</v>
      </c>
      <c r="Q112">
        <v>322</v>
      </c>
      <c r="R112">
        <v>35595</v>
      </c>
      <c r="S112" s="11">
        <f t="shared" si="8"/>
        <v>8450142.4974865597</v>
      </c>
      <c r="T112" s="13">
        <f t="shared" si="9"/>
        <v>237.39689556079674</v>
      </c>
      <c r="U112" s="12">
        <f t="shared" si="10"/>
        <v>1.05626781218582E-2</v>
      </c>
      <c r="V112" s="9">
        <v>12.116187116004623</v>
      </c>
      <c r="W112" s="9">
        <f t="shared" si="11"/>
        <v>57.889092766386163</v>
      </c>
      <c r="X112" s="9">
        <f t="shared" si="12"/>
        <v>0.46311274213108933</v>
      </c>
      <c r="Y112" s="18">
        <f t="shared" si="13"/>
        <v>8.8726496223608869E-2</v>
      </c>
      <c r="Z112" s="13">
        <v>4</v>
      </c>
      <c r="AA112" s="10">
        <f t="shared" si="14"/>
        <v>6.130791966747057</v>
      </c>
      <c r="AB112" s="13">
        <v>16632550</v>
      </c>
      <c r="AC112" s="12">
        <f t="shared" si="15"/>
        <v>7.6450341304599347E-3</v>
      </c>
      <c r="AD112" t="s">
        <v>706</v>
      </c>
    </row>
    <row r="113" spans="1:30" x14ac:dyDescent="0.25">
      <c r="A113">
        <v>1</v>
      </c>
      <c r="B113" t="s">
        <v>60</v>
      </c>
      <c r="C113" t="s">
        <v>59</v>
      </c>
      <c r="D113">
        <v>2</v>
      </c>
      <c r="E113" s="1" t="s">
        <v>230</v>
      </c>
      <c r="F113" s="19" t="s">
        <v>420</v>
      </c>
      <c r="G113" s="19" t="s">
        <v>421</v>
      </c>
      <c r="H113" s="19" t="s">
        <v>422</v>
      </c>
      <c r="I113" s="19" t="s">
        <v>450</v>
      </c>
      <c r="J113" s="19" t="s">
        <v>451</v>
      </c>
      <c r="K113" s="19" t="s">
        <v>452</v>
      </c>
      <c r="L113" t="s">
        <v>116</v>
      </c>
      <c r="M113" t="s">
        <v>117</v>
      </c>
      <c r="N113" s="4" t="s">
        <v>115</v>
      </c>
      <c r="O113" t="s">
        <v>118</v>
      </c>
      <c r="P113">
        <v>2</v>
      </c>
      <c r="Q113">
        <v>322</v>
      </c>
      <c r="R113">
        <v>334</v>
      </c>
      <c r="S113" s="11">
        <f t="shared" si="8"/>
        <v>79290.563117306112</v>
      </c>
      <c r="T113" s="13">
        <f t="shared" si="9"/>
        <v>237.39689556079674</v>
      </c>
      <c r="U113" s="12">
        <f t="shared" si="10"/>
        <v>9.9113203896632635E-5</v>
      </c>
      <c r="V113" s="9">
        <v>16.546505261877243</v>
      </c>
      <c r="W113" s="9">
        <f t="shared" si="11"/>
        <v>79.056403544563992</v>
      </c>
      <c r="X113" s="9">
        <f t="shared" si="12"/>
        <v>0.63245122835651191</v>
      </c>
      <c r="Y113" s="18">
        <f t="shared" si="13"/>
        <v>8.3255091273171415E-4</v>
      </c>
      <c r="Z113" s="13">
        <v>200</v>
      </c>
      <c r="AA113" s="10">
        <f t="shared" si="14"/>
        <v>2.1062200540463651</v>
      </c>
      <c r="AB113" s="13">
        <v>185244</v>
      </c>
      <c r="AC113" s="12">
        <f t="shared" si="15"/>
        <v>8.5146096206710337E-5</v>
      </c>
      <c r="AD113" t="s">
        <v>707</v>
      </c>
    </row>
    <row r="114" spans="1:30" x14ac:dyDescent="0.25">
      <c r="A114">
        <v>1</v>
      </c>
      <c r="B114" t="s">
        <v>78</v>
      </c>
      <c r="C114" t="s">
        <v>59</v>
      </c>
      <c r="D114">
        <v>20</v>
      </c>
      <c r="E114" s="1" t="s">
        <v>247</v>
      </c>
      <c r="F114" s="19" t="s">
        <v>432</v>
      </c>
      <c r="G114" s="19" t="s">
        <v>433</v>
      </c>
      <c r="H114" s="19" t="s">
        <v>434</v>
      </c>
      <c r="I114" s="19" t="s">
        <v>456</v>
      </c>
      <c r="J114" s="19" t="s">
        <v>457</v>
      </c>
      <c r="K114" s="19" t="s">
        <v>458</v>
      </c>
      <c r="L114" t="s">
        <v>116</v>
      </c>
      <c r="M114" t="s">
        <v>124</v>
      </c>
      <c r="N114" s="4" t="s">
        <v>94</v>
      </c>
      <c r="O114" t="s">
        <v>129</v>
      </c>
      <c r="P114">
        <v>2</v>
      </c>
      <c r="Q114">
        <v>322</v>
      </c>
      <c r="R114">
        <v>35595</v>
      </c>
      <c r="S114" s="11">
        <f t="shared" si="8"/>
        <v>8450142.4974865597</v>
      </c>
      <c r="T114" s="13">
        <f t="shared" si="9"/>
        <v>237.39689556079674</v>
      </c>
      <c r="U114" s="12">
        <f t="shared" si="10"/>
        <v>1.05626781218582E-2</v>
      </c>
      <c r="V114" s="9">
        <v>11.577072814648092</v>
      </c>
      <c r="W114" s="9">
        <f t="shared" si="11"/>
        <v>55.313295817716643</v>
      </c>
      <c r="X114" s="9">
        <f t="shared" si="12"/>
        <v>0.44250636654173314</v>
      </c>
      <c r="Y114" s="18">
        <f t="shared" si="13"/>
        <v>8.8726496223608869E-2</v>
      </c>
      <c r="Z114" s="13">
        <v>4</v>
      </c>
      <c r="AA114" s="10">
        <f t="shared" si="14"/>
        <v>6.4162870725334793</v>
      </c>
      <c r="AB114" s="13">
        <v>17564342</v>
      </c>
      <c r="AC114" s="12">
        <f t="shared" si="15"/>
        <v>8.0733257419380016E-3</v>
      </c>
      <c r="AD114" t="s">
        <v>708</v>
      </c>
    </row>
    <row r="115" spans="1:30" x14ac:dyDescent="0.25">
      <c r="A115">
        <v>1</v>
      </c>
      <c r="B115" t="s">
        <v>79</v>
      </c>
      <c r="C115" t="s">
        <v>59</v>
      </c>
      <c r="D115">
        <v>21</v>
      </c>
      <c r="E115" s="1" t="s">
        <v>248</v>
      </c>
      <c r="F115" s="19" t="s">
        <v>429</v>
      </c>
      <c r="G115" s="19" t="s">
        <v>430</v>
      </c>
      <c r="H115" s="19" t="s">
        <v>431</v>
      </c>
      <c r="I115" s="19" t="s">
        <v>456</v>
      </c>
      <c r="J115" s="19" t="s">
        <v>457</v>
      </c>
      <c r="K115" s="19" t="s">
        <v>458</v>
      </c>
      <c r="L115" t="s">
        <v>116</v>
      </c>
      <c r="M115" t="s">
        <v>124</v>
      </c>
      <c r="N115" s="4" t="s">
        <v>95</v>
      </c>
      <c r="O115" t="s">
        <v>129</v>
      </c>
      <c r="P115">
        <v>3</v>
      </c>
      <c r="Q115">
        <v>322</v>
      </c>
      <c r="R115">
        <v>35595</v>
      </c>
      <c r="S115" s="11">
        <f t="shared" si="8"/>
        <v>8450142.4974865597</v>
      </c>
      <c r="T115" s="13">
        <f t="shared" si="9"/>
        <v>237.39689556079674</v>
      </c>
      <c r="U115" s="12">
        <f t="shared" si="10"/>
        <v>1.05626781218582E-2</v>
      </c>
      <c r="V115" s="9">
        <v>12.998387979804123</v>
      </c>
      <c r="W115" s="9">
        <f t="shared" si="11"/>
        <v>62.104099282389505</v>
      </c>
      <c r="X115" s="9">
        <f t="shared" si="12"/>
        <v>0.49683279425911603</v>
      </c>
      <c r="Y115" s="18">
        <f t="shared" si="13"/>
        <v>8.8726496223608869E-2</v>
      </c>
      <c r="Z115" s="13">
        <v>4</v>
      </c>
      <c r="AA115" s="10">
        <f t="shared" si="14"/>
        <v>5.7146949878568494</v>
      </c>
      <c r="AB115" s="13">
        <v>19439389</v>
      </c>
      <c r="AC115" s="12">
        <f t="shared" si="15"/>
        <v>8.9351778518800429E-3</v>
      </c>
      <c r="AD115" t="s">
        <v>709</v>
      </c>
    </row>
    <row r="116" spans="1:30" x14ac:dyDescent="0.25">
      <c r="A116">
        <v>1</v>
      </c>
      <c r="B116" t="s">
        <v>80</v>
      </c>
      <c r="C116" t="s">
        <v>59</v>
      </c>
      <c r="D116">
        <v>22</v>
      </c>
      <c r="E116" s="1" t="s">
        <v>249</v>
      </c>
      <c r="F116" s="19" t="s">
        <v>408</v>
      </c>
      <c r="G116" s="19" t="s">
        <v>409</v>
      </c>
      <c r="H116" s="19" t="s">
        <v>410</v>
      </c>
      <c r="I116" s="19" t="s">
        <v>459</v>
      </c>
      <c r="J116" s="19" t="s">
        <v>460</v>
      </c>
      <c r="K116" s="19" t="s">
        <v>461</v>
      </c>
      <c r="L116" t="s">
        <v>116</v>
      </c>
      <c r="M116" t="s">
        <v>124</v>
      </c>
      <c r="N116" s="4" t="s">
        <v>93</v>
      </c>
      <c r="O116" t="s">
        <v>125</v>
      </c>
      <c r="P116">
        <v>1</v>
      </c>
      <c r="Q116">
        <v>322</v>
      </c>
      <c r="R116">
        <v>35595</v>
      </c>
      <c r="S116" s="11">
        <f t="shared" si="8"/>
        <v>8450142.4974865597</v>
      </c>
      <c r="T116" s="13">
        <f t="shared" si="9"/>
        <v>237.39689556079674</v>
      </c>
      <c r="U116" s="12">
        <f t="shared" si="10"/>
        <v>1.05626781218582E-2</v>
      </c>
      <c r="V116" s="9">
        <v>14.158434211326721</v>
      </c>
      <c r="W116" s="9">
        <f t="shared" si="11"/>
        <v>67.646603971938475</v>
      </c>
      <c r="X116" s="9">
        <f t="shared" si="12"/>
        <v>0.54117283177550779</v>
      </c>
      <c r="Y116" s="18">
        <f t="shared" si="13"/>
        <v>8.8726496223608869E-2</v>
      </c>
      <c r="Z116" s="13">
        <v>4</v>
      </c>
      <c r="AA116" s="10">
        <f t="shared" si="14"/>
        <v>5.2464715751534179</v>
      </c>
      <c r="AB116" s="13">
        <v>21157658</v>
      </c>
      <c r="AC116" s="12">
        <f t="shared" si="15"/>
        <v>9.7249680614577248E-3</v>
      </c>
      <c r="AD116" t="s">
        <v>710</v>
      </c>
    </row>
    <row r="117" spans="1:30" x14ac:dyDescent="0.25">
      <c r="A117">
        <v>1</v>
      </c>
      <c r="B117" t="s">
        <v>81</v>
      </c>
      <c r="C117" t="s">
        <v>59</v>
      </c>
      <c r="D117">
        <v>23</v>
      </c>
      <c r="E117" s="1" t="s">
        <v>250</v>
      </c>
      <c r="F117" s="19" t="s">
        <v>411</v>
      </c>
      <c r="G117" s="19" t="s">
        <v>412</v>
      </c>
      <c r="H117" s="19" t="s">
        <v>413</v>
      </c>
      <c r="I117" s="19" t="s">
        <v>459</v>
      </c>
      <c r="J117" s="19" t="s">
        <v>460</v>
      </c>
      <c r="K117" s="19" t="s">
        <v>461</v>
      </c>
      <c r="L117" t="s">
        <v>116</v>
      </c>
      <c r="M117" t="s">
        <v>124</v>
      </c>
      <c r="N117" s="4" t="s">
        <v>94</v>
      </c>
      <c r="O117" t="s">
        <v>125</v>
      </c>
      <c r="P117">
        <v>2</v>
      </c>
      <c r="Q117">
        <v>322</v>
      </c>
      <c r="R117">
        <v>35595</v>
      </c>
      <c r="S117" s="11">
        <f t="shared" si="8"/>
        <v>8450142.4974865597</v>
      </c>
      <c r="T117" s="13">
        <f t="shared" si="9"/>
        <v>237.39689556079674</v>
      </c>
      <c r="U117" s="12">
        <f t="shared" si="10"/>
        <v>1.05626781218582E-2</v>
      </c>
      <c r="V117" s="9">
        <v>11.611442301843176</v>
      </c>
      <c r="W117" s="9">
        <f t="shared" si="11"/>
        <v>55.477507414444226</v>
      </c>
      <c r="X117" s="9">
        <f t="shared" si="12"/>
        <v>0.44382005931555379</v>
      </c>
      <c r="Y117" s="18">
        <f t="shared" si="13"/>
        <v>8.8726496223608869E-2</v>
      </c>
      <c r="Z117" s="13">
        <v>4</v>
      </c>
      <c r="AA117" s="10">
        <f t="shared" si="14"/>
        <v>6.3972950738956866</v>
      </c>
      <c r="AB117" s="13">
        <v>22889323</v>
      </c>
      <c r="AC117" s="12">
        <f t="shared" si="15"/>
        <v>1.0520915647818379E-2</v>
      </c>
      <c r="AD117" t="s">
        <v>711</v>
      </c>
    </row>
    <row r="118" spans="1:30" x14ac:dyDescent="0.25">
      <c r="A118">
        <v>1</v>
      </c>
      <c r="B118" t="s">
        <v>82</v>
      </c>
      <c r="C118" t="s">
        <v>59</v>
      </c>
      <c r="D118">
        <v>24</v>
      </c>
      <c r="E118" s="1" t="s">
        <v>251</v>
      </c>
      <c r="F118" s="19" t="s">
        <v>414</v>
      </c>
      <c r="G118" s="19" t="s">
        <v>415</v>
      </c>
      <c r="H118" s="19" t="s">
        <v>416</v>
      </c>
      <c r="I118" s="19" t="s">
        <v>459</v>
      </c>
      <c r="J118" s="19" t="s">
        <v>460</v>
      </c>
      <c r="K118" s="19" t="s">
        <v>461</v>
      </c>
      <c r="L118" t="s">
        <v>116</v>
      </c>
      <c r="M118" t="s">
        <v>124</v>
      </c>
      <c r="N118" s="4" t="s">
        <v>95</v>
      </c>
      <c r="O118" t="s">
        <v>125</v>
      </c>
      <c r="P118">
        <v>3</v>
      </c>
      <c r="Q118">
        <v>322</v>
      </c>
      <c r="R118">
        <v>35595</v>
      </c>
      <c r="S118" s="11">
        <f t="shared" si="8"/>
        <v>8450142.4974865597</v>
      </c>
      <c r="T118" s="13">
        <f t="shared" si="9"/>
        <v>237.39689556079674</v>
      </c>
      <c r="U118" s="12">
        <f t="shared" si="10"/>
        <v>1.05626781218582E-2</v>
      </c>
      <c r="V118" s="9">
        <v>11.783137660441632</v>
      </c>
      <c r="W118" s="9">
        <f t="shared" si="11"/>
        <v>56.29783879809667</v>
      </c>
      <c r="X118" s="9">
        <f t="shared" si="12"/>
        <v>0.45038271038477334</v>
      </c>
      <c r="Y118" s="18">
        <f t="shared" si="13"/>
        <v>8.8726496223608869E-2</v>
      </c>
      <c r="Z118" s="13">
        <v>4</v>
      </c>
      <c r="AA118" s="10">
        <f t="shared" si="14"/>
        <v>6.3040783175931479</v>
      </c>
      <c r="AB118" s="13">
        <v>26889618</v>
      </c>
      <c r="AC118" s="12">
        <f t="shared" si="15"/>
        <v>1.235962299016265E-2</v>
      </c>
      <c r="AD118" t="s">
        <v>712</v>
      </c>
    </row>
    <row r="119" spans="1:30" x14ac:dyDescent="0.25">
      <c r="A119">
        <v>1</v>
      </c>
      <c r="B119" t="s">
        <v>83</v>
      </c>
      <c r="C119" t="s">
        <v>59</v>
      </c>
      <c r="D119">
        <v>25</v>
      </c>
      <c r="E119" s="1" t="s">
        <v>252</v>
      </c>
      <c r="F119" s="19" t="s">
        <v>417</v>
      </c>
      <c r="G119" s="19" t="s">
        <v>418</v>
      </c>
      <c r="H119" s="19" t="s">
        <v>419</v>
      </c>
      <c r="I119" s="19" t="s">
        <v>459</v>
      </c>
      <c r="J119" s="19" t="s">
        <v>460</v>
      </c>
      <c r="K119" s="19" t="s">
        <v>461</v>
      </c>
      <c r="L119" t="s">
        <v>116</v>
      </c>
      <c r="M119" t="s">
        <v>124</v>
      </c>
      <c r="N119" s="4" t="s">
        <v>93</v>
      </c>
      <c r="O119" t="s">
        <v>122</v>
      </c>
      <c r="P119">
        <v>1</v>
      </c>
      <c r="Q119">
        <v>322</v>
      </c>
      <c r="R119">
        <v>35595</v>
      </c>
      <c r="S119" s="11">
        <f t="shared" si="8"/>
        <v>8450142.4974865597</v>
      </c>
      <c r="T119" s="13">
        <f t="shared" si="9"/>
        <v>237.39689556079674</v>
      </c>
      <c r="U119" s="12">
        <f t="shared" si="10"/>
        <v>1.05626781218582E-2</v>
      </c>
      <c r="V119" s="9">
        <v>13.233347527221849</v>
      </c>
      <c r="W119" s="9">
        <f t="shared" si="11"/>
        <v>63.226696260018386</v>
      </c>
      <c r="X119" s="9">
        <f t="shared" si="12"/>
        <v>0.50581357008014705</v>
      </c>
      <c r="Y119" s="18">
        <f t="shared" si="13"/>
        <v>8.8726496223608869E-2</v>
      </c>
      <c r="Z119" s="13">
        <v>4</v>
      </c>
      <c r="AA119" s="10">
        <f t="shared" si="14"/>
        <v>5.6132299469656379</v>
      </c>
      <c r="AB119" s="13">
        <v>18456676</v>
      </c>
      <c r="AC119" s="12">
        <f t="shared" si="15"/>
        <v>8.4834807624110994E-3</v>
      </c>
      <c r="AD119" t="s">
        <v>713</v>
      </c>
    </row>
    <row r="120" spans="1:30" x14ac:dyDescent="0.25">
      <c r="A120">
        <v>1</v>
      </c>
      <c r="B120" t="s">
        <v>84</v>
      </c>
      <c r="C120" t="s">
        <v>59</v>
      </c>
      <c r="D120">
        <v>26</v>
      </c>
      <c r="E120" s="1" t="s">
        <v>253</v>
      </c>
      <c r="F120" s="19" t="s">
        <v>420</v>
      </c>
      <c r="G120" s="19" t="s">
        <v>421</v>
      </c>
      <c r="H120" s="19" t="s">
        <v>422</v>
      </c>
      <c r="I120" s="19" t="s">
        <v>459</v>
      </c>
      <c r="J120" s="19" t="s">
        <v>460</v>
      </c>
      <c r="K120" s="19" t="s">
        <v>461</v>
      </c>
      <c r="L120" t="s">
        <v>116</v>
      </c>
      <c r="M120" t="s">
        <v>124</v>
      </c>
      <c r="N120" s="4" t="s">
        <v>94</v>
      </c>
      <c r="O120" t="s">
        <v>122</v>
      </c>
      <c r="P120">
        <v>2</v>
      </c>
      <c r="Q120">
        <v>322</v>
      </c>
      <c r="R120">
        <v>35595</v>
      </c>
      <c r="S120" s="11">
        <f t="shared" si="8"/>
        <v>8450142.4974865597</v>
      </c>
      <c r="T120" s="13">
        <f t="shared" si="9"/>
        <v>237.39689556079674</v>
      </c>
      <c r="U120" s="12">
        <f t="shared" si="10"/>
        <v>1.05626781218582E-2</v>
      </c>
      <c r="V120" s="9">
        <v>11.906928645294725</v>
      </c>
      <c r="W120" s="9">
        <f t="shared" si="11"/>
        <v>56.889291186310203</v>
      </c>
      <c r="X120" s="9">
        <f t="shared" si="12"/>
        <v>0.45511432949048164</v>
      </c>
      <c r="Y120" s="18">
        <f t="shared" si="13"/>
        <v>8.8726496223608869E-2</v>
      </c>
      <c r="Z120" s="13">
        <v>4</v>
      </c>
      <c r="AA120" s="10">
        <f t="shared" si="14"/>
        <v>6.2385376490653091</v>
      </c>
      <c r="AB120" s="13">
        <v>21818828</v>
      </c>
      <c r="AC120" s="12">
        <f t="shared" si="15"/>
        <v>1.0028870182060771E-2</v>
      </c>
      <c r="AD120" t="s">
        <v>714</v>
      </c>
    </row>
    <row r="121" spans="1:30" x14ac:dyDescent="0.25">
      <c r="A121">
        <v>1</v>
      </c>
      <c r="B121" t="s">
        <v>85</v>
      </c>
      <c r="C121" t="s">
        <v>59</v>
      </c>
      <c r="D121">
        <v>27</v>
      </c>
      <c r="E121" s="1" t="s">
        <v>254</v>
      </c>
      <c r="F121" s="19" t="s">
        <v>423</v>
      </c>
      <c r="G121" s="19" t="s">
        <v>424</v>
      </c>
      <c r="H121" s="19" t="s">
        <v>425</v>
      </c>
      <c r="I121" s="19" t="s">
        <v>459</v>
      </c>
      <c r="J121" s="19" t="s">
        <v>460</v>
      </c>
      <c r="K121" s="19" t="s">
        <v>461</v>
      </c>
      <c r="L121" t="s">
        <v>116</v>
      </c>
      <c r="M121" t="s">
        <v>124</v>
      </c>
      <c r="N121" s="4" t="s">
        <v>95</v>
      </c>
      <c r="O121" t="s">
        <v>122</v>
      </c>
      <c r="P121">
        <v>3</v>
      </c>
      <c r="Q121">
        <v>322</v>
      </c>
      <c r="R121">
        <v>35595</v>
      </c>
      <c r="S121" s="11">
        <f t="shared" si="8"/>
        <v>8450142.4974865597</v>
      </c>
      <c r="T121" s="13">
        <f t="shared" si="9"/>
        <v>237.39689556079674</v>
      </c>
      <c r="U121" s="12">
        <f t="shared" si="10"/>
        <v>1.05626781218582E-2</v>
      </c>
      <c r="V121" s="9">
        <v>10.505383539144717</v>
      </c>
      <c r="W121" s="9">
        <f t="shared" si="11"/>
        <v>50.192945719754981</v>
      </c>
      <c r="X121" s="9">
        <f t="shared" si="12"/>
        <v>0.40154356575803984</v>
      </c>
      <c r="Y121" s="18">
        <f t="shared" si="13"/>
        <v>8.8726496223608869E-2</v>
      </c>
      <c r="Z121" s="13">
        <v>4</v>
      </c>
      <c r="AA121" s="10">
        <f t="shared" si="14"/>
        <v>7.0708339549545762</v>
      </c>
      <c r="AB121" s="13">
        <v>22067957</v>
      </c>
      <c r="AC121" s="12">
        <f t="shared" si="15"/>
        <v>1.0143380567292581E-2</v>
      </c>
      <c r="AD121" t="s">
        <v>715</v>
      </c>
    </row>
    <row r="122" spans="1:30" x14ac:dyDescent="0.25">
      <c r="A122">
        <v>1</v>
      </c>
      <c r="B122" t="s">
        <v>86</v>
      </c>
      <c r="C122" t="s">
        <v>59</v>
      </c>
      <c r="D122">
        <v>28</v>
      </c>
      <c r="E122" s="1" t="s">
        <v>255</v>
      </c>
      <c r="F122" s="19" t="s">
        <v>432</v>
      </c>
      <c r="G122" s="19" t="s">
        <v>433</v>
      </c>
      <c r="H122" s="19" t="s">
        <v>434</v>
      </c>
      <c r="I122" s="19" t="s">
        <v>459</v>
      </c>
      <c r="J122" s="19" t="s">
        <v>460</v>
      </c>
      <c r="K122" s="19" t="s">
        <v>461</v>
      </c>
      <c r="L122" t="s">
        <v>116</v>
      </c>
      <c r="M122" t="s">
        <v>124</v>
      </c>
      <c r="N122" s="4" t="s">
        <v>93</v>
      </c>
      <c r="O122" t="s">
        <v>123</v>
      </c>
      <c r="P122">
        <v>1</v>
      </c>
      <c r="Q122">
        <v>322</v>
      </c>
      <c r="R122">
        <v>35595</v>
      </c>
      <c r="S122" s="11">
        <f t="shared" si="8"/>
        <v>8450142.4974865597</v>
      </c>
      <c r="T122" s="13">
        <f t="shared" si="9"/>
        <v>237.39689556079674</v>
      </c>
      <c r="U122" s="12">
        <f t="shared" si="10"/>
        <v>1.05626781218582E-2</v>
      </c>
      <c r="V122" s="9">
        <v>16.434576312427762</v>
      </c>
      <c r="W122" s="9">
        <f t="shared" si="11"/>
        <v>78.52162595522104</v>
      </c>
      <c r="X122" s="9">
        <f t="shared" si="12"/>
        <v>0.62817300764176831</v>
      </c>
      <c r="Y122" s="18">
        <f t="shared" si="13"/>
        <v>8.8726496223608869E-2</v>
      </c>
      <c r="Z122" s="13">
        <v>4</v>
      </c>
      <c r="AA122" s="10">
        <f t="shared" si="14"/>
        <v>4.5198501760117606</v>
      </c>
      <c r="AB122" s="13">
        <v>22702848</v>
      </c>
      <c r="AC122" s="12">
        <f t="shared" si="15"/>
        <v>1.043520373115632E-2</v>
      </c>
      <c r="AD122" t="s">
        <v>716</v>
      </c>
    </row>
    <row r="123" spans="1:30" x14ac:dyDescent="0.25">
      <c r="A123">
        <v>1</v>
      </c>
      <c r="B123" t="s">
        <v>87</v>
      </c>
      <c r="C123" t="s">
        <v>59</v>
      </c>
      <c r="D123">
        <v>29</v>
      </c>
      <c r="E123" s="1" t="s">
        <v>256</v>
      </c>
      <c r="F123" s="19" t="s">
        <v>429</v>
      </c>
      <c r="G123" s="19" t="s">
        <v>430</v>
      </c>
      <c r="H123" s="19" t="s">
        <v>431</v>
      </c>
      <c r="I123" s="19" t="s">
        <v>459</v>
      </c>
      <c r="J123" s="19" t="s">
        <v>460</v>
      </c>
      <c r="K123" s="19" t="s">
        <v>461</v>
      </c>
      <c r="L123" t="s">
        <v>116</v>
      </c>
      <c r="M123" t="s">
        <v>124</v>
      </c>
      <c r="N123" s="4" t="s">
        <v>94</v>
      </c>
      <c r="O123" t="s">
        <v>123</v>
      </c>
      <c r="P123">
        <v>2</v>
      </c>
      <c r="Q123">
        <v>322</v>
      </c>
      <c r="R123">
        <v>35595</v>
      </c>
      <c r="S123" s="11">
        <f t="shared" si="8"/>
        <v>8450142.4974865597</v>
      </c>
      <c r="T123" s="13">
        <f t="shared" si="9"/>
        <v>237.39689556079674</v>
      </c>
      <c r="U123" s="12">
        <f t="shared" si="10"/>
        <v>1.05626781218582E-2</v>
      </c>
      <c r="V123" s="9">
        <v>16.47609343634041</v>
      </c>
      <c r="W123" s="9">
        <f t="shared" si="11"/>
        <v>78.719987751268079</v>
      </c>
      <c r="X123" s="9">
        <f t="shared" si="12"/>
        <v>0.62975990201014465</v>
      </c>
      <c r="Y123" s="18">
        <f t="shared" si="13"/>
        <v>8.8726496223608869E-2</v>
      </c>
      <c r="Z123" s="13">
        <v>4</v>
      </c>
      <c r="AA123" s="10">
        <f t="shared" si="14"/>
        <v>4.508460875474646</v>
      </c>
      <c r="AB123" s="13">
        <v>21538912</v>
      </c>
      <c r="AC123" s="12">
        <f t="shared" si="15"/>
        <v>9.9002087697300199E-3</v>
      </c>
      <c r="AD123" t="s">
        <v>717</v>
      </c>
    </row>
    <row r="124" spans="1:30" x14ac:dyDescent="0.25">
      <c r="A124">
        <v>1</v>
      </c>
      <c r="B124" t="s">
        <v>61</v>
      </c>
      <c r="C124" t="s">
        <v>59</v>
      </c>
      <c r="D124">
        <v>3</v>
      </c>
      <c r="E124" s="1" t="s">
        <v>231</v>
      </c>
      <c r="F124" s="19" t="s">
        <v>423</v>
      </c>
      <c r="G124" s="19" t="s">
        <v>424</v>
      </c>
      <c r="H124" s="19" t="s">
        <v>425</v>
      </c>
      <c r="I124" s="19" t="s">
        <v>450</v>
      </c>
      <c r="J124" s="19" t="s">
        <v>451</v>
      </c>
      <c r="K124" s="19" t="s">
        <v>452</v>
      </c>
      <c r="L124" t="s">
        <v>116</v>
      </c>
      <c r="M124" t="s">
        <v>117</v>
      </c>
      <c r="N124" s="4" t="s">
        <v>92</v>
      </c>
      <c r="O124" t="s">
        <v>118</v>
      </c>
      <c r="P124">
        <v>3</v>
      </c>
      <c r="Q124">
        <v>322</v>
      </c>
      <c r="R124">
        <v>334</v>
      </c>
      <c r="S124" s="11">
        <f t="shared" si="8"/>
        <v>79290.563117306112</v>
      </c>
      <c r="T124" s="13">
        <f t="shared" si="9"/>
        <v>237.39689556079674</v>
      </c>
      <c r="U124" s="12">
        <f t="shared" si="10"/>
        <v>9.9113203896632635E-5</v>
      </c>
      <c r="V124" s="9">
        <v>17.866688971348619</v>
      </c>
      <c r="W124" s="9">
        <f t="shared" si="11"/>
        <v>85.364018018865835</v>
      </c>
      <c r="X124" s="9">
        <f t="shared" si="12"/>
        <v>0.68291214415092671</v>
      </c>
      <c r="Y124" s="18">
        <f t="shared" si="13"/>
        <v>8.3255091273171415E-4</v>
      </c>
      <c r="Z124" s="13">
        <v>200</v>
      </c>
      <c r="AA124" s="10">
        <f t="shared" si="14"/>
        <v>1.9505897966230141</v>
      </c>
      <c r="AB124" s="13">
        <v>227259</v>
      </c>
      <c r="AC124" s="12">
        <f t="shared" si="15"/>
        <v>1.0445799420138189E-4</v>
      </c>
      <c r="AD124" t="s">
        <v>718</v>
      </c>
    </row>
    <row r="125" spans="1:30" x14ac:dyDescent="0.25">
      <c r="A125">
        <v>1</v>
      </c>
      <c r="B125" t="s">
        <v>88</v>
      </c>
      <c r="C125" t="s">
        <v>59</v>
      </c>
      <c r="D125">
        <v>30</v>
      </c>
      <c r="E125" s="1" t="s">
        <v>257</v>
      </c>
      <c r="F125" s="19" t="s">
        <v>408</v>
      </c>
      <c r="G125" s="19" t="s">
        <v>409</v>
      </c>
      <c r="H125" s="19" t="s">
        <v>410</v>
      </c>
      <c r="I125" s="19" t="s">
        <v>462</v>
      </c>
      <c r="J125" s="19" t="s">
        <v>463</v>
      </c>
      <c r="K125" s="19" t="s">
        <v>464</v>
      </c>
      <c r="L125" t="s">
        <v>116</v>
      </c>
      <c r="M125" t="s">
        <v>124</v>
      </c>
      <c r="N125" s="4" t="s">
        <v>95</v>
      </c>
      <c r="O125" t="s">
        <v>123</v>
      </c>
      <c r="P125">
        <v>3</v>
      </c>
      <c r="Q125">
        <v>322</v>
      </c>
      <c r="R125">
        <v>35595</v>
      </c>
      <c r="S125" s="11">
        <f t="shared" si="8"/>
        <v>8450142.4974865597</v>
      </c>
      <c r="T125" s="13">
        <f t="shared" si="9"/>
        <v>237.39689556079674</v>
      </c>
      <c r="U125" s="12">
        <f t="shared" si="10"/>
        <v>1.05626781218582E-2</v>
      </c>
      <c r="V125" s="9">
        <v>15.880710505505199</v>
      </c>
      <c r="W125" s="9">
        <f t="shared" si="11"/>
        <v>75.875348807956044</v>
      </c>
      <c r="X125" s="9">
        <f t="shared" si="12"/>
        <v>0.60700279046364836</v>
      </c>
      <c r="Y125" s="18">
        <f t="shared" si="13"/>
        <v>8.8726496223608869E-2</v>
      </c>
      <c r="Z125" s="13">
        <v>4</v>
      </c>
      <c r="AA125" s="10">
        <f t="shared" si="14"/>
        <v>4.6774873588089676</v>
      </c>
      <c r="AB125" s="13">
        <v>22239996</v>
      </c>
      <c r="AC125" s="12">
        <f t="shared" si="15"/>
        <v>1.022245707851727E-2</v>
      </c>
      <c r="AD125" t="s">
        <v>719</v>
      </c>
    </row>
    <row r="126" spans="1:30" x14ac:dyDescent="0.25">
      <c r="A126">
        <v>1</v>
      </c>
      <c r="B126" t="s">
        <v>89</v>
      </c>
      <c r="C126" t="s">
        <v>59</v>
      </c>
      <c r="D126">
        <v>31</v>
      </c>
      <c r="E126" s="1" t="s">
        <v>258</v>
      </c>
      <c r="F126" s="19" t="s">
        <v>411</v>
      </c>
      <c r="G126" s="19" t="s">
        <v>412</v>
      </c>
      <c r="H126" s="19" t="s">
        <v>413</v>
      </c>
      <c r="I126" s="19" t="s">
        <v>462</v>
      </c>
      <c r="J126" s="19" t="s">
        <v>463</v>
      </c>
      <c r="K126" s="19" t="s">
        <v>464</v>
      </c>
      <c r="L126" t="s">
        <v>126</v>
      </c>
      <c r="M126" t="s">
        <v>117</v>
      </c>
      <c r="N126" s="4" t="s">
        <v>96</v>
      </c>
      <c r="O126" t="s">
        <v>118</v>
      </c>
      <c r="P126">
        <v>1</v>
      </c>
      <c r="Q126">
        <v>289</v>
      </c>
      <c r="R126">
        <v>346</v>
      </c>
      <c r="S126" s="11">
        <f t="shared" si="8"/>
        <v>82139.32586403568</v>
      </c>
      <c r="T126" s="13">
        <f t="shared" si="9"/>
        <v>237.39689556079676</v>
      </c>
      <c r="U126" s="12">
        <f t="shared" si="10"/>
        <v>1.0267415733004459E-4</v>
      </c>
      <c r="V126" s="9">
        <v>9.8379159316260107</v>
      </c>
      <c r="W126" s="9">
        <f t="shared" si="11"/>
        <v>52.371125534341289</v>
      </c>
      <c r="X126" s="9">
        <f t="shared" si="12"/>
        <v>0.41896900427473033</v>
      </c>
      <c r="Y126" s="18">
        <f t="shared" si="13"/>
        <v>8.6246292157237455E-4</v>
      </c>
      <c r="Z126" s="13">
        <v>200</v>
      </c>
      <c r="AA126" s="10">
        <f t="shared" si="14"/>
        <v>3.2936581475868114</v>
      </c>
      <c r="AB126" s="13">
        <v>175320</v>
      </c>
      <c r="AC126" s="12">
        <f t="shared" si="15"/>
        <v>8.0584599700721522E-5</v>
      </c>
      <c r="AD126" t="s">
        <v>720</v>
      </c>
    </row>
    <row r="127" spans="1:30" x14ac:dyDescent="0.25">
      <c r="A127">
        <v>1</v>
      </c>
      <c r="B127" t="s">
        <v>90</v>
      </c>
      <c r="C127" t="s">
        <v>59</v>
      </c>
      <c r="D127">
        <v>32</v>
      </c>
      <c r="E127" s="1" t="s">
        <v>259</v>
      </c>
      <c r="F127" s="19" t="s">
        <v>414</v>
      </c>
      <c r="G127" s="19" t="s">
        <v>415</v>
      </c>
      <c r="H127" s="19" t="s">
        <v>416</v>
      </c>
      <c r="I127" s="19" t="s">
        <v>462</v>
      </c>
      <c r="J127" s="19" t="s">
        <v>463</v>
      </c>
      <c r="K127" s="19" t="s">
        <v>464</v>
      </c>
      <c r="L127" t="s">
        <v>126</v>
      </c>
      <c r="M127" t="s">
        <v>117</v>
      </c>
      <c r="N127" s="4" t="s">
        <v>97</v>
      </c>
      <c r="O127" t="s">
        <v>118</v>
      </c>
      <c r="P127">
        <v>2</v>
      </c>
      <c r="Q127">
        <v>289</v>
      </c>
      <c r="R127">
        <v>346</v>
      </c>
      <c r="S127" s="11">
        <f t="shared" si="8"/>
        <v>82139.32586403568</v>
      </c>
      <c r="T127" s="13">
        <f t="shared" si="9"/>
        <v>237.39689556079676</v>
      </c>
      <c r="U127" s="12">
        <f t="shared" si="10"/>
        <v>1.0267415733004459E-4</v>
      </c>
      <c r="V127" s="9">
        <v>13.357898898959789</v>
      </c>
      <c r="W127" s="9">
        <f t="shared" si="11"/>
        <v>71.109389933243492</v>
      </c>
      <c r="X127" s="9">
        <f t="shared" si="12"/>
        <v>0.56887511946594793</v>
      </c>
      <c r="Y127" s="18">
        <f t="shared" si="13"/>
        <v>8.6246292157237455E-4</v>
      </c>
      <c r="Z127" s="13">
        <v>200</v>
      </c>
      <c r="AA127" s="10">
        <f t="shared" si="14"/>
        <v>2.4257356795833651</v>
      </c>
      <c r="AB127" s="13">
        <v>282880</v>
      </c>
      <c r="AC127" s="12">
        <f t="shared" si="15"/>
        <v>1.3002379399577974E-4</v>
      </c>
      <c r="AD127" t="s">
        <v>721</v>
      </c>
    </row>
    <row r="128" spans="1:30" x14ac:dyDescent="0.25">
      <c r="A128">
        <v>1</v>
      </c>
      <c r="B128" t="s">
        <v>91</v>
      </c>
      <c r="C128" t="s">
        <v>59</v>
      </c>
      <c r="D128">
        <v>33</v>
      </c>
      <c r="E128" s="1" t="s">
        <v>260</v>
      </c>
      <c r="F128" s="19" t="s">
        <v>417</v>
      </c>
      <c r="G128" s="19" t="s">
        <v>418</v>
      </c>
      <c r="H128" s="19" t="s">
        <v>419</v>
      </c>
      <c r="I128" s="19" t="s">
        <v>462</v>
      </c>
      <c r="J128" s="19" t="s">
        <v>463</v>
      </c>
      <c r="K128" s="19" t="s">
        <v>464</v>
      </c>
      <c r="L128" t="s">
        <v>126</v>
      </c>
      <c r="M128" t="s">
        <v>117</v>
      </c>
      <c r="N128" s="4" t="s">
        <v>98</v>
      </c>
      <c r="O128" t="s">
        <v>118</v>
      </c>
      <c r="P128">
        <v>3</v>
      </c>
      <c r="Q128">
        <v>289</v>
      </c>
      <c r="R128">
        <v>346</v>
      </c>
      <c r="S128" s="11">
        <f t="shared" si="8"/>
        <v>82139.32586403568</v>
      </c>
      <c r="T128" s="13">
        <f t="shared" si="9"/>
        <v>237.39689556079676</v>
      </c>
      <c r="U128" s="12">
        <f t="shared" si="10"/>
        <v>1.0267415733004459E-4</v>
      </c>
      <c r="V128" s="9">
        <v>16.165095200437982</v>
      </c>
      <c r="W128" s="9">
        <f t="shared" si="11"/>
        <v>86.053208413297753</v>
      </c>
      <c r="X128" s="9">
        <f t="shared" si="12"/>
        <v>0.68842566730638199</v>
      </c>
      <c r="Y128" s="18">
        <f t="shared" si="13"/>
        <v>8.6246292157237455E-4</v>
      </c>
      <c r="Z128" s="13">
        <v>200</v>
      </c>
      <c r="AA128" s="10">
        <f t="shared" si="14"/>
        <v>2.0044875431724138</v>
      </c>
      <c r="AB128" s="13">
        <v>233447</v>
      </c>
      <c r="AC128" s="12">
        <f t="shared" si="15"/>
        <v>1.0730226469503957E-4</v>
      </c>
      <c r="AD128" t="s">
        <v>722</v>
      </c>
    </row>
    <row r="129" spans="1:30" x14ac:dyDescent="0.25">
      <c r="A129">
        <v>2</v>
      </c>
      <c r="B129" t="s">
        <v>88</v>
      </c>
      <c r="C129" t="s">
        <v>59</v>
      </c>
      <c r="D129">
        <v>34</v>
      </c>
      <c r="E129" s="1" t="s">
        <v>341</v>
      </c>
      <c r="F129" s="19" t="s">
        <v>465</v>
      </c>
      <c r="G129" s="19" t="s">
        <v>466</v>
      </c>
      <c r="H129" s="19" t="s">
        <v>467</v>
      </c>
      <c r="I129" s="19" t="s">
        <v>519</v>
      </c>
      <c r="J129" s="19" t="s">
        <v>520</v>
      </c>
      <c r="K129" s="19" t="s">
        <v>521</v>
      </c>
      <c r="L129" t="s">
        <v>126</v>
      </c>
      <c r="M129" t="s">
        <v>117</v>
      </c>
      <c r="N129" s="4" t="s">
        <v>96</v>
      </c>
      <c r="O129" t="s">
        <v>129</v>
      </c>
      <c r="P129">
        <v>1</v>
      </c>
      <c r="Q129">
        <v>289</v>
      </c>
      <c r="R129">
        <v>346</v>
      </c>
      <c r="S129" s="11">
        <f t="shared" si="8"/>
        <v>82139.32586403568</v>
      </c>
      <c r="T129" s="13">
        <f t="shared" si="9"/>
        <v>237.39689556079676</v>
      </c>
      <c r="U129" s="12">
        <f t="shared" si="10"/>
        <v>1.0267415733004459E-4</v>
      </c>
      <c r="V129" s="9">
        <v>24.216593914913023</v>
      </c>
      <c r="W129" s="9">
        <f t="shared" si="11"/>
        <v>128.91452709562429</v>
      </c>
      <c r="X129" s="9">
        <f t="shared" si="12"/>
        <v>1.0313162167649943</v>
      </c>
      <c r="Y129" s="18">
        <f t="shared" si="13"/>
        <v>8.6246292157237455E-4</v>
      </c>
      <c r="Z129" s="13">
        <v>200</v>
      </c>
      <c r="AA129" s="10">
        <f t="shared" si="14"/>
        <v>1.3380383747327866</v>
      </c>
      <c r="AB129" s="13">
        <v>214286</v>
      </c>
      <c r="AC129" s="12">
        <f t="shared" si="15"/>
        <v>9.8495046380725593E-5</v>
      </c>
      <c r="AD129" t="s">
        <v>723</v>
      </c>
    </row>
    <row r="130" spans="1:30" x14ac:dyDescent="0.25">
      <c r="A130">
        <v>2</v>
      </c>
      <c r="B130" t="s">
        <v>89</v>
      </c>
      <c r="C130" t="s">
        <v>59</v>
      </c>
      <c r="D130">
        <v>35</v>
      </c>
      <c r="E130" s="1" t="s">
        <v>342</v>
      </c>
      <c r="F130" s="19" t="s">
        <v>468</v>
      </c>
      <c r="G130" s="19" t="s">
        <v>469</v>
      </c>
      <c r="H130" s="19" t="s">
        <v>470</v>
      </c>
      <c r="I130" s="19" t="s">
        <v>519</v>
      </c>
      <c r="J130" s="19" t="s">
        <v>520</v>
      </c>
      <c r="K130" s="19" t="s">
        <v>521</v>
      </c>
      <c r="L130" t="s">
        <v>126</v>
      </c>
      <c r="M130" t="s">
        <v>117</v>
      </c>
      <c r="N130" s="4" t="s">
        <v>97</v>
      </c>
      <c r="O130" t="s">
        <v>129</v>
      </c>
      <c r="P130">
        <v>2</v>
      </c>
      <c r="Q130">
        <v>289</v>
      </c>
      <c r="R130">
        <v>346</v>
      </c>
      <c r="S130" s="11">
        <f t="shared" ref="S130:S193" si="16">$AG$1*R130/$R$226</f>
        <v>82139.32586403568</v>
      </c>
      <c r="T130" s="13">
        <f t="shared" ref="T130:T193" si="17">S130/R130</f>
        <v>237.39689556079676</v>
      </c>
      <c r="U130" s="12">
        <f t="shared" ref="U130:U193" si="18">S130/800000000</f>
        <v>1.0267415733004459E-4</v>
      </c>
      <c r="V130" s="9">
        <v>20.778096292918104</v>
      </c>
      <c r="W130" s="9">
        <f t="shared" ref="W130:W193" si="19">1000000*(V130/(Q130*650))</f>
        <v>110.61004148479161</v>
      </c>
      <c r="X130" s="9">
        <f t="shared" ref="X130:X193" si="20">8*W130/1000</f>
        <v>0.88488033187833282</v>
      </c>
      <c r="Y130" s="18">
        <f t="shared" ref="Y130:Y193" si="21">$AG$2*$AG$3*U130/1000</f>
        <v>8.6246292157237455E-4</v>
      </c>
      <c r="Z130" s="13">
        <v>200</v>
      </c>
      <c r="AA130" s="10">
        <f t="shared" ref="AA130:AA193" si="22">Y130/(W130/(1000*Z130))</f>
        <v>1.5594658676463102</v>
      </c>
      <c r="AB130" s="13">
        <v>269478</v>
      </c>
      <c r="AC130" s="12">
        <f t="shared" si="15"/>
        <v>1.23863659355185E-4</v>
      </c>
      <c r="AD130" t="s">
        <v>724</v>
      </c>
    </row>
    <row r="131" spans="1:30" x14ac:dyDescent="0.25">
      <c r="A131">
        <v>2</v>
      </c>
      <c r="B131" t="s">
        <v>90</v>
      </c>
      <c r="C131" t="s">
        <v>59</v>
      </c>
      <c r="D131">
        <v>36</v>
      </c>
      <c r="E131" s="1" t="s">
        <v>343</v>
      </c>
      <c r="F131" s="19" t="s">
        <v>471</v>
      </c>
      <c r="G131" s="19" t="s">
        <v>472</v>
      </c>
      <c r="H131" s="19" t="s">
        <v>473</v>
      </c>
      <c r="I131" s="19" t="s">
        <v>519</v>
      </c>
      <c r="J131" s="19" t="s">
        <v>520</v>
      </c>
      <c r="K131" s="19" t="s">
        <v>521</v>
      </c>
      <c r="L131" t="s">
        <v>126</v>
      </c>
      <c r="M131" t="s">
        <v>117</v>
      </c>
      <c r="N131" s="4" t="s">
        <v>98</v>
      </c>
      <c r="O131" t="s">
        <v>129</v>
      </c>
      <c r="P131">
        <v>3</v>
      </c>
      <c r="Q131">
        <v>289</v>
      </c>
      <c r="R131">
        <v>346</v>
      </c>
      <c r="S131" s="11">
        <f t="shared" si="16"/>
        <v>82139.32586403568</v>
      </c>
      <c r="T131" s="13">
        <f t="shared" si="17"/>
        <v>237.39689556079676</v>
      </c>
      <c r="U131" s="12">
        <f t="shared" si="18"/>
        <v>1.0267415733004459E-4</v>
      </c>
      <c r="V131" s="9">
        <v>22.190403283601537</v>
      </c>
      <c r="W131" s="9">
        <f t="shared" si="19"/>
        <v>118.1283113313896</v>
      </c>
      <c r="X131" s="9">
        <f t="shared" si="20"/>
        <v>0.94502649065111677</v>
      </c>
      <c r="Y131" s="18">
        <f t="shared" si="21"/>
        <v>8.6246292157237455E-4</v>
      </c>
      <c r="Z131" s="13">
        <v>200</v>
      </c>
      <c r="AA131" s="10">
        <f t="shared" si="22"/>
        <v>1.4602137486802402</v>
      </c>
      <c r="AB131" s="13">
        <v>272832</v>
      </c>
      <c r="AC131" s="12">
        <f t="shared" ref="AC131:AC194" si="23">AB131/$AB$226</f>
        <v>1.2540530176561289E-4</v>
      </c>
      <c r="AD131" t="s">
        <v>725</v>
      </c>
    </row>
    <row r="132" spans="1:30" x14ac:dyDescent="0.25">
      <c r="A132">
        <v>2</v>
      </c>
      <c r="B132" t="s">
        <v>91</v>
      </c>
      <c r="C132" t="s">
        <v>59</v>
      </c>
      <c r="D132">
        <v>37</v>
      </c>
      <c r="E132" s="1" t="s">
        <v>344</v>
      </c>
      <c r="F132" s="19" t="s">
        <v>474</v>
      </c>
      <c r="G132" s="19" t="s">
        <v>475</v>
      </c>
      <c r="H132" s="19" t="s">
        <v>476</v>
      </c>
      <c r="I132" s="19" t="s">
        <v>519</v>
      </c>
      <c r="J132" s="19" t="s">
        <v>520</v>
      </c>
      <c r="K132" s="19" t="s">
        <v>521</v>
      </c>
      <c r="L132" t="s">
        <v>126</v>
      </c>
      <c r="M132" t="s">
        <v>117</v>
      </c>
      <c r="N132" s="4" t="s">
        <v>96</v>
      </c>
      <c r="O132" t="s">
        <v>125</v>
      </c>
      <c r="P132">
        <v>1</v>
      </c>
      <c r="Q132">
        <v>289</v>
      </c>
      <c r="R132">
        <v>346</v>
      </c>
      <c r="S132" s="11">
        <f t="shared" si="16"/>
        <v>82139.32586403568</v>
      </c>
      <c r="T132" s="13">
        <f t="shared" si="17"/>
        <v>237.39689556079676</v>
      </c>
      <c r="U132" s="12">
        <f t="shared" si="18"/>
        <v>1.0267415733004459E-4</v>
      </c>
      <c r="V132" s="9">
        <v>28.30936868851391</v>
      </c>
      <c r="W132" s="9">
        <f t="shared" si="19"/>
        <v>150.70198929206234</v>
      </c>
      <c r="X132" s="9">
        <f t="shared" si="20"/>
        <v>1.2056159143364986</v>
      </c>
      <c r="Y132" s="18">
        <f t="shared" si="21"/>
        <v>8.6246292157237455E-4</v>
      </c>
      <c r="Z132" s="13">
        <v>200</v>
      </c>
      <c r="AA132" s="10">
        <f t="shared" si="22"/>
        <v>1.1445939441461661</v>
      </c>
      <c r="AB132" s="13">
        <v>262569</v>
      </c>
      <c r="AC132" s="12">
        <f t="shared" si="23"/>
        <v>1.2068798630400837E-4</v>
      </c>
      <c r="AD132" t="s">
        <v>726</v>
      </c>
    </row>
    <row r="133" spans="1:30" x14ac:dyDescent="0.25">
      <c r="A133">
        <v>2</v>
      </c>
      <c r="B133" t="s">
        <v>6</v>
      </c>
      <c r="C133" t="s">
        <v>59</v>
      </c>
      <c r="D133">
        <v>38</v>
      </c>
      <c r="E133" s="1" t="s">
        <v>261</v>
      </c>
      <c r="F133" s="19" t="s">
        <v>465</v>
      </c>
      <c r="G133" s="19" t="s">
        <v>466</v>
      </c>
      <c r="H133" s="19" t="s">
        <v>467</v>
      </c>
      <c r="I133" s="19" t="s">
        <v>489</v>
      </c>
      <c r="J133" s="19" t="s">
        <v>490</v>
      </c>
      <c r="K133" s="19" t="s">
        <v>491</v>
      </c>
      <c r="L133" t="s">
        <v>126</v>
      </c>
      <c r="M133" t="s">
        <v>117</v>
      </c>
      <c r="N133" s="4" t="s">
        <v>97</v>
      </c>
      <c r="O133" t="s">
        <v>125</v>
      </c>
      <c r="P133">
        <v>2</v>
      </c>
      <c r="Q133">
        <v>289</v>
      </c>
      <c r="R133">
        <v>346</v>
      </c>
      <c r="S133" s="11">
        <f t="shared" si="16"/>
        <v>82139.32586403568</v>
      </c>
      <c r="T133" s="13">
        <f t="shared" si="17"/>
        <v>237.39689556079676</v>
      </c>
      <c r="U133" s="12">
        <f t="shared" si="18"/>
        <v>1.0267415733004459E-4</v>
      </c>
      <c r="V133" s="9">
        <v>12.977750993550067</v>
      </c>
      <c r="W133" s="9">
        <f t="shared" si="19"/>
        <v>69.085711969923167</v>
      </c>
      <c r="X133" s="9">
        <f t="shared" si="20"/>
        <v>0.55268569575938531</v>
      </c>
      <c r="Y133" s="18">
        <f t="shared" si="21"/>
        <v>8.6246292157237455E-4</v>
      </c>
      <c r="Z133" s="13">
        <v>200</v>
      </c>
      <c r="AA133" s="10">
        <f t="shared" si="22"/>
        <v>2.4967910063599037</v>
      </c>
      <c r="AB133" s="13">
        <v>216031</v>
      </c>
      <c r="AC133" s="12">
        <f t="shared" si="23"/>
        <v>9.9297123305650068E-5</v>
      </c>
      <c r="AD133" t="s">
        <v>727</v>
      </c>
    </row>
    <row r="134" spans="1:30" x14ac:dyDescent="0.25">
      <c r="A134">
        <v>2</v>
      </c>
      <c r="B134" t="s">
        <v>8</v>
      </c>
      <c r="C134" t="s">
        <v>59</v>
      </c>
      <c r="D134">
        <v>39</v>
      </c>
      <c r="E134" s="1" t="s">
        <v>262</v>
      </c>
      <c r="F134" s="19" t="s">
        <v>468</v>
      </c>
      <c r="G134" s="19" t="s">
        <v>469</v>
      </c>
      <c r="H134" s="19" t="s">
        <v>470</v>
      </c>
      <c r="I134" s="19" t="s">
        <v>489</v>
      </c>
      <c r="J134" s="19" t="s">
        <v>490</v>
      </c>
      <c r="K134" s="19" t="s">
        <v>491</v>
      </c>
      <c r="L134" t="s">
        <v>126</v>
      </c>
      <c r="M134" t="s">
        <v>117</v>
      </c>
      <c r="N134" s="4" t="s">
        <v>98</v>
      </c>
      <c r="O134" t="s">
        <v>125</v>
      </c>
      <c r="P134">
        <v>3</v>
      </c>
      <c r="Q134">
        <v>289</v>
      </c>
      <c r="R134">
        <v>346</v>
      </c>
      <c r="S134" s="11">
        <f t="shared" si="16"/>
        <v>82139.32586403568</v>
      </c>
      <c r="T134" s="13">
        <f t="shared" si="17"/>
        <v>237.39689556079676</v>
      </c>
      <c r="U134" s="12">
        <f t="shared" si="18"/>
        <v>1.0267415733004459E-4</v>
      </c>
      <c r="V134" s="9">
        <v>11.166069450778551</v>
      </c>
      <c r="W134" s="9">
        <f t="shared" si="19"/>
        <v>59.441413099699496</v>
      </c>
      <c r="X134" s="9">
        <f t="shared" si="20"/>
        <v>0.47553130479759598</v>
      </c>
      <c r="Y134" s="18">
        <f t="shared" si="21"/>
        <v>8.6246292157237455E-4</v>
      </c>
      <c r="Z134" s="13">
        <v>200</v>
      </c>
      <c r="AA134" s="10">
        <f t="shared" si="22"/>
        <v>2.9018923898252167</v>
      </c>
      <c r="AB134" s="13">
        <v>226638</v>
      </c>
      <c r="AC134" s="12">
        <f t="shared" si="23"/>
        <v>1.0417255593755489E-4</v>
      </c>
      <c r="AD134" t="s">
        <v>728</v>
      </c>
    </row>
    <row r="135" spans="1:30" x14ac:dyDescent="0.25">
      <c r="A135">
        <v>1</v>
      </c>
      <c r="B135" t="s">
        <v>62</v>
      </c>
      <c r="C135" t="s">
        <v>59</v>
      </c>
      <c r="D135">
        <v>4</v>
      </c>
      <c r="E135" s="1" t="s">
        <v>232</v>
      </c>
      <c r="F135" s="19" t="s">
        <v>432</v>
      </c>
      <c r="G135" s="19" t="s">
        <v>433</v>
      </c>
      <c r="H135" s="19" t="s">
        <v>434</v>
      </c>
      <c r="I135" s="19" t="s">
        <v>450</v>
      </c>
      <c r="J135" s="19" t="s">
        <v>451</v>
      </c>
      <c r="K135" s="19" t="s">
        <v>452</v>
      </c>
      <c r="L135" t="s">
        <v>116</v>
      </c>
      <c r="M135" t="s">
        <v>117</v>
      </c>
      <c r="N135" s="4" t="s">
        <v>114</v>
      </c>
      <c r="O135" t="s">
        <v>129</v>
      </c>
      <c r="P135">
        <v>1</v>
      </c>
      <c r="Q135">
        <v>322</v>
      </c>
      <c r="R135">
        <v>334</v>
      </c>
      <c r="S135" s="11">
        <f t="shared" si="16"/>
        <v>79290.563117306112</v>
      </c>
      <c r="T135" s="13">
        <f t="shared" si="17"/>
        <v>237.39689556079674</v>
      </c>
      <c r="U135" s="12">
        <f t="shared" si="18"/>
        <v>9.9113203896632635E-5</v>
      </c>
      <c r="V135" s="9">
        <v>23.926364134071417</v>
      </c>
      <c r="W135" s="9">
        <f t="shared" si="19"/>
        <v>114.31612104190835</v>
      </c>
      <c r="X135" s="9">
        <f t="shared" si="20"/>
        <v>0.91452896833526676</v>
      </c>
      <c r="Y135" s="18">
        <f t="shared" si="21"/>
        <v>8.3255091273171415E-4</v>
      </c>
      <c r="Z135" s="13">
        <v>200</v>
      </c>
      <c r="AA135" s="10">
        <f t="shared" si="22"/>
        <v>1.4565765618070625</v>
      </c>
      <c r="AB135" s="13">
        <v>213115</v>
      </c>
      <c r="AC135" s="12">
        <f t="shared" si="23"/>
        <v>9.7956804501592902E-5</v>
      </c>
      <c r="AD135" t="s">
        <v>729</v>
      </c>
    </row>
    <row r="136" spans="1:30" x14ac:dyDescent="0.25">
      <c r="A136">
        <v>2</v>
      </c>
      <c r="B136" t="s">
        <v>9</v>
      </c>
      <c r="C136" t="s">
        <v>59</v>
      </c>
      <c r="D136">
        <v>40</v>
      </c>
      <c r="E136" s="1" t="s">
        <v>263</v>
      </c>
      <c r="F136" s="19" t="s">
        <v>471</v>
      </c>
      <c r="G136" s="19" t="s">
        <v>472</v>
      </c>
      <c r="H136" s="19" t="s">
        <v>473</v>
      </c>
      <c r="I136" s="19" t="s">
        <v>489</v>
      </c>
      <c r="J136" s="19" t="s">
        <v>490</v>
      </c>
      <c r="K136" s="19" t="s">
        <v>491</v>
      </c>
      <c r="L136" t="s">
        <v>126</v>
      </c>
      <c r="M136" t="s">
        <v>117</v>
      </c>
      <c r="N136" s="4" t="s">
        <v>96</v>
      </c>
      <c r="O136" t="s">
        <v>122</v>
      </c>
      <c r="P136">
        <v>1</v>
      </c>
      <c r="Q136">
        <v>289</v>
      </c>
      <c r="R136">
        <v>346</v>
      </c>
      <c r="S136" s="11">
        <f t="shared" si="16"/>
        <v>82139.32586403568</v>
      </c>
      <c r="T136" s="13">
        <f t="shared" si="17"/>
        <v>237.39689556079676</v>
      </c>
      <c r="U136" s="12">
        <f t="shared" si="18"/>
        <v>1.0267415733004459E-4</v>
      </c>
      <c r="V136" s="9">
        <v>1.6073034073881034</v>
      </c>
      <c r="W136" s="9">
        <f t="shared" si="19"/>
        <v>8.5563130550338222</v>
      </c>
      <c r="X136" s="9">
        <f t="shared" si="20"/>
        <v>6.8450504440270579E-2</v>
      </c>
      <c r="Y136" s="18">
        <f t="shared" si="21"/>
        <v>8.6246292157237455E-4</v>
      </c>
      <c r="Z136" s="15">
        <v>50</v>
      </c>
      <c r="AA136" s="10">
        <f t="shared" si="22"/>
        <v>5.0399214943694304</v>
      </c>
      <c r="AB136" s="13">
        <v>234157</v>
      </c>
      <c r="AC136" s="12">
        <f t="shared" si="23"/>
        <v>1.0762861118025238E-4</v>
      </c>
      <c r="AD136" t="s">
        <v>730</v>
      </c>
    </row>
    <row r="137" spans="1:30" x14ac:dyDescent="0.25">
      <c r="A137">
        <v>2</v>
      </c>
      <c r="B137" t="s">
        <v>10</v>
      </c>
      <c r="C137" t="s">
        <v>59</v>
      </c>
      <c r="D137">
        <v>41</v>
      </c>
      <c r="E137" s="1" t="s">
        <v>264</v>
      </c>
      <c r="F137" s="19" t="s">
        <v>474</v>
      </c>
      <c r="G137" s="19" t="s">
        <v>475</v>
      </c>
      <c r="H137" s="19" t="s">
        <v>476</v>
      </c>
      <c r="I137" s="19" t="s">
        <v>489</v>
      </c>
      <c r="J137" s="19" t="s">
        <v>490</v>
      </c>
      <c r="K137" s="19" t="s">
        <v>491</v>
      </c>
      <c r="L137" t="s">
        <v>126</v>
      </c>
      <c r="M137" t="s">
        <v>117</v>
      </c>
      <c r="N137" s="4" t="s">
        <v>97</v>
      </c>
      <c r="O137" t="s">
        <v>122</v>
      </c>
      <c r="P137">
        <v>2</v>
      </c>
      <c r="Q137">
        <v>289</v>
      </c>
      <c r="R137">
        <v>346</v>
      </c>
      <c r="S137" s="11">
        <f t="shared" si="16"/>
        <v>82139.32586403568</v>
      </c>
      <c r="T137" s="13">
        <f t="shared" si="17"/>
        <v>237.39689556079676</v>
      </c>
      <c r="U137" s="12">
        <f t="shared" si="18"/>
        <v>1.0267415733004459E-4</v>
      </c>
      <c r="V137" s="9">
        <v>5.4536451886116355</v>
      </c>
      <c r="W137" s="9">
        <f t="shared" si="19"/>
        <v>29.031914765033992</v>
      </c>
      <c r="X137" s="9">
        <f t="shared" si="20"/>
        <v>0.23225531812027195</v>
      </c>
      <c r="Y137" s="18">
        <f t="shared" si="21"/>
        <v>8.6246292157237455E-4</v>
      </c>
      <c r="Z137" s="13">
        <v>200</v>
      </c>
      <c r="AA137" s="10">
        <f t="shared" si="22"/>
        <v>5.9414814940909375</v>
      </c>
      <c r="AB137" s="13">
        <v>234634</v>
      </c>
      <c r="AC137" s="12">
        <f t="shared" si="23"/>
        <v>1.0784786086116298E-4</v>
      </c>
      <c r="AD137" t="s">
        <v>731</v>
      </c>
    </row>
    <row r="138" spans="1:30" x14ac:dyDescent="0.25">
      <c r="A138">
        <v>2</v>
      </c>
      <c r="B138" t="s">
        <v>11</v>
      </c>
      <c r="C138" t="s">
        <v>59</v>
      </c>
      <c r="D138">
        <v>42</v>
      </c>
      <c r="E138" s="1" t="s">
        <v>265</v>
      </c>
      <c r="F138" s="19" t="s">
        <v>477</v>
      </c>
      <c r="G138" s="19" t="s">
        <v>478</v>
      </c>
      <c r="H138" s="19" t="s">
        <v>479</v>
      </c>
      <c r="I138" s="19" t="s">
        <v>489</v>
      </c>
      <c r="J138" s="19" t="s">
        <v>490</v>
      </c>
      <c r="K138" s="19" t="s">
        <v>491</v>
      </c>
      <c r="L138" t="s">
        <v>126</v>
      </c>
      <c r="M138" t="s">
        <v>117</v>
      </c>
      <c r="N138" s="4" t="s">
        <v>98</v>
      </c>
      <c r="O138" t="s">
        <v>122</v>
      </c>
      <c r="P138">
        <v>3</v>
      </c>
      <c r="Q138">
        <v>289</v>
      </c>
      <c r="R138">
        <v>346</v>
      </c>
      <c r="S138" s="11">
        <f t="shared" si="16"/>
        <v>82139.32586403568</v>
      </c>
      <c r="T138" s="13">
        <f t="shared" si="17"/>
        <v>237.39689556079676</v>
      </c>
      <c r="U138" s="12">
        <f t="shared" si="18"/>
        <v>1.0267415733004459E-4</v>
      </c>
      <c r="V138" s="9">
        <v>9.0566486416053156</v>
      </c>
      <c r="W138" s="9">
        <f t="shared" si="19"/>
        <v>48.212130112351964</v>
      </c>
      <c r="X138" s="9">
        <f t="shared" si="20"/>
        <v>0.38569704089881574</v>
      </c>
      <c r="Y138" s="18">
        <f t="shared" si="21"/>
        <v>8.6246292157237455E-4</v>
      </c>
      <c r="Z138" s="13">
        <v>200</v>
      </c>
      <c r="AA138" s="10">
        <f t="shared" si="22"/>
        <v>3.5777839293245051</v>
      </c>
      <c r="AB138" s="13">
        <v>211061</v>
      </c>
      <c r="AC138" s="12">
        <f t="shared" si="23"/>
        <v>9.7012697909160299E-5</v>
      </c>
      <c r="AD138" t="s">
        <v>732</v>
      </c>
    </row>
    <row r="139" spans="1:30" x14ac:dyDescent="0.25">
      <c r="A139">
        <v>2</v>
      </c>
      <c r="B139" t="s">
        <v>12</v>
      </c>
      <c r="C139" t="s">
        <v>59</v>
      </c>
      <c r="D139">
        <v>43</v>
      </c>
      <c r="E139" s="1" t="s">
        <v>266</v>
      </c>
      <c r="F139" s="19" t="s">
        <v>480</v>
      </c>
      <c r="G139" s="19" t="s">
        <v>481</v>
      </c>
      <c r="H139" s="19" t="s">
        <v>482</v>
      </c>
      <c r="I139" s="19" t="s">
        <v>489</v>
      </c>
      <c r="J139" s="19" t="s">
        <v>490</v>
      </c>
      <c r="K139" s="19" t="s">
        <v>491</v>
      </c>
      <c r="L139" t="s">
        <v>126</v>
      </c>
      <c r="M139" t="s">
        <v>117</v>
      </c>
      <c r="N139" s="4" t="s">
        <v>96</v>
      </c>
      <c r="O139" t="s">
        <v>123</v>
      </c>
      <c r="P139">
        <v>1</v>
      </c>
      <c r="Q139">
        <v>289</v>
      </c>
      <c r="R139">
        <v>346</v>
      </c>
      <c r="S139" s="11">
        <f t="shared" si="16"/>
        <v>82139.32586403568</v>
      </c>
      <c r="T139" s="13">
        <f t="shared" si="17"/>
        <v>237.39689556079676</v>
      </c>
      <c r="U139" s="12">
        <f t="shared" si="18"/>
        <v>1.0267415733004459E-4</v>
      </c>
      <c r="V139" s="9">
        <v>12.840282754576844</v>
      </c>
      <c r="W139" s="9">
        <f t="shared" si="19"/>
        <v>68.353914051513684</v>
      </c>
      <c r="X139" s="9">
        <f t="shared" si="20"/>
        <v>0.54683131241210947</v>
      </c>
      <c r="Y139" s="18">
        <f t="shared" si="21"/>
        <v>8.6246292157237455E-4</v>
      </c>
      <c r="Z139" s="13">
        <v>200</v>
      </c>
      <c r="AA139" s="10">
        <f t="shared" si="22"/>
        <v>2.5235216842810058</v>
      </c>
      <c r="AB139" s="13">
        <v>175144</v>
      </c>
      <c r="AC139" s="12">
        <f t="shared" si="23"/>
        <v>8.0503702543823692E-5</v>
      </c>
      <c r="AD139" t="s">
        <v>733</v>
      </c>
    </row>
    <row r="140" spans="1:30" x14ac:dyDescent="0.25">
      <c r="A140">
        <v>2</v>
      </c>
      <c r="B140" t="s">
        <v>13</v>
      </c>
      <c r="C140" t="s">
        <v>59</v>
      </c>
      <c r="D140">
        <v>44</v>
      </c>
      <c r="E140" s="1" t="s">
        <v>267</v>
      </c>
      <c r="F140" s="19" t="s">
        <v>483</v>
      </c>
      <c r="G140" s="19" t="s">
        <v>484</v>
      </c>
      <c r="H140" s="19" t="s">
        <v>485</v>
      </c>
      <c r="I140" s="19" t="s">
        <v>489</v>
      </c>
      <c r="J140" s="19" t="s">
        <v>490</v>
      </c>
      <c r="K140" s="19" t="s">
        <v>491</v>
      </c>
      <c r="L140" t="s">
        <v>126</v>
      </c>
      <c r="M140" t="s">
        <v>117</v>
      </c>
      <c r="N140" s="4" t="s">
        <v>97</v>
      </c>
      <c r="O140" t="s">
        <v>123</v>
      </c>
      <c r="P140">
        <v>2</v>
      </c>
      <c r="Q140">
        <v>289</v>
      </c>
      <c r="R140">
        <v>346</v>
      </c>
      <c r="S140" s="11">
        <f t="shared" si="16"/>
        <v>82139.32586403568</v>
      </c>
      <c r="T140" s="13">
        <f t="shared" si="17"/>
        <v>237.39689556079676</v>
      </c>
      <c r="U140" s="12">
        <f t="shared" si="18"/>
        <v>1.0267415733004459E-4</v>
      </c>
      <c r="V140" s="9">
        <v>13.572740895172323</v>
      </c>
      <c r="W140" s="9">
        <f t="shared" si="19"/>
        <v>72.253079026735819</v>
      </c>
      <c r="X140" s="9">
        <f t="shared" si="20"/>
        <v>0.57802463221388656</v>
      </c>
      <c r="Y140" s="18">
        <f t="shared" si="21"/>
        <v>8.6246292157237455E-4</v>
      </c>
      <c r="Z140" s="13">
        <v>200</v>
      </c>
      <c r="AA140" s="10">
        <f t="shared" si="22"/>
        <v>2.3873388738305179</v>
      </c>
      <c r="AB140" s="13">
        <v>282561</v>
      </c>
      <c r="AC140" s="12">
        <f t="shared" si="23"/>
        <v>1.2987716789890241E-4</v>
      </c>
      <c r="AD140" t="s">
        <v>734</v>
      </c>
    </row>
    <row r="141" spans="1:30" x14ac:dyDescent="0.25">
      <c r="A141">
        <v>2</v>
      </c>
      <c r="B141" t="s">
        <v>14</v>
      </c>
      <c r="C141" t="s">
        <v>59</v>
      </c>
      <c r="D141">
        <v>45</v>
      </c>
      <c r="E141" s="1" t="s">
        <v>268</v>
      </c>
      <c r="F141" s="19" t="s">
        <v>486</v>
      </c>
      <c r="G141" s="19" t="s">
        <v>487</v>
      </c>
      <c r="H141" s="19" t="s">
        <v>488</v>
      </c>
      <c r="I141" s="19" t="s">
        <v>489</v>
      </c>
      <c r="J141" s="19" t="s">
        <v>490</v>
      </c>
      <c r="K141" s="19" t="s">
        <v>491</v>
      </c>
      <c r="L141" t="s">
        <v>126</v>
      </c>
      <c r="M141" t="s">
        <v>117</v>
      </c>
      <c r="N141" s="4" t="s">
        <v>98</v>
      </c>
      <c r="O141" t="s">
        <v>123</v>
      </c>
      <c r="P141">
        <v>3</v>
      </c>
      <c r="Q141">
        <v>289</v>
      </c>
      <c r="R141">
        <v>346</v>
      </c>
      <c r="S141" s="11">
        <f t="shared" si="16"/>
        <v>82139.32586403568</v>
      </c>
      <c r="T141" s="13">
        <f t="shared" si="17"/>
        <v>237.39689556079676</v>
      </c>
      <c r="U141" s="12">
        <f t="shared" si="18"/>
        <v>1.0267415733004459E-4</v>
      </c>
      <c r="V141" s="9">
        <v>14.111212456837578</v>
      </c>
      <c r="W141" s="9">
        <f t="shared" si="19"/>
        <v>75.119576560221333</v>
      </c>
      <c r="X141" s="9">
        <f t="shared" si="20"/>
        <v>0.60095661248177068</v>
      </c>
      <c r="Y141" s="18">
        <f t="shared" si="21"/>
        <v>8.6246292157237455E-4</v>
      </c>
      <c r="Z141" s="13">
        <v>200</v>
      </c>
      <c r="AA141" s="10">
        <f t="shared" si="22"/>
        <v>2.2962401042848302</v>
      </c>
      <c r="AB141" s="13">
        <v>254092</v>
      </c>
      <c r="AC141" s="12">
        <f t="shared" si="23"/>
        <v>1.1679159312774203E-4</v>
      </c>
      <c r="AD141" t="s">
        <v>735</v>
      </c>
    </row>
    <row r="142" spans="1:30" x14ac:dyDescent="0.25">
      <c r="A142">
        <v>2</v>
      </c>
      <c r="B142" t="s">
        <v>15</v>
      </c>
      <c r="C142" t="s">
        <v>59</v>
      </c>
      <c r="D142">
        <v>46</v>
      </c>
      <c r="E142" s="1" t="s">
        <v>269</v>
      </c>
      <c r="F142" s="19" t="s">
        <v>465</v>
      </c>
      <c r="G142" s="19" t="s">
        <v>466</v>
      </c>
      <c r="H142" s="19" t="s">
        <v>467</v>
      </c>
      <c r="I142" s="19" t="s">
        <v>492</v>
      </c>
      <c r="J142" s="19" t="s">
        <v>493</v>
      </c>
      <c r="K142" s="19" t="s">
        <v>494</v>
      </c>
      <c r="L142" t="s">
        <v>126</v>
      </c>
      <c r="M142" t="s">
        <v>124</v>
      </c>
      <c r="N142" s="4" t="s">
        <v>99</v>
      </c>
      <c r="O142" t="s">
        <v>118</v>
      </c>
      <c r="P142">
        <v>1</v>
      </c>
      <c r="Q142">
        <v>289</v>
      </c>
      <c r="R142">
        <v>27344</v>
      </c>
      <c r="S142" s="11">
        <f t="shared" si="16"/>
        <v>6491380.7122144261</v>
      </c>
      <c r="T142" s="13">
        <f t="shared" si="17"/>
        <v>237.39689556079674</v>
      </c>
      <c r="U142" s="12">
        <f t="shared" si="18"/>
        <v>8.1142258902680321E-3</v>
      </c>
      <c r="V142" s="9">
        <v>16.664636132647075</v>
      </c>
      <c r="W142" s="9">
        <f t="shared" si="19"/>
        <v>88.712462776934117</v>
      </c>
      <c r="X142" s="9">
        <f t="shared" si="20"/>
        <v>0.70969970221547296</v>
      </c>
      <c r="Y142" s="18">
        <f t="shared" si="21"/>
        <v>6.8159497478251466E-2</v>
      </c>
      <c r="Z142" s="13">
        <v>4</v>
      </c>
      <c r="AA142" s="10">
        <f t="shared" si="22"/>
        <v>3.0732772079448312</v>
      </c>
      <c r="AB142" s="13">
        <v>22116641</v>
      </c>
      <c r="AC142" s="12">
        <f t="shared" si="23"/>
        <v>1.0165757824033568E-2</v>
      </c>
      <c r="AD142" t="s">
        <v>736</v>
      </c>
    </row>
    <row r="143" spans="1:30" x14ac:dyDescent="0.25">
      <c r="A143">
        <v>2</v>
      </c>
      <c r="B143" t="s">
        <v>16</v>
      </c>
      <c r="C143" t="s">
        <v>59</v>
      </c>
      <c r="D143">
        <v>47</v>
      </c>
      <c r="E143" s="1" t="s">
        <v>270</v>
      </c>
      <c r="F143" s="19" t="s">
        <v>468</v>
      </c>
      <c r="G143" s="19" t="s">
        <v>469</v>
      </c>
      <c r="H143" s="19" t="s">
        <v>470</v>
      </c>
      <c r="I143" s="19" t="s">
        <v>492</v>
      </c>
      <c r="J143" s="19" t="s">
        <v>493</v>
      </c>
      <c r="K143" s="19" t="s">
        <v>494</v>
      </c>
      <c r="L143" t="s">
        <v>126</v>
      </c>
      <c r="M143" t="s">
        <v>124</v>
      </c>
      <c r="N143" s="4" t="s">
        <v>100</v>
      </c>
      <c r="O143" t="s">
        <v>118</v>
      </c>
      <c r="P143">
        <v>2</v>
      </c>
      <c r="Q143">
        <v>289</v>
      </c>
      <c r="R143">
        <v>27344</v>
      </c>
      <c r="S143" s="11">
        <f t="shared" si="16"/>
        <v>6491380.7122144261</v>
      </c>
      <c r="T143" s="13">
        <f t="shared" si="17"/>
        <v>237.39689556079674</v>
      </c>
      <c r="U143" s="12">
        <f t="shared" si="18"/>
        <v>8.1142258902680321E-3</v>
      </c>
      <c r="V143" s="9">
        <v>18.291777965991269</v>
      </c>
      <c r="W143" s="9">
        <f t="shared" si="19"/>
        <v>97.374383635833212</v>
      </c>
      <c r="X143" s="9">
        <f t="shared" si="20"/>
        <v>0.77899506908666571</v>
      </c>
      <c r="Y143" s="18">
        <f t="shared" si="21"/>
        <v>6.8159497478251466E-2</v>
      </c>
      <c r="Z143" s="13">
        <v>4</v>
      </c>
      <c r="AA143" s="10">
        <f t="shared" si="22"/>
        <v>2.7998943842626454</v>
      </c>
      <c r="AB143" s="13">
        <v>18747018</v>
      </c>
      <c r="AC143" s="12">
        <f t="shared" si="23"/>
        <v>8.6169344120021734E-3</v>
      </c>
      <c r="AD143" t="s">
        <v>737</v>
      </c>
    </row>
    <row r="144" spans="1:30" x14ac:dyDescent="0.25">
      <c r="A144">
        <v>2</v>
      </c>
      <c r="B144" t="s">
        <v>17</v>
      </c>
      <c r="C144" t="s">
        <v>59</v>
      </c>
      <c r="D144">
        <v>48</v>
      </c>
      <c r="E144" s="1" t="s">
        <v>271</v>
      </c>
      <c r="F144" s="19" t="s">
        <v>471</v>
      </c>
      <c r="G144" s="19" t="s">
        <v>472</v>
      </c>
      <c r="H144" s="19" t="s">
        <v>473</v>
      </c>
      <c r="I144" s="19" t="s">
        <v>492</v>
      </c>
      <c r="J144" s="19" t="s">
        <v>493</v>
      </c>
      <c r="K144" s="19" t="s">
        <v>494</v>
      </c>
      <c r="L144" t="s">
        <v>126</v>
      </c>
      <c r="M144" t="s">
        <v>124</v>
      </c>
      <c r="N144" s="4" t="s">
        <v>101</v>
      </c>
      <c r="O144" t="s">
        <v>118</v>
      </c>
      <c r="P144">
        <v>3</v>
      </c>
      <c r="Q144">
        <v>289</v>
      </c>
      <c r="R144">
        <v>27344</v>
      </c>
      <c r="S144" s="11">
        <f t="shared" si="16"/>
        <v>6491380.7122144261</v>
      </c>
      <c r="T144" s="13">
        <f t="shared" si="17"/>
        <v>237.39689556079674</v>
      </c>
      <c r="U144" s="12">
        <f t="shared" si="18"/>
        <v>8.1142258902680321E-3</v>
      </c>
      <c r="V144" s="9">
        <v>15.05394488240276</v>
      </c>
      <c r="W144" s="9">
        <f t="shared" si="19"/>
        <v>80.138114891683585</v>
      </c>
      <c r="X144" s="9">
        <f t="shared" si="20"/>
        <v>0.64110491913346868</v>
      </c>
      <c r="Y144" s="18">
        <f t="shared" si="21"/>
        <v>6.8159497478251466E-2</v>
      </c>
      <c r="Z144" s="13">
        <v>4</v>
      </c>
      <c r="AA144" s="10">
        <f t="shared" si="22"/>
        <v>3.4021013631467283</v>
      </c>
      <c r="AB144" s="13">
        <v>18502958</v>
      </c>
      <c r="AC144" s="12">
        <f t="shared" si="23"/>
        <v>8.5047539568176064E-3</v>
      </c>
      <c r="AD144" t="s">
        <v>738</v>
      </c>
    </row>
    <row r="145" spans="1:30" x14ac:dyDescent="0.25">
      <c r="A145">
        <v>2</v>
      </c>
      <c r="B145" t="s">
        <v>18</v>
      </c>
      <c r="C145" t="s">
        <v>59</v>
      </c>
      <c r="D145">
        <v>49</v>
      </c>
      <c r="E145" s="1" t="s">
        <v>272</v>
      </c>
      <c r="F145" s="19" t="s">
        <v>474</v>
      </c>
      <c r="G145" s="19" t="s">
        <v>475</v>
      </c>
      <c r="H145" s="19" t="s">
        <v>476</v>
      </c>
      <c r="I145" s="19" t="s">
        <v>492</v>
      </c>
      <c r="J145" s="19" t="s">
        <v>493</v>
      </c>
      <c r="K145" s="19" t="s">
        <v>494</v>
      </c>
      <c r="L145" t="s">
        <v>126</v>
      </c>
      <c r="M145" t="s">
        <v>124</v>
      </c>
      <c r="N145" s="4" t="s">
        <v>99</v>
      </c>
      <c r="O145" t="s">
        <v>129</v>
      </c>
      <c r="P145">
        <v>1</v>
      </c>
      <c r="Q145">
        <v>289</v>
      </c>
      <c r="R145">
        <v>27344</v>
      </c>
      <c r="S145" s="11">
        <f t="shared" si="16"/>
        <v>6491380.7122144261</v>
      </c>
      <c r="T145" s="13">
        <f t="shared" si="17"/>
        <v>237.39689556079674</v>
      </c>
      <c r="U145" s="12">
        <f t="shared" si="18"/>
        <v>8.1142258902680321E-3</v>
      </c>
      <c r="V145" s="9">
        <v>13.54488891784481</v>
      </c>
      <c r="W145" s="9">
        <f t="shared" si="19"/>
        <v>72.104811912934849</v>
      </c>
      <c r="X145" s="9">
        <f t="shared" si="20"/>
        <v>0.57683849530347875</v>
      </c>
      <c r="Y145" s="18">
        <f t="shared" si="21"/>
        <v>6.8159497478251466E-2</v>
      </c>
      <c r="Z145" s="13">
        <v>4</v>
      </c>
      <c r="AA145" s="10">
        <f t="shared" si="22"/>
        <v>3.7811344718881026</v>
      </c>
      <c r="AB145" s="13">
        <v>13992593</v>
      </c>
      <c r="AC145" s="12">
        <f t="shared" si="23"/>
        <v>6.431596541638821E-3</v>
      </c>
      <c r="AD145" t="s">
        <v>739</v>
      </c>
    </row>
    <row r="146" spans="1:30" x14ac:dyDescent="0.25">
      <c r="A146">
        <v>1</v>
      </c>
      <c r="B146" t="s">
        <v>63</v>
      </c>
      <c r="C146" t="s">
        <v>59</v>
      </c>
      <c r="D146">
        <v>5</v>
      </c>
      <c r="E146" s="1" t="s">
        <v>233</v>
      </c>
      <c r="F146" s="19" t="s">
        <v>429</v>
      </c>
      <c r="G146" s="19" t="s">
        <v>430</v>
      </c>
      <c r="H146" s="19" t="s">
        <v>431</v>
      </c>
      <c r="I146" s="19" t="s">
        <v>450</v>
      </c>
      <c r="J146" s="19" t="s">
        <v>451</v>
      </c>
      <c r="K146" s="19" t="s">
        <v>452</v>
      </c>
      <c r="L146" t="s">
        <v>116</v>
      </c>
      <c r="M146" t="s">
        <v>117</v>
      </c>
      <c r="N146" s="4" t="s">
        <v>115</v>
      </c>
      <c r="O146" t="s">
        <v>129</v>
      </c>
      <c r="P146">
        <v>2</v>
      </c>
      <c r="Q146">
        <v>322</v>
      </c>
      <c r="R146">
        <v>334</v>
      </c>
      <c r="S146" s="11">
        <f t="shared" si="16"/>
        <v>79290.563117306112</v>
      </c>
      <c r="T146" s="13">
        <f t="shared" si="17"/>
        <v>237.39689556079674</v>
      </c>
      <c r="U146" s="12">
        <f t="shared" si="18"/>
        <v>9.9113203896632635E-5</v>
      </c>
      <c r="V146" s="9">
        <v>15.518462193564083</v>
      </c>
      <c r="W146" s="9">
        <f t="shared" si="19"/>
        <v>74.144587642446652</v>
      </c>
      <c r="X146" s="9">
        <f t="shared" si="20"/>
        <v>0.59315670113957319</v>
      </c>
      <c r="Y146" s="18">
        <f t="shared" si="21"/>
        <v>8.3255091273171415E-4</v>
      </c>
      <c r="Z146" s="13">
        <v>200</v>
      </c>
      <c r="AA146" s="10">
        <f t="shared" si="22"/>
        <v>2.2457496607752159</v>
      </c>
      <c r="AB146" s="13">
        <v>210444</v>
      </c>
      <c r="AC146" s="12">
        <f t="shared" si="23"/>
        <v>9.6729098217080995E-5</v>
      </c>
      <c r="AD146" t="s">
        <v>740</v>
      </c>
    </row>
    <row r="147" spans="1:30" x14ac:dyDescent="0.25">
      <c r="A147">
        <v>2</v>
      </c>
      <c r="B147" t="s">
        <v>19</v>
      </c>
      <c r="C147" t="s">
        <v>59</v>
      </c>
      <c r="D147">
        <v>50</v>
      </c>
      <c r="E147" s="1" t="s">
        <v>273</v>
      </c>
      <c r="F147" s="19" t="s">
        <v>477</v>
      </c>
      <c r="G147" s="19" t="s">
        <v>478</v>
      </c>
      <c r="H147" s="19" t="s">
        <v>479</v>
      </c>
      <c r="I147" s="19" t="s">
        <v>492</v>
      </c>
      <c r="J147" s="19" t="s">
        <v>493</v>
      </c>
      <c r="K147" s="19" t="s">
        <v>494</v>
      </c>
      <c r="L147" t="s">
        <v>126</v>
      </c>
      <c r="M147" t="s">
        <v>124</v>
      </c>
      <c r="N147" s="4" t="s">
        <v>100</v>
      </c>
      <c r="O147" t="s">
        <v>129</v>
      </c>
      <c r="P147">
        <v>2</v>
      </c>
      <c r="Q147">
        <v>289</v>
      </c>
      <c r="R147">
        <v>27344</v>
      </c>
      <c r="S147" s="11">
        <f t="shared" si="16"/>
        <v>6491380.7122144261</v>
      </c>
      <c r="T147" s="13">
        <f t="shared" si="17"/>
        <v>237.39689556079674</v>
      </c>
      <c r="U147" s="12">
        <f t="shared" si="18"/>
        <v>8.1142258902680321E-3</v>
      </c>
      <c r="V147" s="9">
        <v>16.753567007622646</v>
      </c>
      <c r="W147" s="9">
        <f t="shared" si="19"/>
        <v>89.185877070123212</v>
      </c>
      <c r="X147" s="9">
        <f t="shared" si="20"/>
        <v>0.71348701656098568</v>
      </c>
      <c r="Y147" s="18">
        <f t="shared" si="21"/>
        <v>6.8159497478251466E-2</v>
      </c>
      <c r="Z147" s="13">
        <v>4</v>
      </c>
      <c r="AA147" s="10">
        <f t="shared" si="22"/>
        <v>3.0569637129726464</v>
      </c>
      <c r="AB147" s="13">
        <v>14868056</v>
      </c>
      <c r="AC147" s="12">
        <f t="shared" si="23"/>
        <v>6.8339969261231506E-3</v>
      </c>
      <c r="AD147" t="s">
        <v>741</v>
      </c>
    </row>
    <row r="148" spans="1:30" x14ac:dyDescent="0.25">
      <c r="A148">
        <v>2</v>
      </c>
      <c r="B148" t="s">
        <v>20</v>
      </c>
      <c r="C148" t="s">
        <v>59</v>
      </c>
      <c r="D148">
        <v>51</v>
      </c>
      <c r="E148" s="1" t="s">
        <v>274</v>
      </c>
      <c r="F148" s="19" t="s">
        <v>480</v>
      </c>
      <c r="G148" s="19" t="s">
        <v>481</v>
      </c>
      <c r="H148" s="19" t="s">
        <v>482</v>
      </c>
      <c r="I148" s="19" t="s">
        <v>492</v>
      </c>
      <c r="J148" s="19" t="s">
        <v>493</v>
      </c>
      <c r="K148" s="19" t="s">
        <v>494</v>
      </c>
      <c r="L148" t="s">
        <v>126</v>
      </c>
      <c r="M148" t="s">
        <v>124</v>
      </c>
      <c r="N148" s="4" t="s">
        <v>101</v>
      </c>
      <c r="O148" t="s">
        <v>129</v>
      </c>
      <c r="P148">
        <v>3</v>
      </c>
      <c r="Q148">
        <v>289</v>
      </c>
      <c r="R148">
        <v>27344</v>
      </c>
      <c r="S148" s="11">
        <f t="shared" si="16"/>
        <v>6491380.7122144261</v>
      </c>
      <c r="T148" s="13">
        <f t="shared" si="17"/>
        <v>237.39689556079674</v>
      </c>
      <c r="U148" s="12">
        <f t="shared" si="18"/>
        <v>8.1142258902680321E-3</v>
      </c>
      <c r="V148" s="9">
        <v>20.794383998957585</v>
      </c>
      <c r="W148" s="9">
        <f t="shared" si="19"/>
        <v>110.69674739929511</v>
      </c>
      <c r="X148" s="9">
        <f t="shared" si="20"/>
        <v>0.88557397919436087</v>
      </c>
      <c r="Y148" s="18">
        <f t="shared" si="21"/>
        <v>6.8159497478251466E-2</v>
      </c>
      <c r="Z148" s="13">
        <v>4</v>
      </c>
      <c r="AA148" s="10">
        <f t="shared" si="22"/>
        <v>2.4629268367711945</v>
      </c>
      <c r="AB148" s="13">
        <v>20875399</v>
      </c>
      <c r="AC148" s="12">
        <f t="shared" si="23"/>
        <v>9.5952297057257715E-3</v>
      </c>
      <c r="AD148" t="s">
        <v>742</v>
      </c>
    </row>
    <row r="149" spans="1:30" x14ac:dyDescent="0.25">
      <c r="A149">
        <v>2</v>
      </c>
      <c r="B149" t="s">
        <v>21</v>
      </c>
      <c r="C149" t="s">
        <v>59</v>
      </c>
      <c r="D149">
        <v>52</v>
      </c>
      <c r="E149" s="1" t="s">
        <v>275</v>
      </c>
      <c r="F149" s="19" t="s">
        <v>483</v>
      </c>
      <c r="G149" s="19" t="s">
        <v>484</v>
      </c>
      <c r="H149" s="19" t="s">
        <v>485</v>
      </c>
      <c r="I149" s="19" t="s">
        <v>492</v>
      </c>
      <c r="J149" s="19" t="s">
        <v>493</v>
      </c>
      <c r="K149" s="19" t="s">
        <v>494</v>
      </c>
      <c r="L149" t="s">
        <v>126</v>
      </c>
      <c r="M149" t="s">
        <v>124</v>
      </c>
      <c r="N149" s="4" t="s">
        <v>99</v>
      </c>
      <c r="O149" t="s">
        <v>125</v>
      </c>
      <c r="P149">
        <v>1</v>
      </c>
      <c r="Q149">
        <v>289</v>
      </c>
      <c r="R149">
        <v>27344</v>
      </c>
      <c r="S149" s="11">
        <f t="shared" si="16"/>
        <v>6491380.7122144261</v>
      </c>
      <c r="T149" s="13">
        <f t="shared" si="17"/>
        <v>237.39689556079674</v>
      </c>
      <c r="U149" s="12">
        <f t="shared" si="18"/>
        <v>8.1142258902680321E-3</v>
      </c>
      <c r="V149" s="9">
        <v>15.036517036940516</v>
      </c>
      <c r="W149" s="9">
        <f t="shared" si="19"/>
        <v>80.045339563164845</v>
      </c>
      <c r="X149" s="9">
        <f t="shared" si="20"/>
        <v>0.64036271650531873</v>
      </c>
      <c r="Y149" s="18">
        <f t="shared" si="21"/>
        <v>6.8159497478251466E-2</v>
      </c>
      <c r="Z149" s="13">
        <v>4</v>
      </c>
      <c r="AA149" s="10">
        <f t="shared" si="22"/>
        <v>3.4060445167811877</v>
      </c>
      <c r="AB149" s="13">
        <v>19434306</v>
      </c>
      <c r="AC149" s="12">
        <f t="shared" si="23"/>
        <v>8.9328414868316813E-3</v>
      </c>
      <c r="AD149" t="s">
        <v>743</v>
      </c>
    </row>
    <row r="150" spans="1:30" x14ac:dyDescent="0.25">
      <c r="A150">
        <v>2</v>
      </c>
      <c r="B150" t="s">
        <v>22</v>
      </c>
      <c r="C150" t="s">
        <v>59</v>
      </c>
      <c r="D150">
        <v>53</v>
      </c>
      <c r="E150" s="1" t="s">
        <v>276</v>
      </c>
      <c r="F150" s="19" t="s">
        <v>486</v>
      </c>
      <c r="G150" s="19" t="s">
        <v>487</v>
      </c>
      <c r="H150" s="19" t="s">
        <v>488</v>
      </c>
      <c r="I150" s="19" t="s">
        <v>492</v>
      </c>
      <c r="J150" s="19" t="s">
        <v>493</v>
      </c>
      <c r="K150" s="19" t="s">
        <v>494</v>
      </c>
      <c r="L150" t="s">
        <v>126</v>
      </c>
      <c r="M150" t="s">
        <v>124</v>
      </c>
      <c r="N150" s="4" t="s">
        <v>100</v>
      </c>
      <c r="O150" t="s">
        <v>125</v>
      </c>
      <c r="P150">
        <v>2</v>
      </c>
      <c r="Q150">
        <v>289</v>
      </c>
      <c r="R150">
        <v>27344</v>
      </c>
      <c r="S150" s="11">
        <f t="shared" si="16"/>
        <v>6491380.7122144261</v>
      </c>
      <c r="T150" s="13">
        <f t="shared" si="17"/>
        <v>237.39689556079674</v>
      </c>
      <c r="U150" s="12">
        <f t="shared" si="18"/>
        <v>8.1142258902680321E-3</v>
      </c>
      <c r="V150" s="9">
        <v>20.083914261515407</v>
      </c>
      <c r="W150" s="9">
        <f t="shared" si="19"/>
        <v>106.91463540865269</v>
      </c>
      <c r="X150" s="9">
        <f t="shared" si="20"/>
        <v>0.85531708326922151</v>
      </c>
      <c r="Y150" s="18">
        <f t="shared" si="21"/>
        <v>6.8159497478251466E-2</v>
      </c>
      <c r="Z150" s="13">
        <v>4</v>
      </c>
      <c r="AA150" s="10">
        <f t="shared" si="22"/>
        <v>2.5500530294184687</v>
      </c>
      <c r="AB150" s="13">
        <v>18361289</v>
      </c>
      <c r="AC150" s="12">
        <f t="shared" si="23"/>
        <v>8.4396368015871633E-3</v>
      </c>
      <c r="AD150" t="s">
        <v>744</v>
      </c>
    </row>
    <row r="151" spans="1:30" x14ac:dyDescent="0.25">
      <c r="A151">
        <v>2</v>
      </c>
      <c r="B151" t="s">
        <v>23</v>
      </c>
      <c r="C151" t="s">
        <v>59</v>
      </c>
      <c r="D151">
        <v>54</v>
      </c>
      <c r="E151" s="1" t="s">
        <v>277</v>
      </c>
      <c r="F151" s="19" t="s">
        <v>465</v>
      </c>
      <c r="G151" s="19" t="s">
        <v>466</v>
      </c>
      <c r="H151" s="19" t="s">
        <v>467</v>
      </c>
      <c r="I151" s="19" t="s">
        <v>495</v>
      </c>
      <c r="J151" s="19" t="s">
        <v>496</v>
      </c>
      <c r="K151" s="19" t="s">
        <v>497</v>
      </c>
      <c r="L151" t="s">
        <v>126</v>
      </c>
      <c r="M151" t="s">
        <v>124</v>
      </c>
      <c r="N151" s="4" t="s">
        <v>101</v>
      </c>
      <c r="O151" t="s">
        <v>125</v>
      </c>
      <c r="P151">
        <v>3</v>
      </c>
      <c r="Q151">
        <v>289</v>
      </c>
      <c r="R151">
        <v>27344</v>
      </c>
      <c r="S151" s="11">
        <f t="shared" si="16"/>
        <v>6491380.7122144261</v>
      </c>
      <c r="T151" s="13">
        <f t="shared" si="17"/>
        <v>237.39689556079674</v>
      </c>
      <c r="U151" s="12">
        <f t="shared" si="18"/>
        <v>8.1142258902680321E-3</v>
      </c>
      <c r="V151" s="9">
        <v>19.760114665450516</v>
      </c>
      <c r="W151" s="9">
        <f t="shared" si="19"/>
        <v>105.19092182832321</v>
      </c>
      <c r="X151" s="9">
        <f t="shared" si="20"/>
        <v>0.84152737462658567</v>
      </c>
      <c r="Y151" s="18">
        <f t="shared" si="21"/>
        <v>6.8159497478251466E-2</v>
      </c>
      <c r="Z151" s="13">
        <v>4</v>
      </c>
      <c r="AA151" s="10">
        <f t="shared" si="22"/>
        <v>2.5918395349549703</v>
      </c>
      <c r="AB151" s="13">
        <v>28743868</v>
      </c>
      <c r="AC151" s="12">
        <f t="shared" si="23"/>
        <v>1.3211915905945578E-2</v>
      </c>
      <c r="AD151" t="s">
        <v>745</v>
      </c>
    </row>
    <row r="152" spans="1:30" x14ac:dyDescent="0.25">
      <c r="A152">
        <v>2</v>
      </c>
      <c r="B152" t="s">
        <v>24</v>
      </c>
      <c r="C152" t="s">
        <v>59</v>
      </c>
      <c r="D152">
        <v>55</v>
      </c>
      <c r="E152" s="1" t="s">
        <v>278</v>
      </c>
      <c r="F152" s="19" t="s">
        <v>468</v>
      </c>
      <c r="G152" s="19" t="s">
        <v>469</v>
      </c>
      <c r="H152" s="19" t="s">
        <v>470</v>
      </c>
      <c r="I152" s="19" t="s">
        <v>495</v>
      </c>
      <c r="J152" s="19" t="s">
        <v>496</v>
      </c>
      <c r="K152" s="19" t="s">
        <v>497</v>
      </c>
      <c r="L152" t="s">
        <v>126</v>
      </c>
      <c r="M152" t="s">
        <v>124</v>
      </c>
      <c r="N152" s="4" t="s">
        <v>99</v>
      </c>
      <c r="O152" t="s">
        <v>122</v>
      </c>
      <c r="P152">
        <v>1</v>
      </c>
      <c r="Q152">
        <v>289</v>
      </c>
      <c r="R152">
        <v>27344</v>
      </c>
      <c r="S152" s="11">
        <f t="shared" si="16"/>
        <v>6491380.7122144261</v>
      </c>
      <c r="T152" s="13">
        <f t="shared" si="17"/>
        <v>237.39689556079674</v>
      </c>
      <c r="U152" s="12">
        <f t="shared" si="18"/>
        <v>8.1142258902680321E-3</v>
      </c>
      <c r="V152" s="9">
        <v>20.662453580037784</v>
      </c>
      <c r="W152" s="9">
        <f t="shared" si="19"/>
        <v>109.99442949181679</v>
      </c>
      <c r="X152" s="9">
        <f t="shared" si="20"/>
        <v>0.87995543593453429</v>
      </c>
      <c r="Y152" s="18">
        <f t="shared" si="21"/>
        <v>6.8159497478251466E-2</v>
      </c>
      <c r="Z152" s="13">
        <v>4</v>
      </c>
      <c r="AA152" s="10">
        <f t="shared" si="22"/>
        <v>2.4786527024378922</v>
      </c>
      <c r="AB152" s="13">
        <v>24995546</v>
      </c>
      <c r="AC152" s="12">
        <f t="shared" si="23"/>
        <v>1.1489026173345716E-2</v>
      </c>
      <c r="AD152" t="s">
        <v>746</v>
      </c>
    </row>
    <row r="153" spans="1:30" x14ac:dyDescent="0.25">
      <c r="A153">
        <v>2</v>
      </c>
      <c r="B153" t="s">
        <v>25</v>
      </c>
      <c r="C153" t="s">
        <v>59</v>
      </c>
      <c r="D153">
        <v>56</v>
      </c>
      <c r="E153" s="1" t="s">
        <v>279</v>
      </c>
      <c r="F153" s="19" t="s">
        <v>471</v>
      </c>
      <c r="G153" s="19" t="s">
        <v>472</v>
      </c>
      <c r="H153" s="19" t="s">
        <v>473</v>
      </c>
      <c r="I153" s="19" t="s">
        <v>495</v>
      </c>
      <c r="J153" s="19" t="s">
        <v>496</v>
      </c>
      <c r="K153" s="19" t="s">
        <v>497</v>
      </c>
      <c r="L153" t="s">
        <v>126</v>
      </c>
      <c r="M153" t="s">
        <v>124</v>
      </c>
      <c r="N153" s="4" t="s">
        <v>100</v>
      </c>
      <c r="O153" t="s">
        <v>122</v>
      </c>
      <c r="P153">
        <v>2</v>
      </c>
      <c r="Q153">
        <v>289</v>
      </c>
      <c r="R153">
        <v>27344</v>
      </c>
      <c r="S153" s="11">
        <f t="shared" si="16"/>
        <v>6491380.7122144261</v>
      </c>
      <c r="T153" s="13">
        <f t="shared" si="17"/>
        <v>237.39689556079674</v>
      </c>
      <c r="U153" s="12">
        <f t="shared" si="18"/>
        <v>8.1142258902680321E-3</v>
      </c>
      <c r="V153" s="9">
        <v>18.12059417551632</v>
      </c>
      <c r="W153" s="9">
        <f t="shared" si="19"/>
        <v>96.46310447440149</v>
      </c>
      <c r="X153" s="9">
        <f t="shared" si="20"/>
        <v>0.77170483579521187</v>
      </c>
      <c r="Y153" s="18">
        <f t="shared" si="21"/>
        <v>6.8159497478251466E-2</v>
      </c>
      <c r="Z153" s="13">
        <v>4</v>
      </c>
      <c r="AA153" s="10">
        <f t="shared" si="22"/>
        <v>2.8263447605022507</v>
      </c>
      <c r="AB153" s="13">
        <v>17942943</v>
      </c>
      <c r="AC153" s="12">
        <f t="shared" si="23"/>
        <v>8.2473470174986505E-3</v>
      </c>
      <c r="AD153" t="s">
        <v>747</v>
      </c>
    </row>
    <row r="154" spans="1:30" x14ac:dyDescent="0.25">
      <c r="A154">
        <v>2</v>
      </c>
      <c r="B154" t="s">
        <v>26</v>
      </c>
      <c r="C154" t="s">
        <v>59</v>
      </c>
      <c r="D154">
        <v>57</v>
      </c>
      <c r="E154" s="1" t="s">
        <v>280</v>
      </c>
      <c r="F154" s="19" t="s">
        <v>474</v>
      </c>
      <c r="G154" s="19" t="s">
        <v>475</v>
      </c>
      <c r="H154" s="19" t="s">
        <v>476</v>
      </c>
      <c r="I154" s="19" t="s">
        <v>495</v>
      </c>
      <c r="J154" s="19" t="s">
        <v>496</v>
      </c>
      <c r="K154" s="19" t="s">
        <v>497</v>
      </c>
      <c r="L154" t="s">
        <v>126</v>
      </c>
      <c r="M154" t="s">
        <v>124</v>
      </c>
      <c r="N154" s="4" t="s">
        <v>101</v>
      </c>
      <c r="O154" t="s">
        <v>122</v>
      </c>
      <c r="P154">
        <v>3</v>
      </c>
      <c r="Q154">
        <v>289</v>
      </c>
      <c r="R154">
        <v>27344</v>
      </c>
      <c r="S154" s="11">
        <f t="shared" si="16"/>
        <v>6491380.7122144261</v>
      </c>
      <c r="T154" s="13">
        <f t="shared" si="17"/>
        <v>237.39689556079674</v>
      </c>
      <c r="U154" s="12">
        <f t="shared" si="18"/>
        <v>8.1142258902680321E-3</v>
      </c>
      <c r="V154" s="9">
        <v>22.696299433187832</v>
      </c>
      <c r="W154" s="9">
        <f t="shared" si="19"/>
        <v>120.82139703586815</v>
      </c>
      <c r="X154" s="9">
        <f t="shared" si="20"/>
        <v>0.96657117628694511</v>
      </c>
      <c r="Y154" s="18">
        <f t="shared" si="21"/>
        <v>6.8159497478251466E-2</v>
      </c>
      <c r="Z154" s="13">
        <v>4</v>
      </c>
      <c r="AA154" s="10">
        <f t="shared" si="22"/>
        <v>2.2565373071465817</v>
      </c>
      <c r="AB154" s="13">
        <v>21485623</v>
      </c>
      <c r="AC154" s="12">
        <f t="shared" si="23"/>
        <v>9.8757148572645188E-3</v>
      </c>
      <c r="AD154" t="s">
        <v>748</v>
      </c>
    </row>
    <row r="155" spans="1:30" x14ac:dyDescent="0.25">
      <c r="A155">
        <v>2</v>
      </c>
      <c r="B155" t="s">
        <v>27</v>
      </c>
      <c r="C155" t="s">
        <v>59</v>
      </c>
      <c r="D155">
        <v>58</v>
      </c>
      <c r="E155" s="1" t="s">
        <v>281</v>
      </c>
      <c r="F155" s="19" t="s">
        <v>477</v>
      </c>
      <c r="G155" s="19" t="s">
        <v>478</v>
      </c>
      <c r="H155" s="19" t="s">
        <v>479</v>
      </c>
      <c r="I155" s="19" t="s">
        <v>495</v>
      </c>
      <c r="J155" s="19" t="s">
        <v>496</v>
      </c>
      <c r="K155" s="19" t="s">
        <v>497</v>
      </c>
      <c r="L155" t="s">
        <v>126</v>
      </c>
      <c r="M155" t="s">
        <v>124</v>
      </c>
      <c r="N155" s="4" t="s">
        <v>99</v>
      </c>
      <c r="O155" t="s">
        <v>123</v>
      </c>
      <c r="P155">
        <v>1</v>
      </c>
      <c r="Q155">
        <v>289</v>
      </c>
      <c r="R155">
        <v>27344</v>
      </c>
      <c r="S155" s="11">
        <f t="shared" si="16"/>
        <v>6491380.7122144261</v>
      </c>
      <c r="T155" s="13">
        <f t="shared" si="17"/>
        <v>237.39689556079674</v>
      </c>
      <c r="U155" s="12">
        <f t="shared" si="18"/>
        <v>8.1142258902680321E-3</v>
      </c>
      <c r="V155" s="9">
        <v>19.755391230699068</v>
      </c>
      <c r="W155" s="9">
        <f t="shared" si="19"/>
        <v>105.16577711311722</v>
      </c>
      <c r="X155" s="9">
        <f t="shared" si="20"/>
        <v>0.8413262169049377</v>
      </c>
      <c r="Y155" s="18">
        <f t="shared" si="21"/>
        <v>6.8159497478251466E-2</v>
      </c>
      <c r="Z155" s="13">
        <v>4</v>
      </c>
      <c r="AA155" s="10">
        <f t="shared" si="22"/>
        <v>2.5924592333849641</v>
      </c>
      <c r="AB155" s="13">
        <v>20650662</v>
      </c>
      <c r="AC155" s="12">
        <f t="shared" si="23"/>
        <v>9.4919309310113002E-3</v>
      </c>
      <c r="AD155" t="s">
        <v>749</v>
      </c>
    </row>
    <row r="156" spans="1:30" x14ac:dyDescent="0.25">
      <c r="A156">
        <v>2</v>
      </c>
      <c r="B156" t="s">
        <v>28</v>
      </c>
      <c r="C156" t="s">
        <v>59</v>
      </c>
      <c r="D156">
        <v>59</v>
      </c>
      <c r="E156" s="1" t="s">
        <v>282</v>
      </c>
      <c r="F156" s="19" t="s">
        <v>480</v>
      </c>
      <c r="G156" s="19" t="s">
        <v>481</v>
      </c>
      <c r="H156" s="19" t="s">
        <v>482</v>
      </c>
      <c r="I156" s="19" t="s">
        <v>495</v>
      </c>
      <c r="J156" s="19" t="s">
        <v>496</v>
      </c>
      <c r="K156" s="19" t="s">
        <v>497</v>
      </c>
      <c r="L156" t="s">
        <v>126</v>
      </c>
      <c r="M156" t="s">
        <v>124</v>
      </c>
      <c r="N156" s="4" t="s">
        <v>100</v>
      </c>
      <c r="O156" t="s">
        <v>123</v>
      </c>
      <c r="P156">
        <v>2</v>
      </c>
      <c r="Q156">
        <v>289</v>
      </c>
      <c r="R156">
        <v>27344</v>
      </c>
      <c r="S156" s="11">
        <f t="shared" si="16"/>
        <v>6491380.7122144261</v>
      </c>
      <c r="T156" s="13">
        <f t="shared" si="17"/>
        <v>237.39689556079674</v>
      </c>
      <c r="U156" s="12">
        <f t="shared" si="18"/>
        <v>8.1142258902680321E-3</v>
      </c>
      <c r="V156" s="9">
        <v>24.012834712359112</v>
      </c>
      <c r="W156" s="9">
        <f t="shared" si="19"/>
        <v>127.82983610518559</v>
      </c>
      <c r="X156" s="9">
        <f t="shared" si="20"/>
        <v>1.0226386888414847</v>
      </c>
      <c r="Y156" s="18">
        <f t="shared" si="21"/>
        <v>6.8159497478251466E-2</v>
      </c>
      <c r="Z156" s="13">
        <v>4</v>
      </c>
      <c r="AA156" s="10">
        <f t="shared" si="22"/>
        <v>2.1328196782530799</v>
      </c>
      <c r="AB156" s="13">
        <v>21386498</v>
      </c>
      <c r="AC156" s="12">
        <f t="shared" si="23"/>
        <v>9.8301527511423757E-3</v>
      </c>
      <c r="AD156" t="s">
        <v>750</v>
      </c>
    </row>
    <row r="157" spans="1:30" x14ac:dyDescent="0.25">
      <c r="A157">
        <v>1</v>
      </c>
      <c r="B157" t="s">
        <v>64</v>
      </c>
      <c r="C157" t="s">
        <v>59</v>
      </c>
      <c r="D157">
        <v>6</v>
      </c>
      <c r="E157" s="1" t="s">
        <v>234</v>
      </c>
      <c r="F157" s="19" t="s">
        <v>408</v>
      </c>
      <c r="G157" s="19" t="s">
        <v>409</v>
      </c>
      <c r="H157" s="19" t="s">
        <v>410</v>
      </c>
      <c r="I157" s="19" t="s">
        <v>453</v>
      </c>
      <c r="J157" s="19" t="s">
        <v>454</v>
      </c>
      <c r="K157" s="19" t="s">
        <v>455</v>
      </c>
      <c r="L157" t="s">
        <v>116</v>
      </c>
      <c r="M157" t="s">
        <v>117</v>
      </c>
      <c r="N157" s="4" t="s">
        <v>92</v>
      </c>
      <c r="O157" t="s">
        <v>129</v>
      </c>
      <c r="P157">
        <v>3</v>
      </c>
      <c r="Q157">
        <v>322</v>
      </c>
      <c r="R157">
        <v>334</v>
      </c>
      <c r="S157" s="11">
        <f t="shared" si="16"/>
        <v>79290.563117306112</v>
      </c>
      <c r="T157" s="13">
        <f t="shared" si="17"/>
        <v>237.39689556079674</v>
      </c>
      <c r="U157" s="12">
        <f t="shared" si="18"/>
        <v>9.9113203896632635E-5</v>
      </c>
      <c r="V157" s="9">
        <v>17.401788429953157</v>
      </c>
      <c r="W157" s="9">
        <f t="shared" si="19"/>
        <v>83.142801863130231</v>
      </c>
      <c r="X157" s="9">
        <f t="shared" si="20"/>
        <v>0.66514241490504189</v>
      </c>
      <c r="Y157" s="18">
        <f t="shared" si="21"/>
        <v>8.3255091273171415E-4</v>
      </c>
      <c r="Z157" s="13">
        <v>200</v>
      </c>
      <c r="AA157" s="10">
        <f t="shared" si="22"/>
        <v>2.0027011216250816</v>
      </c>
      <c r="AB157" s="13">
        <v>272490</v>
      </c>
      <c r="AC157" s="12">
        <f t="shared" si="23"/>
        <v>1.2524810388118645E-4</v>
      </c>
      <c r="AD157" t="s">
        <v>751</v>
      </c>
    </row>
    <row r="158" spans="1:30" x14ac:dyDescent="0.25">
      <c r="A158">
        <v>2</v>
      </c>
      <c r="B158" t="s">
        <v>29</v>
      </c>
      <c r="C158" t="s">
        <v>59</v>
      </c>
      <c r="D158">
        <v>60</v>
      </c>
      <c r="E158" s="1" t="s">
        <v>283</v>
      </c>
      <c r="F158" s="19" t="s">
        <v>483</v>
      </c>
      <c r="G158" s="19" t="s">
        <v>484</v>
      </c>
      <c r="H158" s="19" t="s">
        <v>485</v>
      </c>
      <c r="I158" s="19" t="s">
        <v>495</v>
      </c>
      <c r="J158" s="19" t="s">
        <v>496</v>
      </c>
      <c r="K158" s="19" t="s">
        <v>497</v>
      </c>
      <c r="L158" t="s">
        <v>126</v>
      </c>
      <c r="M158" t="s">
        <v>124</v>
      </c>
      <c r="N158" s="4" t="s">
        <v>101</v>
      </c>
      <c r="O158" t="s">
        <v>123</v>
      </c>
      <c r="P158">
        <v>3</v>
      </c>
      <c r="Q158">
        <v>289</v>
      </c>
      <c r="R158">
        <v>27344</v>
      </c>
      <c r="S158" s="11">
        <f t="shared" si="16"/>
        <v>6491380.7122144261</v>
      </c>
      <c r="T158" s="13">
        <f t="shared" si="17"/>
        <v>237.39689556079674</v>
      </c>
      <c r="U158" s="12">
        <f t="shared" si="18"/>
        <v>8.1142258902680321E-3</v>
      </c>
      <c r="V158" s="9">
        <v>26.986318326926835</v>
      </c>
      <c r="W158" s="9">
        <f t="shared" si="19"/>
        <v>143.65886785694349</v>
      </c>
      <c r="X158" s="9">
        <f t="shared" si="20"/>
        <v>1.1492709428555479</v>
      </c>
      <c r="Y158" s="18">
        <f t="shared" si="21"/>
        <v>6.8159497478251466E-2</v>
      </c>
      <c r="Z158" s="13">
        <v>4</v>
      </c>
      <c r="AA158" s="10">
        <f t="shared" si="22"/>
        <v>1.8978152478864074</v>
      </c>
      <c r="AB158" s="13">
        <v>25879081</v>
      </c>
      <c r="AC158" s="12">
        <f t="shared" si="23"/>
        <v>1.1895136795616861E-2</v>
      </c>
      <c r="AD158" t="s">
        <v>752</v>
      </c>
    </row>
    <row r="159" spans="1:30" x14ac:dyDescent="0.25">
      <c r="A159">
        <v>2</v>
      </c>
      <c r="B159" t="s">
        <v>30</v>
      </c>
      <c r="C159" t="s">
        <v>59</v>
      </c>
      <c r="D159">
        <v>61</v>
      </c>
      <c r="E159" s="1" t="s">
        <v>284</v>
      </c>
      <c r="F159" s="19" t="s">
        <v>486</v>
      </c>
      <c r="G159" s="19" t="s">
        <v>487</v>
      </c>
      <c r="H159" s="19" t="s">
        <v>488</v>
      </c>
      <c r="I159" s="19" t="s">
        <v>495</v>
      </c>
      <c r="J159" s="19" t="s">
        <v>496</v>
      </c>
      <c r="K159" s="19" t="s">
        <v>497</v>
      </c>
      <c r="L159" t="s">
        <v>127</v>
      </c>
      <c r="M159" t="s">
        <v>117</v>
      </c>
      <c r="N159" s="4" t="s">
        <v>102</v>
      </c>
      <c r="O159" t="s">
        <v>118</v>
      </c>
      <c r="P159">
        <v>1</v>
      </c>
      <c r="Q159">
        <v>394</v>
      </c>
      <c r="R159">
        <v>295</v>
      </c>
      <c r="S159" s="11">
        <f t="shared" si="16"/>
        <v>70032.084190435038</v>
      </c>
      <c r="T159" s="13">
        <f t="shared" si="17"/>
        <v>237.39689556079674</v>
      </c>
      <c r="U159" s="12">
        <f t="shared" si="18"/>
        <v>8.7540105238043803E-5</v>
      </c>
      <c r="V159" s="9">
        <v>24.795458987556191</v>
      </c>
      <c r="W159" s="9">
        <f t="shared" si="19"/>
        <v>96.819441575775826</v>
      </c>
      <c r="X159" s="9">
        <f t="shared" si="20"/>
        <v>0.77455553260620658</v>
      </c>
      <c r="Y159" s="18">
        <f t="shared" si="21"/>
        <v>7.3533688399956795E-4</v>
      </c>
      <c r="Z159" s="13">
        <v>200</v>
      </c>
      <c r="AA159" s="10">
        <f t="shared" si="22"/>
        <v>1.5189860053552486</v>
      </c>
      <c r="AB159" s="13">
        <v>425653</v>
      </c>
      <c r="AC159" s="12">
        <f t="shared" si="23"/>
        <v>1.9564839502858326E-4</v>
      </c>
      <c r="AD159" t="s">
        <v>753</v>
      </c>
    </row>
    <row r="160" spans="1:30" x14ac:dyDescent="0.25">
      <c r="A160">
        <v>2</v>
      </c>
      <c r="B160" t="s">
        <v>31</v>
      </c>
      <c r="C160" t="s">
        <v>59</v>
      </c>
      <c r="D160">
        <v>62</v>
      </c>
      <c r="E160" s="1" t="s">
        <v>285</v>
      </c>
      <c r="F160" s="19" t="s">
        <v>465</v>
      </c>
      <c r="G160" s="19" t="s">
        <v>466</v>
      </c>
      <c r="H160" s="19" t="s">
        <v>467</v>
      </c>
      <c r="I160" s="19" t="s">
        <v>498</v>
      </c>
      <c r="J160" s="19" t="s">
        <v>499</v>
      </c>
      <c r="K160" s="19" t="s">
        <v>500</v>
      </c>
      <c r="L160" t="s">
        <v>127</v>
      </c>
      <c r="M160" t="s">
        <v>117</v>
      </c>
      <c r="N160" s="4" t="s">
        <v>103</v>
      </c>
      <c r="O160" t="s">
        <v>118</v>
      </c>
      <c r="P160">
        <v>2</v>
      </c>
      <c r="Q160">
        <v>394</v>
      </c>
      <c r="R160">
        <v>295</v>
      </c>
      <c r="S160" s="11">
        <f t="shared" si="16"/>
        <v>70032.084190435038</v>
      </c>
      <c r="T160" s="13">
        <f t="shared" si="17"/>
        <v>237.39689556079674</v>
      </c>
      <c r="U160" s="12">
        <f t="shared" si="18"/>
        <v>8.7540105238043803E-5</v>
      </c>
      <c r="V160" s="9">
        <v>23.756791973418466</v>
      </c>
      <c r="W160" s="9">
        <f t="shared" si="19"/>
        <v>92.763732813035787</v>
      </c>
      <c r="X160" s="9">
        <f t="shared" si="20"/>
        <v>0.74210986250428634</v>
      </c>
      <c r="Y160" s="18">
        <f t="shared" si="21"/>
        <v>7.3533688399956795E-4</v>
      </c>
      <c r="Z160" s="13">
        <v>200</v>
      </c>
      <c r="AA160" s="10">
        <f t="shared" si="22"/>
        <v>1.5853973567054072</v>
      </c>
      <c r="AB160" s="13">
        <v>276964</v>
      </c>
      <c r="AC160" s="12">
        <f t="shared" si="23"/>
        <v>1.2730454638096414E-4</v>
      </c>
      <c r="AD160" t="s">
        <v>754</v>
      </c>
    </row>
    <row r="161" spans="1:30" x14ac:dyDescent="0.25">
      <c r="A161">
        <v>2</v>
      </c>
      <c r="B161" t="s">
        <v>32</v>
      </c>
      <c r="C161" t="s">
        <v>59</v>
      </c>
      <c r="D161">
        <v>63</v>
      </c>
      <c r="E161" s="1" t="s">
        <v>286</v>
      </c>
      <c r="F161" s="19" t="s">
        <v>468</v>
      </c>
      <c r="G161" s="19" t="s">
        <v>469</v>
      </c>
      <c r="H161" s="19" t="s">
        <v>470</v>
      </c>
      <c r="I161" s="19" t="s">
        <v>498</v>
      </c>
      <c r="J161" s="19" t="s">
        <v>499</v>
      </c>
      <c r="K161" s="19" t="s">
        <v>500</v>
      </c>
      <c r="L161" t="s">
        <v>127</v>
      </c>
      <c r="M161" t="s">
        <v>117</v>
      </c>
      <c r="N161" s="4" t="s">
        <v>104</v>
      </c>
      <c r="O161" t="s">
        <v>118</v>
      </c>
      <c r="P161">
        <v>3</v>
      </c>
      <c r="Q161">
        <v>394</v>
      </c>
      <c r="R161">
        <v>295</v>
      </c>
      <c r="S161" s="11">
        <f t="shared" si="16"/>
        <v>70032.084190435038</v>
      </c>
      <c r="T161" s="13">
        <f t="shared" si="17"/>
        <v>237.39689556079674</v>
      </c>
      <c r="U161" s="12">
        <f t="shared" si="18"/>
        <v>8.7540105238043803E-5</v>
      </c>
      <c r="V161" s="9">
        <v>24.15079158251352</v>
      </c>
      <c r="W161" s="9">
        <f t="shared" si="19"/>
        <v>94.302192825121125</v>
      </c>
      <c r="X161" s="9">
        <f t="shared" si="20"/>
        <v>0.75441754260096905</v>
      </c>
      <c r="Y161" s="18">
        <f t="shared" si="21"/>
        <v>7.3533688399956795E-4</v>
      </c>
      <c r="Z161" s="13">
        <v>200</v>
      </c>
      <c r="AA161" s="10">
        <f t="shared" si="22"/>
        <v>1.5595329482172589</v>
      </c>
      <c r="AB161" s="13">
        <v>249672</v>
      </c>
      <c r="AC161" s="12">
        <f t="shared" si="23"/>
        <v>1.1475997134655797E-4</v>
      </c>
      <c r="AD161" t="s">
        <v>755</v>
      </c>
    </row>
    <row r="162" spans="1:30" x14ac:dyDescent="0.25">
      <c r="A162">
        <v>2</v>
      </c>
      <c r="B162" t="s">
        <v>33</v>
      </c>
      <c r="C162" t="s">
        <v>59</v>
      </c>
      <c r="D162">
        <v>64</v>
      </c>
      <c r="E162" s="1" t="s">
        <v>287</v>
      </c>
      <c r="F162" s="19" t="s">
        <v>471</v>
      </c>
      <c r="G162" s="19" t="s">
        <v>472</v>
      </c>
      <c r="H162" s="19" t="s">
        <v>473</v>
      </c>
      <c r="I162" s="19" t="s">
        <v>498</v>
      </c>
      <c r="J162" s="19" t="s">
        <v>499</v>
      </c>
      <c r="K162" s="19" t="s">
        <v>500</v>
      </c>
      <c r="L162" t="s">
        <v>127</v>
      </c>
      <c r="M162" t="s">
        <v>117</v>
      </c>
      <c r="N162" s="4" t="s">
        <v>102</v>
      </c>
      <c r="O162" t="s">
        <v>129</v>
      </c>
      <c r="P162">
        <v>1</v>
      </c>
      <c r="Q162">
        <v>394</v>
      </c>
      <c r="R162">
        <v>295</v>
      </c>
      <c r="S162" s="11">
        <f t="shared" si="16"/>
        <v>70032.084190435038</v>
      </c>
      <c r="T162" s="13">
        <f t="shared" si="17"/>
        <v>237.39689556079674</v>
      </c>
      <c r="U162" s="12">
        <f t="shared" si="18"/>
        <v>8.7540105238043803E-5</v>
      </c>
      <c r="V162" s="9">
        <v>22.007818098898952</v>
      </c>
      <c r="W162" s="9">
        <f t="shared" si="19"/>
        <v>85.934471295974049</v>
      </c>
      <c r="X162" s="9">
        <f t="shared" si="20"/>
        <v>0.68747577036779239</v>
      </c>
      <c r="Y162" s="18">
        <f t="shared" si="21"/>
        <v>7.3533688399956795E-4</v>
      </c>
      <c r="Z162" s="13">
        <v>200</v>
      </c>
      <c r="AA162" s="10">
        <f t="shared" si="22"/>
        <v>1.7113897901738016</v>
      </c>
      <c r="AB162" s="13">
        <v>279789</v>
      </c>
      <c r="AC162" s="12">
        <f t="shared" si="23"/>
        <v>1.2860303767776166E-4</v>
      </c>
      <c r="AD162" t="s">
        <v>756</v>
      </c>
    </row>
    <row r="163" spans="1:30" x14ac:dyDescent="0.25">
      <c r="A163">
        <v>2</v>
      </c>
      <c r="B163" t="s">
        <v>34</v>
      </c>
      <c r="C163" t="s">
        <v>59</v>
      </c>
      <c r="D163">
        <v>65</v>
      </c>
      <c r="E163" s="1" t="s">
        <v>288</v>
      </c>
      <c r="F163" s="19" t="s">
        <v>474</v>
      </c>
      <c r="G163" s="19" t="s">
        <v>475</v>
      </c>
      <c r="H163" s="19" t="s">
        <v>476</v>
      </c>
      <c r="I163" s="19" t="s">
        <v>498</v>
      </c>
      <c r="J163" s="19" t="s">
        <v>499</v>
      </c>
      <c r="K163" s="19" t="s">
        <v>500</v>
      </c>
      <c r="L163" t="s">
        <v>127</v>
      </c>
      <c r="M163" t="s">
        <v>117</v>
      </c>
      <c r="N163" s="4" t="s">
        <v>103</v>
      </c>
      <c r="O163" t="s">
        <v>129</v>
      </c>
      <c r="P163">
        <v>2</v>
      </c>
      <c r="Q163">
        <v>394</v>
      </c>
      <c r="R163">
        <v>295</v>
      </c>
      <c r="S163" s="11">
        <f t="shared" si="16"/>
        <v>70032.084190435038</v>
      </c>
      <c r="T163" s="13">
        <f t="shared" si="17"/>
        <v>237.39689556079674</v>
      </c>
      <c r="U163" s="12">
        <f t="shared" si="18"/>
        <v>8.7540105238043803E-5</v>
      </c>
      <c r="V163" s="9">
        <v>26.211837904749494</v>
      </c>
      <c r="W163" s="9">
        <f t="shared" si="19"/>
        <v>102.35001134224714</v>
      </c>
      <c r="X163" s="9">
        <f t="shared" si="20"/>
        <v>0.8188000907379771</v>
      </c>
      <c r="Y163" s="18">
        <f t="shared" si="21"/>
        <v>7.3533688399956795E-4</v>
      </c>
      <c r="Z163" s="13">
        <v>200</v>
      </c>
      <c r="AA163" s="10">
        <f t="shared" si="22"/>
        <v>1.4369063068115988</v>
      </c>
      <c r="AB163" s="13">
        <v>287191</v>
      </c>
      <c r="AC163" s="12">
        <f t="shared" si="23"/>
        <v>1.3200531469683959E-4</v>
      </c>
      <c r="AD163" t="s">
        <v>757</v>
      </c>
    </row>
    <row r="164" spans="1:30" x14ac:dyDescent="0.25">
      <c r="A164">
        <v>2</v>
      </c>
      <c r="B164" t="s">
        <v>35</v>
      </c>
      <c r="C164" t="s">
        <v>59</v>
      </c>
      <c r="D164">
        <v>66</v>
      </c>
      <c r="E164" s="1" t="s">
        <v>289</v>
      </c>
      <c r="F164" s="19" t="s">
        <v>477</v>
      </c>
      <c r="G164" s="19" t="s">
        <v>478</v>
      </c>
      <c r="H164" s="19" t="s">
        <v>479</v>
      </c>
      <c r="I164" s="19" t="s">
        <v>498</v>
      </c>
      <c r="J164" s="19" t="s">
        <v>499</v>
      </c>
      <c r="K164" s="19" t="s">
        <v>500</v>
      </c>
      <c r="L164" t="s">
        <v>127</v>
      </c>
      <c r="M164" t="s">
        <v>117</v>
      </c>
      <c r="N164" s="4" t="s">
        <v>104</v>
      </c>
      <c r="O164" t="s">
        <v>129</v>
      </c>
      <c r="P164">
        <v>3</v>
      </c>
      <c r="Q164">
        <v>394</v>
      </c>
      <c r="R164">
        <v>295</v>
      </c>
      <c r="S164" s="11">
        <f t="shared" si="16"/>
        <v>70032.084190435038</v>
      </c>
      <c r="T164" s="13">
        <f t="shared" si="17"/>
        <v>237.39689556079674</v>
      </c>
      <c r="U164" s="12">
        <f t="shared" si="18"/>
        <v>8.7540105238043803E-5</v>
      </c>
      <c r="V164" s="9">
        <v>20.35575607531435</v>
      </c>
      <c r="W164" s="9">
        <f t="shared" si="19"/>
        <v>79.483623878619099</v>
      </c>
      <c r="X164" s="9">
        <f t="shared" si="20"/>
        <v>0.63586899102895278</v>
      </c>
      <c r="Y164" s="18">
        <f t="shared" si="21"/>
        <v>7.3533688399956795E-4</v>
      </c>
      <c r="Z164" s="13">
        <v>200</v>
      </c>
      <c r="AA164" s="10">
        <f t="shared" si="22"/>
        <v>1.8502852490030259</v>
      </c>
      <c r="AB164" s="13">
        <v>165139</v>
      </c>
      <c r="AC164" s="12">
        <f t="shared" si="23"/>
        <v>7.5904974959944399E-5</v>
      </c>
      <c r="AD164" t="s">
        <v>758</v>
      </c>
    </row>
    <row r="165" spans="1:30" x14ac:dyDescent="0.25">
      <c r="A165">
        <v>2</v>
      </c>
      <c r="B165" t="s">
        <v>36</v>
      </c>
      <c r="C165" t="s">
        <v>59</v>
      </c>
      <c r="D165">
        <v>67</v>
      </c>
      <c r="E165" s="1" t="s">
        <v>290</v>
      </c>
      <c r="F165" s="19" t="s">
        <v>480</v>
      </c>
      <c r="G165" s="19" t="s">
        <v>481</v>
      </c>
      <c r="H165" s="19" t="s">
        <v>482</v>
      </c>
      <c r="I165" s="19" t="s">
        <v>498</v>
      </c>
      <c r="J165" s="19" t="s">
        <v>499</v>
      </c>
      <c r="K165" s="19" t="s">
        <v>500</v>
      </c>
      <c r="L165" t="s">
        <v>127</v>
      </c>
      <c r="M165" t="s">
        <v>117</v>
      </c>
      <c r="N165" s="4" t="s">
        <v>102</v>
      </c>
      <c r="O165" t="s">
        <v>125</v>
      </c>
      <c r="P165">
        <v>1</v>
      </c>
      <c r="Q165">
        <v>394</v>
      </c>
      <c r="R165">
        <v>295</v>
      </c>
      <c r="S165" s="11">
        <f t="shared" si="16"/>
        <v>70032.084190435038</v>
      </c>
      <c r="T165" s="13">
        <f t="shared" si="17"/>
        <v>237.39689556079674</v>
      </c>
      <c r="U165" s="12">
        <f t="shared" si="18"/>
        <v>8.7540105238043803E-5</v>
      </c>
      <c r="V165" s="9">
        <v>28.35806892957196</v>
      </c>
      <c r="W165" s="9">
        <f t="shared" si="19"/>
        <v>110.73045267306506</v>
      </c>
      <c r="X165" s="9">
        <f t="shared" si="20"/>
        <v>0.88584362138452044</v>
      </c>
      <c r="Y165" s="18">
        <f t="shared" si="21"/>
        <v>7.3533688399956795E-4</v>
      </c>
      <c r="Z165" s="13">
        <v>200</v>
      </c>
      <c r="AA165" s="10">
        <f t="shared" si="22"/>
        <v>1.3281565572041358</v>
      </c>
      <c r="AB165" s="13">
        <v>305755</v>
      </c>
      <c r="AC165" s="12">
        <f t="shared" si="23"/>
        <v>1.4053812617781261E-4</v>
      </c>
      <c r="AD165" t="s">
        <v>759</v>
      </c>
    </row>
    <row r="166" spans="1:30" x14ac:dyDescent="0.25">
      <c r="A166">
        <v>2</v>
      </c>
      <c r="B166" t="s">
        <v>37</v>
      </c>
      <c r="C166" t="s">
        <v>59</v>
      </c>
      <c r="D166">
        <v>68</v>
      </c>
      <c r="E166" s="1" t="s">
        <v>291</v>
      </c>
      <c r="F166" s="19" t="s">
        <v>483</v>
      </c>
      <c r="G166" s="19" t="s">
        <v>484</v>
      </c>
      <c r="H166" s="19" t="s">
        <v>485</v>
      </c>
      <c r="I166" s="19" t="s">
        <v>498</v>
      </c>
      <c r="J166" s="19" t="s">
        <v>499</v>
      </c>
      <c r="K166" s="19" t="s">
        <v>500</v>
      </c>
      <c r="L166" t="s">
        <v>127</v>
      </c>
      <c r="M166" t="s">
        <v>117</v>
      </c>
      <c r="N166" s="4" t="s">
        <v>103</v>
      </c>
      <c r="O166" t="s">
        <v>125</v>
      </c>
      <c r="P166">
        <v>2</v>
      </c>
      <c r="Q166">
        <v>394</v>
      </c>
      <c r="R166">
        <v>295</v>
      </c>
      <c r="S166" s="11">
        <f t="shared" si="16"/>
        <v>70032.084190435038</v>
      </c>
      <c r="T166" s="13">
        <f t="shared" si="17"/>
        <v>237.39689556079674</v>
      </c>
      <c r="U166" s="12">
        <f t="shared" si="18"/>
        <v>8.7540105238043803E-5</v>
      </c>
      <c r="V166" s="9">
        <v>25.196625187308619</v>
      </c>
      <c r="W166" s="9">
        <f t="shared" si="19"/>
        <v>98.385885151536968</v>
      </c>
      <c r="X166" s="9">
        <f t="shared" si="20"/>
        <v>0.78708708121229576</v>
      </c>
      <c r="Y166" s="18">
        <f t="shared" si="21"/>
        <v>7.3533688399956795E-4</v>
      </c>
      <c r="Z166" s="13">
        <v>200</v>
      </c>
      <c r="AA166" s="10">
        <f t="shared" si="22"/>
        <v>1.4948015822940037</v>
      </c>
      <c r="AB166" s="13">
        <v>315872</v>
      </c>
      <c r="AC166" s="12">
        <f t="shared" si="23"/>
        <v>1.4518833377062689E-4</v>
      </c>
      <c r="AD166" t="s">
        <v>760</v>
      </c>
    </row>
    <row r="167" spans="1:30" x14ac:dyDescent="0.25">
      <c r="A167">
        <v>2</v>
      </c>
      <c r="B167" t="s">
        <v>38</v>
      </c>
      <c r="C167" t="s">
        <v>59</v>
      </c>
      <c r="D167">
        <v>69</v>
      </c>
      <c r="E167" s="1" t="s">
        <v>292</v>
      </c>
      <c r="F167" s="19" t="s">
        <v>486</v>
      </c>
      <c r="G167" s="19" t="s">
        <v>487</v>
      </c>
      <c r="H167" s="19" t="s">
        <v>488</v>
      </c>
      <c r="I167" s="19" t="s">
        <v>498</v>
      </c>
      <c r="J167" s="19" t="s">
        <v>499</v>
      </c>
      <c r="K167" s="19" t="s">
        <v>500</v>
      </c>
      <c r="L167" t="s">
        <v>127</v>
      </c>
      <c r="M167" t="s">
        <v>117</v>
      </c>
      <c r="N167" s="4" t="s">
        <v>104</v>
      </c>
      <c r="O167" t="s">
        <v>125</v>
      </c>
      <c r="P167">
        <v>3</v>
      </c>
      <c r="Q167">
        <v>394</v>
      </c>
      <c r="R167">
        <v>295</v>
      </c>
      <c r="S167" s="11">
        <f t="shared" si="16"/>
        <v>70032.084190435038</v>
      </c>
      <c r="T167" s="13">
        <f t="shared" si="17"/>
        <v>237.39689556079674</v>
      </c>
      <c r="U167" s="12">
        <f t="shared" si="18"/>
        <v>8.7540105238043803E-5</v>
      </c>
      <c r="V167" s="9">
        <v>21.787771190305559</v>
      </c>
      <c r="W167" s="9">
        <f t="shared" si="19"/>
        <v>85.075248693110339</v>
      </c>
      <c r="X167" s="9">
        <f t="shared" si="20"/>
        <v>0.68060198954488271</v>
      </c>
      <c r="Y167" s="18">
        <f t="shared" si="21"/>
        <v>7.3533688399956795E-4</v>
      </c>
      <c r="Z167" s="13">
        <v>200</v>
      </c>
      <c r="AA167" s="10">
        <f t="shared" si="22"/>
        <v>1.7286740745293121</v>
      </c>
      <c r="AB167" s="13">
        <v>252869</v>
      </c>
      <c r="AC167" s="12">
        <f t="shared" si="23"/>
        <v>1.1622944981588952E-4</v>
      </c>
      <c r="AD167" t="s">
        <v>761</v>
      </c>
    </row>
    <row r="168" spans="1:30" x14ac:dyDescent="0.25">
      <c r="A168">
        <v>1</v>
      </c>
      <c r="B168" t="s">
        <v>65</v>
      </c>
      <c r="C168" t="s">
        <v>59</v>
      </c>
      <c r="D168">
        <v>7</v>
      </c>
      <c r="E168" s="1" t="s">
        <v>235</v>
      </c>
      <c r="F168" s="19" t="s">
        <v>411</v>
      </c>
      <c r="G168" s="19" t="s">
        <v>412</v>
      </c>
      <c r="H168" s="19" t="s">
        <v>413</v>
      </c>
      <c r="I168" s="19" t="s">
        <v>453</v>
      </c>
      <c r="J168" s="19" t="s">
        <v>454</v>
      </c>
      <c r="K168" s="19" t="s">
        <v>455</v>
      </c>
      <c r="L168" t="s">
        <v>116</v>
      </c>
      <c r="M168" t="s">
        <v>117</v>
      </c>
      <c r="N168" s="4" t="s">
        <v>114</v>
      </c>
      <c r="O168" t="s">
        <v>125</v>
      </c>
      <c r="P168">
        <v>1</v>
      </c>
      <c r="Q168">
        <v>322</v>
      </c>
      <c r="R168">
        <v>334</v>
      </c>
      <c r="S168" s="11">
        <f t="shared" si="16"/>
        <v>79290.563117306112</v>
      </c>
      <c r="T168" s="13">
        <f t="shared" si="17"/>
        <v>237.39689556079674</v>
      </c>
      <c r="U168" s="12">
        <f t="shared" si="18"/>
        <v>9.9113203896632635E-5</v>
      </c>
      <c r="V168" s="9">
        <v>9.3547661049942192</v>
      </c>
      <c r="W168" s="9">
        <f t="shared" si="19"/>
        <v>44.695490229308263</v>
      </c>
      <c r="X168" s="9">
        <f t="shared" si="20"/>
        <v>0.35756392183446611</v>
      </c>
      <c r="Y168" s="18">
        <f t="shared" si="21"/>
        <v>8.3255091273171415E-4</v>
      </c>
      <c r="Z168" s="13">
        <v>200</v>
      </c>
      <c r="AA168" s="10">
        <f t="shared" si="22"/>
        <v>3.7254358704215926</v>
      </c>
      <c r="AB168" s="13">
        <v>203265</v>
      </c>
      <c r="AC168" s="12">
        <f t="shared" si="23"/>
        <v>9.3429321572936115E-5</v>
      </c>
      <c r="AD168" t="s">
        <v>762</v>
      </c>
    </row>
    <row r="169" spans="1:30" x14ac:dyDescent="0.25">
      <c r="A169">
        <v>2</v>
      </c>
      <c r="B169" t="s">
        <v>39</v>
      </c>
      <c r="C169" t="s">
        <v>59</v>
      </c>
      <c r="D169">
        <v>70</v>
      </c>
      <c r="E169" s="1" t="s">
        <v>293</v>
      </c>
      <c r="F169" s="19" t="s">
        <v>465</v>
      </c>
      <c r="G169" s="19" t="s">
        <v>466</v>
      </c>
      <c r="H169" s="19" t="s">
        <v>467</v>
      </c>
      <c r="I169" s="19" t="s">
        <v>501</v>
      </c>
      <c r="J169" s="19" t="s">
        <v>502</v>
      </c>
      <c r="K169" s="19" t="s">
        <v>503</v>
      </c>
      <c r="L169" t="s">
        <v>127</v>
      </c>
      <c r="M169" t="s">
        <v>117</v>
      </c>
      <c r="N169" s="4" t="s">
        <v>102</v>
      </c>
      <c r="O169" t="s">
        <v>122</v>
      </c>
      <c r="P169">
        <v>1</v>
      </c>
      <c r="Q169">
        <v>394</v>
      </c>
      <c r="R169">
        <v>295</v>
      </c>
      <c r="S169" s="11">
        <f t="shared" si="16"/>
        <v>70032.084190435038</v>
      </c>
      <c r="T169" s="13">
        <f t="shared" si="17"/>
        <v>237.39689556079674</v>
      </c>
      <c r="U169" s="12">
        <f t="shared" si="18"/>
        <v>8.7540105238043803E-5</v>
      </c>
      <c r="V169" s="9">
        <v>20.74519512671835</v>
      </c>
      <c r="W169" s="9">
        <f t="shared" si="19"/>
        <v>81.004276168365294</v>
      </c>
      <c r="X169" s="9">
        <f t="shared" si="20"/>
        <v>0.64803420934692235</v>
      </c>
      <c r="Y169" s="18">
        <f t="shared" si="21"/>
        <v>7.3533688399956795E-4</v>
      </c>
      <c r="Z169" s="13">
        <v>200</v>
      </c>
      <c r="AA169" s="10">
        <f t="shared" si="22"/>
        <v>1.8155507802358217</v>
      </c>
      <c r="AB169" s="13">
        <v>521147</v>
      </c>
      <c r="AC169" s="12">
        <f t="shared" si="23"/>
        <v>2.3954153764677114E-4</v>
      </c>
      <c r="AD169" t="s">
        <v>763</v>
      </c>
    </row>
    <row r="170" spans="1:30" x14ac:dyDescent="0.25">
      <c r="A170">
        <v>2</v>
      </c>
      <c r="B170" t="s">
        <v>40</v>
      </c>
      <c r="C170" t="s">
        <v>59</v>
      </c>
      <c r="D170">
        <v>71</v>
      </c>
      <c r="E170" s="1" t="s">
        <v>294</v>
      </c>
      <c r="F170" s="19" t="s">
        <v>468</v>
      </c>
      <c r="G170" s="19" t="s">
        <v>469</v>
      </c>
      <c r="H170" s="19" t="s">
        <v>470</v>
      </c>
      <c r="I170" s="19" t="s">
        <v>501</v>
      </c>
      <c r="J170" s="19" t="s">
        <v>502</v>
      </c>
      <c r="K170" s="19" t="s">
        <v>503</v>
      </c>
      <c r="L170" t="s">
        <v>127</v>
      </c>
      <c r="M170" t="s">
        <v>117</v>
      </c>
      <c r="N170" s="4" t="s">
        <v>103</v>
      </c>
      <c r="O170" t="s">
        <v>122</v>
      </c>
      <c r="P170">
        <v>2</v>
      </c>
      <c r="Q170">
        <v>394</v>
      </c>
      <c r="R170">
        <v>295</v>
      </c>
      <c r="S170" s="11">
        <f t="shared" si="16"/>
        <v>70032.084190435038</v>
      </c>
      <c r="T170" s="13">
        <f t="shared" si="17"/>
        <v>237.39689556079674</v>
      </c>
      <c r="U170" s="12">
        <f t="shared" si="18"/>
        <v>8.7540105238043803E-5</v>
      </c>
      <c r="V170" s="9">
        <v>21.946087693009318</v>
      </c>
      <c r="W170" s="9">
        <f t="shared" si="19"/>
        <v>85.693431054312057</v>
      </c>
      <c r="X170" s="9">
        <f t="shared" si="20"/>
        <v>0.68554744843449644</v>
      </c>
      <c r="Y170" s="18">
        <f t="shared" si="21"/>
        <v>7.3533688399956795E-4</v>
      </c>
      <c r="Z170" s="13">
        <v>200</v>
      </c>
      <c r="AA170" s="10">
        <f t="shared" si="22"/>
        <v>1.7162036225005746</v>
      </c>
      <c r="AB170" s="13">
        <v>393385</v>
      </c>
      <c r="AC170" s="12">
        <f t="shared" si="23"/>
        <v>1.808166367400658E-4</v>
      </c>
      <c r="AD170" t="s">
        <v>764</v>
      </c>
    </row>
    <row r="171" spans="1:30" x14ac:dyDescent="0.25">
      <c r="A171">
        <v>2</v>
      </c>
      <c r="B171" t="s">
        <v>41</v>
      </c>
      <c r="C171" t="s">
        <v>59</v>
      </c>
      <c r="D171">
        <v>72</v>
      </c>
      <c r="E171" s="1" t="s">
        <v>295</v>
      </c>
      <c r="F171" s="19" t="s">
        <v>471</v>
      </c>
      <c r="G171" s="19" t="s">
        <v>472</v>
      </c>
      <c r="H171" s="19" t="s">
        <v>473</v>
      </c>
      <c r="I171" s="19" t="s">
        <v>501</v>
      </c>
      <c r="J171" s="19" t="s">
        <v>502</v>
      </c>
      <c r="K171" s="19" t="s">
        <v>503</v>
      </c>
      <c r="L171" t="s">
        <v>127</v>
      </c>
      <c r="M171" t="s">
        <v>117</v>
      </c>
      <c r="N171" s="4" t="s">
        <v>104</v>
      </c>
      <c r="O171" t="s">
        <v>122</v>
      </c>
      <c r="P171">
        <v>3</v>
      </c>
      <c r="Q171">
        <v>394</v>
      </c>
      <c r="R171">
        <v>295</v>
      </c>
      <c r="S171" s="11">
        <f t="shared" si="16"/>
        <v>70032.084190435038</v>
      </c>
      <c r="T171" s="13">
        <f t="shared" si="17"/>
        <v>237.39689556079674</v>
      </c>
      <c r="U171" s="12">
        <f t="shared" si="18"/>
        <v>8.7540105238043803E-5</v>
      </c>
      <c r="V171" s="9">
        <v>26.696885790605251</v>
      </c>
      <c r="W171" s="9">
        <f t="shared" si="19"/>
        <v>104.24398981103182</v>
      </c>
      <c r="X171" s="9">
        <f t="shared" si="20"/>
        <v>0.83395191848825456</v>
      </c>
      <c r="Y171" s="18">
        <f t="shared" si="21"/>
        <v>7.3533688399956795E-4</v>
      </c>
      <c r="Z171" s="13">
        <v>200</v>
      </c>
      <c r="AA171" s="10">
        <f t="shared" si="22"/>
        <v>1.4107995776687925</v>
      </c>
      <c r="AB171" s="13">
        <v>279975</v>
      </c>
      <c r="AC171" s="12">
        <f t="shared" si="23"/>
        <v>1.2868853126402869E-4</v>
      </c>
      <c r="AD171" t="s">
        <v>765</v>
      </c>
    </row>
    <row r="172" spans="1:30" x14ac:dyDescent="0.25">
      <c r="A172">
        <v>2</v>
      </c>
      <c r="B172" t="s">
        <v>42</v>
      </c>
      <c r="C172" t="s">
        <v>59</v>
      </c>
      <c r="D172">
        <v>73</v>
      </c>
      <c r="E172" s="1" t="s">
        <v>296</v>
      </c>
      <c r="F172" s="19" t="s">
        <v>474</v>
      </c>
      <c r="G172" s="19" t="s">
        <v>475</v>
      </c>
      <c r="H172" s="19" t="s">
        <v>476</v>
      </c>
      <c r="I172" s="19" t="s">
        <v>501</v>
      </c>
      <c r="J172" s="19" t="s">
        <v>502</v>
      </c>
      <c r="K172" s="19" t="s">
        <v>503</v>
      </c>
      <c r="L172" t="s">
        <v>127</v>
      </c>
      <c r="M172" t="s">
        <v>117</v>
      </c>
      <c r="N172" s="4" t="s">
        <v>102</v>
      </c>
      <c r="O172" t="s">
        <v>123</v>
      </c>
      <c r="P172">
        <v>1</v>
      </c>
      <c r="Q172">
        <v>394</v>
      </c>
      <c r="R172">
        <v>295</v>
      </c>
      <c r="S172" s="11">
        <f t="shared" si="16"/>
        <v>70032.084190435038</v>
      </c>
      <c r="T172" s="13">
        <f t="shared" si="17"/>
        <v>237.39689556079674</v>
      </c>
      <c r="U172" s="12">
        <f t="shared" si="18"/>
        <v>8.7540105238043803E-5</v>
      </c>
      <c r="V172" s="9">
        <v>20.056062284187892</v>
      </c>
      <c r="W172" s="9">
        <f t="shared" si="19"/>
        <v>78.313402124903917</v>
      </c>
      <c r="X172" s="9">
        <f t="shared" si="20"/>
        <v>0.62650721699923129</v>
      </c>
      <c r="Y172" s="18">
        <f t="shared" si="21"/>
        <v>7.3533688399956795E-4</v>
      </c>
      <c r="Z172" s="13">
        <v>200</v>
      </c>
      <c r="AA172" s="10">
        <f t="shared" si="22"/>
        <v>1.877933697291714</v>
      </c>
      <c r="AB172" s="13">
        <v>224987</v>
      </c>
      <c r="AC172" s="12">
        <f t="shared" si="23"/>
        <v>1.0341368544870084E-4</v>
      </c>
      <c r="AD172" t="s">
        <v>766</v>
      </c>
    </row>
    <row r="173" spans="1:30" x14ac:dyDescent="0.25">
      <c r="A173">
        <v>2</v>
      </c>
      <c r="B173" t="s">
        <v>43</v>
      </c>
      <c r="C173" t="s">
        <v>59</v>
      </c>
      <c r="D173">
        <v>74</v>
      </c>
      <c r="E173" s="1" t="s">
        <v>297</v>
      </c>
      <c r="F173" s="19" t="s">
        <v>477</v>
      </c>
      <c r="G173" s="19" t="s">
        <v>478</v>
      </c>
      <c r="H173" s="19" t="s">
        <v>479</v>
      </c>
      <c r="I173" s="19" t="s">
        <v>501</v>
      </c>
      <c r="J173" s="19" t="s">
        <v>502</v>
      </c>
      <c r="K173" s="19" t="s">
        <v>503</v>
      </c>
      <c r="L173" t="s">
        <v>127</v>
      </c>
      <c r="M173" t="s">
        <v>117</v>
      </c>
      <c r="N173" s="4" t="s">
        <v>103</v>
      </c>
      <c r="O173" t="s">
        <v>123</v>
      </c>
      <c r="P173">
        <v>2</v>
      </c>
      <c r="Q173">
        <v>394</v>
      </c>
      <c r="R173">
        <v>295</v>
      </c>
      <c r="S173" s="11">
        <f t="shared" si="16"/>
        <v>70032.084190435038</v>
      </c>
      <c r="T173" s="13">
        <f t="shared" si="17"/>
        <v>237.39689556079674</v>
      </c>
      <c r="U173" s="12">
        <f t="shared" si="18"/>
        <v>8.7540105238043803E-5</v>
      </c>
      <c r="V173" s="9">
        <v>21.617890416313767</v>
      </c>
      <c r="W173" s="9">
        <f t="shared" si="19"/>
        <v>84.411911035977226</v>
      </c>
      <c r="X173" s="9">
        <f t="shared" si="20"/>
        <v>0.67529528828781782</v>
      </c>
      <c r="Y173" s="18">
        <f t="shared" si="21"/>
        <v>7.3533688399956795E-4</v>
      </c>
      <c r="Z173" s="13">
        <v>200</v>
      </c>
      <c r="AA173" s="10">
        <f t="shared" si="22"/>
        <v>1.7422585864361246</v>
      </c>
      <c r="AB173" s="13">
        <v>292089</v>
      </c>
      <c r="AC173" s="12">
        <f t="shared" si="23"/>
        <v>1.3425664580187115E-4</v>
      </c>
      <c r="AD173" t="s">
        <v>767</v>
      </c>
    </row>
    <row r="174" spans="1:30" x14ac:dyDescent="0.25">
      <c r="A174">
        <v>2</v>
      </c>
      <c r="B174" t="s">
        <v>44</v>
      </c>
      <c r="C174" t="s">
        <v>59</v>
      </c>
      <c r="D174">
        <v>75</v>
      </c>
      <c r="E174" s="1" t="s">
        <v>298</v>
      </c>
      <c r="F174" s="19" t="s">
        <v>480</v>
      </c>
      <c r="G174" s="19" t="s">
        <v>481</v>
      </c>
      <c r="H174" s="19" t="s">
        <v>482</v>
      </c>
      <c r="I174" s="19" t="s">
        <v>501</v>
      </c>
      <c r="J174" s="19" t="s">
        <v>502</v>
      </c>
      <c r="K174" s="19" t="s">
        <v>503</v>
      </c>
      <c r="L174" t="s">
        <v>127</v>
      </c>
      <c r="M174" t="s">
        <v>117</v>
      </c>
      <c r="N174" s="4" t="s">
        <v>104</v>
      </c>
      <c r="O174" t="s">
        <v>123</v>
      </c>
      <c r="P174">
        <v>3</v>
      </c>
      <c r="Q174">
        <v>394</v>
      </c>
      <c r="R174">
        <v>295</v>
      </c>
      <c r="S174" s="11">
        <f t="shared" si="16"/>
        <v>70032.084190435038</v>
      </c>
      <c r="T174" s="13">
        <f t="shared" si="17"/>
        <v>237.39689556079674</v>
      </c>
      <c r="U174" s="12">
        <f t="shared" si="18"/>
        <v>8.7540105238043803E-5</v>
      </c>
      <c r="V174" s="9">
        <v>23.271418333441918</v>
      </c>
      <c r="W174" s="9">
        <f t="shared" si="19"/>
        <v>90.868482364084016</v>
      </c>
      <c r="X174" s="9">
        <f t="shared" si="20"/>
        <v>0.72694785891267211</v>
      </c>
      <c r="Y174" s="18">
        <f t="shared" si="21"/>
        <v>7.3533688399956795E-4</v>
      </c>
      <c r="Z174" s="13">
        <v>200</v>
      </c>
      <c r="AA174" s="10">
        <f t="shared" si="22"/>
        <v>1.618464102995103</v>
      </c>
      <c r="AB174" s="13">
        <v>249662</v>
      </c>
      <c r="AC174" s="12">
        <f t="shared" si="23"/>
        <v>1.1475537491718877E-4</v>
      </c>
      <c r="AD174" t="s">
        <v>768</v>
      </c>
    </row>
    <row r="175" spans="1:30" x14ac:dyDescent="0.25">
      <c r="A175">
        <v>2</v>
      </c>
      <c r="B175" t="s">
        <v>45</v>
      </c>
      <c r="C175" t="s">
        <v>59</v>
      </c>
      <c r="D175">
        <v>76</v>
      </c>
      <c r="E175" s="1" t="s">
        <v>299</v>
      </c>
      <c r="F175" s="19" t="s">
        <v>483</v>
      </c>
      <c r="G175" s="19" t="s">
        <v>484</v>
      </c>
      <c r="H175" s="19" t="s">
        <v>485</v>
      </c>
      <c r="I175" s="19" t="s">
        <v>501</v>
      </c>
      <c r="J175" s="19" t="s">
        <v>502</v>
      </c>
      <c r="K175" s="19" t="s">
        <v>503</v>
      </c>
      <c r="L175" t="s">
        <v>127</v>
      </c>
      <c r="M175" t="s">
        <v>124</v>
      </c>
      <c r="N175" s="4" t="s">
        <v>105</v>
      </c>
      <c r="O175" t="s">
        <v>118</v>
      </c>
      <c r="P175">
        <v>1</v>
      </c>
      <c r="Q175">
        <v>394</v>
      </c>
      <c r="R175">
        <v>28226</v>
      </c>
      <c r="S175" s="11">
        <f t="shared" si="16"/>
        <v>6700764.7740990492</v>
      </c>
      <c r="T175" s="13">
        <f t="shared" si="17"/>
        <v>237.39689556079676</v>
      </c>
      <c r="U175" s="12">
        <f t="shared" si="18"/>
        <v>8.3759559676238118E-3</v>
      </c>
      <c r="V175" s="9">
        <v>2.1607596586096816</v>
      </c>
      <c r="W175" s="9">
        <f t="shared" si="19"/>
        <v>8.4371716462697446</v>
      </c>
      <c r="X175" s="9">
        <f t="shared" si="20"/>
        <v>6.7497373170157957E-2</v>
      </c>
      <c r="Y175" s="18">
        <f t="shared" si="21"/>
        <v>7.0358030128040011E-2</v>
      </c>
      <c r="Z175" s="13">
        <v>1</v>
      </c>
      <c r="AA175" s="10">
        <f t="shared" si="22"/>
        <v>8.339054019263294</v>
      </c>
      <c r="AB175" s="13">
        <v>25031730</v>
      </c>
      <c r="AC175" s="12">
        <f t="shared" si="23"/>
        <v>1.150565789337521E-2</v>
      </c>
      <c r="AD175" t="s">
        <v>769</v>
      </c>
    </row>
    <row r="176" spans="1:30" x14ac:dyDescent="0.25">
      <c r="A176">
        <v>2</v>
      </c>
      <c r="B176" t="s">
        <v>46</v>
      </c>
      <c r="C176" t="s">
        <v>59</v>
      </c>
      <c r="D176">
        <v>77</v>
      </c>
      <c r="E176" s="1" t="s">
        <v>300</v>
      </c>
      <c r="F176" s="19" t="s">
        <v>486</v>
      </c>
      <c r="G176" s="19" t="s">
        <v>487</v>
      </c>
      <c r="H176" s="19" t="s">
        <v>488</v>
      </c>
      <c r="I176" s="19" t="s">
        <v>501</v>
      </c>
      <c r="J176" s="19" t="s">
        <v>502</v>
      </c>
      <c r="K176" s="19" t="s">
        <v>503</v>
      </c>
      <c r="L176" t="s">
        <v>127</v>
      </c>
      <c r="M176" t="s">
        <v>124</v>
      </c>
      <c r="N176" s="4" t="s">
        <v>106</v>
      </c>
      <c r="O176" t="s">
        <v>118</v>
      </c>
      <c r="P176">
        <v>2</v>
      </c>
      <c r="Q176">
        <v>394</v>
      </c>
      <c r="R176">
        <v>28226</v>
      </c>
      <c r="S176" s="11">
        <f t="shared" si="16"/>
        <v>6700764.7740990492</v>
      </c>
      <c r="T176" s="13">
        <f t="shared" si="17"/>
        <v>237.39689556079676</v>
      </c>
      <c r="U176" s="12">
        <f t="shared" si="18"/>
        <v>8.3759559676238118E-3</v>
      </c>
      <c r="V176" s="9">
        <v>18.048276760701022</v>
      </c>
      <c r="W176" s="9">
        <f t="shared" si="19"/>
        <v>70.473552365095742</v>
      </c>
      <c r="X176" s="9">
        <f t="shared" si="20"/>
        <v>0.56378841892076592</v>
      </c>
      <c r="Y176" s="18">
        <f t="shared" si="21"/>
        <v>7.0358030128040011E-2</v>
      </c>
      <c r="Z176" s="13">
        <v>4</v>
      </c>
      <c r="AA176" s="10">
        <f t="shared" si="22"/>
        <v>3.9934430870487554</v>
      </c>
      <c r="AB176" s="13">
        <v>26090234</v>
      </c>
      <c r="AC176" s="12">
        <f t="shared" si="23"/>
        <v>1.1992191780676217E-2</v>
      </c>
      <c r="AD176" t="s">
        <v>770</v>
      </c>
    </row>
    <row r="177" spans="1:30" x14ac:dyDescent="0.25">
      <c r="A177">
        <v>2</v>
      </c>
      <c r="B177" t="s">
        <v>47</v>
      </c>
      <c r="C177" t="s">
        <v>59</v>
      </c>
      <c r="D177">
        <v>78</v>
      </c>
      <c r="E177" s="1" t="s">
        <v>301</v>
      </c>
      <c r="F177" s="19" t="s">
        <v>465</v>
      </c>
      <c r="G177" s="19" t="s">
        <v>466</v>
      </c>
      <c r="H177" s="19" t="s">
        <v>467</v>
      </c>
      <c r="I177" s="19" t="s">
        <v>504</v>
      </c>
      <c r="J177" s="19" t="s">
        <v>505</v>
      </c>
      <c r="K177" s="19" t="s">
        <v>506</v>
      </c>
      <c r="L177" t="s">
        <v>127</v>
      </c>
      <c r="M177" t="s">
        <v>124</v>
      </c>
      <c r="N177" s="4" t="s">
        <v>107</v>
      </c>
      <c r="O177" t="s">
        <v>118</v>
      </c>
      <c r="P177">
        <v>3</v>
      </c>
      <c r="Q177">
        <v>394</v>
      </c>
      <c r="R177">
        <v>28226</v>
      </c>
      <c r="S177" s="11">
        <f t="shared" si="16"/>
        <v>6700764.7740990492</v>
      </c>
      <c r="T177" s="13">
        <f t="shared" si="17"/>
        <v>237.39689556079676</v>
      </c>
      <c r="U177" s="12">
        <f t="shared" si="18"/>
        <v>8.3759559676238118E-3</v>
      </c>
      <c r="V177" s="9">
        <v>29.089549807805067</v>
      </c>
      <c r="W177" s="9">
        <f t="shared" si="19"/>
        <v>113.58668413824704</v>
      </c>
      <c r="X177" s="9">
        <f t="shared" si="20"/>
        <v>0.90869347310597626</v>
      </c>
      <c r="Y177" s="18">
        <f t="shared" si="21"/>
        <v>7.0358030128040011E-2</v>
      </c>
      <c r="Z177" s="13">
        <v>4</v>
      </c>
      <c r="AA177" s="10">
        <f t="shared" si="22"/>
        <v>2.477685854176598</v>
      </c>
      <c r="AB177" s="13">
        <v>27216007</v>
      </c>
      <c r="AC177" s="12">
        <f t="shared" si="23"/>
        <v>1.2509645388700859E-2</v>
      </c>
      <c r="AD177" t="s">
        <v>771</v>
      </c>
    </row>
    <row r="178" spans="1:30" x14ac:dyDescent="0.25">
      <c r="A178">
        <v>2</v>
      </c>
      <c r="B178" t="s">
        <v>48</v>
      </c>
      <c r="C178" t="s">
        <v>59</v>
      </c>
      <c r="D178">
        <v>79</v>
      </c>
      <c r="E178" s="1" t="s">
        <v>302</v>
      </c>
      <c r="F178" s="19" t="s">
        <v>468</v>
      </c>
      <c r="G178" s="19" t="s">
        <v>469</v>
      </c>
      <c r="H178" s="19" t="s">
        <v>470</v>
      </c>
      <c r="I178" s="19" t="s">
        <v>504</v>
      </c>
      <c r="J178" s="19" t="s">
        <v>505</v>
      </c>
      <c r="K178" s="19" t="s">
        <v>506</v>
      </c>
      <c r="L178" t="s">
        <v>127</v>
      </c>
      <c r="M178" t="s">
        <v>124</v>
      </c>
      <c r="N178" s="4" t="s">
        <v>105</v>
      </c>
      <c r="O178" t="s">
        <v>129</v>
      </c>
      <c r="P178">
        <v>1</v>
      </c>
      <c r="Q178">
        <v>394</v>
      </c>
      <c r="R178">
        <v>28226</v>
      </c>
      <c r="S178" s="11">
        <f t="shared" si="16"/>
        <v>6700764.7740990492</v>
      </c>
      <c r="T178" s="13">
        <f t="shared" si="17"/>
        <v>237.39689556079676</v>
      </c>
      <c r="U178" s="12">
        <f t="shared" si="18"/>
        <v>8.3759559676238118E-3</v>
      </c>
      <c r="V178" s="9">
        <v>27.369405172975437</v>
      </c>
      <c r="W178" s="9">
        <f t="shared" si="19"/>
        <v>106.86999286597202</v>
      </c>
      <c r="X178" s="9">
        <f t="shared" si="20"/>
        <v>0.85495994292777622</v>
      </c>
      <c r="Y178" s="18">
        <f t="shared" si="21"/>
        <v>7.0358030128040011E-2</v>
      </c>
      <c r="Z178" s="13">
        <v>4</v>
      </c>
      <c r="AA178" s="10">
        <f t="shared" si="22"/>
        <v>2.6334063750253089</v>
      </c>
      <c r="AB178" s="13">
        <v>26346953</v>
      </c>
      <c r="AC178" s="12">
        <f t="shared" si="23"/>
        <v>1.2110190855799247E-2</v>
      </c>
      <c r="AD178" t="s">
        <v>772</v>
      </c>
    </row>
    <row r="179" spans="1:30" x14ac:dyDescent="0.25">
      <c r="A179">
        <v>1</v>
      </c>
      <c r="B179" t="s">
        <v>66</v>
      </c>
      <c r="C179" t="s">
        <v>59</v>
      </c>
      <c r="D179">
        <v>8</v>
      </c>
      <c r="E179" s="1" t="s">
        <v>236</v>
      </c>
      <c r="F179" s="19" t="s">
        <v>414</v>
      </c>
      <c r="G179" s="19" t="s">
        <v>415</v>
      </c>
      <c r="H179" s="19" t="s">
        <v>416</v>
      </c>
      <c r="I179" s="19" t="s">
        <v>453</v>
      </c>
      <c r="J179" s="19" t="s">
        <v>454</v>
      </c>
      <c r="K179" s="19" t="s">
        <v>455</v>
      </c>
      <c r="L179" t="s">
        <v>116</v>
      </c>
      <c r="M179" t="s">
        <v>117</v>
      </c>
      <c r="N179" s="4" t="s">
        <v>115</v>
      </c>
      <c r="O179" t="s">
        <v>125</v>
      </c>
      <c r="P179">
        <v>2</v>
      </c>
      <c r="Q179">
        <v>322</v>
      </c>
      <c r="R179">
        <v>334</v>
      </c>
      <c r="S179" s="11">
        <f t="shared" si="16"/>
        <v>79290.563117306112</v>
      </c>
      <c r="T179" s="13">
        <f t="shared" si="17"/>
        <v>237.39689556079674</v>
      </c>
      <c r="U179" s="12">
        <f t="shared" si="18"/>
        <v>9.9113203896632635E-5</v>
      </c>
      <c r="V179" s="9">
        <v>16.718200620475695</v>
      </c>
      <c r="W179" s="9">
        <f t="shared" si="19"/>
        <v>79.876734928216408</v>
      </c>
      <c r="X179" s="9">
        <f t="shared" si="20"/>
        <v>0.63901387942573129</v>
      </c>
      <c r="Y179" s="18">
        <f t="shared" si="21"/>
        <v>8.3255091273171415E-4</v>
      </c>
      <c r="Z179" s="13">
        <v>200</v>
      </c>
      <c r="AA179" s="10">
        <f t="shared" si="22"/>
        <v>2.0845892448656311</v>
      </c>
      <c r="AB179" s="13">
        <v>223927</v>
      </c>
      <c r="AC179" s="12">
        <f t="shared" si="23"/>
        <v>1.029264639355662E-4</v>
      </c>
      <c r="AD179" t="s">
        <v>773</v>
      </c>
    </row>
    <row r="180" spans="1:30" x14ac:dyDescent="0.25">
      <c r="A180">
        <v>2</v>
      </c>
      <c r="B180" t="s">
        <v>49</v>
      </c>
      <c r="C180" t="s">
        <v>59</v>
      </c>
      <c r="D180">
        <v>80</v>
      </c>
      <c r="E180" s="1" t="s">
        <v>303</v>
      </c>
      <c r="F180" s="19" t="s">
        <v>471</v>
      </c>
      <c r="G180" s="19" t="s">
        <v>472</v>
      </c>
      <c r="H180" s="19" t="s">
        <v>473</v>
      </c>
      <c r="I180" s="19" t="s">
        <v>504</v>
      </c>
      <c r="J180" s="19" t="s">
        <v>505</v>
      </c>
      <c r="K180" s="19" t="s">
        <v>506</v>
      </c>
      <c r="L180" t="s">
        <v>127</v>
      </c>
      <c r="M180" t="s">
        <v>124</v>
      </c>
      <c r="N180" s="4" t="s">
        <v>106</v>
      </c>
      <c r="O180" t="s">
        <v>129</v>
      </c>
      <c r="P180">
        <v>2</v>
      </c>
      <c r="Q180">
        <v>394</v>
      </c>
      <c r="R180">
        <v>28226</v>
      </c>
      <c r="S180" s="11">
        <f t="shared" si="16"/>
        <v>6700764.7740990492</v>
      </c>
      <c r="T180" s="13">
        <f t="shared" si="17"/>
        <v>237.39689556079676</v>
      </c>
      <c r="U180" s="12">
        <f t="shared" si="18"/>
        <v>8.3759559676238118E-3</v>
      </c>
      <c r="V180" s="9">
        <v>30.987719069646232</v>
      </c>
      <c r="W180" s="9">
        <f t="shared" si="19"/>
        <v>120.99851257183222</v>
      </c>
      <c r="X180" s="9">
        <f t="shared" si="20"/>
        <v>0.96798810057465778</v>
      </c>
      <c r="Y180" s="18">
        <f t="shared" si="21"/>
        <v>7.0358030128040011E-2</v>
      </c>
      <c r="Z180" s="13">
        <v>4</v>
      </c>
      <c r="AA180" s="10">
        <f t="shared" si="22"/>
        <v>2.3259138854709844</v>
      </c>
      <c r="AB180" s="13">
        <v>23074899</v>
      </c>
      <c r="AC180" s="12">
        <f t="shared" si="23"/>
        <v>1.0606214345480147E-2</v>
      </c>
      <c r="AD180" t="s">
        <v>774</v>
      </c>
    </row>
    <row r="181" spans="1:30" x14ac:dyDescent="0.25">
      <c r="A181">
        <v>2</v>
      </c>
      <c r="B181" t="s">
        <v>50</v>
      </c>
      <c r="C181" t="s">
        <v>59</v>
      </c>
      <c r="D181">
        <v>81</v>
      </c>
      <c r="E181" s="1" t="s">
        <v>304</v>
      </c>
      <c r="F181" s="19" t="s">
        <v>474</v>
      </c>
      <c r="G181" s="19" t="s">
        <v>475</v>
      </c>
      <c r="H181" s="19" t="s">
        <v>476</v>
      </c>
      <c r="I181" s="19" t="s">
        <v>504</v>
      </c>
      <c r="J181" s="19" t="s">
        <v>505</v>
      </c>
      <c r="K181" s="19" t="s">
        <v>506</v>
      </c>
      <c r="L181" t="s">
        <v>127</v>
      </c>
      <c r="M181" t="s">
        <v>124</v>
      </c>
      <c r="N181" s="4" t="s">
        <v>107</v>
      </c>
      <c r="O181" t="s">
        <v>129</v>
      </c>
      <c r="P181">
        <v>3</v>
      </c>
      <c r="Q181">
        <v>394</v>
      </c>
      <c r="R181">
        <v>28226</v>
      </c>
      <c r="S181" s="11">
        <f t="shared" si="16"/>
        <v>6700764.7740990492</v>
      </c>
      <c r="T181" s="13">
        <f t="shared" si="17"/>
        <v>237.39689556079676</v>
      </c>
      <c r="U181" s="12">
        <f t="shared" si="18"/>
        <v>8.3759559676238118E-3</v>
      </c>
      <c r="V181" s="9">
        <v>25.779073555280476</v>
      </c>
      <c r="W181" s="9">
        <f t="shared" si="19"/>
        <v>100.66018569027911</v>
      </c>
      <c r="X181" s="9">
        <f t="shared" si="20"/>
        <v>0.80528148552223289</v>
      </c>
      <c r="Y181" s="18">
        <f t="shared" si="21"/>
        <v>7.0358030128040011E-2</v>
      </c>
      <c r="Z181" s="13">
        <v>4</v>
      </c>
      <c r="AA181" s="10">
        <f t="shared" si="22"/>
        <v>2.7958633155922969</v>
      </c>
      <c r="AB181" s="13">
        <v>19218027</v>
      </c>
      <c r="AC181" s="12">
        <f t="shared" si="23"/>
        <v>8.8334303720776757E-3</v>
      </c>
      <c r="AD181" t="s">
        <v>775</v>
      </c>
    </row>
    <row r="182" spans="1:30" x14ac:dyDescent="0.25">
      <c r="A182">
        <v>2</v>
      </c>
      <c r="B182" t="s">
        <v>51</v>
      </c>
      <c r="C182" t="s">
        <v>59</v>
      </c>
      <c r="D182">
        <v>82</v>
      </c>
      <c r="E182" s="1" t="s">
        <v>305</v>
      </c>
      <c r="F182" s="19" t="s">
        <v>477</v>
      </c>
      <c r="G182" s="19" t="s">
        <v>478</v>
      </c>
      <c r="H182" s="19" t="s">
        <v>479</v>
      </c>
      <c r="I182" s="19" t="s">
        <v>504</v>
      </c>
      <c r="J182" s="19" t="s">
        <v>505</v>
      </c>
      <c r="K182" s="19" t="s">
        <v>506</v>
      </c>
      <c r="L182" t="s">
        <v>127</v>
      </c>
      <c r="M182" t="s">
        <v>124</v>
      </c>
      <c r="N182" s="4" t="s">
        <v>105</v>
      </c>
      <c r="O182" t="s">
        <v>125</v>
      </c>
      <c r="P182">
        <v>1</v>
      </c>
      <c r="Q182">
        <v>394</v>
      </c>
      <c r="R182">
        <v>28226</v>
      </c>
      <c r="S182" s="11">
        <f t="shared" si="16"/>
        <v>6700764.7740990492</v>
      </c>
      <c r="T182" s="13">
        <f t="shared" si="17"/>
        <v>237.39689556079676</v>
      </c>
      <c r="U182" s="12">
        <f t="shared" si="18"/>
        <v>8.3759559676238118E-3</v>
      </c>
      <c r="V182" s="9">
        <v>32.455730014984688</v>
      </c>
      <c r="W182" s="9">
        <f t="shared" si="19"/>
        <v>126.73069119478598</v>
      </c>
      <c r="X182" s="9">
        <f t="shared" si="20"/>
        <v>1.0138455295582878</v>
      </c>
      <c r="Y182" s="18">
        <f t="shared" si="21"/>
        <v>7.0358030128040011E-2</v>
      </c>
      <c r="Z182" s="13">
        <v>4</v>
      </c>
      <c r="AA182" s="10">
        <f t="shared" si="22"/>
        <v>2.220710057357747</v>
      </c>
      <c r="AB182" s="13">
        <v>22532599</v>
      </c>
      <c r="AC182" s="12">
        <f t="shared" si="23"/>
        <v>1.0356949980788718E-2</v>
      </c>
      <c r="AD182" t="s">
        <v>776</v>
      </c>
    </row>
    <row r="183" spans="1:30" x14ac:dyDescent="0.25">
      <c r="A183">
        <v>2</v>
      </c>
      <c r="B183" t="s">
        <v>52</v>
      </c>
      <c r="C183" t="s">
        <v>59</v>
      </c>
      <c r="D183">
        <v>83</v>
      </c>
      <c r="E183" s="1" t="s">
        <v>306</v>
      </c>
      <c r="F183" s="19" t="s">
        <v>480</v>
      </c>
      <c r="G183" s="19" t="s">
        <v>481</v>
      </c>
      <c r="H183" s="19" t="s">
        <v>482</v>
      </c>
      <c r="I183" s="19" t="s">
        <v>504</v>
      </c>
      <c r="J183" s="19" t="s">
        <v>505</v>
      </c>
      <c r="K183" s="19" t="s">
        <v>506</v>
      </c>
      <c r="L183" t="s">
        <v>127</v>
      </c>
      <c r="M183" t="s">
        <v>124</v>
      </c>
      <c r="N183" s="4" t="s">
        <v>106</v>
      </c>
      <c r="O183" t="s">
        <v>125</v>
      </c>
      <c r="P183">
        <v>2</v>
      </c>
      <c r="Q183">
        <v>394</v>
      </c>
      <c r="R183">
        <v>28226</v>
      </c>
      <c r="S183" s="11">
        <f t="shared" si="16"/>
        <v>6700764.7740990492</v>
      </c>
      <c r="T183" s="13">
        <f t="shared" si="17"/>
        <v>237.39689556079676</v>
      </c>
      <c r="U183" s="12">
        <f t="shared" si="18"/>
        <v>8.3759559676238118E-3</v>
      </c>
      <c r="V183" s="9">
        <v>30.324320802658153</v>
      </c>
      <c r="W183" s="9">
        <f t="shared" si="19"/>
        <v>118.40812496157031</v>
      </c>
      <c r="X183" s="9">
        <f t="shared" si="20"/>
        <v>0.9472649996925625</v>
      </c>
      <c r="Y183" s="18">
        <f t="shared" si="21"/>
        <v>7.0358030128040011E-2</v>
      </c>
      <c r="Z183" s="13">
        <v>4</v>
      </c>
      <c r="AA183" s="10">
        <f t="shared" si="22"/>
        <v>2.3767973743651427</v>
      </c>
      <c r="AB183" s="13">
        <v>23908561</v>
      </c>
      <c r="AC183" s="12">
        <f t="shared" si="23"/>
        <v>1.0989401195558307E-2</v>
      </c>
      <c r="AD183" t="s">
        <v>777</v>
      </c>
    </row>
    <row r="184" spans="1:30" x14ac:dyDescent="0.25">
      <c r="A184">
        <v>2</v>
      </c>
      <c r="B184" t="s">
        <v>53</v>
      </c>
      <c r="C184" t="s">
        <v>59</v>
      </c>
      <c r="D184">
        <v>84</v>
      </c>
      <c r="E184" s="1" t="s">
        <v>307</v>
      </c>
      <c r="F184" s="19" t="s">
        <v>483</v>
      </c>
      <c r="G184" s="19" t="s">
        <v>484</v>
      </c>
      <c r="H184" s="19" t="s">
        <v>485</v>
      </c>
      <c r="I184" s="19" t="s">
        <v>504</v>
      </c>
      <c r="J184" s="19" t="s">
        <v>505</v>
      </c>
      <c r="K184" s="19" t="s">
        <v>506</v>
      </c>
      <c r="L184" t="s">
        <v>127</v>
      </c>
      <c r="M184" t="s">
        <v>124</v>
      </c>
      <c r="N184" s="4" t="s">
        <v>107</v>
      </c>
      <c r="O184" t="s">
        <v>125</v>
      </c>
      <c r="P184">
        <v>3</v>
      </c>
      <c r="Q184">
        <v>394</v>
      </c>
      <c r="R184">
        <v>28226</v>
      </c>
      <c r="S184" s="11">
        <f t="shared" si="16"/>
        <v>6700764.7740990492</v>
      </c>
      <c r="T184" s="13">
        <f t="shared" si="17"/>
        <v>237.39689556079676</v>
      </c>
      <c r="U184" s="12">
        <f t="shared" si="18"/>
        <v>8.3759559676238118E-3</v>
      </c>
      <c r="V184" s="9">
        <v>22.42624926705323</v>
      </c>
      <c r="W184" s="9">
        <f t="shared" si="19"/>
        <v>87.56832982059052</v>
      </c>
      <c r="X184" s="9">
        <f t="shared" si="20"/>
        <v>0.70054663856472421</v>
      </c>
      <c r="Y184" s="18">
        <f t="shared" si="21"/>
        <v>7.0358030128040011E-2</v>
      </c>
      <c r="Z184" s="13">
        <v>4</v>
      </c>
      <c r="AA184" s="10">
        <f t="shared" si="22"/>
        <v>3.2138573510395423</v>
      </c>
      <c r="AB184" s="13">
        <v>27663449</v>
      </c>
      <c r="AC184" s="12">
        <f t="shared" si="23"/>
        <v>1.2715308943681981E-2</v>
      </c>
      <c r="AD184" t="s">
        <v>778</v>
      </c>
    </row>
    <row r="185" spans="1:30" x14ac:dyDescent="0.25">
      <c r="A185">
        <v>2</v>
      </c>
      <c r="B185" t="s">
        <v>54</v>
      </c>
      <c r="C185" t="s">
        <v>59</v>
      </c>
      <c r="D185">
        <v>85</v>
      </c>
      <c r="E185" s="1" t="s">
        <v>308</v>
      </c>
      <c r="F185" s="19" t="s">
        <v>486</v>
      </c>
      <c r="G185" s="19" t="s">
        <v>487</v>
      </c>
      <c r="H185" s="19" t="s">
        <v>488</v>
      </c>
      <c r="I185" s="19" t="s">
        <v>504</v>
      </c>
      <c r="J185" s="19" t="s">
        <v>505</v>
      </c>
      <c r="K185" s="19" t="s">
        <v>506</v>
      </c>
      <c r="L185" t="s">
        <v>127</v>
      </c>
      <c r="M185" t="s">
        <v>124</v>
      </c>
      <c r="N185" s="4" t="s">
        <v>105</v>
      </c>
      <c r="O185" t="s">
        <v>122</v>
      </c>
      <c r="P185">
        <v>1</v>
      </c>
      <c r="Q185">
        <v>394</v>
      </c>
      <c r="R185">
        <v>28226</v>
      </c>
      <c r="S185" s="11">
        <f t="shared" si="16"/>
        <v>6700764.7740990492</v>
      </c>
      <c r="T185" s="13">
        <f t="shared" si="17"/>
        <v>237.39689556079676</v>
      </c>
      <c r="U185" s="12">
        <f t="shared" si="18"/>
        <v>8.3759559676238118E-3</v>
      </c>
      <c r="V185" s="9">
        <v>21.666102026190632</v>
      </c>
      <c r="W185" s="9">
        <f t="shared" si="19"/>
        <v>84.600164100705328</v>
      </c>
      <c r="X185" s="9">
        <f t="shared" si="20"/>
        <v>0.6768013128056426</v>
      </c>
      <c r="Y185" s="18">
        <f t="shared" si="21"/>
        <v>7.0358030128040011E-2</v>
      </c>
      <c r="Z185" s="13">
        <v>4</v>
      </c>
      <c r="AA185" s="10">
        <f t="shared" si="22"/>
        <v>3.32661435712054</v>
      </c>
      <c r="AB185" s="13">
        <v>25216209</v>
      </c>
      <c r="AC185" s="12">
        <f t="shared" si="23"/>
        <v>1.1590452362735178E-2</v>
      </c>
      <c r="AD185" t="s">
        <v>779</v>
      </c>
    </row>
    <row r="186" spans="1:30" x14ac:dyDescent="0.25">
      <c r="A186">
        <v>2</v>
      </c>
      <c r="B186" t="s">
        <v>55</v>
      </c>
      <c r="C186" t="s">
        <v>59</v>
      </c>
      <c r="D186">
        <v>86</v>
      </c>
      <c r="E186" s="1" t="s">
        <v>309</v>
      </c>
      <c r="F186" s="19" t="s">
        <v>465</v>
      </c>
      <c r="G186" s="19" t="s">
        <v>466</v>
      </c>
      <c r="H186" s="19" t="s">
        <v>467</v>
      </c>
      <c r="I186" s="19" t="s">
        <v>507</v>
      </c>
      <c r="J186" s="19" t="s">
        <v>508</v>
      </c>
      <c r="K186" s="19" t="s">
        <v>509</v>
      </c>
      <c r="L186" t="s">
        <v>127</v>
      </c>
      <c r="M186" t="s">
        <v>124</v>
      </c>
      <c r="N186" s="4" t="s">
        <v>106</v>
      </c>
      <c r="O186" t="s">
        <v>122</v>
      </c>
      <c r="P186">
        <v>2</v>
      </c>
      <c r="Q186">
        <v>394</v>
      </c>
      <c r="R186">
        <v>28226</v>
      </c>
      <c r="S186" s="11">
        <f t="shared" si="16"/>
        <v>6700764.7740990492</v>
      </c>
      <c r="T186" s="13">
        <f t="shared" si="17"/>
        <v>237.39689556079676</v>
      </c>
      <c r="U186" s="12">
        <f t="shared" si="18"/>
        <v>8.3759559676238118E-3</v>
      </c>
      <c r="V186" s="9">
        <v>25.447781614437424</v>
      </c>
      <c r="W186" s="9">
        <f t="shared" si="19"/>
        <v>99.366581860356987</v>
      </c>
      <c r="X186" s="9">
        <f t="shared" si="20"/>
        <v>0.79493265488285592</v>
      </c>
      <c r="Y186" s="18">
        <f t="shared" si="21"/>
        <v>7.0358030128040011E-2</v>
      </c>
      <c r="Z186" s="13">
        <v>4</v>
      </c>
      <c r="AA186" s="10">
        <f t="shared" si="22"/>
        <v>2.8322612617153875</v>
      </c>
      <c r="AB186" s="13">
        <v>33136828</v>
      </c>
      <c r="AC186" s="12">
        <f t="shared" si="23"/>
        <v>1.5231108942115334E-2</v>
      </c>
      <c r="AD186" t="s">
        <v>780</v>
      </c>
    </row>
    <row r="187" spans="1:30" x14ac:dyDescent="0.25">
      <c r="A187">
        <v>2</v>
      </c>
      <c r="B187" t="s">
        <v>56</v>
      </c>
      <c r="C187" t="s">
        <v>59</v>
      </c>
      <c r="D187">
        <v>87</v>
      </c>
      <c r="E187" s="1" t="s">
        <v>310</v>
      </c>
      <c r="F187" s="19" t="s">
        <v>468</v>
      </c>
      <c r="G187" s="19" t="s">
        <v>469</v>
      </c>
      <c r="H187" s="19" t="s">
        <v>470</v>
      </c>
      <c r="I187" s="19" t="s">
        <v>507</v>
      </c>
      <c r="J187" s="19" t="s">
        <v>508</v>
      </c>
      <c r="K187" s="19" t="s">
        <v>509</v>
      </c>
      <c r="L187" t="s">
        <v>127</v>
      </c>
      <c r="M187" t="s">
        <v>124</v>
      </c>
      <c r="N187" s="4" t="s">
        <v>107</v>
      </c>
      <c r="O187" t="s">
        <v>122</v>
      </c>
      <c r="P187">
        <v>3</v>
      </c>
      <c r="Q187">
        <v>394</v>
      </c>
      <c r="R187">
        <v>28226</v>
      </c>
      <c r="S187" s="11">
        <f t="shared" si="16"/>
        <v>6700764.7740990492</v>
      </c>
      <c r="T187" s="13">
        <f t="shared" si="17"/>
        <v>237.39689556079676</v>
      </c>
      <c r="U187" s="12">
        <f t="shared" si="18"/>
        <v>8.3759559676238118E-3</v>
      </c>
      <c r="V187" s="9">
        <v>26.8838686559385</v>
      </c>
      <c r="W187" s="9">
        <f t="shared" si="19"/>
        <v>104.97410642693674</v>
      </c>
      <c r="X187" s="9">
        <f t="shared" si="20"/>
        <v>0.83979285141549398</v>
      </c>
      <c r="Y187" s="18">
        <f t="shared" si="21"/>
        <v>7.0358030128040011E-2</v>
      </c>
      <c r="Z187" s="13">
        <v>4</v>
      </c>
      <c r="AA187" s="10">
        <f t="shared" si="22"/>
        <v>2.6809670507463688</v>
      </c>
      <c r="AB187" s="13">
        <v>31722694</v>
      </c>
      <c r="AC187" s="12">
        <f t="shared" si="23"/>
        <v>1.4581112237157657E-2</v>
      </c>
      <c r="AD187" t="s">
        <v>781</v>
      </c>
    </row>
    <row r="188" spans="1:30" x14ac:dyDescent="0.25">
      <c r="A188">
        <v>2</v>
      </c>
      <c r="B188" t="s">
        <v>57</v>
      </c>
      <c r="C188" t="s">
        <v>59</v>
      </c>
      <c r="D188">
        <v>88</v>
      </c>
      <c r="E188" s="1" t="s">
        <v>311</v>
      </c>
      <c r="F188" s="19" t="s">
        <v>471</v>
      </c>
      <c r="G188" s="19" t="s">
        <v>472</v>
      </c>
      <c r="H188" s="19" t="s">
        <v>473</v>
      </c>
      <c r="I188" s="19" t="s">
        <v>507</v>
      </c>
      <c r="J188" s="19" t="s">
        <v>508</v>
      </c>
      <c r="K188" s="19" t="s">
        <v>509</v>
      </c>
      <c r="L188" t="s">
        <v>127</v>
      </c>
      <c r="M188" t="s">
        <v>124</v>
      </c>
      <c r="N188" s="4" t="s">
        <v>105</v>
      </c>
      <c r="O188" t="s">
        <v>123</v>
      </c>
      <c r="P188">
        <v>1</v>
      </c>
      <c r="Q188">
        <v>394</v>
      </c>
      <c r="R188">
        <v>28226</v>
      </c>
      <c r="S188" s="11">
        <f t="shared" si="16"/>
        <v>6700764.7740990492</v>
      </c>
      <c r="T188" s="13">
        <f t="shared" si="17"/>
        <v>237.39689556079676</v>
      </c>
      <c r="U188" s="12">
        <f t="shared" si="18"/>
        <v>8.3759559676238118E-3</v>
      </c>
      <c r="V188" s="9">
        <v>22.485047885855757</v>
      </c>
      <c r="W188" s="9">
        <f t="shared" si="19"/>
        <v>87.797922240748761</v>
      </c>
      <c r="X188" s="9">
        <f t="shared" si="20"/>
        <v>0.70238337792599004</v>
      </c>
      <c r="Y188" s="18">
        <f t="shared" si="21"/>
        <v>7.0358030128040011E-2</v>
      </c>
      <c r="Z188" s="13">
        <v>4</v>
      </c>
      <c r="AA188" s="10">
        <f t="shared" si="22"/>
        <v>3.205453082824115</v>
      </c>
      <c r="AB188" s="13">
        <v>15336405</v>
      </c>
      <c r="AC188" s="12">
        <f t="shared" si="23"/>
        <v>7.0492702359864481E-3</v>
      </c>
      <c r="AD188" t="s">
        <v>782</v>
      </c>
    </row>
    <row r="189" spans="1:30" x14ac:dyDescent="0.25">
      <c r="A189">
        <v>2</v>
      </c>
      <c r="B189" t="s">
        <v>58</v>
      </c>
      <c r="C189" t="s">
        <v>59</v>
      </c>
      <c r="D189">
        <v>89</v>
      </c>
      <c r="E189" s="1" t="s">
        <v>312</v>
      </c>
      <c r="F189" s="19" t="s">
        <v>474</v>
      </c>
      <c r="G189" s="19" t="s">
        <v>475</v>
      </c>
      <c r="H189" s="19" t="s">
        <v>476</v>
      </c>
      <c r="I189" s="19" t="s">
        <v>507</v>
      </c>
      <c r="J189" s="19" t="s">
        <v>508</v>
      </c>
      <c r="K189" s="19" t="s">
        <v>509</v>
      </c>
      <c r="L189" t="s">
        <v>127</v>
      </c>
      <c r="M189" t="s">
        <v>124</v>
      </c>
      <c r="N189" s="4" t="s">
        <v>106</v>
      </c>
      <c r="O189" t="s">
        <v>123</v>
      </c>
      <c r="P189">
        <v>2</v>
      </c>
      <c r="Q189">
        <v>394</v>
      </c>
      <c r="R189">
        <v>28226</v>
      </c>
      <c r="S189" s="11">
        <f t="shared" si="16"/>
        <v>6700764.7740990492</v>
      </c>
      <c r="T189" s="13">
        <f t="shared" si="17"/>
        <v>237.39689556079676</v>
      </c>
      <c r="U189" s="12">
        <f t="shared" si="18"/>
        <v>8.3759559676238118E-3</v>
      </c>
      <c r="V189" s="9">
        <v>31.549482050947944</v>
      </c>
      <c r="W189" s="9">
        <f t="shared" si="19"/>
        <v>123.19204236996462</v>
      </c>
      <c r="X189" s="9">
        <f t="shared" si="20"/>
        <v>0.98553633895971704</v>
      </c>
      <c r="Y189" s="18">
        <f t="shared" si="21"/>
        <v>7.0358030128040011E-2</v>
      </c>
      <c r="Z189" s="13">
        <v>4</v>
      </c>
      <c r="AA189" s="10">
        <f t="shared" si="22"/>
        <v>2.2844991859699522</v>
      </c>
      <c r="AB189" s="13">
        <v>19929952</v>
      </c>
      <c r="AC189" s="12">
        <f t="shared" si="23"/>
        <v>9.1606616699440695E-3</v>
      </c>
      <c r="AD189" t="s">
        <v>783</v>
      </c>
    </row>
    <row r="190" spans="1:30" x14ac:dyDescent="0.25">
      <c r="A190">
        <v>1</v>
      </c>
      <c r="B190" t="s">
        <v>67</v>
      </c>
      <c r="C190" t="s">
        <v>59</v>
      </c>
      <c r="D190">
        <v>9</v>
      </c>
      <c r="E190" s="1" t="s">
        <v>237</v>
      </c>
      <c r="F190" s="19" t="s">
        <v>417</v>
      </c>
      <c r="G190" s="19" t="s">
        <v>418</v>
      </c>
      <c r="H190" s="19" t="s">
        <v>419</v>
      </c>
      <c r="I190" s="19" t="s">
        <v>453</v>
      </c>
      <c r="J190" s="19" t="s">
        <v>454</v>
      </c>
      <c r="K190" s="19" t="s">
        <v>455</v>
      </c>
      <c r="L190" t="s">
        <v>116</v>
      </c>
      <c r="M190" t="s">
        <v>117</v>
      </c>
      <c r="N190" s="4" t="s">
        <v>92</v>
      </c>
      <c r="O190" t="s">
        <v>125</v>
      </c>
      <c r="P190">
        <v>3</v>
      </c>
      <c r="Q190">
        <v>322</v>
      </c>
      <c r="R190">
        <v>334</v>
      </c>
      <c r="S190" s="11">
        <f t="shared" si="16"/>
        <v>79290.563117306112</v>
      </c>
      <c r="T190" s="13">
        <f t="shared" si="17"/>
        <v>237.39689556079674</v>
      </c>
      <c r="U190" s="12">
        <f t="shared" si="18"/>
        <v>9.9113203896632635E-5</v>
      </c>
      <c r="V190" s="9">
        <v>14.188849686720602</v>
      </c>
      <c r="W190" s="9">
        <f t="shared" si="19"/>
        <v>67.791923969042529</v>
      </c>
      <c r="X190" s="9">
        <f t="shared" si="20"/>
        <v>0.54233539175234025</v>
      </c>
      <c r="Y190" s="18">
        <f t="shared" si="21"/>
        <v>8.3255091273171415E-4</v>
      </c>
      <c r="Z190" s="13">
        <v>200</v>
      </c>
      <c r="AA190" s="10">
        <f t="shared" si="22"/>
        <v>2.4561949683325173</v>
      </c>
      <c r="AB190" s="13">
        <v>180159</v>
      </c>
      <c r="AC190" s="12">
        <f t="shared" si="23"/>
        <v>8.2808811872474831E-5</v>
      </c>
      <c r="AD190" t="s">
        <v>784</v>
      </c>
    </row>
    <row r="191" spans="1:30" x14ac:dyDescent="0.25">
      <c r="A191">
        <v>2</v>
      </c>
      <c r="B191" t="s">
        <v>60</v>
      </c>
      <c r="C191" t="s">
        <v>59</v>
      </c>
      <c r="D191">
        <v>90</v>
      </c>
      <c r="E191" s="1" t="s">
        <v>313</v>
      </c>
      <c r="F191" s="19" t="s">
        <v>477</v>
      </c>
      <c r="G191" s="19" t="s">
        <v>478</v>
      </c>
      <c r="H191" s="19" t="s">
        <v>479</v>
      </c>
      <c r="I191" s="19" t="s">
        <v>507</v>
      </c>
      <c r="J191" s="19" t="s">
        <v>508</v>
      </c>
      <c r="K191" s="19" t="s">
        <v>509</v>
      </c>
      <c r="L191" t="s">
        <v>127</v>
      </c>
      <c r="M191" t="s">
        <v>124</v>
      </c>
      <c r="N191" s="4" t="s">
        <v>107</v>
      </c>
      <c r="O191" t="s">
        <v>123</v>
      </c>
      <c r="P191">
        <v>3</v>
      </c>
      <c r="Q191">
        <v>394</v>
      </c>
      <c r="R191">
        <v>28226</v>
      </c>
      <c r="S191" s="11">
        <f t="shared" si="16"/>
        <v>6700764.7740990492</v>
      </c>
      <c r="T191" s="13">
        <f t="shared" si="17"/>
        <v>237.39689556079676</v>
      </c>
      <c r="U191" s="12">
        <f t="shared" si="18"/>
        <v>8.3759559676238118E-3</v>
      </c>
      <c r="V191" s="9">
        <v>23.813473190435861</v>
      </c>
      <c r="W191" s="9">
        <f t="shared" si="19"/>
        <v>92.985057362108009</v>
      </c>
      <c r="X191" s="9">
        <f t="shared" si="20"/>
        <v>0.74388045889686405</v>
      </c>
      <c r="Y191" s="18">
        <f t="shared" si="21"/>
        <v>7.0358030128040011E-2</v>
      </c>
      <c r="Z191" s="13">
        <v>4</v>
      </c>
      <c r="AA191" s="10">
        <f t="shared" si="22"/>
        <v>3.0266381340841697</v>
      </c>
      <c r="AB191" s="13">
        <v>15676715</v>
      </c>
      <c r="AC191" s="12">
        <f t="shared" si="23"/>
        <v>7.2056913238495125E-3</v>
      </c>
      <c r="AD191" t="s">
        <v>785</v>
      </c>
    </row>
    <row r="192" spans="1:30" x14ac:dyDescent="0.25">
      <c r="A192">
        <v>2</v>
      </c>
      <c r="B192" t="s">
        <v>61</v>
      </c>
      <c r="C192" t="s">
        <v>59</v>
      </c>
      <c r="D192">
        <v>91</v>
      </c>
      <c r="E192" s="1" t="s">
        <v>314</v>
      </c>
      <c r="F192" s="19" t="s">
        <v>480</v>
      </c>
      <c r="G192" s="19" t="s">
        <v>481</v>
      </c>
      <c r="H192" s="19" t="s">
        <v>482</v>
      </c>
      <c r="I192" s="19" t="s">
        <v>507</v>
      </c>
      <c r="J192" s="19" t="s">
        <v>508</v>
      </c>
      <c r="K192" s="19" t="s">
        <v>509</v>
      </c>
      <c r="L192" t="s">
        <v>128</v>
      </c>
      <c r="M192" t="s">
        <v>117</v>
      </c>
      <c r="N192" s="4" t="s">
        <v>108</v>
      </c>
      <c r="O192" t="s">
        <v>118</v>
      </c>
      <c r="P192">
        <v>1</v>
      </c>
      <c r="Q192">
        <v>286</v>
      </c>
      <c r="R192">
        <v>315</v>
      </c>
      <c r="S192" s="11">
        <f t="shared" si="16"/>
        <v>74780.022101650975</v>
      </c>
      <c r="T192" s="13">
        <f t="shared" si="17"/>
        <v>237.39689556079674</v>
      </c>
      <c r="U192" s="12">
        <f t="shared" si="18"/>
        <v>9.3475027627063718E-5</v>
      </c>
      <c r="V192" s="9">
        <v>22.277053879731579</v>
      </c>
      <c r="W192" s="9">
        <f t="shared" si="19"/>
        <v>119.8335335111973</v>
      </c>
      <c r="X192" s="9">
        <f t="shared" si="20"/>
        <v>0.95866826808957839</v>
      </c>
      <c r="Y192" s="18">
        <f t="shared" si="21"/>
        <v>7.8519023206733514E-4</v>
      </c>
      <c r="Z192" s="13">
        <v>200</v>
      </c>
      <c r="AA192" s="10">
        <f t="shared" si="22"/>
        <v>1.3104682955776592</v>
      </c>
      <c r="AB192" s="13">
        <v>297917</v>
      </c>
      <c r="AC192" s="12">
        <f t="shared" si="23"/>
        <v>1.3693544483823781E-4</v>
      </c>
      <c r="AD192" t="s">
        <v>786</v>
      </c>
    </row>
    <row r="193" spans="1:30" x14ac:dyDescent="0.25">
      <c r="A193">
        <v>2</v>
      </c>
      <c r="B193" t="s">
        <v>62</v>
      </c>
      <c r="C193" t="s">
        <v>59</v>
      </c>
      <c r="D193">
        <v>92</v>
      </c>
      <c r="E193" s="1" t="s">
        <v>315</v>
      </c>
      <c r="F193" s="19" t="s">
        <v>483</v>
      </c>
      <c r="G193" s="19" t="s">
        <v>484</v>
      </c>
      <c r="H193" s="19" t="s">
        <v>485</v>
      </c>
      <c r="I193" s="19" t="s">
        <v>507</v>
      </c>
      <c r="J193" s="19" t="s">
        <v>508</v>
      </c>
      <c r="K193" s="19" t="s">
        <v>509</v>
      </c>
      <c r="L193" t="s">
        <v>128</v>
      </c>
      <c r="M193" t="s">
        <v>117</v>
      </c>
      <c r="N193" s="4" t="s">
        <v>109</v>
      </c>
      <c r="O193" t="s">
        <v>118</v>
      </c>
      <c r="P193">
        <v>2</v>
      </c>
      <c r="Q193">
        <v>286</v>
      </c>
      <c r="R193">
        <v>315</v>
      </c>
      <c r="S193" s="11">
        <f t="shared" si="16"/>
        <v>74780.022101650975</v>
      </c>
      <c r="T193" s="13">
        <f t="shared" si="17"/>
        <v>237.39689556079674</v>
      </c>
      <c r="U193" s="12">
        <f t="shared" si="18"/>
        <v>9.3475027627063718E-5</v>
      </c>
      <c r="V193" s="9">
        <v>23.958596651247639</v>
      </c>
      <c r="W193" s="9">
        <f t="shared" si="19"/>
        <v>128.87894917292974</v>
      </c>
      <c r="X193" s="9">
        <f t="shared" si="20"/>
        <v>1.031031593383438</v>
      </c>
      <c r="Y193" s="18">
        <f t="shared" si="21"/>
        <v>7.8519023206733514E-4</v>
      </c>
      <c r="Z193" s="13">
        <v>200</v>
      </c>
      <c r="AA193" s="10">
        <f t="shared" si="22"/>
        <v>1.218492604271264</v>
      </c>
      <c r="AB193" s="13">
        <v>340479</v>
      </c>
      <c r="AC193" s="12">
        <f t="shared" si="23"/>
        <v>1.5649876751940429E-4</v>
      </c>
      <c r="AD193" t="s">
        <v>787</v>
      </c>
    </row>
    <row r="194" spans="1:30" x14ac:dyDescent="0.25">
      <c r="A194">
        <v>2</v>
      </c>
      <c r="B194" t="s">
        <v>63</v>
      </c>
      <c r="C194" t="s">
        <v>59</v>
      </c>
      <c r="D194">
        <v>93</v>
      </c>
      <c r="E194" s="1" t="s">
        <v>316</v>
      </c>
      <c r="F194" s="19" t="s">
        <v>486</v>
      </c>
      <c r="G194" s="19" t="s">
        <v>487</v>
      </c>
      <c r="H194" s="19" t="s">
        <v>488</v>
      </c>
      <c r="I194" s="19" t="s">
        <v>507</v>
      </c>
      <c r="J194" s="19" t="s">
        <v>508</v>
      </c>
      <c r="K194" s="19" t="s">
        <v>509</v>
      </c>
      <c r="L194" t="s">
        <v>128</v>
      </c>
      <c r="M194" t="s">
        <v>117</v>
      </c>
      <c r="N194" s="4" t="s">
        <v>110</v>
      </c>
      <c r="O194" t="s">
        <v>118</v>
      </c>
      <c r="P194">
        <v>3</v>
      </c>
      <c r="Q194">
        <v>286</v>
      </c>
      <c r="R194">
        <v>315</v>
      </c>
      <c r="S194" s="11">
        <f t="shared" ref="S194:S257" si="24">$AG$1*R194/$R$226</f>
        <v>74780.022101650975</v>
      </c>
      <c r="T194" s="13">
        <f t="shared" ref="T194:T224" si="25">S194/R194</f>
        <v>237.39689556079674</v>
      </c>
      <c r="U194" s="12">
        <f t="shared" ref="U194:U224" si="26">S194/800000000</f>
        <v>9.3475027627063718E-5</v>
      </c>
      <c r="V194" s="9">
        <v>25.389471626816078</v>
      </c>
      <c r="W194" s="9">
        <f t="shared" ref="W194:W224" si="27">1000000*(V194/(Q194*650))</f>
        <v>136.5759635654442</v>
      </c>
      <c r="X194" s="9">
        <f t="shared" ref="X194:X224" si="28">8*W194/1000</f>
        <v>1.0926077085235535</v>
      </c>
      <c r="Y194" s="18">
        <f t="shared" ref="Y194:Y224" si="29">$AG$2*$AG$3*U194/1000</f>
        <v>7.8519023206733514E-4</v>
      </c>
      <c r="Z194" s="13">
        <v>200</v>
      </c>
      <c r="AA194" s="10">
        <f t="shared" ref="AA194:AA224" si="30">Y194/(W194/(1000*Z194))</f>
        <v>1.1498219914679044</v>
      </c>
      <c r="AB194" s="13">
        <v>377902</v>
      </c>
      <c r="AC194" s="12">
        <f t="shared" si="23"/>
        <v>1.7369998514774163E-4</v>
      </c>
      <c r="AD194" t="s">
        <v>788</v>
      </c>
    </row>
    <row r="195" spans="1:30" x14ac:dyDescent="0.25">
      <c r="A195">
        <v>2</v>
      </c>
      <c r="B195" t="s">
        <v>64</v>
      </c>
      <c r="C195" t="s">
        <v>59</v>
      </c>
      <c r="D195">
        <v>94</v>
      </c>
      <c r="E195" s="1" t="s">
        <v>317</v>
      </c>
      <c r="F195" s="19" t="s">
        <v>465</v>
      </c>
      <c r="G195" s="19" t="s">
        <v>466</v>
      </c>
      <c r="H195" s="19" t="s">
        <v>467</v>
      </c>
      <c r="I195" s="19" t="s">
        <v>510</v>
      </c>
      <c r="J195" s="19" t="s">
        <v>511</v>
      </c>
      <c r="K195" s="19" t="s">
        <v>512</v>
      </c>
      <c r="L195" t="s">
        <v>128</v>
      </c>
      <c r="M195" t="s">
        <v>117</v>
      </c>
      <c r="N195" s="4" t="s">
        <v>108</v>
      </c>
      <c r="O195" t="s">
        <v>129</v>
      </c>
      <c r="P195">
        <v>1</v>
      </c>
      <c r="Q195">
        <v>286</v>
      </c>
      <c r="R195">
        <v>315</v>
      </c>
      <c r="S195" s="11">
        <f t="shared" si="24"/>
        <v>74780.022101650975</v>
      </c>
      <c r="T195" s="13">
        <f t="shared" si="25"/>
        <v>237.39689556079674</v>
      </c>
      <c r="U195" s="12">
        <f t="shared" si="26"/>
        <v>9.3475027627063718E-5</v>
      </c>
      <c r="V195" s="9">
        <v>23.053488826633657</v>
      </c>
      <c r="W195" s="9">
        <f t="shared" si="27"/>
        <v>124.01016044450596</v>
      </c>
      <c r="X195" s="9">
        <f t="shared" si="28"/>
        <v>0.99208128355604763</v>
      </c>
      <c r="Y195" s="18">
        <f t="shared" si="29"/>
        <v>7.8519023206733514E-4</v>
      </c>
      <c r="Z195" s="13">
        <v>200</v>
      </c>
      <c r="AA195" s="10">
        <f t="shared" si="30"/>
        <v>1.266332096100633</v>
      </c>
      <c r="AB195" s="13">
        <v>168800</v>
      </c>
      <c r="AC195" s="12">
        <f t="shared" ref="AC195:AC224" si="31">AB195/$AB$226</f>
        <v>7.758772775200658E-5</v>
      </c>
      <c r="AD195" t="s">
        <v>789</v>
      </c>
    </row>
    <row r="196" spans="1:30" x14ac:dyDescent="0.25">
      <c r="A196">
        <v>2</v>
      </c>
      <c r="B196" t="s">
        <v>65</v>
      </c>
      <c r="C196" t="s">
        <v>59</v>
      </c>
      <c r="D196">
        <v>95</v>
      </c>
      <c r="E196" s="1" t="s">
        <v>318</v>
      </c>
      <c r="F196" s="19" t="s">
        <v>468</v>
      </c>
      <c r="G196" s="19" t="s">
        <v>469</v>
      </c>
      <c r="H196" s="19" t="s">
        <v>470</v>
      </c>
      <c r="I196" s="19" t="s">
        <v>510</v>
      </c>
      <c r="J196" s="19" t="s">
        <v>511</v>
      </c>
      <c r="K196" s="19" t="s">
        <v>512</v>
      </c>
      <c r="L196" t="s">
        <v>128</v>
      </c>
      <c r="M196" t="s">
        <v>117</v>
      </c>
      <c r="N196" s="4" t="s">
        <v>109</v>
      </c>
      <c r="O196" t="s">
        <v>129</v>
      </c>
      <c r="P196">
        <v>2</v>
      </c>
      <c r="Q196">
        <v>286</v>
      </c>
      <c r="R196">
        <v>315</v>
      </c>
      <c r="S196" s="11">
        <f t="shared" si="24"/>
        <v>74780.022101650975</v>
      </c>
      <c r="T196" s="13">
        <f t="shared" si="25"/>
        <v>237.39689556079674</v>
      </c>
      <c r="U196" s="12">
        <f t="shared" si="26"/>
        <v>9.3475027627063718E-5</v>
      </c>
      <c r="V196" s="9">
        <v>24.937487784220473</v>
      </c>
      <c r="W196" s="9">
        <f t="shared" si="27"/>
        <v>134.14463574083092</v>
      </c>
      <c r="X196" s="9">
        <f t="shared" si="28"/>
        <v>1.0731570859266473</v>
      </c>
      <c r="Y196" s="18">
        <f t="shared" si="29"/>
        <v>7.8519023206733514E-4</v>
      </c>
      <c r="Z196" s="13">
        <v>200</v>
      </c>
      <c r="AA196" s="10">
        <f t="shared" si="30"/>
        <v>1.1706621405038251</v>
      </c>
      <c r="AB196" s="13">
        <v>146299</v>
      </c>
      <c r="AC196" s="12">
        <f t="shared" si="31"/>
        <v>6.7245302028381577E-5</v>
      </c>
      <c r="AD196" t="s">
        <v>790</v>
      </c>
    </row>
    <row r="197" spans="1:30" x14ac:dyDescent="0.25">
      <c r="A197">
        <v>2</v>
      </c>
      <c r="B197" t="s">
        <v>66</v>
      </c>
      <c r="C197" t="s">
        <v>59</v>
      </c>
      <c r="D197">
        <v>96</v>
      </c>
      <c r="E197" s="1" t="s">
        <v>319</v>
      </c>
      <c r="F197" s="19" t="s">
        <v>471</v>
      </c>
      <c r="G197" s="19" t="s">
        <v>472</v>
      </c>
      <c r="H197" s="19" t="s">
        <v>473</v>
      </c>
      <c r="I197" s="19" t="s">
        <v>510</v>
      </c>
      <c r="J197" s="19" t="s">
        <v>511</v>
      </c>
      <c r="K197" s="19" t="s">
        <v>512</v>
      </c>
      <c r="L197" t="s">
        <v>128</v>
      </c>
      <c r="M197" t="s">
        <v>117</v>
      </c>
      <c r="N197" s="4" t="s">
        <v>110</v>
      </c>
      <c r="O197" t="s">
        <v>129</v>
      </c>
      <c r="P197">
        <v>3</v>
      </c>
      <c r="Q197">
        <v>286</v>
      </c>
      <c r="R197">
        <v>315</v>
      </c>
      <c r="S197" s="11">
        <f t="shared" si="24"/>
        <v>74780.022101650975</v>
      </c>
      <c r="T197" s="13">
        <f t="shared" si="25"/>
        <v>237.39689556079674</v>
      </c>
      <c r="U197" s="12">
        <f t="shared" si="26"/>
        <v>9.3475027627063718E-5</v>
      </c>
      <c r="V197" s="9">
        <v>29.255195778226593</v>
      </c>
      <c r="W197" s="9">
        <f t="shared" si="27"/>
        <v>157.37060666071324</v>
      </c>
      <c r="X197" s="9">
        <f t="shared" si="28"/>
        <v>1.2589648532857058</v>
      </c>
      <c r="Y197" s="18">
        <f t="shared" si="29"/>
        <v>7.8519023206733514E-4</v>
      </c>
      <c r="Z197" s="13">
        <v>200</v>
      </c>
      <c r="AA197" s="10">
        <f t="shared" si="30"/>
        <v>0.9978867702533345</v>
      </c>
      <c r="AB197" s="13">
        <v>133495</v>
      </c>
      <c r="AC197" s="12">
        <f t="shared" si="31"/>
        <v>6.1360033864064678E-5</v>
      </c>
      <c r="AD197" t="s">
        <v>791</v>
      </c>
    </row>
    <row r="198" spans="1:30" x14ac:dyDescent="0.25">
      <c r="A198">
        <v>2</v>
      </c>
      <c r="B198" t="s">
        <v>67</v>
      </c>
      <c r="C198" t="s">
        <v>59</v>
      </c>
      <c r="D198">
        <v>97</v>
      </c>
      <c r="E198" s="1" t="s">
        <v>320</v>
      </c>
      <c r="F198" s="19" t="s">
        <v>474</v>
      </c>
      <c r="G198" s="19" t="s">
        <v>475</v>
      </c>
      <c r="H198" s="19" t="s">
        <v>476</v>
      </c>
      <c r="I198" s="19" t="s">
        <v>510</v>
      </c>
      <c r="J198" s="19" t="s">
        <v>511</v>
      </c>
      <c r="K198" s="19" t="s">
        <v>512</v>
      </c>
      <c r="L198" t="s">
        <v>128</v>
      </c>
      <c r="M198" t="s">
        <v>117</v>
      </c>
      <c r="N198" s="4" t="s">
        <v>108</v>
      </c>
      <c r="O198" t="s">
        <v>125</v>
      </c>
      <c r="P198">
        <v>1</v>
      </c>
      <c r="Q198">
        <v>286</v>
      </c>
      <c r="R198">
        <v>315</v>
      </c>
      <c r="S198" s="11">
        <f t="shared" si="24"/>
        <v>74780.022101650975</v>
      </c>
      <c r="T198" s="13">
        <f t="shared" si="25"/>
        <v>237.39689556079674</v>
      </c>
      <c r="U198" s="12">
        <f t="shared" si="26"/>
        <v>9.3475027627063718E-5</v>
      </c>
      <c r="V198" s="9">
        <v>25.614893478402504</v>
      </c>
      <c r="W198" s="9">
        <f t="shared" si="27"/>
        <v>137.78856093815224</v>
      </c>
      <c r="X198" s="9">
        <f t="shared" si="28"/>
        <v>1.102308487505218</v>
      </c>
      <c r="Y198" s="18">
        <f t="shared" si="29"/>
        <v>7.8519023206733514E-4</v>
      </c>
      <c r="Z198" s="13">
        <v>200</v>
      </c>
      <c r="AA198" s="10">
        <f t="shared" si="30"/>
        <v>1.1397030736387117</v>
      </c>
      <c r="AB198" s="13">
        <v>163393</v>
      </c>
      <c r="AC198" s="12">
        <f t="shared" si="31"/>
        <v>7.5102438392082998E-5</v>
      </c>
      <c r="AD198" t="s">
        <v>792</v>
      </c>
    </row>
    <row r="199" spans="1:30" x14ac:dyDescent="0.25">
      <c r="A199">
        <v>2</v>
      </c>
      <c r="B199" t="s">
        <v>68</v>
      </c>
      <c r="C199" t="s">
        <v>59</v>
      </c>
      <c r="D199">
        <v>98</v>
      </c>
      <c r="E199" s="1" t="s">
        <v>321</v>
      </c>
      <c r="F199" s="19" t="s">
        <v>477</v>
      </c>
      <c r="G199" s="19" t="s">
        <v>478</v>
      </c>
      <c r="H199" s="19" t="s">
        <v>479</v>
      </c>
      <c r="I199" s="19" t="s">
        <v>510</v>
      </c>
      <c r="J199" s="19" t="s">
        <v>511</v>
      </c>
      <c r="K199" s="19" t="s">
        <v>512</v>
      </c>
      <c r="L199" t="s">
        <v>128</v>
      </c>
      <c r="M199" t="s">
        <v>117</v>
      </c>
      <c r="N199" s="4" t="s">
        <v>109</v>
      </c>
      <c r="O199" t="s">
        <v>125</v>
      </c>
      <c r="P199">
        <v>2</v>
      </c>
      <c r="Q199">
        <v>286</v>
      </c>
      <c r="R199">
        <v>315</v>
      </c>
      <c r="S199" s="11">
        <f t="shared" si="24"/>
        <v>74780.022101650975</v>
      </c>
      <c r="T199" s="13">
        <f t="shared" si="25"/>
        <v>237.39689556079674</v>
      </c>
      <c r="U199" s="12">
        <f t="shared" si="26"/>
        <v>9.3475027627063718E-5</v>
      </c>
      <c r="V199" s="9">
        <v>23.349762199491824</v>
      </c>
      <c r="W199" s="9">
        <f t="shared" si="27"/>
        <v>125.60388488161281</v>
      </c>
      <c r="X199" s="9">
        <f t="shared" si="28"/>
        <v>1.0048310790529025</v>
      </c>
      <c r="Y199" s="18">
        <f t="shared" si="29"/>
        <v>7.8519023206733514E-4</v>
      </c>
      <c r="Z199" s="13">
        <v>200</v>
      </c>
      <c r="AA199" s="10">
        <f t="shared" si="30"/>
        <v>1.2502642458987816</v>
      </c>
      <c r="AB199" s="13">
        <v>113193</v>
      </c>
      <c r="AC199" s="12">
        <f t="shared" si="31"/>
        <v>5.2028362958725592E-5</v>
      </c>
      <c r="AD199" t="s">
        <v>793</v>
      </c>
    </row>
    <row r="200" spans="1:30" x14ac:dyDescent="0.25">
      <c r="A200">
        <v>2</v>
      </c>
      <c r="B200" t="s">
        <v>69</v>
      </c>
      <c r="C200" t="s">
        <v>59</v>
      </c>
      <c r="D200">
        <v>99</v>
      </c>
      <c r="E200" s="1" t="s">
        <v>322</v>
      </c>
      <c r="F200" s="19" t="s">
        <v>480</v>
      </c>
      <c r="G200" s="19" t="s">
        <v>481</v>
      </c>
      <c r="H200" s="19" t="s">
        <v>482</v>
      </c>
      <c r="I200" s="19" t="s">
        <v>510</v>
      </c>
      <c r="J200" s="19" t="s">
        <v>511</v>
      </c>
      <c r="K200" s="19" t="s">
        <v>512</v>
      </c>
      <c r="L200" t="s">
        <v>128</v>
      </c>
      <c r="M200" t="s">
        <v>117</v>
      </c>
      <c r="N200" s="4" t="s">
        <v>110</v>
      </c>
      <c r="O200" t="s">
        <v>125</v>
      </c>
      <c r="P200">
        <v>3</v>
      </c>
      <c r="Q200">
        <v>286</v>
      </c>
      <c r="R200">
        <v>315</v>
      </c>
      <c r="S200" s="11">
        <f t="shared" si="24"/>
        <v>74780.022101650975</v>
      </c>
      <c r="T200" s="13">
        <f t="shared" si="25"/>
        <v>237.39689556079674</v>
      </c>
      <c r="U200" s="12">
        <f t="shared" si="26"/>
        <v>9.3475027627063718E-5</v>
      </c>
      <c r="V200" s="9">
        <v>24.509935500684083</v>
      </c>
      <c r="W200" s="9">
        <f t="shared" si="27"/>
        <v>131.84473104187242</v>
      </c>
      <c r="X200" s="9">
        <f t="shared" si="28"/>
        <v>1.0547578483349793</v>
      </c>
      <c r="Y200" s="18">
        <f t="shared" si="29"/>
        <v>7.8519023206733514E-4</v>
      </c>
      <c r="Z200" s="13">
        <v>200</v>
      </c>
      <c r="AA200" s="10">
        <f t="shared" si="30"/>
        <v>1.1910832171487649</v>
      </c>
      <c r="AB200" s="13">
        <v>128923</v>
      </c>
      <c r="AC200" s="12">
        <f t="shared" si="31"/>
        <v>5.9258546356468857E-5</v>
      </c>
      <c r="AD200" t="s">
        <v>794</v>
      </c>
    </row>
    <row r="201" spans="1:30" x14ac:dyDescent="0.25">
      <c r="A201">
        <v>3</v>
      </c>
      <c r="B201" t="s">
        <v>37</v>
      </c>
      <c r="C201" t="s">
        <v>59</v>
      </c>
      <c r="D201" s="4" t="s">
        <v>96</v>
      </c>
      <c r="E201" s="1" t="s">
        <v>370</v>
      </c>
      <c r="F201" s="19" t="s">
        <v>540</v>
      </c>
      <c r="G201" s="19" t="s">
        <v>541</v>
      </c>
      <c r="H201" s="19" t="s">
        <v>542</v>
      </c>
      <c r="I201" s="19" t="s">
        <v>555</v>
      </c>
      <c r="J201" s="19" t="s">
        <v>556</v>
      </c>
      <c r="K201" s="19" t="s">
        <v>557</v>
      </c>
      <c r="L201" t="s">
        <v>126</v>
      </c>
      <c r="M201" t="s">
        <v>117</v>
      </c>
      <c r="N201" s="4" t="s">
        <v>96</v>
      </c>
      <c r="O201" t="s">
        <v>130</v>
      </c>
      <c r="P201">
        <v>1</v>
      </c>
      <c r="Q201">
        <v>289</v>
      </c>
      <c r="R201">
        <v>346</v>
      </c>
      <c r="S201" s="11">
        <f t="shared" si="24"/>
        <v>82139.32586403568</v>
      </c>
      <c r="T201" s="13">
        <f t="shared" si="25"/>
        <v>237.39689556079676</v>
      </c>
      <c r="U201" s="12">
        <f t="shared" si="26"/>
        <v>1.0267415733004459E-4</v>
      </c>
      <c r="V201" s="9">
        <v>27.777870607278995</v>
      </c>
      <c r="W201" s="9">
        <f t="shared" si="27"/>
        <v>147.87261435868507</v>
      </c>
      <c r="X201" s="9">
        <f t="shared" si="28"/>
        <v>1.1829809148694805</v>
      </c>
      <c r="Y201" s="18">
        <f t="shared" si="29"/>
        <v>8.6246292157237455E-4</v>
      </c>
      <c r="Z201" s="13">
        <v>200</v>
      </c>
      <c r="AA201" s="10">
        <f t="shared" si="30"/>
        <v>1.1664944524215335</v>
      </c>
      <c r="AB201" s="13">
        <v>228311</v>
      </c>
      <c r="AC201" s="12">
        <f t="shared" si="31"/>
        <v>1.0494153857102116E-4</v>
      </c>
      <c r="AD201" t="s">
        <v>796</v>
      </c>
    </row>
    <row r="202" spans="1:30" x14ac:dyDescent="0.25">
      <c r="A202">
        <v>3</v>
      </c>
      <c r="B202" t="s">
        <v>31</v>
      </c>
      <c r="C202" t="s">
        <v>59</v>
      </c>
      <c r="D202" s="4" t="s">
        <v>114</v>
      </c>
      <c r="E202" s="1" t="s">
        <v>364</v>
      </c>
      <c r="F202" s="19" t="s">
        <v>522</v>
      </c>
      <c r="G202" s="19" t="s">
        <v>523</v>
      </c>
      <c r="H202" s="19" t="s">
        <v>524</v>
      </c>
      <c r="I202" s="19" t="s">
        <v>555</v>
      </c>
      <c r="J202" s="19" t="s">
        <v>556</v>
      </c>
      <c r="K202" s="19" t="s">
        <v>557</v>
      </c>
      <c r="L202" t="s">
        <v>116</v>
      </c>
      <c r="M202" t="s">
        <v>117</v>
      </c>
      <c r="N202" s="4" t="s">
        <v>114</v>
      </c>
      <c r="O202" t="s">
        <v>130</v>
      </c>
      <c r="P202">
        <v>1</v>
      </c>
      <c r="Q202">
        <v>322</v>
      </c>
      <c r="R202">
        <v>334</v>
      </c>
      <c r="S202" s="11">
        <f t="shared" si="24"/>
        <v>79290.563117306112</v>
      </c>
      <c r="T202" s="13">
        <f t="shared" si="25"/>
        <v>237.39689556079674</v>
      </c>
      <c r="U202" s="12">
        <f t="shared" si="26"/>
        <v>9.9113203896632635E-5</v>
      </c>
      <c r="V202" s="9">
        <v>18.217925956869095</v>
      </c>
      <c r="W202" s="9">
        <f t="shared" si="27"/>
        <v>87.042168929140445</v>
      </c>
      <c r="X202" s="9">
        <f t="shared" si="28"/>
        <v>0.69633735143312359</v>
      </c>
      <c r="Y202" s="18">
        <f t="shared" si="29"/>
        <v>8.3255091273171415E-4</v>
      </c>
      <c r="Z202" s="13">
        <v>200</v>
      </c>
      <c r="AA202" s="10">
        <f t="shared" si="30"/>
        <v>1.9129829207484013</v>
      </c>
      <c r="AB202" s="13">
        <v>305847</v>
      </c>
      <c r="AC202" s="12">
        <f t="shared" si="31"/>
        <v>1.405804133280092E-4</v>
      </c>
      <c r="AD202" t="s">
        <v>795</v>
      </c>
    </row>
    <row r="203" spans="1:30" x14ac:dyDescent="0.25">
      <c r="A203">
        <v>3</v>
      </c>
      <c r="B203" t="s">
        <v>38</v>
      </c>
      <c r="C203" t="s">
        <v>59</v>
      </c>
      <c r="D203" s="4" t="s">
        <v>97</v>
      </c>
      <c r="E203" s="1" t="s">
        <v>371</v>
      </c>
      <c r="F203" s="19" t="s">
        <v>543</v>
      </c>
      <c r="G203" s="19" t="s">
        <v>544</v>
      </c>
      <c r="H203" s="19" t="s">
        <v>545</v>
      </c>
      <c r="I203" s="19" t="s">
        <v>555</v>
      </c>
      <c r="J203" s="19" t="s">
        <v>556</v>
      </c>
      <c r="K203" s="19" t="s">
        <v>557</v>
      </c>
      <c r="L203" t="s">
        <v>126</v>
      </c>
      <c r="M203" t="s">
        <v>117</v>
      </c>
      <c r="N203" s="4" t="s">
        <v>97</v>
      </c>
      <c r="O203" t="s">
        <v>130</v>
      </c>
      <c r="P203">
        <v>2</v>
      </c>
      <c r="Q203">
        <v>289</v>
      </c>
      <c r="R203">
        <v>346</v>
      </c>
      <c r="S203" s="11">
        <f t="shared" si="24"/>
        <v>82139.32586403568</v>
      </c>
      <c r="T203" s="13">
        <f t="shared" si="25"/>
        <v>237.39689556079676</v>
      </c>
      <c r="U203" s="12">
        <f t="shared" si="26"/>
        <v>1.0267415733004459E-4</v>
      </c>
      <c r="V203" s="9">
        <v>24.378700851130493</v>
      </c>
      <c r="W203" s="9">
        <f t="shared" si="27"/>
        <v>129.77748656444234</v>
      </c>
      <c r="X203" s="9">
        <f t="shared" si="28"/>
        <v>1.0382198925155388</v>
      </c>
      <c r="Y203" s="18">
        <f t="shared" si="29"/>
        <v>8.6246292157237455E-4</v>
      </c>
      <c r="Z203" s="13">
        <v>200</v>
      </c>
      <c r="AA203" s="10">
        <f t="shared" si="30"/>
        <v>1.3291410465776123</v>
      </c>
      <c r="AB203" s="13">
        <v>201674</v>
      </c>
      <c r="AC203" s="12">
        <f t="shared" si="31"/>
        <v>9.2698029660297234E-5</v>
      </c>
      <c r="AD203" t="s">
        <v>797</v>
      </c>
    </row>
    <row r="204" spans="1:30" x14ac:dyDescent="0.25">
      <c r="A204">
        <v>3</v>
      </c>
      <c r="B204" t="s">
        <v>39</v>
      </c>
      <c r="C204" t="s">
        <v>59</v>
      </c>
      <c r="D204" s="4" t="s">
        <v>98</v>
      </c>
      <c r="E204" s="1" t="s">
        <v>372</v>
      </c>
      <c r="F204" s="19" t="s">
        <v>522</v>
      </c>
      <c r="G204" s="19" t="s">
        <v>523</v>
      </c>
      <c r="H204" s="19" t="s">
        <v>524</v>
      </c>
      <c r="I204" s="19" t="s">
        <v>558</v>
      </c>
      <c r="J204" s="19" t="s">
        <v>559</v>
      </c>
      <c r="K204" s="19" t="s">
        <v>560</v>
      </c>
      <c r="L204" t="s">
        <v>126</v>
      </c>
      <c r="M204" t="s">
        <v>117</v>
      </c>
      <c r="N204" s="4" t="s">
        <v>98</v>
      </c>
      <c r="O204" t="s">
        <v>130</v>
      </c>
      <c r="P204">
        <v>3</v>
      </c>
      <c r="Q204">
        <v>289</v>
      </c>
      <c r="R204">
        <v>346</v>
      </c>
      <c r="S204" s="11">
        <f t="shared" si="24"/>
        <v>82139.32586403568</v>
      </c>
      <c r="T204" s="13">
        <f t="shared" si="25"/>
        <v>237.39689556079676</v>
      </c>
      <c r="U204" s="12">
        <f t="shared" si="26"/>
        <v>1.0267415733004459E-4</v>
      </c>
      <c r="V204" s="9">
        <v>15.398360398934782</v>
      </c>
      <c r="W204" s="9">
        <f t="shared" si="27"/>
        <v>81.971575187302534</v>
      </c>
      <c r="X204" s="9">
        <f t="shared" si="28"/>
        <v>0.65577260149842032</v>
      </c>
      <c r="Y204" s="18">
        <f t="shared" si="29"/>
        <v>8.6246292157237455E-4</v>
      </c>
      <c r="Z204" s="13">
        <v>200</v>
      </c>
      <c r="AA204" s="10">
        <f t="shared" si="30"/>
        <v>2.1042975436342983</v>
      </c>
      <c r="AB204" s="13">
        <v>16267</v>
      </c>
      <c r="AC204" s="12">
        <f t="shared" si="31"/>
        <v>7.4770116548690218E-6</v>
      </c>
      <c r="AD204" t="s">
        <v>798</v>
      </c>
    </row>
    <row r="205" spans="1:30" x14ac:dyDescent="0.25">
      <c r="A205">
        <v>3</v>
      </c>
      <c r="B205" t="s">
        <v>40</v>
      </c>
      <c r="C205" t="s">
        <v>59</v>
      </c>
      <c r="D205" s="4" t="s">
        <v>99</v>
      </c>
      <c r="E205" s="1" t="s">
        <v>373</v>
      </c>
      <c r="F205" s="19" t="s">
        <v>525</v>
      </c>
      <c r="G205" s="19" t="s">
        <v>526</v>
      </c>
      <c r="H205" s="19" t="s">
        <v>527</v>
      </c>
      <c r="I205" s="19" t="s">
        <v>558</v>
      </c>
      <c r="J205" s="19" t="s">
        <v>559</v>
      </c>
      <c r="K205" s="19" t="s">
        <v>560</v>
      </c>
      <c r="L205" t="s">
        <v>126</v>
      </c>
      <c r="M205" t="s">
        <v>124</v>
      </c>
      <c r="N205" s="4" t="s">
        <v>99</v>
      </c>
      <c r="O205" t="s">
        <v>130</v>
      </c>
      <c r="P205">
        <v>1</v>
      </c>
      <c r="Q205">
        <v>289</v>
      </c>
      <c r="R205">
        <v>27344</v>
      </c>
      <c r="S205" s="11">
        <f t="shared" si="24"/>
        <v>6491380.7122144261</v>
      </c>
      <c r="T205" s="13">
        <f t="shared" si="25"/>
        <v>237.39689556079674</v>
      </c>
      <c r="U205" s="12">
        <f t="shared" si="26"/>
        <v>8.1142258902680321E-3</v>
      </c>
      <c r="V205" s="9">
        <v>17.507519189598455</v>
      </c>
      <c r="W205" s="9">
        <f t="shared" si="27"/>
        <v>93.199463346278705</v>
      </c>
      <c r="X205" s="9">
        <f t="shared" si="28"/>
        <v>0.74559570677022968</v>
      </c>
      <c r="Y205" s="18">
        <f t="shared" si="29"/>
        <v>6.8159497478251466E-2</v>
      </c>
      <c r="Z205" s="13">
        <v>4</v>
      </c>
      <c r="AA205" s="10">
        <f t="shared" si="30"/>
        <v>2.9253171651861427</v>
      </c>
      <c r="AB205" s="13">
        <v>12496565</v>
      </c>
      <c r="AC205" s="12">
        <f t="shared" si="31"/>
        <v>5.7439578380050595E-3</v>
      </c>
      <c r="AD205" t="s">
        <v>799</v>
      </c>
    </row>
    <row r="206" spans="1:30" x14ac:dyDescent="0.25">
      <c r="A206">
        <v>3</v>
      </c>
      <c r="B206" t="s">
        <v>41</v>
      </c>
      <c r="C206" t="s">
        <v>59</v>
      </c>
      <c r="D206" s="4" t="s">
        <v>100</v>
      </c>
      <c r="E206" s="1" t="s">
        <v>374</v>
      </c>
      <c r="F206" s="19" t="s">
        <v>528</v>
      </c>
      <c r="G206" s="19" t="s">
        <v>529</v>
      </c>
      <c r="H206" s="19" t="s">
        <v>530</v>
      </c>
      <c r="I206" s="19" t="s">
        <v>558</v>
      </c>
      <c r="J206" s="19" t="s">
        <v>559</v>
      </c>
      <c r="K206" s="19" t="s">
        <v>560</v>
      </c>
      <c r="L206" t="s">
        <v>126</v>
      </c>
      <c r="M206" t="s">
        <v>124</v>
      </c>
      <c r="N206" s="4" t="s">
        <v>100</v>
      </c>
      <c r="O206" t="s">
        <v>130</v>
      </c>
      <c r="P206">
        <v>2</v>
      </c>
      <c r="Q206">
        <v>289</v>
      </c>
      <c r="R206">
        <v>27344</v>
      </c>
      <c r="S206" s="11">
        <f t="shared" si="24"/>
        <v>6491380.7122144261</v>
      </c>
      <c r="T206" s="13">
        <f t="shared" si="25"/>
        <v>237.39689556079674</v>
      </c>
      <c r="U206" s="12">
        <f t="shared" si="26"/>
        <v>8.1142258902680321E-3</v>
      </c>
      <c r="V206" s="9">
        <v>15.741684507336434</v>
      </c>
      <c r="W206" s="9">
        <f t="shared" si="27"/>
        <v>83.799225484889192</v>
      </c>
      <c r="X206" s="9">
        <f t="shared" si="28"/>
        <v>0.67039380387911351</v>
      </c>
      <c r="Y206" s="18">
        <f t="shared" si="29"/>
        <v>6.8159497478251466E-2</v>
      </c>
      <c r="Z206" s="13">
        <v>4</v>
      </c>
      <c r="AA206" s="10">
        <f t="shared" si="30"/>
        <v>3.2534667037247065</v>
      </c>
      <c r="AB206" s="13">
        <v>13486575</v>
      </c>
      <c r="AC206" s="12">
        <f t="shared" si="31"/>
        <v>6.1990089419847044E-3</v>
      </c>
      <c r="AD206" t="s">
        <v>801</v>
      </c>
    </row>
    <row r="207" spans="1:30" x14ac:dyDescent="0.25">
      <c r="A207">
        <v>3</v>
      </c>
      <c r="B207" t="s">
        <v>42</v>
      </c>
      <c r="C207" t="s">
        <v>59</v>
      </c>
      <c r="D207" s="4" t="s">
        <v>101</v>
      </c>
      <c r="E207" s="1" t="s">
        <v>375</v>
      </c>
      <c r="F207" s="19" t="s">
        <v>531</v>
      </c>
      <c r="G207" s="19" t="s">
        <v>532</v>
      </c>
      <c r="H207" s="19" t="s">
        <v>533</v>
      </c>
      <c r="I207" s="19" t="s">
        <v>558</v>
      </c>
      <c r="J207" s="19" t="s">
        <v>559</v>
      </c>
      <c r="K207" s="19" t="s">
        <v>560</v>
      </c>
      <c r="L207" t="s">
        <v>126</v>
      </c>
      <c r="M207" t="s">
        <v>124</v>
      </c>
      <c r="N207" s="4" t="s">
        <v>101</v>
      </c>
      <c r="O207" t="s">
        <v>130</v>
      </c>
      <c r="P207">
        <v>3</v>
      </c>
      <c r="Q207">
        <v>289</v>
      </c>
      <c r="R207">
        <v>27344</v>
      </c>
      <c r="S207" s="11">
        <f t="shared" si="24"/>
        <v>6491380.7122144261</v>
      </c>
      <c r="T207" s="13">
        <f t="shared" si="25"/>
        <v>237.39689556079674</v>
      </c>
      <c r="U207" s="12">
        <f t="shared" si="26"/>
        <v>8.1142258902680321E-3</v>
      </c>
      <c r="V207" s="9">
        <v>21.205890031852125</v>
      </c>
      <c r="W207" s="9">
        <f t="shared" si="27"/>
        <v>112.8873571032852</v>
      </c>
      <c r="X207" s="9">
        <f t="shared" si="28"/>
        <v>0.90309885682628155</v>
      </c>
      <c r="Y207" s="18">
        <f t="shared" si="29"/>
        <v>6.8159497478251466E-2</v>
      </c>
      <c r="Z207" s="13">
        <v>4</v>
      </c>
      <c r="AA207" s="10">
        <f t="shared" si="30"/>
        <v>2.415133075208399</v>
      </c>
      <c r="AB207" s="13">
        <v>13026266</v>
      </c>
      <c r="AC207" s="12">
        <f t="shared" si="31"/>
        <v>5.9874311613342399E-3</v>
      </c>
      <c r="AD207" t="s">
        <v>802</v>
      </c>
    </row>
    <row r="208" spans="1:30" x14ac:dyDescent="0.25">
      <c r="A208">
        <v>3</v>
      </c>
      <c r="B208" t="s">
        <v>32</v>
      </c>
      <c r="C208" t="s">
        <v>59</v>
      </c>
      <c r="D208" s="4" t="s">
        <v>115</v>
      </c>
      <c r="E208" s="1" t="s">
        <v>365</v>
      </c>
      <c r="F208" s="19" t="s">
        <v>525</v>
      </c>
      <c r="G208" s="19" t="s">
        <v>526</v>
      </c>
      <c r="H208" s="19" t="s">
        <v>527</v>
      </c>
      <c r="I208" s="19" t="s">
        <v>555</v>
      </c>
      <c r="J208" s="19" t="s">
        <v>556</v>
      </c>
      <c r="K208" s="19" t="s">
        <v>557</v>
      </c>
      <c r="L208" t="s">
        <v>116</v>
      </c>
      <c r="M208" t="s">
        <v>117</v>
      </c>
      <c r="N208" s="4" t="s">
        <v>115</v>
      </c>
      <c r="O208" t="s">
        <v>130</v>
      </c>
      <c r="P208">
        <v>2</v>
      </c>
      <c r="Q208">
        <v>322</v>
      </c>
      <c r="R208">
        <v>334</v>
      </c>
      <c r="S208" s="11">
        <f t="shared" si="24"/>
        <v>79290.563117306112</v>
      </c>
      <c r="T208" s="13">
        <f t="shared" si="25"/>
        <v>237.39689556079674</v>
      </c>
      <c r="U208" s="12">
        <f t="shared" si="26"/>
        <v>9.9113203896632635E-5</v>
      </c>
      <c r="V208" s="9">
        <v>19.541486084277587</v>
      </c>
      <c r="W208" s="9">
        <f t="shared" si="27"/>
        <v>93.365915357274659</v>
      </c>
      <c r="X208" s="9">
        <f t="shared" si="28"/>
        <v>0.7469273228581973</v>
      </c>
      <c r="Y208" s="18">
        <f t="shared" si="29"/>
        <v>8.3255091273171415E-4</v>
      </c>
      <c r="Z208" s="13">
        <v>200</v>
      </c>
      <c r="AA208" s="10">
        <f t="shared" si="30"/>
        <v>1.7834150922119041</v>
      </c>
      <c r="AB208" s="13">
        <v>293479</v>
      </c>
      <c r="AC208" s="12">
        <f t="shared" si="31"/>
        <v>1.3489554948418919E-4</v>
      </c>
      <c r="AD208" t="s">
        <v>800</v>
      </c>
    </row>
    <row r="209" spans="1:30" x14ac:dyDescent="0.25">
      <c r="A209">
        <v>3</v>
      </c>
      <c r="B209" t="s">
        <v>43</v>
      </c>
      <c r="C209" t="s">
        <v>59</v>
      </c>
      <c r="D209" s="4" t="s">
        <v>102</v>
      </c>
      <c r="E209" s="1" t="s">
        <v>376</v>
      </c>
      <c r="F209" s="19" t="s">
        <v>534</v>
      </c>
      <c r="G209" s="19" t="s">
        <v>535</v>
      </c>
      <c r="H209" s="19" t="s">
        <v>536</v>
      </c>
      <c r="I209" s="19" t="s">
        <v>558</v>
      </c>
      <c r="J209" s="19" t="s">
        <v>559</v>
      </c>
      <c r="K209" s="19" t="s">
        <v>560</v>
      </c>
      <c r="L209" t="s">
        <v>127</v>
      </c>
      <c r="M209" t="s">
        <v>117</v>
      </c>
      <c r="N209" s="4" t="s">
        <v>102</v>
      </c>
      <c r="O209" t="s">
        <v>130</v>
      </c>
      <c r="P209">
        <v>1</v>
      </c>
      <c r="Q209">
        <v>394</v>
      </c>
      <c r="R209">
        <v>295</v>
      </c>
      <c r="S209" s="11">
        <f t="shared" si="24"/>
        <v>70032.084190435038</v>
      </c>
      <c r="T209" s="13">
        <f t="shared" si="25"/>
        <v>237.39689556079674</v>
      </c>
      <c r="U209" s="12">
        <f t="shared" si="26"/>
        <v>8.7540105238043803E-5</v>
      </c>
      <c r="V209" s="9">
        <v>24.611195237846591</v>
      </c>
      <c r="W209" s="9">
        <f t="shared" si="27"/>
        <v>96.099942357854701</v>
      </c>
      <c r="X209" s="9">
        <f t="shared" si="28"/>
        <v>0.76879953886283758</v>
      </c>
      <c r="Y209" s="18">
        <f t="shared" si="29"/>
        <v>7.3533688399956795E-4</v>
      </c>
      <c r="Z209" s="13">
        <v>200</v>
      </c>
      <c r="AA209" s="10">
        <f t="shared" si="30"/>
        <v>1.530358636972617</v>
      </c>
      <c r="AB209" s="13">
        <v>181880</v>
      </c>
      <c r="AC209" s="12">
        <f t="shared" si="31"/>
        <v>8.3599857366913248E-5</v>
      </c>
      <c r="AD209" t="s">
        <v>803</v>
      </c>
    </row>
    <row r="210" spans="1:30" x14ac:dyDescent="0.25">
      <c r="A210">
        <v>3</v>
      </c>
      <c r="B210" t="s">
        <v>44</v>
      </c>
      <c r="C210" t="s">
        <v>59</v>
      </c>
      <c r="D210" s="4" t="s">
        <v>103</v>
      </c>
      <c r="E210" s="1" t="s">
        <v>377</v>
      </c>
      <c r="F210" s="19" t="s">
        <v>537</v>
      </c>
      <c r="G210" s="19" t="s">
        <v>538</v>
      </c>
      <c r="H210" s="19" t="s">
        <v>539</v>
      </c>
      <c r="I210" s="19" t="s">
        <v>558</v>
      </c>
      <c r="J210" s="19" t="s">
        <v>559</v>
      </c>
      <c r="K210" s="19" t="s">
        <v>560</v>
      </c>
      <c r="L210" t="s">
        <v>127</v>
      </c>
      <c r="M210" t="s">
        <v>117</v>
      </c>
      <c r="N210" s="4" t="s">
        <v>103</v>
      </c>
      <c r="O210" t="s">
        <v>130</v>
      </c>
      <c r="P210">
        <v>2</v>
      </c>
      <c r="Q210">
        <v>394</v>
      </c>
      <c r="R210">
        <v>295</v>
      </c>
      <c r="S210" s="11">
        <f t="shared" si="24"/>
        <v>70032.084190435038</v>
      </c>
      <c r="T210" s="13">
        <f t="shared" si="25"/>
        <v>237.39689556079674</v>
      </c>
      <c r="U210" s="12">
        <f t="shared" si="26"/>
        <v>8.7540105238043803E-5</v>
      </c>
      <c r="V210" s="9">
        <v>26.082136703044231</v>
      </c>
      <c r="W210" s="9">
        <f t="shared" si="27"/>
        <v>101.84356385413601</v>
      </c>
      <c r="X210" s="9">
        <f t="shared" si="28"/>
        <v>0.81474851083308808</v>
      </c>
      <c r="Y210" s="18">
        <f t="shared" si="29"/>
        <v>7.3533688399956795E-4</v>
      </c>
      <c r="Z210" s="13">
        <v>200</v>
      </c>
      <c r="AA210" s="10">
        <f t="shared" si="30"/>
        <v>1.4440517518667035</v>
      </c>
      <c r="AB210" s="13">
        <v>259898</v>
      </c>
      <c r="AC210" s="12">
        <f t="shared" si="31"/>
        <v>1.1946028001949647E-4</v>
      </c>
      <c r="AD210" t="s">
        <v>804</v>
      </c>
    </row>
    <row r="211" spans="1:30" x14ac:dyDescent="0.25">
      <c r="A211">
        <v>3</v>
      </c>
      <c r="B211" t="s">
        <v>45</v>
      </c>
      <c r="C211" t="s">
        <v>59</v>
      </c>
      <c r="D211" s="4" t="s">
        <v>104</v>
      </c>
      <c r="E211" s="1" t="s">
        <v>378</v>
      </c>
      <c r="F211" s="19" t="s">
        <v>540</v>
      </c>
      <c r="G211" s="19" t="s">
        <v>541</v>
      </c>
      <c r="H211" s="19" t="s">
        <v>542</v>
      </c>
      <c r="I211" s="19" t="s">
        <v>558</v>
      </c>
      <c r="J211" s="19" t="s">
        <v>559</v>
      </c>
      <c r="K211" s="19" t="s">
        <v>560</v>
      </c>
      <c r="L211" t="s">
        <v>127</v>
      </c>
      <c r="M211" t="s">
        <v>117</v>
      </c>
      <c r="N211" s="4" t="s">
        <v>104</v>
      </c>
      <c r="O211" t="s">
        <v>130</v>
      </c>
      <c r="P211">
        <v>3</v>
      </c>
      <c r="Q211">
        <v>394</v>
      </c>
      <c r="R211">
        <v>295</v>
      </c>
      <c r="S211" s="11">
        <f t="shared" si="24"/>
        <v>70032.084190435038</v>
      </c>
      <c r="T211" s="13">
        <f t="shared" si="25"/>
        <v>237.39689556079674</v>
      </c>
      <c r="U211" s="12">
        <f t="shared" si="26"/>
        <v>8.7540105238043803E-5</v>
      </c>
      <c r="V211" s="9">
        <v>27.494465040990029</v>
      </c>
      <c r="W211" s="9">
        <f t="shared" si="27"/>
        <v>107.35831722370179</v>
      </c>
      <c r="X211" s="9">
        <f t="shared" si="28"/>
        <v>0.8588665377896143</v>
      </c>
      <c r="Y211" s="18">
        <f t="shared" si="29"/>
        <v>7.3533688399956795E-4</v>
      </c>
      <c r="Z211" s="13">
        <v>200</v>
      </c>
      <c r="AA211" s="10">
        <f t="shared" si="30"/>
        <v>1.3698740871046842</v>
      </c>
      <c r="AB211" s="13">
        <v>190819</v>
      </c>
      <c r="AC211" s="12">
        <f t="shared" si="31"/>
        <v>8.7708605580036388E-5</v>
      </c>
      <c r="AD211" t="s">
        <v>805</v>
      </c>
    </row>
    <row r="212" spans="1:30" x14ac:dyDescent="0.25">
      <c r="A212">
        <v>3</v>
      </c>
      <c r="B212" t="s">
        <v>46</v>
      </c>
      <c r="C212" t="s">
        <v>59</v>
      </c>
      <c r="D212" s="4" t="s">
        <v>105</v>
      </c>
      <c r="E212" s="1" t="s">
        <v>379</v>
      </c>
      <c r="F212" s="19" t="s">
        <v>543</v>
      </c>
      <c r="G212" s="19" t="s">
        <v>544</v>
      </c>
      <c r="H212" s="19" t="s">
        <v>545</v>
      </c>
      <c r="I212" s="19" t="s">
        <v>558</v>
      </c>
      <c r="J212" s="19" t="s">
        <v>559</v>
      </c>
      <c r="K212" s="19" t="s">
        <v>560</v>
      </c>
      <c r="L212" t="s">
        <v>127</v>
      </c>
      <c r="M212" t="s">
        <v>124</v>
      </c>
      <c r="N212" s="4" t="s">
        <v>105</v>
      </c>
      <c r="O212" t="s">
        <v>130</v>
      </c>
      <c r="P212">
        <v>1</v>
      </c>
      <c r="Q212">
        <v>394</v>
      </c>
      <c r="R212">
        <v>28226</v>
      </c>
      <c r="S212" s="11">
        <f t="shared" si="24"/>
        <v>6700764.7740990492</v>
      </c>
      <c r="T212" s="13">
        <f t="shared" si="25"/>
        <v>237.39689556079676</v>
      </c>
      <c r="U212" s="12">
        <f t="shared" si="26"/>
        <v>8.3759559676238118E-3</v>
      </c>
      <c r="V212" s="9">
        <v>30.253589890867321</v>
      </c>
      <c r="W212" s="9">
        <f t="shared" si="27"/>
        <v>118.13194022205123</v>
      </c>
      <c r="X212" s="9">
        <f t="shared" si="28"/>
        <v>0.94505552177640983</v>
      </c>
      <c r="Y212" s="18">
        <f t="shared" si="29"/>
        <v>7.0358030128040011E-2</v>
      </c>
      <c r="Z212" s="13">
        <v>4</v>
      </c>
      <c r="AA212" s="10">
        <f t="shared" si="30"/>
        <v>2.3823541709647311</v>
      </c>
      <c r="AB212" s="13">
        <v>23255802</v>
      </c>
      <c r="AC212" s="12">
        <f t="shared" si="31"/>
        <v>1.068936513169769E-2</v>
      </c>
      <c r="AD212" t="s">
        <v>807</v>
      </c>
    </row>
    <row r="213" spans="1:30" x14ac:dyDescent="0.25">
      <c r="A213">
        <v>3</v>
      </c>
      <c r="B213" t="s">
        <v>47</v>
      </c>
      <c r="C213" t="s">
        <v>59</v>
      </c>
      <c r="D213" s="4" t="s">
        <v>106</v>
      </c>
      <c r="E213" s="1" t="s">
        <v>380</v>
      </c>
      <c r="F213" s="19" t="s">
        <v>522</v>
      </c>
      <c r="G213" s="19" t="s">
        <v>523</v>
      </c>
      <c r="H213" s="19" t="s">
        <v>524</v>
      </c>
      <c r="I213" s="19" t="s">
        <v>561</v>
      </c>
      <c r="J213" s="19" t="s">
        <v>562</v>
      </c>
      <c r="K213" s="19" t="s">
        <v>563</v>
      </c>
      <c r="L213" t="s">
        <v>127</v>
      </c>
      <c r="M213" t="s">
        <v>124</v>
      </c>
      <c r="N213" s="4" t="s">
        <v>106</v>
      </c>
      <c r="O213" t="s">
        <v>130</v>
      </c>
      <c r="P213">
        <v>2</v>
      </c>
      <c r="Q213">
        <v>394</v>
      </c>
      <c r="R213">
        <v>28226</v>
      </c>
      <c r="S213" s="11">
        <f t="shared" si="24"/>
        <v>6700764.7740990492</v>
      </c>
      <c r="T213" s="13">
        <f t="shared" si="25"/>
        <v>237.39689556079676</v>
      </c>
      <c r="U213" s="12">
        <f t="shared" si="26"/>
        <v>8.3759559676238118E-3</v>
      </c>
      <c r="V213" s="9">
        <v>18.71463631141977</v>
      </c>
      <c r="W213" s="9">
        <f t="shared" si="27"/>
        <v>73.07550297313459</v>
      </c>
      <c r="X213" s="9">
        <f t="shared" si="28"/>
        <v>0.5846040237850767</v>
      </c>
      <c r="Y213" s="18">
        <f t="shared" si="29"/>
        <v>7.0358030128040011E-2</v>
      </c>
      <c r="Z213" s="13">
        <v>4</v>
      </c>
      <c r="AA213" s="10">
        <f t="shared" si="30"/>
        <v>3.8512512273179356</v>
      </c>
      <c r="AB213" s="13">
        <v>22894076</v>
      </c>
      <c r="AC213" s="12">
        <f t="shared" si="31"/>
        <v>1.0523100330697557E-2</v>
      </c>
      <c r="AD213" t="s">
        <v>808</v>
      </c>
    </row>
    <row r="214" spans="1:30" x14ac:dyDescent="0.25">
      <c r="A214">
        <v>3</v>
      </c>
      <c r="B214" t="s">
        <v>48</v>
      </c>
      <c r="C214" t="s">
        <v>59</v>
      </c>
      <c r="D214" s="4" t="s">
        <v>107</v>
      </c>
      <c r="E214" s="1" t="s">
        <v>381</v>
      </c>
      <c r="F214" s="19" t="s">
        <v>525</v>
      </c>
      <c r="G214" s="19" t="s">
        <v>526</v>
      </c>
      <c r="H214" s="19" t="s">
        <v>527</v>
      </c>
      <c r="I214" s="19" t="s">
        <v>561</v>
      </c>
      <c r="J214" s="19" t="s">
        <v>562</v>
      </c>
      <c r="K214" s="19" t="s">
        <v>563</v>
      </c>
      <c r="L214" t="s">
        <v>127</v>
      </c>
      <c r="M214" t="s">
        <v>124</v>
      </c>
      <c r="N214" s="4" t="s">
        <v>107</v>
      </c>
      <c r="O214" t="s">
        <v>130</v>
      </c>
      <c r="P214">
        <v>3</v>
      </c>
      <c r="Q214">
        <v>394</v>
      </c>
      <c r="R214">
        <v>28226</v>
      </c>
      <c r="S214" s="11">
        <f t="shared" si="24"/>
        <v>6700764.7740990492</v>
      </c>
      <c r="T214" s="13">
        <f t="shared" si="25"/>
        <v>237.39689556079676</v>
      </c>
      <c r="U214" s="12">
        <f t="shared" si="26"/>
        <v>8.3759559676238118E-3</v>
      </c>
      <c r="V214" s="9">
        <v>14.694872330426611</v>
      </c>
      <c r="W214" s="9">
        <f t="shared" si="27"/>
        <v>57.379431200416285</v>
      </c>
      <c r="X214" s="9">
        <f t="shared" si="28"/>
        <v>0.45903544960333026</v>
      </c>
      <c r="Y214" s="18">
        <f t="shared" si="29"/>
        <v>7.0358030128040011E-2</v>
      </c>
      <c r="Z214" s="13">
        <v>4</v>
      </c>
      <c r="AA214" s="10">
        <f t="shared" si="30"/>
        <v>4.9047561926706287</v>
      </c>
      <c r="AB214" s="13">
        <v>16373976</v>
      </c>
      <c r="AC214" s="12">
        <f t="shared" si="31"/>
        <v>7.5261824176889192E-3</v>
      </c>
      <c r="AD214" t="s">
        <v>809</v>
      </c>
    </row>
    <row r="215" spans="1:30" x14ac:dyDescent="0.25">
      <c r="A215">
        <v>3</v>
      </c>
      <c r="B215" t="s">
        <v>33</v>
      </c>
      <c r="C215" t="s">
        <v>59</v>
      </c>
      <c r="D215" s="4" t="s">
        <v>92</v>
      </c>
      <c r="E215" s="1" t="s">
        <v>366</v>
      </c>
      <c r="F215" s="19" t="s">
        <v>528</v>
      </c>
      <c r="G215" s="19" t="s">
        <v>529</v>
      </c>
      <c r="H215" s="19" t="s">
        <v>530</v>
      </c>
      <c r="I215" s="19" t="s">
        <v>555</v>
      </c>
      <c r="J215" s="19" t="s">
        <v>556</v>
      </c>
      <c r="K215" s="19" t="s">
        <v>557</v>
      </c>
      <c r="L215" t="s">
        <v>116</v>
      </c>
      <c r="M215" t="s">
        <v>117</v>
      </c>
      <c r="N215" s="4" t="s">
        <v>92</v>
      </c>
      <c r="O215" t="s">
        <v>130</v>
      </c>
      <c r="P215">
        <v>3</v>
      </c>
      <c r="Q215">
        <v>322</v>
      </c>
      <c r="R215">
        <v>334</v>
      </c>
      <c r="S215" s="11">
        <f t="shared" si="24"/>
        <v>79290.563117306112</v>
      </c>
      <c r="T215" s="13">
        <f t="shared" si="25"/>
        <v>237.39689556079674</v>
      </c>
      <c r="U215" s="12">
        <f t="shared" si="26"/>
        <v>9.9113203896632635E-5</v>
      </c>
      <c r="V215" s="9">
        <v>18.065322959636575</v>
      </c>
      <c r="W215" s="9">
        <f t="shared" si="27"/>
        <v>86.313057618903841</v>
      </c>
      <c r="X215" s="9">
        <f t="shared" si="28"/>
        <v>0.69050446095123075</v>
      </c>
      <c r="Y215" s="18">
        <f t="shared" si="29"/>
        <v>8.3255091273171415E-4</v>
      </c>
      <c r="Z215" s="13">
        <v>200</v>
      </c>
      <c r="AA215" s="10">
        <f t="shared" si="30"/>
        <v>1.929142439624044</v>
      </c>
      <c r="AB215" s="13">
        <v>234581</v>
      </c>
      <c r="AC215" s="12">
        <f t="shared" si="31"/>
        <v>1.0782349978550625E-4</v>
      </c>
      <c r="AD215" t="s">
        <v>806</v>
      </c>
    </row>
    <row r="216" spans="1:30" x14ac:dyDescent="0.25">
      <c r="A216">
        <v>3</v>
      </c>
      <c r="B216" t="s">
        <v>49</v>
      </c>
      <c r="C216" t="s">
        <v>59</v>
      </c>
      <c r="D216" s="4" t="s">
        <v>108</v>
      </c>
      <c r="E216" s="1" t="s">
        <v>382</v>
      </c>
      <c r="F216" s="19" t="s">
        <v>528</v>
      </c>
      <c r="G216" s="19" t="s">
        <v>529</v>
      </c>
      <c r="H216" s="19" t="s">
        <v>530</v>
      </c>
      <c r="I216" s="19" t="s">
        <v>561</v>
      </c>
      <c r="J216" s="19" t="s">
        <v>562</v>
      </c>
      <c r="K216" s="19" t="s">
        <v>563</v>
      </c>
      <c r="L216" t="s">
        <v>128</v>
      </c>
      <c r="M216" t="s">
        <v>117</v>
      </c>
      <c r="N216" s="4" t="s">
        <v>108</v>
      </c>
      <c r="O216" t="s">
        <v>130</v>
      </c>
      <c r="P216">
        <v>1</v>
      </c>
      <c r="Q216">
        <v>286</v>
      </c>
      <c r="R216">
        <v>315</v>
      </c>
      <c r="S216" s="11">
        <f t="shared" si="24"/>
        <v>74780.022101650975</v>
      </c>
      <c r="T216" s="13">
        <f t="shared" si="25"/>
        <v>237.39689556079674</v>
      </c>
      <c r="U216" s="12">
        <f t="shared" si="26"/>
        <v>9.3475027627063718E-5</v>
      </c>
      <c r="V216" s="9">
        <v>16.734583050493448</v>
      </c>
      <c r="W216" s="9">
        <f t="shared" si="27"/>
        <v>90.019274074736146</v>
      </c>
      <c r="X216" s="9">
        <f t="shared" si="28"/>
        <v>0.72015419259788915</v>
      </c>
      <c r="Y216" s="18">
        <f t="shared" si="29"/>
        <v>7.8519023206733514E-4</v>
      </c>
      <c r="Z216" s="13">
        <v>200</v>
      </c>
      <c r="AA216" s="10">
        <f t="shared" si="30"/>
        <v>1.7444935879297394</v>
      </c>
      <c r="AB216" s="13">
        <v>212146</v>
      </c>
      <c r="AC216" s="12">
        <f t="shared" si="31"/>
        <v>9.7511410495717925E-5</v>
      </c>
      <c r="AD216" t="s">
        <v>810</v>
      </c>
    </row>
    <row r="217" spans="1:30" x14ac:dyDescent="0.25">
      <c r="A217">
        <v>3</v>
      </c>
      <c r="B217" t="s">
        <v>50</v>
      </c>
      <c r="C217" t="s">
        <v>59</v>
      </c>
      <c r="D217" s="4" t="s">
        <v>109</v>
      </c>
      <c r="E217" s="1" t="s">
        <v>383</v>
      </c>
      <c r="F217" s="19" t="s">
        <v>531</v>
      </c>
      <c r="G217" s="19" t="s">
        <v>532</v>
      </c>
      <c r="H217" s="19" t="s">
        <v>533</v>
      </c>
      <c r="I217" s="19" t="s">
        <v>561</v>
      </c>
      <c r="J217" s="19" t="s">
        <v>562</v>
      </c>
      <c r="K217" s="19" t="s">
        <v>563</v>
      </c>
      <c r="L217" t="s">
        <v>128</v>
      </c>
      <c r="M217" t="s">
        <v>117</v>
      </c>
      <c r="N217" s="4" t="s">
        <v>109</v>
      </c>
      <c r="O217" t="s">
        <v>130</v>
      </c>
      <c r="P217">
        <v>2</v>
      </c>
      <c r="Q217">
        <v>286</v>
      </c>
      <c r="R217">
        <v>315</v>
      </c>
      <c r="S217" s="11">
        <f t="shared" si="24"/>
        <v>74780.022101650975</v>
      </c>
      <c r="T217" s="13">
        <f t="shared" si="25"/>
        <v>237.39689556079674</v>
      </c>
      <c r="U217" s="12">
        <f t="shared" si="26"/>
        <v>9.3475027627063718E-5</v>
      </c>
      <c r="V217" s="9">
        <v>24.926975092684458</v>
      </c>
      <c r="W217" s="9">
        <f t="shared" si="27"/>
        <v>134.08808549050272</v>
      </c>
      <c r="X217" s="9">
        <f t="shared" si="28"/>
        <v>1.0727046839240217</v>
      </c>
      <c r="Y217" s="18">
        <f t="shared" si="29"/>
        <v>7.8519023206733514E-4</v>
      </c>
      <c r="Z217" s="13">
        <v>200</v>
      </c>
      <c r="AA217" s="10">
        <f t="shared" si="30"/>
        <v>1.1711558550411985</v>
      </c>
      <c r="AB217" s="13">
        <v>188379</v>
      </c>
      <c r="AC217" s="12">
        <f t="shared" si="31"/>
        <v>8.6587076813952879E-5</v>
      </c>
      <c r="AD217" t="s">
        <v>811</v>
      </c>
    </row>
    <row r="218" spans="1:30" x14ac:dyDescent="0.25">
      <c r="A218">
        <v>3</v>
      </c>
      <c r="B218" t="s">
        <v>51</v>
      </c>
      <c r="C218" t="s">
        <v>59</v>
      </c>
      <c r="D218" s="4" t="s">
        <v>110</v>
      </c>
      <c r="E218" s="1" t="s">
        <v>384</v>
      </c>
      <c r="F218" s="19" t="s">
        <v>534</v>
      </c>
      <c r="G218" s="19" t="s">
        <v>535</v>
      </c>
      <c r="H218" s="19" t="s">
        <v>536</v>
      </c>
      <c r="I218" s="19" t="s">
        <v>561</v>
      </c>
      <c r="J218" s="19" t="s">
        <v>562</v>
      </c>
      <c r="K218" s="19" t="s">
        <v>563</v>
      </c>
      <c r="L218" t="s">
        <v>128</v>
      </c>
      <c r="M218" t="s">
        <v>117</v>
      </c>
      <c r="N218" s="4" t="s">
        <v>110</v>
      </c>
      <c r="O218" t="s">
        <v>130</v>
      </c>
      <c r="P218">
        <v>3</v>
      </c>
      <c r="Q218">
        <v>286</v>
      </c>
      <c r="R218">
        <v>315</v>
      </c>
      <c r="S218" s="11">
        <f t="shared" si="24"/>
        <v>74780.022101650975</v>
      </c>
      <c r="T218" s="13">
        <f t="shared" si="25"/>
        <v>237.39689556079674</v>
      </c>
      <c r="U218" s="12">
        <f t="shared" si="26"/>
        <v>9.3475027627063718E-5</v>
      </c>
      <c r="V218" s="9">
        <v>21.867474283327244</v>
      </c>
      <c r="W218" s="9">
        <f t="shared" si="27"/>
        <v>117.63030814054461</v>
      </c>
      <c r="X218" s="9">
        <f t="shared" si="28"/>
        <v>0.94104246512435696</v>
      </c>
      <c r="Y218" s="18">
        <f t="shared" si="29"/>
        <v>7.8519023206733514E-4</v>
      </c>
      <c r="Z218" s="13">
        <v>200</v>
      </c>
      <c r="AA218" s="10">
        <f t="shared" si="30"/>
        <v>1.3350134748081939</v>
      </c>
      <c r="AB218" s="13">
        <v>157460</v>
      </c>
      <c r="AC218" s="12">
        <f t="shared" si="31"/>
        <v>7.2375376847339776E-5</v>
      </c>
      <c r="AD218" t="s">
        <v>812</v>
      </c>
    </row>
    <row r="219" spans="1:30" x14ac:dyDescent="0.25">
      <c r="A219">
        <v>3</v>
      </c>
      <c r="B219" t="s">
        <v>52</v>
      </c>
      <c r="C219" t="s">
        <v>59</v>
      </c>
      <c r="D219" s="4" t="s">
        <v>111</v>
      </c>
      <c r="E219" s="1" t="s">
        <v>385</v>
      </c>
      <c r="F219" s="19" t="s">
        <v>537</v>
      </c>
      <c r="G219" s="19" t="s">
        <v>538</v>
      </c>
      <c r="H219" s="19" t="s">
        <v>539</v>
      </c>
      <c r="I219" s="19" t="s">
        <v>561</v>
      </c>
      <c r="J219" s="19" t="s">
        <v>562</v>
      </c>
      <c r="K219" s="19" t="s">
        <v>563</v>
      </c>
      <c r="L219" t="s">
        <v>128</v>
      </c>
      <c r="M219" t="s">
        <v>124</v>
      </c>
      <c r="N219" s="4" t="s">
        <v>111</v>
      </c>
      <c r="O219" t="s">
        <v>130</v>
      </c>
      <c r="P219">
        <v>1</v>
      </c>
      <c r="Q219">
        <v>286</v>
      </c>
      <c r="R219">
        <v>27563</v>
      </c>
      <c r="S219" s="11">
        <f t="shared" si="24"/>
        <v>6543370.6323422408</v>
      </c>
      <c r="T219" s="13">
        <f t="shared" si="25"/>
        <v>237.39689556079674</v>
      </c>
      <c r="U219" s="12">
        <f t="shared" si="26"/>
        <v>8.179213290427801E-3</v>
      </c>
      <c r="V219" s="9">
        <v>25.246801733590939</v>
      </c>
      <c r="W219" s="9">
        <f t="shared" si="27"/>
        <v>135.80850851850963</v>
      </c>
      <c r="X219" s="9">
        <f t="shared" si="28"/>
        <v>1.0864680681480769</v>
      </c>
      <c r="Y219" s="18">
        <f t="shared" si="29"/>
        <v>6.8705391639593535E-2</v>
      </c>
      <c r="Z219" s="13">
        <v>4</v>
      </c>
      <c r="AA219" s="10">
        <f t="shared" si="30"/>
        <v>2.0235960880235875</v>
      </c>
      <c r="AB219" s="13">
        <v>11248932</v>
      </c>
      <c r="AC219" s="12">
        <f t="shared" si="31"/>
        <v>5.1704921416874097E-3</v>
      </c>
      <c r="AD219" t="s">
        <v>813</v>
      </c>
    </row>
    <row r="220" spans="1:30" x14ac:dyDescent="0.25">
      <c r="A220">
        <v>3</v>
      </c>
      <c r="B220" t="s">
        <v>53</v>
      </c>
      <c r="C220" t="s">
        <v>59</v>
      </c>
      <c r="D220" s="4" t="s">
        <v>112</v>
      </c>
      <c r="E220" s="1" t="s">
        <v>386</v>
      </c>
      <c r="F220" s="19" t="s">
        <v>540</v>
      </c>
      <c r="G220" s="19" t="s">
        <v>541</v>
      </c>
      <c r="H220" s="19" t="s">
        <v>542</v>
      </c>
      <c r="I220" s="19" t="s">
        <v>561</v>
      </c>
      <c r="J220" s="19" t="s">
        <v>562</v>
      </c>
      <c r="K220" s="19" t="s">
        <v>563</v>
      </c>
      <c r="L220" t="s">
        <v>128</v>
      </c>
      <c r="M220" t="s">
        <v>124</v>
      </c>
      <c r="N220" s="4" t="s">
        <v>112</v>
      </c>
      <c r="O220" t="s">
        <v>130</v>
      </c>
      <c r="P220">
        <v>2</v>
      </c>
      <c r="Q220">
        <v>286</v>
      </c>
      <c r="R220">
        <v>27563</v>
      </c>
      <c r="S220" s="11">
        <f t="shared" si="24"/>
        <v>6543370.6323422408</v>
      </c>
      <c r="T220" s="13">
        <f t="shared" si="25"/>
        <v>237.39689556079674</v>
      </c>
      <c r="U220" s="12">
        <f t="shared" si="26"/>
        <v>8.179213290427801E-3</v>
      </c>
      <c r="V220" s="9">
        <v>23.982246357892539</v>
      </c>
      <c r="W220" s="9">
        <f t="shared" si="27"/>
        <v>129.00616652981464</v>
      </c>
      <c r="X220" s="9">
        <f t="shared" si="28"/>
        <v>1.0320493322385171</v>
      </c>
      <c r="Y220" s="18">
        <f t="shared" si="29"/>
        <v>6.8705391639593535E-2</v>
      </c>
      <c r="Z220" s="13">
        <v>4</v>
      </c>
      <c r="AA220" s="10">
        <f t="shared" si="30"/>
        <v>2.1302979070760939</v>
      </c>
      <c r="AB220" s="13">
        <v>10969206</v>
      </c>
      <c r="AC220" s="12">
        <f t="shared" si="31"/>
        <v>5.0419180615146747E-3</v>
      </c>
      <c r="AD220" t="s">
        <v>814</v>
      </c>
    </row>
    <row r="221" spans="1:30" x14ac:dyDescent="0.25">
      <c r="A221">
        <v>3</v>
      </c>
      <c r="B221" t="s">
        <v>54</v>
      </c>
      <c r="C221" t="s">
        <v>59</v>
      </c>
      <c r="D221" s="4" t="s">
        <v>113</v>
      </c>
      <c r="E221" s="1" t="s">
        <v>387</v>
      </c>
      <c r="F221" s="19" t="s">
        <v>543</v>
      </c>
      <c r="G221" s="19" t="s">
        <v>544</v>
      </c>
      <c r="H221" s="19" t="s">
        <v>545</v>
      </c>
      <c r="I221" s="19" t="s">
        <v>561</v>
      </c>
      <c r="J221" s="19" t="s">
        <v>562</v>
      </c>
      <c r="K221" s="19" t="s">
        <v>563</v>
      </c>
      <c r="L221" t="s">
        <v>128</v>
      </c>
      <c r="M221" t="s">
        <v>124</v>
      </c>
      <c r="N221" s="4" t="s">
        <v>113</v>
      </c>
      <c r="O221" t="s">
        <v>130</v>
      </c>
      <c r="P221">
        <v>3</v>
      </c>
      <c r="Q221">
        <v>286</v>
      </c>
      <c r="R221">
        <v>27563</v>
      </c>
      <c r="S221" s="11">
        <f t="shared" si="24"/>
        <v>6543370.6323422408</v>
      </c>
      <c r="T221" s="13">
        <f t="shared" si="25"/>
        <v>237.39689556079674</v>
      </c>
      <c r="U221" s="12">
        <f t="shared" si="26"/>
        <v>8.179213290427801E-3</v>
      </c>
      <c r="V221" s="9">
        <v>18.674821158164065</v>
      </c>
      <c r="W221" s="9">
        <f t="shared" si="27"/>
        <v>100.45627304015098</v>
      </c>
      <c r="X221" s="9">
        <f t="shared" si="28"/>
        <v>0.80365018432120783</v>
      </c>
      <c r="Y221" s="18">
        <f t="shared" si="29"/>
        <v>6.8705391639593535E-2</v>
      </c>
      <c r="Z221" s="13">
        <v>4</v>
      </c>
      <c r="AA221" s="10">
        <f t="shared" si="30"/>
        <v>2.7357332523030373</v>
      </c>
      <c r="AB221" s="13">
        <v>1933116</v>
      </c>
      <c r="AC221" s="12">
        <f t="shared" si="31"/>
        <v>8.8854311564601858E-4</v>
      </c>
      <c r="AD221" t="s">
        <v>815</v>
      </c>
    </row>
    <row r="222" spans="1:30" x14ac:dyDescent="0.25">
      <c r="A222">
        <v>3</v>
      </c>
      <c r="B222" t="s">
        <v>34</v>
      </c>
      <c r="C222" t="s">
        <v>59</v>
      </c>
      <c r="D222" s="4" t="s">
        <v>93</v>
      </c>
      <c r="E222" s="1" t="s">
        <v>367</v>
      </c>
      <c r="F222" s="19" t="s">
        <v>531</v>
      </c>
      <c r="G222" s="19" t="s">
        <v>532</v>
      </c>
      <c r="H222" s="19" t="s">
        <v>533</v>
      </c>
      <c r="I222" s="19" t="s">
        <v>555</v>
      </c>
      <c r="J222" s="19" t="s">
        <v>556</v>
      </c>
      <c r="K222" s="19" t="s">
        <v>557</v>
      </c>
      <c r="L222" t="s">
        <v>116</v>
      </c>
      <c r="M222" t="s">
        <v>124</v>
      </c>
      <c r="N222" s="4" t="s">
        <v>93</v>
      </c>
      <c r="O222" t="s">
        <v>130</v>
      </c>
      <c r="P222">
        <v>1</v>
      </c>
      <c r="Q222">
        <v>322</v>
      </c>
      <c r="R222">
        <v>35595</v>
      </c>
      <c r="S222" s="11">
        <f t="shared" si="24"/>
        <v>8450142.4974865597</v>
      </c>
      <c r="T222" s="13">
        <f t="shared" si="25"/>
        <v>237.39689556079674</v>
      </c>
      <c r="U222" s="12">
        <f t="shared" si="26"/>
        <v>1.05626781218582E-2</v>
      </c>
      <c r="V222" s="9">
        <v>24.114093258837659</v>
      </c>
      <c r="W222" s="9">
        <f t="shared" si="27"/>
        <v>115.21305904843602</v>
      </c>
      <c r="X222" s="9">
        <f t="shared" si="28"/>
        <v>0.92170447238748821</v>
      </c>
      <c r="Y222" s="18">
        <f t="shared" si="29"/>
        <v>8.8726496223608869E-2</v>
      </c>
      <c r="Z222" s="13">
        <v>4</v>
      </c>
      <c r="AA222" s="10">
        <f t="shared" si="30"/>
        <v>3.0804319217427567</v>
      </c>
      <c r="AB222" s="13">
        <v>23037430</v>
      </c>
      <c r="AC222" s="12">
        <f t="shared" si="31"/>
        <v>1.0588991984276711E-2</v>
      </c>
      <c r="AD222" t="s">
        <v>816</v>
      </c>
    </row>
    <row r="223" spans="1:30" x14ac:dyDescent="0.25">
      <c r="A223">
        <v>3</v>
      </c>
      <c r="B223" t="s">
        <v>35</v>
      </c>
      <c r="C223" t="s">
        <v>59</v>
      </c>
      <c r="D223" s="4" t="s">
        <v>94</v>
      </c>
      <c r="E223" s="1" t="s">
        <v>368</v>
      </c>
      <c r="F223" s="19" t="s">
        <v>534</v>
      </c>
      <c r="G223" s="19" t="s">
        <v>535</v>
      </c>
      <c r="H223" s="19" t="s">
        <v>536</v>
      </c>
      <c r="I223" s="19" t="s">
        <v>555</v>
      </c>
      <c r="J223" s="19" t="s">
        <v>556</v>
      </c>
      <c r="K223" s="19" t="s">
        <v>557</v>
      </c>
      <c r="L223" t="s">
        <v>116</v>
      </c>
      <c r="M223" t="s">
        <v>124</v>
      </c>
      <c r="N223" s="4" t="s">
        <v>94</v>
      </c>
      <c r="O223" t="s">
        <v>130</v>
      </c>
      <c r="P223">
        <v>2</v>
      </c>
      <c r="Q223">
        <v>322</v>
      </c>
      <c r="R223">
        <v>35595</v>
      </c>
      <c r="S223" s="11">
        <f t="shared" si="24"/>
        <v>8450142.4974865597</v>
      </c>
      <c r="T223" s="13">
        <f t="shared" si="25"/>
        <v>237.39689556079674</v>
      </c>
      <c r="U223" s="12">
        <f t="shared" si="26"/>
        <v>1.05626781218582E-2</v>
      </c>
      <c r="V223" s="9">
        <v>24.91117957286826</v>
      </c>
      <c r="W223" s="9">
        <f t="shared" si="27"/>
        <v>119.02140264151103</v>
      </c>
      <c r="X223" s="9">
        <f t="shared" si="28"/>
        <v>0.9521712211320883</v>
      </c>
      <c r="Y223" s="18">
        <f t="shared" si="29"/>
        <v>8.8726496223608869E-2</v>
      </c>
      <c r="Z223" s="13">
        <v>4</v>
      </c>
      <c r="AA223" s="10">
        <f t="shared" si="30"/>
        <v>2.981866933322924</v>
      </c>
      <c r="AB223" s="13">
        <v>16381783</v>
      </c>
      <c r="AC223" s="12">
        <f t="shared" si="31"/>
        <v>7.5297708500974498E-3</v>
      </c>
      <c r="AD223" t="s">
        <v>817</v>
      </c>
    </row>
    <row r="224" spans="1:30" x14ac:dyDescent="0.25">
      <c r="A224">
        <v>3</v>
      </c>
      <c r="B224" t="s">
        <v>36</v>
      </c>
      <c r="C224" t="s">
        <v>59</v>
      </c>
      <c r="D224" s="4" t="s">
        <v>95</v>
      </c>
      <c r="E224" s="1" t="s">
        <v>369</v>
      </c>
      <c r="F224" s="19" t="s">
        <v>537</v>
      </c>
      <c r="G224" s="19" t="s">
        <v>538</v>
      </c>
      <c r="H224" s="19" t="s">
        <v>539</v>
      </c>
      <c r="I224" s="19" t="s">
        <v>555</v>
      </c>
      <c r="J224" s="19" t="s">
        <v>556</v>
      </c>
      <c r="K224" s="19" t="s">
        <v>557</v>
      </c>
      <c r="L224" t="s">
        <v>116</v>
      </c>
      <c r="M224" t="s">
        <v>124</v>
      </c>
      <c r="N224" s="4" t="s">
        <v>95</v>
      </c>
      <c r="O224" t="s">
        <v>130</v>
      </c>
      <c r="P224">
        <v>3</v>
      </c>
      <c r="Q224">
        <v>322</v>
      </c>
      <c r="R224">
        <v>35595</v>
      </c>
      <c r="S224" s="11">
        <f t="shared" si="24"/>
        <v>8450142.4974865597</v>
      </c>
      <c r="T224" s="13">
        <f t="shared" si="25"/>
        <v>237.39689556079674</v>
      </c>
      <c r="U224" s="12">
        <f t="shared" si="26"/>
        <v>1.05626781218582E-2</v>
      </c>
      <c r="V224" s="9">
        <v>26.108897707691508</v>
      </c>
      <c r="W224" s="9">
        <f t="shared" si="27"/>
        <v>124.74389731338513</v>
      </c>
      <c r="X224" s="9">
        <f t="shared" si="28"/>
        <v>0.99795117850708104</v>
      </c>
      <c r="Y224" s="18">
        <f t="shared" si="29"/>
        <v>8.8726496223608869E-2</v>
      </c>
      <c r="Z224" s="13">
        <v>4</v>
      </c>
      <c r="AA224" s="10">
        <f t="shared" si="30"/>
        <v>2.845076933926721</v>
      </c>
      <c r="AB224" s="13">
        <v>25940041</v>
      </c>
      <c r="AC224" s="12">
        <f t="shared" si="31"/>
        <v>1.1923156629051471E-2</v>
      </c>
      <c r="AD224" t="s">
        <v>818</v>
      </c>
    </row>
    <row r="226" spans="17:29" x14ac:dyDescent="0.25">
      <c r="Q226">
        <f>AVERAGE(Q2:Q224)</f>
        <v>320.61434977578477</v>
      </c>
      <c r="R226" s="11">
        <f>SUM(R2:R224)</f>
        <v>3369884</v>
      </c>
      <c r="S226" s="11">
        <f>SUM(S2:S224)</f>
        <v>799999999.99999928</v>
      </c>
      <c r="T226" s="11"/>
      <c r="U226" s="12">
        <f>SUM(U2:U224)</f>
        <v>0.99999999999999889</v>
      </c>
      <c r="Y226" s="17">
        <f>SUM(Y2:Y224)</f>
        <v>8.4000000000000039</v>
      </c>
      <c r="AA226" s="17">
        <f>SUM(AA2:AA224)</f>
        <v>590.52882445242949</v>
      </c>
      <c r="AB226" s="11">
        <f>SUM(AB2:AB224)</f>
        <v>2175601798</v>
      </c>
      <c r="AC226" s="9">
        <f>SUM(AC2:AC224)</f>
        <v>1.0000000000000009</v>
      </c>
    </row>
  </sheetData>
  <sortState xmlns:xlrd2="http://schemas.microsoft.com/office/spreadsheetml/2017/richdata2" ref="A2:AA224">
    <sortCondition ref="E2:E224"/>
  </sortState>
  <phoneticPr fontId="2" type="noConversion"/>
  <conditionalFormatting sqref="AA2:AA224">
    <cfRule type="cellIs" dxfId="1" priority="3" operator="lessThan">
      <formula>1</formula>
    </cfRule>
    <cfRule type="colorScale" priority="4">
      <colorScale>
        <cfvo type="num" val="0"/>
        <cfvo type="num" val="2.5"/>
        <color rgb="FFFCFCFF"/>
        <color rgb="FF63BE7B"/>
      </colorScale>
    </cfRule>
  </conditionalFormatting>
  <conditionalFormatting sqref="AA1:AA1048576">
    <cfRule type="cellIs" dxfId="0" priority="2" operator="greaterThan">
      <formula>8</formula>
    </cfRule>
  </conditionalFormatting>
  <conditionalFormatting sqref="Y2:Y224">
    <cfRule type="colorScale" priority="1">
      <colorScale>
        <cfvo type="min"/>
        <cfvo type="max"/>
        <color rgb="FFFCFCFF"/>
        <color rgb="FF7030A0"/>
      </colorScale>
    </cfRule>
  </conditionalFormatting>
  <pageMargins left="0.7" right="0.7" top="0.75" bottom="0.75" header="0.3" footer="0.3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F2A8-1C34-4E1B-8EA8-F1664477BA56}">
  <dimension ref="A1:E9"/>
  <sheetViews>
    <sheetView workbookViewId="0">
      <selection activeCell="C31" sqref="C31"/>
    </sheetView>
  </sheetViews>
  <sheetFormatPr baseColWidth="10" defaultRowHeight="15" x14ac:dyDescent="0.25"/>
  <cols>
    <col min="1" max="1" width="14" bestFit="1" customWidth="1"/>
    <col min="3" max="3" width="67" bestFit="1" customWidth="1"/>
    <col min="5" max="5" width="67.140625" bestFit="1" customWidth="1"/>
  </cols>
  <sheetData>
    <row r="1" spans="1:5" x14ac:dyDescent="0.25">
      <c r="A1" t="s">
        <v>135</v>
      </c>
      <c r="B1" t="s">
        <v>136</v>
      </c>
      <c r="D1" t="s">
        <v>137</v>
      </c>
    </row>
    <row r="2" spans="1:5" x14ac:dyDescent="0.25">
      <c r="A2" t="s">
        <v>138</v>
      </c>
      <c r="B2" t="s">
        <v>6</v>
      </c>
      <c r="C2" s="7" t="s">
        <v>146</v>
      </c>
      <c r="D2" t="s">
        <v>19</v>
      </c>
      <c r="E2" s="8" t="s">
        <v>159</v>
      </c>
    </row>
    <row r="3" spans="1:5" x14ac:dyDescent="0.25">
      <c r="A3" t="s">
        <v>139</v>
      </c>
      <c r="B3" t="s">
        <v>8</v>
      </c>
      <c r="C3" s="7" t="s">
        <v>147</v>
      </c>
      <c r="D3" t="s">
        <v>20</v>
      </c>
      <c r="E3" s="8" t="s">
        <v>160</v>
      </c>
    </row>
    <row r="4" spans="1:5" x14ac:dyDescent="0.25">
      <c r="A4" t="s">
        <v>140</v>
      </c>
      <c r="B4" t="s">
        <v>9</v>
      </c>
      <c r="C4" s="8" t="s">
        <v>151</v>
      </c>
      <c r="D4" t="s">
        <v>21</v>
      </c>
      <c r="E4" s="8" t="s">
        <v>161</v>
      </c>
    </row>
    <row r="5" spans="1:5" x14ac:dyDescent="0.25">
      <c r="A5" t="s">
        <v>141</v>
      </c>
      <c r="B5" t="s">
        <v>10</v>
      </c>
      <c r="C5" s="7" t="s">
        <v>148</v>
      </c>
      <c r="D5" t="s">
        <v>22</v>
      </c>
      <c r="E5" s="7" t="s">
        <v>150</v>
      </c>
    </row>
    <row r="6" spans="1:5" x14ac:dyDescent="0.25">
      <c r="A6" t="s">
        <v>142</v>
      </c>
      <c r="B6" t="s">
        <v>11</v>
      </c>
      <c r="C6" s="8" t="s">
        <v>152</v>
      </c>
      <c r="D6" t="s">
        <v>15</v>
      </c>
      <c r="E6" s="8" t="s">
        <v>155</v>
      </c>
    </row>
    <row r="7" spans="1:5" x14ac:dyDescent="0.25">
      <c r="A7" t="s">
        <v>143</v>
      </c>
      <c r="B7" t="s">
        <v>12</v>
      </c>
      <c r="C7" s="8" t="s">
        <v>153</v>
      </c>
      <c r="D7" t="s">
        <v>16</v>
      </c>
      <c r="E7" s="8" t="s">
        <v>156</v>
      </c>
    </row>
    <row r="8" spans="1:5" x14ac:dyDescent="0.25">
      <c r="A8" t="s">
        <v>144</v>
      </c>
      <c r="B8" t="s">
        <v>13</v>
      </c>
      <c r="C8" s="8" t="s">
        <v>154</v>
      </c>
      <c r="D8" t="s">
        <v>17</v>
      </c>
      <c r="E8" s="8" t="s">
        <v>157</v>
      </c>
    </row>
    <row r="9" spans="1:5" x14ac:dyDescent="0.25">
      <c r="A9" t="s">
        <v>145</v>
      </c>
      <c r="B9" t="s">
        <v>14</v>
      </c>
      <c r="C9" s="7" t="s">
        <v>149</v>
      </c>
      <c r="D9" t="s">
        <v>18</v>
      </c>
      <c r="E9" s="8" t="s">
        <v>158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Durand</dc:creator>
  <cp:lastModifiedBy>Romain</cp:lastModifiedBy>
  <cp:lastPrinted>2022-10-06T13:45:49Z</cp:lastPrinted>
  <dcterms:created xsi:type="dcterms:W3CDTF">2022-09-28T18:05:35Z</dcterms:created>
  <dcterms:modified xsi:type="dcterms:W3CDTF">2023-02-21T18:58:00Z</dcterms:modified>
</cp:coreProperties>
</file>