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esktop\Edaltec BASES PARA PROGRAMA\"/>
    </mc:Choice>
  </mc:AlternateContent>
  <bookViews>
    <workbookView xWindow="0" yWindow="0" windowWidth="28800" windowHeight="12135"/>
  </bookViews>
  <sheets>
    <sheet name="Importar" sheetId="1" r:id="rId1"/>
  </sheets>
  <definedNames>
    <definedName name="_xlnm._FilterDatabase" localSheetId="0" hidden="1">Importar!$A$1:$CF$30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Z30" i="1" l="1"/>
  <c r="Z29" i="1"/>
  <c r="T30" i="1"/>
  <c r="AA30" i="1" s="1"/>
  <c r="T29" i="1"/>
  <c r="AA29" i="1" s="1"/>
  <c r="U30" i="1" l="1"/>
  <c r="W30" i="1" s="1"/>
  <c r="U29" i="1"/>
  <c r="W29" i="1" s="1"/>
  <c r="V29" i="1"/>
  <c r="V30" i="1"/>
  <c r="Z25" i="1"/>
  <c r="Z24" i="1"/>
  <c r="Z23" i="1"/>
  <c r="T23" i="1"/>
  <c r="AA23" i="1" s="1"/>
  <c r="T25" i="1"/>
  <c r="AA25" i="1" s="1"/>
  <c r="T24" i="1"/>
  <c r="AA24" i="1" s="1"/>
  <c r="Z18" i="1"/>
  <c r="Z17" i="1"/>
  <c r="T18" i="1"/>
  <c r="AA18" i="1" s="1"/>
  <c r="T17" i="1"/>
  <c r="AA17" i="1" s="1"/>
  <c r="Z14" i="1"/>
  <c r="T14" i="1"/>
  <c r="AA14" i="1" s="1"/>
  <c r="V14" i="1" l="1"/>
  <c r="U17" i="1"/>
  <c r="V25" i="1"/>
  <c r="V24" i="1"/>
  <c r="U18" i="1"/>
  <c r="V18" i="1"/>
  <c r="U23" i="1"/>
  <c r="W23" i="1" s="1"/>
  <c r="V23" i="1"/>
  <c r="U24" i="1"/>
  <c r="W24" i="1" s="1"/>
  <c r="U25" i="1"/>
  <c r="V17" i="1"/>
  <c r="U14" i="1"/>
  <c r="T21" i="1" l="1"/>
  <c r="AA21" i="1" s="1"/>
  <c r="T16" i="1"/>
  <c r="AA16" i="1" s="1"/>
  <c r="T15" i="1"/>
  <c r="AA15" i="1" s="1"/>
  <c r="V15" i="1" l="1"/>
  <c r="V21" i="1"/>
  <c r="W14" i="1"/>
  <c r="U16" i="1"/>
  <c r="V16" i="1"/>
  <c r="U21" i="1"/>
  <c r="U15" i="1"/>
  <c r="T9" i="1" l="1"/>
  <c r="AA9" i="1" s="1"/>
  <c r="V9" i="1" l="1"/>
  <c r="U9" i="1"/>
  <c r="Z20" i="1"/>
  <c r="Z28" i="1"/>
  <c r="Z27" i="1"/>
  <c r="Z26" i="1"/>
  <c r="Z22" i="1"/>
  <c r="Z21" i="1"/>
  <c r="Z19" i="1"/>
  <c r="Z16" i="1"/>
  <c r="Z15" i="1"/>
  <c r="W15" i="1" s="1"/>
  <c r="Z13" i="1"/>
  <c r="Z12" i="1"/>
  <c r="Z11" i="1"/>
  <c r="Z10" i="1"/>
  <c r="Z9" i="1"/>
  <c r="Z8" i="1"/>
  <c r="Z6" i="1"/>
  <c r="Z7" i="1"/>
  <c r="Z5" i="1"/>
  <c r="Z4" i="1"/>
  <c r="Z3" i="1"/>
  <c r="Z2" i="1"/>
  <c r="T20" i="1" l="1"/>
  <c r="AA20" i="1" s="1"/>
  <c r="T28" i="1"/>
  <c r="AA28" i="1" s="1"/>
  <c r="T27" i="1"/>
  <c r="AA27" i="1" s="1"/>
  <c r="T26" i="1"/>
  <c r="AA26" i="1" s="1"/>
  <c r="T22" i="1"/>
  <c r="AA22" i="1" s="1"/>
  <c r="T19" i="1"/>
  <c r="AA19" i="1" s="1"/>
  <c r="T13" i="1"/>
  <c r="AA13" i="1" s="1"/>
  <c r="T12" i="1"/>
  <c r="AA12" i="1" s="1"/>
  <c r="T11" i="1"/>
  <c r="AA11" i="1" s="1"/>
  <c r="T10" i="1"/>
  <c r="AA10" i="1" s="1"/>
  <c r="T8" i="1"/>
  <c r="AA8" i="1" s="1"/>
  <c r="T6" i="1"/>
  <c r="AA6" i="1" s="1"/>
  <c r="T7" i="1"/>
  <c r="AA7" i="1" s="1"/>
  <c r="T5" i="1"/>
  <c r="AA5" i="1" s="1"/>
  <c r="T4" i="1"/>
  <c r="AA4" i="1" s="1"/>
  <c r="T3" i="1"/>
  <c r="AA3" i="1" s="1"/>
  <c r="W9" i="1" l="1"/>
  <c r="W21" i="1"/>
  <c r="W25" i="1"/>
  <c r="W18" i="1"/>
  <c r="W17" i="1"/>
  <c r="W16" i="1"/>
  <c r="V6" i="1"/>
  <c r="V11" i="1"/>
  <c r="U28" i="1"/>
  <c r="W28" i="1" s="1"/>
  <c r="V3" i="1"/>
  <c r="V20" i="1"/>
  <c r="V4" i="1"/>
  <c r="V8" i="1"/>
  <c r="V12" i="1"/>
  <c r="V19" i="1"/>
  <c r="V26" i="1"/>
  <c r="U3" i="1"/>
  <c r="W3" i="1" s="1"/>
  <c r="U20" i="1"/>
  <c r="W20" i="1" s="1"/>
  <c r="U6" i="1"/>
  <c r="W6" i="1" s="1"/>
  <c r="V28" i="1"/>
  <c r="U11" i="1"/>
  <c r="W11" i="1" s="1"/>
  <c r="U26" i="1"/>
  <c r="W26" i="1" s="1"/>
  <c r="V22" i="1"/>
  <c r="U22" i="1"/>
  <c r="W22" i="1" s="1"/>
  <c r="U7" i="1"/>
  <c r="W7" i="1" s="1"/>
  <c r="U4" i="1"/>
  <c r="W4" i="1" s="1"/>
  <c r="V7" i="1"/>
  <c r="U8" i="1"/>
  <c r="W8" i="1" s="1"/>
  <c r="V10" i="1"/>
  <c r="U10" i="1"/>
  <c r="W10" i="1" s="1"/>
  <c r="U12" i="1"/>
  <c r="W12" i="1" s="1"/>
  <c r="U19" i="1"/>
  <c r="W19" i="1" s="1"/>
  <c r="V13" i="1"/>
  <c r="U13" i="1"/>
  <c r="W13" i="1" s="1"/>
  <c r="V5" i="1"/>
  <c r="U5" i="1"/>
  <c r="V27" i="1"/>
  <c r="U27" i="1"/>
  <c r="W27" i="1" s="1"/>
  <c r="T2" i="1" l="1"/>
  <c r="U2" i="1" s="1"/>
  <c r="W5" i="1" l="1"/>
  <c r="V2" i="1"/>
  <c r="AA2" i="1"/>
  <c r="W2" i="1"/>
</calcChain>
</file>

<file path=xl/sharedStrings.xml><?xml version="1.0" encoding="utf-8"?>
<sst xmlns="http://schemas.openxmlformats.org/spreadsheetml/2006/main" count="762" uniqueCount="182">
  <si>
    <t>CAK</t>
  </si>
  <si>
    <t>ITEM</t>
  </si>
  <si>
    <t>CONTRA</t>
  </si>
  <si>
    <t>AREA SERVICIO</t>
  </si>
  <si>
    <t>SUPER CONTRA</t>
  </si>
  <si>
    <t>FECHA       INSPECC.</t>
  </si>
  <si>
    <t>SUB CODIGO PF PS RC</t>
  </si>
  <si>
    <t>SUB TIPO ESTRUC</t>
  </si>
  <si>
    <t>TIPO ARMADO</t>
  </si>
  <si>
    <t xml:space="preserve">POSTE INICIO DMS </t>
  </si>
  <si>
    <t>POSTE FINAL DMS</t>
  </si>
  <si>
    <t xml:space="preserve">MT MC BT AP </t>
  </si>
  <si>
    <t>CIRCUITO</t>
  </si>
  <si>
    <t>TIPO ANOMALIA</t>
  </si>
  <si>
    <t>DEFICIENCIA ENEL</t>
  </si>
  <si>
    <t>CATEGORIA</t>
  </si>
  <si>
    <t>SUB-FAMILIA</t>
  </si>
  <si>
    <t>ALCANCE</t>
  </si>
  <si>
    <t>CRITICIDAD</t>
  </si>
  <si>
    <t>CONCATENADO</t>
  </si>
  <si>
    <t>OBSERVACIONES INSPECCION</t>
  </si>
  <si>
    <t>UBICACIÓN REAL ESTRUCTURA DISTRITO</t>
  </si>
  <si>
    <t>RESPONSABLE ENEL</t>
  </si>
  <si>
    <t>TAM POSTE</t>
  </si>
  <si>
    <t>MAT PST</t>
  </si>
  <si>
    <t>ACCESO VEHICUL</t>
  </si>
  <si>
    <t xml:space="preserve">SUPERF        </t>
  </si>
  <si>
    <t>REDES TELEC</t>
  </si>
  <si>
    <t>EQUIPO TELEC</t>
  </si>
  <si>
    <t>ZOCALO (DADO)</t>
  </si>
  <si>
    <t>COD ID</t>
  </si>
  <si>
    <t>OT</t>
  </si>
  <si>
    <t>CARPETA FECHA SUPERV.</t>
  </si>
  <si>
    <t>DISTRITO BASE POSTES</t>
  </si>
  <si>
    <t>CARPETA DE FOTOS</t>
  </si>
  <si>
    <t>ESTADO INTERNO</t>
  </si>
  <si>
    <t>PERIODO TRABAJO</t>
  </si>
  <si>
    <t>DATO LIQ</t>
  </si>
  <si>
    <t>MES</t>
  </si>
  <si>
    <t>AÑO</t>
  </si>
  <si>
    <t>MANT CAL SCB</t>
  </si>
  <si>
    <t>REGIS CARG</t>
  </si>
  <si>
    <t>MED POZO TIER</t>
  </si>
  <si>
    <t>INSP SCB</t>
  </si>
  <si>
    <t>TERMOVISIÓN</t>
  </si>
  <si>
    <t>INS CAM TAPA PAT</t>
  </si>
  <si>
    <t>TRAB ESP</t>
  </si>
  <si>
    <t>POTENCIA DEL TRANFO</t>
  </si>
  <si>
    <t>KARDEX TRANSFO</t>
  </si>
  <si>
    <t>HORA TOMA</t>
  </si>
  <si>
    <t>R.</t>
  </si>
  <si>
    <t>S.</t>
  </si>
  <si>
    <t>T.</t>
  </si>
  <si>
    <t>CARCASA ºC MAX.</t>
  </si>
  <si>
    <t>TABLERO BT ºC MAX.</t>
  </si>
  <si>
    <t>R</t>
  </si>
  <si>
    <t>S</t>
  </si>
  <si>
    <t>T</t>
  </si>
  <si>
    <t>TIPO</t>
  </si>
  <si>
    <t>A</t>
  </si>
  <si>
    <t>B</t>
  </si>
  <si>
    <t>C</t>
  </si>
  <si>
    <t>D</t>
  </si>
  <si>
    <t>E</t>
  </si>
  <si>
    <t>F</t>
  </si>
  <si>
    <t>SE0201</t>
  </si>
  <si>
    <t>H</t>
  </si>
  <si>
    <t>I</t>
  </si>
  <si>
    <t>J</t>
  </si>
  <si>
    <t>SE0305</t>
  </si>
  <si>
    <t>SE0402</t>
  </si>
  <si>
    <t>SE0602</t>
  </si>
  <si>
    <t>SA0101</t>
  </si>
  <si>
    <t>SA0205</t>
  </si>
  <si>
    <t>SA0206</t>
  </si>
  <si>
    <t>SA0401</t>
  </si>
  <si>
    <t>SA0903</t>
  </si>
  <si>
    <t>RA0201</t>
  </si>
  <si>
    <t>RA0206</t>
  </si>
  <si>
    <t>RA0208</t>
  </si>
  <si>
    <t>RA0301</t>
  </si>
  <si>
    <t>RA0501</t>
  </si>
  <si>
    <t>RA0502</t>
  </si>
  <si>
    <t>RA0802</t>
  </si>
  <si>
    <t>POSTE</t>
  </si>
  <si>
    <t>BT0503</t>
  </si>
  <si>
    <t>AP0801</t>
  </si>
  <si>
    <t>SET</t>
  </si>
  <si>
    <t>ZONA</t>
  </si>
  <si>
    <t>LARI</t>
  </si>
  <si>
    <t>CG</t>
  </si>
  <si>
    <t>INSP. RAPIDAS</t>
  </si>
  <si>
    <t>LUIS BAZAN PAYTAN</t>
  </si>
  <si>
    <t>02175A</t>
  </si>
  <si>
    <t>SAM</t>
  </si>
  <si>
    <t>08</t>
  </si>
  <si>
    <t>CG-08_CXZ</t>
  </si>
  <si>
    <t>SAN JUAN DE LURIGANCHO</t>
  </si>
  <si>
    <t>13</t>
  </si>
  <si>
    <t>CONCRETO</t>
  </si>
  <si>
    <t>SI</t>
  </si>
  <si>
    <t>02785A</t>
  </si>
  <si>
    <t>SAB</t>
  </si>
  <si>
    <t>CG-08_CZZ</t>
  </si>
  <si>
    <t>TIERRA</t>
  </si>
  <si>
    <t>NIDO EN CRUCETA DE MADERA</t>
  </si>
  <si>
    <t>04624A</t>
  </si>
  <si>
    <t>CG-08_CZX</t>
  </si>
  <si>
    <t>SIN ACCESO VEHICULAR</t>
  </si>
  <si>
    <t>DENTRO DE PREDIO</t>
  </si>
  <si>
    <t>AISLADOR PIN INCLINADO</t>
  </si>
  <si>
    <t>TRANSFORMADOR CON RASTRO DE PERDIDA DE ACEITE</t>
  </si>
  <si>
    <t>04986A</t>
  </si>
  <si>
    <t>MURETE DESTRUIDO</t>
  </si>
  <si>
    <t>08341C</t>
  </si>
  <si>
    <t>BASE CON LIGERA PERDIDA DE CONCRETO</t>
  </si>
  <si>
    <t>TAPA ROTA DE PUESTA A TIERRA</t>
  </si>
  <si>
    <t>SCPS</t>
  </si>
  <si>
    <t>12033A</t>
  </si>
  <si>
    <t>MURETE ABANDONADO</t>
  </si>
  <si>
    <t>NIDO EN PLATAFORMA</t>
  </si>
  <si>
    <t>14377A</t>
  </si>
  <si>
    <t>PUERTA ABIERTA DE TABLERO AP</t>
  </si>
  <si>
    <t>NIDO EN EXTENSOR DE FUGA</t>
  </si>
  <si>
    <t>19814</t>
  </si>
  <si>
    <t>A33</t>
  </si>
  <si>
    <t>AISLADOR TENSOR FUERA DE NORMA</t>
  </si>
  <si>
    <t xml:space="preserve">INSTALACION DE CUBIERTA MVLC </t>
  </si>
  <si>
    <t>19815</t>
  </si>
  <si>
    <t>A3</t>
  </si>
  <si>
    <t>JARDIN</t>
  </si>
  <si>
    <t>SIN STICKER</t>
  </si>
  <si>
    <t>A39M</t>
  </si>
  <si>
    <t>RETENIDA SIN CANALETA</t>
  </si>
  <si>
    <t>NO</t>
  </si>
  <si>
    <t>***AP</t>
  </si>
  <si>
    <t>08628C</t>
  </si>
  <si>
    <t>Sin cerradura</t>
  </si>
  <si>
    <t>14001A</t>
  </si>
  <si>
    <t>18775</t>
  </si>
  <si>
    <t>A21</t>
  </si>
  <si>
    <t>19816</t>
  </si>
  <si>
    <t>TIPO NUEZ</t>
  </si>
  <si>
    <t>***BT</t>
  </si>
  <si>
    <t>CABLE DE LINEA A TIERRA EXPUESTO</t>
  </si>
  <si>
    <t>MARCA</t>
  </si>
  <si>
    <t>LLAVE BT</t>
  </si>
  <si>
    <t>MATERIAL</t>
  </si>
  <si>
    <t>FUSIBLE</t>
  </si>
  <si>
    <t>CAP</t>
  </si>
  <si>
    <t>DIGITADOR</t>
  </si>
  <si>
    <t>IR</t>
  </si>
  <si>
    <t>CG-08, POSTES SIN STICKER: 18775; 19828; 19829; 19830; 19831; 50335; 53132; 53133; C53134; 53134; 53135; 53700; 56482; 65834; 379136</t>
  </si>
  <si>
    <t>-</t>
  </si>
  <si>
    <t>02</t>
  </si>
  <si>
    <t>CG-02_C20</t>
  </si>
  <si>
    <t>ESTRUCTURA MODIFICADA AHORA SAM</t>
  </si>
  <si>
    <t>CABLE BT CON RASTROS DE RECALENTAMIENTO EN CONECTORES</t>
  </si>
  <si>
    <t>AISLADOR FUERA DE NORMA TIPO NUEZ</t>
  </si>
  <si>
    <t>170395</t>
  </si>
  <si>
    <t>170396</t>
  </si>
  <si>
    <t>170397</t>
  </si>
  <si>
    <t>SCPP</t>
  </si>
  <si>
    <t>170398</t>
  </si>
  <si>
    <t>170399</t>
  </si>
  <si>
    <t>ROTULACION DE SUBIDA ILEGIBLE</t>
  </si>
  <si>
    <t>170400</t>
  </si>
  <si>
    <t>170401</t>
  </si>
  <si>
    <t>21545A</t>
  </si>
  <si>
    <t>171539</t>
  </si>
  <si>
    <t>SA1000</t>
  </si>
  <si>
    <t>FECHA DIGITACION</t>
  </si>
  <si>
    <t>CODIGO ESTRUCTURA</t>
  </si>
  <si>
    <t>EDALTEC</t>
  </si>
  <si>
    <t xml:space="preserve">TERNAS </t>
  </si>
  <si>
    <t>CABLE C.C</t>
  </si>
  <si>
    <t xml:space="preserve">TABLERO </t>
  </si>
  <si>
    <t>TERNA</t>
  </si>
  <si>
    <t>SECCION</t>
  </si>
  <si>
    <t>ALIM</t>
  </si>
  <si>
    <t>MT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</si>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</sst>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dd/mm/yy;@"/>
    <numFmt numFmtId="166" formatCode="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164" fontId="1" fillId="0" borderId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1" fontId="7" fillId="3" borderId="2" xfId="2" applyNumberFormat="1" applyFont="1" applyFill="1" applyBorder="1" applyAlignment="1">
      <alignment horizontal="center" vertical="center" wrapText="1"/>
    </xf>
    <xf numFmtId="165" fontId="7" fillId="3" borderId="2" xfId="2" applyNumberFormat="1" applyFont="1" applyFill="1" applyBorder="1" applyAlignment="1">
      <alignment horizontal="center" vertical="center" wrapText="1"/>
    </xf>
    <xf numFmtId="165" fontId="7" fillId="3" borderId="2" xfId="2" applyNumberFormat="1" applyFont="1" applyFill="1" applyBorder="1" applyAlignment="1">
      <alignment horizontal="center" vertical="center"/>
    </xf>
    <xf numFmtId="0" fontId="8" fillId="13" borderId="2" xfId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49" fontId="9" fillId="12" borderId="1" xfId="1" applyNumberFormat="1" applyFont="1" applyFill="1" applyBorder="1" applyAlignment="1">
      <alignment horizontal="center" vertical="center" textRotation="90" wrapText="1"/>
    </xf>
    <xf numFmtId="0" fontId="9" fillId="12" borderId="2" xfId="1" applyNumberFormat="1" applyFont="1" applyFill="1" applyBorder="1" applyAlignment="1">
      <alignment horizontal="center" vertical="center" wrapText="1"/>
    </xf>
    <xf numFmtId="164" fontId="9" fillId="12" borderId="2" xfId="2" applyFont="1" applyFill="1" applyBorder="1" applyAlignment="1">
      <alignment horizontal="left" vertical="center" wrapText="1"/>
    </xf>
    <xf numFmtId="164" fontId="9" fillId="12" borderId="2" xfId="2" applyFont="1" applyFill="1" applyBorder="1" applyAlignment="1">
      <alignment horizontal="center" vertical="center" wrapText="1"/>
    </xf>
    <xf numFmtId="14" fontId="9" fillId="12" borderId="2" xfId="2" applyNumberFormat="1" applyFont="1" applyFill="1" applyBorder="1" applyAlignment="1">
      <alignment horizontal="center" vertical="center" wrapText="1"/>
    </xf>
    <xf numFmtId="49" fontId="9" fillId="5" borderId="2" xfId="2" applyNumberFormat="1" applyFont="1" applyFill="1" applyBorder="1" applyAlignment="1">
      <alignment horizontal="center" vertical="center" textRotation="90" wrapText="1"/>
    </xf>
    <xf numFmtId="164" fontId="9" fillId="5" borderId="2" xfId="2" applyFont="1" applyFill="1" applyBorder="1" applyAlignment="1">
      <alignment horizontal="center" vertical="center" textRotation="90" wrapText="1"/>
    </xf>
    <xf numFmtId="0" fontId="9" fillId="5" borderId="2" xfId="2" applyNumberFormat="1" applyFont="1" applyFill="1" applyBorder="1" applyAlignment="1">
      <alignment horizontal="center" vertical="center" textRotation="90" wrapText="1"/>
    </xf>
    <xf numFmtId="0" fontId="9" fillId="6" borderId="2" xfId="1" applyFont="1" applyFill="1" applyBorder="1" applyAlignment="1">
      <alignment vertical="center" wrapText="1"/>
    </xf>
    <xf numFmtId="0" fontId="9" fillId="4" borderId="2" xfId="1" applyFont="1" applyFill="1" applyBorder="1" applyAlignment="1">
      <alignment horizontal="center" vertical="center" wrapText="1"/>
    </xf>
    <xf numFmtId="164" fontId="9" fillId="4" borderId="2" xfId="2" applyFont="1" applyFill="1" applyBorder="1" applyAlignment="1">
      <alignment horizontal="center" vertical="center" wrapText="1"/>
    </xf>
    <xf numFmtId="0" fontId="9" fillId="7" borderId="2" xfId="2" applyNumberFormat="1" applyFont="1" applyFill="1" applyBorder="1" applyAlignment="1">
      <alignment horizontal="center" vertical="center" wrapText="1"/>
    </xf>
    <xf numFmtId="49" fontId="9" fillId="2" borderId="2" xfId="2" applyNumberFormat="1" applyFont="1" applyFill="1" applyBorder="1" applyAlignment="1">
      <alignment horizontal="center" vertical="center" wrapText="1"/>
    </xf>
    <xf numFmtId="164" fontId="9" fillId="2" borderId="2" xfId="2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49" fontId="9" fillId="13" borderId="2" xfId="1" applyNumberFormat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165" fontId="8" fillId="13" borderId="2" xfId="0" applyNumberFormat="1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1" fontId="8" fillId="13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166" fontId="7" fillId="9" borderId="2" xfId="0" applyNumberFormat="1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166" fontId="9" fillId="8" borderId="2" xfId="0" applyNumberFormat="1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14" fontId="9" fillId="10" borderId="2" xfId="0" applyNumberFormat="1" applyFont="1" applyFill="1" applyBorder="1" applyAlignment="1">
      <alignment horizontal="center" vertical="center" wrapText="1"/>
    </xf>
    <xf numFmtId="14" fontId="9" fillId="2" borderId="2" xfId="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 wrapText="1"/>
    </xf>
    <xf numFmtId="14" fontId="6" fillId="10" borderId="2" xfId="0" applyNumberFormat="1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 wrapText="1"/>
    </xf>
    <xf numFmtId="1" fontId="6" fillId="1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10" borderId="2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left" vertical="center" wrapText="1"/>
    </xf>
    <xf numFmtId="14" fontId="6" fillId="10" borderId="2" xfId="0" applyNumberFormat="1" applyFont="1" applyFill="1" applyBorder="1" applyAlignment="1">
      <alignment horizontal="left" vertical="center" wrapText="1"/>
    </xf>
    <xf numFmtId="49" fontId="6" fillId="13" borderId="2" xfId="0" applyNumberFormat="1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49" fontId="6" fillId="13" borderId="2" xfId="0" applyNumberFormat="1" applyFont="1" applyFill="1" applyBorder="1" applyAlignment="1">
      <alignment vertical="center" wrapText="1"/>
    </xf>
    <xf numFmtId="17" fontId="6" fillId="13" borderId="2" xfId="0" applyNumberFormat="1" applyFont="1" applyFill="1" applyBorder="1" applyAlignment="1">
      <alignment horizontal="center" vertical="center" wrapText="1"/>
    </xf>
    <xf numFmtId="165" fontId="6" fillId="13" borderId="2" xfId="0" applyNumberFormat="1" applyFont="1" applyFill="1" applyBorder="1" applyAlignment="1">
      <alignment horizontal="center" vertical="center" wrapText="1"/>
    </xf>
    <xf numFmtId="14" fontId="6" fillId="13" borderId="2" xfId="0" applyNumberFormat="1" applyFont="1" applyFill="1" applyBorder="1" applyAlignment="1">
      <alignment horizontal="center" vertical="center" wrapText="1"/>
    </xf>
    <xf numFmtId="1" fontId="6" fillId="1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49" fontId="6" fillId="11" borderId="2" xfId="0" applyNumberFormat="1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1" xfId="3"/>
    <cellStyle name="Normal_SinCo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tabSelected="1" topLeftCell="BS1" zoomScale="85" zoomScaleNormal="85" workbookViewId="0">
      <selection activeCell="CM8" sqref="CM8"/>
    </sheetView>
  </sheetViews>
  <sheetFormatPr baseColWidth="10" defaultRowHeight="36" customHeight="1" x14ac:dyDescent="0.2"/>
  <cols>
    <col min="1" max="1" width="4.85546875" style="1" customWidth="1"/>
    <col min="2" max="2" width="7.28515625" style="1" customWidth="1"/>
    <col min="3" max="4" width="11.42578125" style="1"/>
    <col min="5" max="5" width="11.42578125" style="3"/>
    <col min="6" max="6" width="12.85546875" style="5" customWidth="1"/>
    <col min="7" max="7" width="11.42578125" style="2"/>
    <col min="8" max="8" width="10.5703125" style="2" customWidth="1"/>
    <col min="9" max="9" width="11.42578125" style="2"/>
    <col min="10" max="10" width="10.28515625" style="6" customWidth="1"/>
    <col min="11" max="11" width="10.5703125" style="1" customWidth="1"/>
    <col min="12" max="12" width="11" style="1" customWidth="1"/>
    <col min="13" max="13" width="10.28515625" style="1" customWidth="1"/>
    <col min="14" max="14" width="6.5703125" style="2" customWidth="1"/>
    <col min="15" max="15" width="6.28515625" style="2" customWidth="1"/>
    <col min="16" max="16" width="13.7109375" style="2" customWidth="1"/>
    <col min="17" max="17" width="8.28515625" style="2" customWidth="1"/>
    <col min="18" max="18" width="11.42578125" style="2"/>
    <col min="19" max="19" width="9.85546875" style="2" customWidth="1"/>
    <col min="20" max="20" width="11.42578125" style="2"/>
    <col min="21" max="21" width="30" style="1" customWidth="1"/>
    <col min="22" max="22" width="11.42578125" style="1" customWidth="1"/>
    <col min="23" max="23" width="62.28515625" style="1" customWidth="1"/>
    <col min="24" max="24" width="17.5703125" style="4" customWidth="1"/>
    <col min="25" max="25" width="17.140625" style="3" customWidth="1"/>
    <col min="26" max="26" width="24.7109375" style="1" customWidth="1"/>
    <col min="27" max="27" width="31.42578125" style="1" customWidth="1"/>
    <col min="28" max="33" width="12.85546875" style="2" customWidth="1"/>
    <col min="34" max="34" width="9" style="2" bestFit="1" customWidth="1"/>
    <col min="35" max="36" width="12.85546875" style="7" customWidth="1"/>
    <col min="37" max="37" width="20.85546875" style="8" customWidth="1"/>
    <col min="38" max="44" width="11.42578125" style="8" customWidth="1"/>
    <col min="45" max="45" width="24.140625" style="1" customWidth="1"/>
    <col min="46" max="46" width="11.7109375" style="1" customWidth="1"/>
    <col min="47" max="47" width="11.42578125" style="1" bestFit="1" customWidth="1"/>
    <col min="48" max="48" width="10.28515625" style="1" bestFit="1" customWidth="1"/>
    <col min="49" max="49" width="12.7109375" style="1" bestFit="1" customWidth="1"/>
    <col min="50" max="50" width="11" style="1" bestFit="1" customWidth="1"/>
    <col min="51" max="51" width="10.85546875" style="1" bestFit="1" customWidth="1"/>
    <col min="52" max="53" width="11.42578125" style="1"/>
    <col min="54" max="54" width="13.42578125" style="1" customWidth="1"/>
    <col min="55" max="57" width="11.42578125" style="1" customWidth="1"/>
    <col min="58" max="59" width="11.42578125" style="1"/>
    <col min="60" max="60" width="8.140625" style="1" customWidth="1"/>
    <col min="61" max="61" width="4" style="1" customWidth="1"/>
    <col min="62" max="62" width="7.5703125" style="1" customWidth="1"/>
    <col min="63" max="63" width="9.28515625" style="1" customWidth="1"/>
    <col min="64" max="64" width="13.140625" style="1" bestFit="1" customWidth="1"/>
    <col min="65" max="65" width="13.28515625" style="1" bestFit="1" customWidth="1"/>
    <col min="66" max="71" width="11.42578125" style="1"/>
    <col min="72" max="74" width="8.42578125" style="1" customWidth="1"/>
    <col min="75" max="75" width="13.85546875" style="1" bestFit="1" customWidth="1"/>
    <col min="76" max="76" width="11.42578125" style="1"/>
    <col min="77" max="77" width="9" style="1" customWidth="1"/>
    <col min="78" max="80" width="11.42578125" style="1"/>
    <col min="81" max="81" width="11.42578125" style="2"/>
    <col min="82" max="82" width="14.28515625" style="5" customWidth="1"/>
    <col min="83" max="83" width="11.42578125" style="3"/>
    <col min="84" max="84" width="12.85546875" style="5" customWidth="1"/>
    <col min="85" max="16384" width="11.42578125" style="1"/>
  </cols>
  <sheetData>
    <row r="1" spans="1:84" s="3" customFormat="1" ht="70.5" customHeight="1" x14ac:dyDescent="0.2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9" t="s">
        <v>172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1" t="s">
        <v>87</v>
      </c>
      <c r="O1" s="10" t="s">
        <v>179</v>
      </c>
      <c r="P1" s="10" t="s">
        <v>12</v>
      </c>
      <c r="Q1" s="10" t="s">
        <v>13</v>
      </c>
      <c r="R1" s="19" t="s">
        <v>14</v>
      </c>
      <c r="S1" s="19" t="s">
        <v>15</v>
      </c>
      <c r="T1" s="20" t="s">
        <v>16</v>
      </c>
      <c r="U1" s="21" t="s">
        <v>17</v>
      </c>
      <c r="V1" s="21" t="s">
        <v>18</v>
      </c>
      <c r="W1" s="22" t="s">
        <v>19</v>
      </c>
      <c r="X1" s="23" t="s">
        <v>20</v>
      </c>
      <c r="Y1" s="24" t="s">
        <v>21</v>
      </c>
      <c r="Z1" s="24" t="s">
        <v>88</v>
      </c>
      <c r="AA1" s="25" t="s">
        <v>22</v>
      </c>
      <c r="AB1" s="26" t="s">
        <v>23</v>
      </c>
      <c r="AC1" s="27" t="s">
        <v>24</v>
      </c>
      <c r="AD1" s="28" t="s">
        <v>25</v>
      </c>
      <c r="AE1" s="28" t="s">
        <v>26</v>
      </c>
      <c r="AF1" s="28" t="s">
        <v>27</v>
      </c>
      <c r="AG1" s="28" t="s">
        <v>28</v>
      </c>
      <c r="AH1" s="28" t="s">
        <v>29</v>
      </c>
      <c r="AI1" s="12" t="s">
        <v>30</v>
      </c>
      <c r="AJ1" s="29" t="s">
        <v>31</v>
      </c>
      <c r="AK1" s="30" t="s">
        <v>32</v>
      </c>
      <c r="AL1" s="30" t="s">
        <v>33</v>
      </c>
      <c r="AM1" s="30" t="s">
        <v>34</v>
      </c>
      <c r="AN1" s="31" t="s">
        <v>35</v>
      </c>
      <c r="AO1" s="32" t="s">
        <v>36</v>
      </c>
      <c r="AP1" s="32" t="s">
        <v>37</v>
      </c>
      <c r="AQ1" s="31" t="s">
        <v>38</v>
      </c>
      <c r="AR1" s="33" t="s">
        <v>39</v>
      </c>
      <c r="AS1" s="34" t="s">
        <v>40</v>
      </c>
      <c r="AT1" s="34" t="s">
        <v>41</v>
      </c>
      <c r="AU1" s="34" t="s">
        <v>42</v>
      </c>
      <c r="AV1" s="34" t="s">
        <v>43</v>
      </c>
      <c r="AW1" s="34" t="s">
        <v>44</v>
      </c>
      <c r="AX1" s="35" t="s">
        <v>45</v>
      </c>
      <c r="AY1" s="35" t="s">
        <v>46</v>
      </c>
      <c r="AZ1" s="36" t="s">
        <v>47</v>
      </c>
      <c r="BA1" s="36" t="s">
        <v>145</v>
      </c>
      <c r="BB1" s="36" t="s">
        <v>48</v>
      </c>
      <c r="BC1" s="36" t="s">
        <v>180</v>
      </c>
      <c r="BD1" s="36" t="s">
        <v>181</v>
      </c>
      <c r="BE1" s="37" t="s">
        <v>49</v>
      </c>
      <c r="BF1" s="34" t="s">
        <v>174</v>
      </c>
      <c r="BG1" s="34" t="s">
        <v>175</v>
      </c>
      <c r="BH1" s="38" t="s">
        <v>49</v>
      </c>
      <c r="BI1" s="39" t="s">
        <v>50</v>
      </c>
      <c r="BJ1" s="39" t="s">
        <v>51</v>
      </c>
      <c r="BK1" s="39" t="s">
        <v>52</v>
      </c>
      <c r="BL1" s="39" t="s">
        <v>53</v>
      </c>
      <c r="BM1" s="39" t="s">
        <v>54</v>
      </c>
      <c r="BN1" s="40" t="s">
        <v>58</v>
      </c>
      <c r="BO1" s="40" t="s">
        <v>55</v>
      </c>
      <c r="BP1" s="41" t="s">
        <v>56</v>
      </c>
      <c r="BQ1" s="41" t="s">
        <v>57</v>
      </c>
      <c r="BR1" s="41" t="s">
        <v>176</v>
      </c>
      <c r="BS1" s="41" t="s">
        <v>146</v>
      </c>
      <c r="BT1" s="41" t="s">
        <v>177</v>
      </c>
      <c r="BU1" s="41" t="s">
        <v>178</v>
      </c>
      <c r="BV1" s="41" t="s">
        <v>147</v>
      </c>
      <c r="BW1" s="41" t="s">
        <v>58</v>
      </c>
      <c r="BX1" s="42" t="s">
        <v>148</v>
      </c>
      <c r="BY1" s="41" t="s">
        <v>149</v>
      </c>
      <c r="BZ1" s="41" t="s">
        <v>55</v>
      </c>
      <c r="CA1" s="41" t="s">
        <v>56</v>
      </c>
      <c r="CB1" s="43" t="s">
        <v>57</v>
      </c>
      <c r="CC1" s="43" t="s">
        <v>150</v>
      </c>
      <c r="CD1" s="44" t="s">
        <v>171</v>
      </c>
      <c r="CE1" s="27" t="s">
        <v>4</v>
      </c>
      <c r="CF1" s="45" t="s">
        <v>5</v>
      </c>
    </row>
    <row r="2" spans="1:84" ht="36" customHeight="1" x14ac:dyDescent="0.2">
      <c r="A2" s="46">
        <v>1</v>
      </c>
      <c r="B2" s="46">
        <v>1</v>
      </c>
      <c r="C2" s="46" t="s">
        <v>89</v>
      </c>
      <c r="D2" s="47" t="s">
        <v>91</v>
      </c>
      <c r="E2" s="47" t="s">
        <v>92</v>
      </c>
      <c r="F2" s="48">
        <v>43861</v>
      </c>
      <c r="G2" s="49" t="s">
        <v>93</v>
      </c>
      <c r="H2" s="50"/>
      <c r="I2" s="51" t="s">
        <v>94</v>
      </c>
      <c r="J2" s="52" t="s">
        <v>94</v>
      </c>
      <c r="K2" s="50"/>
      <c r="L2" s="50"/>
      <c r="M2" s="48" t="s">
        <v>151</v>
      </c>
      <c r="N2" s="48" t="s">
        <v>90</v>
      </c>
      <c r="O2" s="48" t="s">
        <v>95</v>
      </c>
      <c r="P2" s="48" t="s">
        <v>96</v>
      </c>
      <c r="Q2" s="13"/>
      <c r="R2" s="49" t="s">
        <v>76</v>
      </c>
      <c r="S2" s="49" t="s">
        <v>60</v>
      </c>
      <c r="T2" s="49" t="str">
        <f t="shared" ref="T2:T19" si="0">CONCATENATE(R2,S2)</f>
        <v>SA0903B</v>
      </c>
      <c r="U2" s="49" t="e">
        <f>VLOOKUP(T2,#REF!,3,0)</f>
        <v>#REF!</v>
      </c>
      <c r="V2" s="49" t="e">
        <f>VLOOKUP(T2,#REF!,4,0)</f>
        <v>#REF!</v>
      </c>
      <c r="W2" s="53" t="e">
        <f>IF(ISBLANK(#REF!),"",CONCATENATE(R2," ",Q2," ",I2," ",G2," ",N2,"-",O2," ",C2," ","(",Z2,")"," ","//"," ",U2," ","("," ",X2," ",")"))</f>
        <v>#REF!</v>
      </c>
      <c r="X2" s="54" t="s">
        <v>144</v>
      </c>
      <c r="Y2" s="55" t="s">
        <v>97</v>
      </c>
      <c r="Z2" s="49" t="e">
        <f>VLOOKUP(N2,#REF!,3,0)</f>
        <v>#REF!</v>
      </c>
      <c r="AA2" s="53" t="e">
        <f>VLOOKUP(T2,#REF!,7,0)</f>
        <v>#REF!</v>
      </c>
      <c r="AB2" s="49" t="s">
        <v>98</v>
      </c>
      <c r="AC2" s="49" t="s">
        <v>99</v>
      </c>
      <c r="AD2" s="49" t="s">
        <v>100</v>
      </c>
      <c r="AE2" s="49" t="s">
        <v>104</v>
      </c>
      <c r="AF2" s="49" t="s">
        <v>134</v>
      </c>
      <c r="AG2" s="49" t="s">
        <v>134</v>
      </c>
      <c r="AH2" s="49" t="s">
        <v>134</v>
      </c>
      <c r="AI2" s="56"/>
      <c r="AJ2" s="57"/>
      <c r="AK2" s="58"/>
      <c r="AL2" s="58"/>
      <c r="AM2" s="59"/>
      <c r="AN2" s="60"/>
      <c r="AO2" s="58"/>
      <c r="AP2" s="61"/>
      <c r="AQ2" s="60"/>
      <c r="AR2" s="62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63"/>
      <c r="BW2" s="63"/>
      <c r="BX2" s="63"/>
      <c r="BY2" s="63"/>
      <c r="BZ2" s="63"/>
      <c r="CA2" s="63"/>
      <c r="CB2" s="63"/>
      <c r="CC2" s="64" t="s">
        <v>173</v>
      </c>
      <c r="CD2" s="65"/>
      <c r="CE2" s="47" t="s">
        <v>92</v>
      </c>
      <c r="CF2" s="48">
        <v>43861</v>
      </c>
    </row>
    <row r="3" spans="1:84" ht="36" customHeight="1" x14ac:dyDescent="0.2">
      <c r="A3" s="46">
        <v>1</v>
      </c>
      <c r="B3" s="46">
        <f>B2+1</f>
        <v>2</v>
      </c>
      <c r="C3" s="46" t="s">
        <v>89</v>
      </c>
      <c r="D3" s="47" t="s">
        <v>91</v>
      </c>
      <c r="E3" s="47" t="s">
        <v>92</v>
      </c>
      <c r="F3" s="48">
        <v>43861</v>
      </c>
      <c r="G3" s="49" t="s">
        <v>93</v>
      </c>
      <c r="H3" s="50"/>
      <c r="I3" s="51" t="s">
        <v>94</v>
      </c>
      <c r="J3" s="52" t="s">
        <v>94</v>
      </c>
      <c r="K3" s="50"/>
      <c r="L3" s="50"/>
      <c r="M3" s="48" t="s">
        <v>151</v>
      </c>
      <c r="N3" s="48" t="s">
        <v>90</v>
      </c>
      <c r="O3" s="48" t="s">
        <v>95</v>
      </c>
      <c r="P3" s="48" t="s">
        <v>96</v>
      </c>
      <c r="Q3" s="13"/>
      <c r="R3" s="49" t="s">
        <v>73</v>
      </c>
      <c r="S3" s="49" t="s">
        <v>61</v>
      </c>
      <c r="T3" s="49" t="str">
        <f t="shared" si="0"/>
        <v>SA0205C</v>
      </c>
      <c r="U3" s="49" t="e">
        <f>VLOOKUP(T3,#REF!,3,0)</f>
        <v>#REF!</v>
      </c>
      <c r="V3" s="66" t="e">
        <f>VLOOKUP(T3,#REF!,4,0)</f>
        <v>#REF!</v>
      </c>
      <c r="W3" s="53" t="e">
        <f>IF(ISBLANK(T6),"",CONCATENATE(R3," ",Q3," ",I3," ",G3," ",N3,"-",O3," ",C3," ","(",Z3,")"," ","//"," ",U3," ","("," ",X3," ",")"))</f>
        <v>#REF!</v>
      </c>
      <c r="X3" s="54" t="s">
        <v>156</v>
      </c>
      <c r="Y3" s="55" t="s">
        <v>97</v>
      </c>
      <c r="Z3" s="49" t="e">
        <f>VLOOKUP(N3,#REF!,3,0)</f>
        <v>#REF!</v>
      </c>
      <c r="AA3" s="53" t="e">
        <f>VLOOKUP(T3,#REF!,7,0)</f>
        <v>#REF!</v>
      </c>
      <c r="AB3" s="49" t="s">
        <v>98</v>
      </c>
      <c r="AC3" s="49" t="s">
        <v>99</v>
      </c>
      <c r="AD3" s="49" t="s">
        <v>100</v>
      </c>
      <c r="AE3" s="49" t="s">
        <v>104</v>
      </c>
      <c r="AF3" s="49" t="s">
        <v>134</v>
      </c>
      <c r="AG3" s="49" t="s">
        <v>134</v>
      </c>
      <c r="AH3" s="49" t="s">
        <v>134</v>
      </c>
      <c r="AI3" s="56" t="s">
        <v>159</v>
      </c>
      <c r="AJ3" s="57"/>
      <c r="AK3" s="58"/>
      <c r="AL3" s="58"/>
      <c r="AM3" s="59"/>
      <c r="AN3" s="60"/>
      <c r="AO3" s="58"/>
      <c r="AP3" s="61"/>
      <c r="AQ3" s="60"/>
      <c r="AR3" s="62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63"/>
      <c r="BW3" s="63"/>
      <c r="BX3" s="63"/>
      <c r="BY3" s="63"/>
      <c r="BZ3" s="63"/>
      <c r="CA3" s="63"/>
      <c r="CB3" s="63"/>
      <c r="CC3" s="64" t="s">
        <v>173</v>
      </c>
      <c r="CD3" s="65"/>
      <c r="CE3" s="47" t="s">
        <v>92</v>
      </c>
      <c r="CF3" s="48">
        <v>43861</v>
      </c>
    </row>
    <row r="4" spans="1:84" ht="36" customHeight="1" x14ac:dyDescent="0.2">
      <c r="A4" s="46">
        <v>1</v>
      </c>
      <c r="B4" s="46">
        <f t="shared" ref="B4:B30" si="1">B3+1</f>
        <v>3</v>
      </c>
      <c r="C4" s="46" t="s">
        <v>89</v>
      </c>
      <c r="D4" s="47" t="s">
        <v>91</v>
      </c>
      <c r="E4" s="47" t="s">
        <v>92</v>
      </c>
      <c r="F4" s="48">
        <v>43861</v>
      </c>
      <c r="G4" s="49" t="s">
        <v>101</v>
      </c>
      <c r="H4" s="50"/>
      <c r="I4" s="51" t="s">
        <v>102</v>
      </c>
      <c r="J4" s="52" t="s">
        <v>102</v>
      </c>
      <c r="K4" s="50"/>
      <c r="L4" s="50"/>
      <c r="M4" s="48" t="s">
        <v>151</v>
      </c>
      <c r="N4" s="48" t="s">
        <v>90</v>
      </c>
      <c r="O4" s="48" t="s">
        <v>95</v>
      </c>
      <c r="P4" s="48" t="s">
        <v>103</v>
      </c>
      <c r="Q4" s="13"/>
      <c r="R4" s="49" t="s">
        <v>79</v>
      </c>
      <c r="S4" s="49" t="s">
        <v>61</v>
      </c>
      <c r="T4" s="49" t="str">
        <f t="shared" si="0"/>
        <v>RA0208C</v>
      </c>
      <c r="U4" s="49" t="e">
        <f>VLOOKUP(T4,#REF!,3,0)</f>
        <v>#REF!</v>
      </c>
      <c r="V4" s="49" t="e">
        <f>VLOOKUP(T4,#REF!,4,0)</f>
        <v>#REF!</v>
      </c>
      <c r="W4" s="53" t="e">
        <f>IF(ISBLANK(T5),"",CONCATENATE(R4," ",Q4," ",I4," ",G4," ",N4,"-",O4," ",C4," ","(",Z4,")"," ","//"," ",U4," ","("," ",X4," ",")"))</f>
        <v>#REF!</v>
      </c>
      <c r="X4" s="54" t="s">
        <v>105</v>
      </c>
      <c r="Y4" s="55" t="s">
        <v>97</v>
      </c>
      <c r="Z4" s="49" t="e">
        <f>VLOOKUP(N4,#REF!,3,0)</f>
        <v>#REF!</v>
      </c>
      <c r="AA4" s="53" t="e">
        <f>VLOOKUP(T4,#REF!,7,0)</f>
        <v>#REF!</v>
      </c>
      <c r="AB4" s="49" t="s">
        <v>98</v>
      </c>
      <c r="AC4" s="49" t="s">
        <v>99</v>
      </c>
      <c r="AD4" s="49" t="s">
        <v>100</v>
      </c>
      <c r="AE4" s="49" t="s">
        <v>104</v>
      </c>
      <c r="AF4" s="49" t="s">
        <v>134</v>
      </c>
      <c r="AG4" s="49" t="s">
        <v>134</v>
      </c>
      <c r="AH4" s="49" t="s">
        <v>134</v>
      </c>
      <c r="AI4" s="67"/>
      <c r="AJ4" s="67"/>
      <c r="AK4" s="58"/>
      <c r="AL4" s="58"/>
      <c r="AM4" s="59"/>
      <c r="AN4" s="60"/>
      <c r="AO4" s="58"/>
      <c r="AP4" s="61"/>
      <c r="AQ4" s="60"/>
      <c r="AR4" s="62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63"/>
      <c r="BW4" s="63"/>
      <c r="BX4" s="63"/>
      <c r="BY4" s="63"/>
      <c r="BZ4" s="63"/>
      <c r="CA4" s="63"/>
      <c r="CB4" s="63"/>
      <c r="CC4" s="64" t="s">
        <v>173</v>
      </c>
      <c r="CD4" s="65"/>
      <c r="CE4" s="47" t="s">
        <v>92</v>
      </c>
      <c r="CF4" s="48">
        <v>43861</v>
      </c>
    </row>
    <row r="5" spans="1:84" ht="36" customHeight="1" x14ac:dyDescent="0.2">
      <c r="A5" s="46">
        <v>1</v>
      </c>
      <c r="B5" s="46">
        <f t="shared" si="1"/>
        <v>4</v>
      </c>
      <c r="C5" s="46" t="s">
        <v>89</v>
      </c>
      <c r="D5" s="47" t="s">
        <v>91</v>
      </c>
      <c r="E5" s="47" t="s">
        <v>92</v>
      </c>
      <c r="F5" s="48">
        <v>43861</v>
      </c>
      <c r="G5" s="49" t="s">
        <v>106</v>
      </c>
      <c r="H5" s="50"/>
      <c r="I5" s="51" t="s">
        <v>94</v>
      </c>
      <c r="J5" s="52" t="s">
        <v>94</v>
      </c>
      <c r="K5" s="50"/>
      <c r="L5" s="50"/>
      <c r="M5" s="48" t="s">
        <v>151</v>
      </c>
      <c r="N5" s="48" t="s">
        <v>90</v>
      </c>
      <c r="O5" s="48" t="s">
        <v>95</v>
      </c>
      <c r="P5" s="48" t="s">
        <v>107</v>
      </c>
      <c r="Q5" s="13"/>
      <c r="R5" s="49" t="s">
        <v>72</v>
      </c>
      <c r="S5" s="49" t="s">
        <v>61</v>
      </c>
      <c r="T5" s="49" t="str">
        <f t="shared" si="0"/>
        <v>SA0101C</v>
      </c>
      <c r="U5" s="49" t="e">
        <f>VLOOKUP(T5,#REF!,3,0)</f>
        <v>#REF!</v>
      </c>
      <c r="V5" s="49" t="e">
        <f>VLOOKUP(T5,#REF!,4,0)</f>
        <v>#REF!</v>
      </c>
      <c r="W5" s="53" t="e">
        <f>IF(ISBLANK(T3),"",CONCATENATE(R5," ",Q5," ",I5," ",G5," ",N5,"-",O5," ",C5," ","(",Z5,")"," ","//"," ",U5," ","("," ",X5," ",")"))</f>
        <v>#REF!</v>
      </c>
      <c r="X5" s="54" t="s">
        <v>108</v>
      </c>
      <c r="Y5" s="55" t="s">
        <v>97</v>
      </c>
      <c r="Z5" s="49" t="e">
        <f>VLOOKUP(N5,#REF!,3,0)</f>
        <v>#REF!</v>
      </c>
      <c r="AA5" s="53" t="e">
        <f>VLOOKUP(T5,#REF!,7,0)</f>
        <v>#REF!</v>
      </c>
      <c r="AB5" s="49" t="s">
        <v>98</v>
      </c>
      <c r="AC5" s="49" t="s">
        <v>99</v>
      </c>
      <c r="AD5" s="49" t="s">
        <v>100</v>
      </c>
      <c r="AE5" s="49" t="s">
        <v>104</v>
      </c>
      <c r="AF5" s="49" t="s">
        <v>134</v>
      </c>
      <c r="AG5" s="49" t="s">
        <v>134</v>
      </c>
      <c r="AH5" s="49" t="s">
        <v>134</v>
      </c>
      <c r="AI5" s="56"/>
      <c r="AJ5" s="57"/>
      <c r="AK5" s="58"/>
      <c r="AL5" s="58"/>
      <c r="AM5" s="59"/>
      <c r="AN5" s="60"/>
      <c r="AO5" s="58"/>
      <c r="AP5" s="61"/>
      <c r="AQ5" s="60"/>
      <c r="AR5" s="62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63"/>
      <c r="BW5" s="63"/>
      <c r="BX5" s="63"/>
      <c r="BY5" s="63"/>
      <c r="BZ5" s="63"/>
      <c r="CA5" s="63"/>
      <c r="CB5" s="63"/>
      <c r="CC5" s="64" t="s">
        <v>173</v>
      </c>
      <c r="CD5" s="65"/>
      <c r="CE5" s="47" t="s">
        <v>92</v>
      </c>
      <c r="CF5" s="48">
        <v>43861</v>
      </c>
    </row>
    <row r="6" spans="1:84" ht="36" customHeight="1" x14ac:dyDescent="0.2">
      <c r="A6" s="46">
        <v>1</v>
      </c>
      <c r="B6" s="46">
        <f t="shared" si="1"/>
        <v>5</v>
      </c>
      <c r="C6" s="46" t="s">
        <v>89</v>
      </c>
      <c r="D6" s="47" t="s">
        <v>91</v>
      </c>
      <c r="E6" s="47" t="s">
        <v>92</v>
      </c>
      <c r="F6" s="48">
        <v>43861</v>
      </c>
      <c r="G6" s="49" t="s">
        <v>106</v>
      </c>
      <c r="H6" s="50"/>
      <c r="I6" s="51" t="s">
        <v>94</v>
      </c>
      <c r="J6" s="52" t="s">
        <v>94</v>
      </c>
      <c r="K6" s="50"/>
      <c r="L6" s="50"/>
      <c r="M6" s="48" t="s">
        <v>151</v>
      </c>
      <c r="N6" s="48" t="s">
        <v>90</v>
      </c>
      <c r="O6" s="48" t="s">
        <v>95</v>
      </c>
      <c r="P6" s="48" t="s">
        <v>107</v>
      </c>
      <c r="Q6" s="13"/>
      <c r="R6" s="49" t="s">
        <v>80</v>
      </c>
      <c r="S6" s="49" t="s">
        <v>68</v>
      </c>
      <c r="T6" s="49" t="str">
        <f t="shared" si="0"/>
        <v>RA0301J</v>
      </c>
      <c r="U6" s="49" t="e">
        <f>VLOOKUP(T6,#REF!,3,0)</f>
        <v>#REF!</v>
      </c>
      <c r="V6" s="49" t="e">
        <f>VLOOKUP(T6,#REF!,4,0)</f>
        <v>#REF!</v>
      </c>
      <c r="W6" s="53" t="e">
        <f t="shared" ref="W6:W19" si="2">IF(ISBLANK(T7),"",CONCATENATE(R6," ",Q6," ",I6," ",G6," ",N6,"-",O6," ",C6," ","(",Z6,")"," ","//"," ",U6," ","("," ",X6," ",")"))</f>
        <v>#REF!</v>
      </c>
      <c r="X6" s="54" t="s">
        <v>110</v>
      </c>
      <c r="Y6" s="55" t="s">
        <v>97</v>
      </c>
      <c r="Z6" s="49" t="e">
        <f>VLOOKUP(N6,#REF!,3,0)</f>
        <v>#REF!</v>
      </c>
      <c r="AA6" s="53" t="e">
        <f>VLOOKUP(T6,#REF!,7,0)</f>
        <v>#REF!</v>
      </c>
      <c r="AB6" s="49" t="s">
        <v>98</v>
      </c>
      <c r="AC6" s="49" t="s">
        <v>99</v>
      </c>
      <c r="AD6" s="49" t="s">
        <v>100</v>
      </c>
      <c r="AE6" s="49" t="s">
        <v>104</v>
      </c>
      <c r="AF6" s="49" t="s">
        <v>134</v>
      </c>
      <c r="AG6" s="49" t="s">
        <v>134</v>
      </c>
      <c r="AH6" s="49" t="s">
        <v>134</v>
      </c>
      <c r="AI6" s="56"/>
      <c r="AJ6" s="57"/>
      <c r="AK6" s="58"/>
      <c r="AL6" s="58"/>
      <c r="AM6" s="59"/>
      <c r="AN6" s="60"/>
      <c r="AO6" s="58"/>
      <c r="AP6" s="61"/>
      <c r="AQ6" s="60"/>
      <c r="AR6" s="62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63"/>
      <c r="BW6" s="63"/>
      <c r="BX6" s="63"/>
      <c r="BY6" s="63"/>
      <c r="BZ6" s="63"/>
      <c r="CA6" s="63"/>
      <c r="CB6" s="63"/>
      <c r="CC6" s="64" t="s">
        <v>173</v>
      </c>
      <c r="CD6" s="65"/>
      <c r="CE6" s="47" t="s">
        <v>92</v>
      </c>
      <c r="CF6" s="48">
        <v>43861</v>
      </c>
    </row>
    <row r="7" spans="1:84" ht="36" customHeight="1" x14ac:dyDescent="0.2">
      <c r="A7" s="46">
        <v>1</v>
      </c>
      <c r="B7" s="46">
        <f t="shared" si="1"/>
        <v>6</v>
      </c>
      <c r="C7" s="46" t="s">
        <v>89</v>
      </c>
      <c r="D7" s="47" t="s">
        <v>91</v>
      </c>
      <c r="E7" s="47" t="s">
        <v>92</v>
      </c>
      <c r="F7" s="48">
        <v>43861</v>
      </c>
      <c r="G7" s="49" t="s">
        <v>106</v>
      </c>
      <c r="H7" s="50"/>
      <c r="I7" s="51" t="s">
        <v>94</v>
      </c>
      <c r="J7" s="52" t="s">
        <v>94</v>
      </c>
      <c r="K7" s="50"/>
      <c r="L7" s="50"/>
      <c r="M7" s="48" t="s">
        <v>151</v>
      </c>
      <c r="N7" s="48" t="s">
        <v>90</v>
      </c>
      <c r="O7" s="48" t="s">
        <v>95</v>
      </c>
      <c r="P7" s="48" t="s">
        <v>107</v>
      </c>
      <c r="Q7" s="13"/>
      <c r="R7" s="49" t="s">
        <v>72</v>
      </c>
      <c r="S7" s="49" t="s">
        <v>60</v>
      </c>
      <c r="T7" s="49" t="str">
        <f t="shared" si="0"/>
        <v>SA0101B</v>
      </c>
      <c r="U7" s="49" t="e">
        <f>VLOOKUP(T7,#REF!,3,0)</f>
        <v>#REF!</v>
      </c>
      <c r="V7" s="66" t="e">
        <f>VLOOKUP(T7,#REF!,4,0)</f>
        <v>#REF!</v>
      </c>
      <c r="W7" s="53" t="e">
        <f t="shared" si="2"/>
        <v>#REF!</v>
      </c>
      <c r="X7" s="54" t="s">
        <v>109</v>
      </c>
      <c r="Y7" s="55" t="s">
        <v>97</v>
      </c>
      <c r="Z7" s="49" t="e">
        <f>VLOOKUP(N7,#REF!,3,0)</f>
        <v>#REF!</v>
      </c>
      <c r="AA7" s="53" t="e">
        <f>VLOOKUP(T7,#REF!,7,0)</f>
        <v>#REF!</v>
      </c>
      <c r="AB7" s="49" t="s">
        <v>98</v>
      </c>
      <c r="AC7" s="49" t="s">
        <v>99</v>
      </c>
      <c r="AD7" s="49" t="s">
        <v>100</v>
      </c>
      <c r="AE7" s="49" t="s">
        <v>104</v>
      </c>
      <c r="AF7" s="49" t="s">
        <v>134</v>
      </c>
      <c r="AG7" s="49" t="s">
        <v>134</v>
      </c>
      <c r="AH7" s="49" t="s">
        <v>134</v>
      </c>
      <c r="AI7" s="56" t="s">
        <v>160</v>
      </c>
      <c r="AJ7" s="57"/>
      <c r="AK7" s="58"/>
      <c r="AL7" s="58"/>
      <c r="AM7" s="59"/>
      <c r="AN7" s="60"/>
      <c r="AO7" s="58"/>
      <c r="AP7" s="61"/>
      <c r="AQ7" s="60"/>
      <c r="AR7" s="62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63"/>
      <c r="BW7" s="63"/>
      <c r="BX7" s="63"/>
      <c r="BY7" s="63"/>
      <c r="BZ7" s="63"/>
      <c r="CA7" s="63"/>
      <c r="CB7" s="63"/>
      <c r="CC7" s="64" t="s">
        <v>173</v>
      </c>
      <c r="CD7" s="65"/>
      <c r="CE7" s="47" t="s">
        <v>92</v>
      </c>
      <c r="CF7" s="48">
        <v>43861</v>
      </c>
    </row>
    <row r="8" spans="1:84" ht="36" customHeight="1" x14ac:dyDescent="0.2">
      <c r="A8" s="46">
        <v>1</v>
      </c>
      <c r="B8" s="46">
        <f t="shared" si="1"/>
        <v>7</v>
      </c>
      <c r="C8" s="46" t="s">
        <v>89</v>
      </c>
      <c r="D8" s="47" t="s">
        <v>91</v>
      </c>
      <c r="E8" s="47" t="s">
        <v>92</v>
      </c>
      <c r="F8" s="48">
        <v>43861</v>
      </c>
      <c r="G8" s="49" t="s">
        <v>106</v>
      </c>
      <c r="H8" s="50"/>
      <c r="I8" s="51" t="s">
        <v>94</v>
      </c>
      <c r="J8" s="52" t="s">
        <v>94</v>
      </c>
      <c r="K8" s="50"/>
      <c r="L8" s="50"/>
      <c r="M8" s="48" t="s">
        <v>151</v>
      </c>
      <c r="N8" s="48" t="s">
        <v>90</v>
      </c>
      <c r="O8" s="48" t="s">
        <v>95</v>
      </c>
      <c r="P8" s="48" t="s">
        <v>107</v>
      </c>
      <c r="Q8" s="13"/>
      <c r="R8" s="49" t="s">
        <v>170</v>
      </c>
      <c r="S8" s="49" t="s">
        <v>60</v>
      </c>
      <c r="T8" s="49" t="str">
        <f t="shared" si="0"/>
        <v>SA1000B</v>
      </c>
      <c r="U8" s="49" t="e">
        <f>VLOOKUP(T8,#REF!,3,0)</f>
        <v>#REF!</v>
      </c>
      <c r="V8" s="49" t="e">
        <f>VLOOKUP(T8,#REF!,4,0)</f>
        <v>#REF!</v>
      </c>
      <c r="W8" s="53" t="e">
        <f t="shared" si="2"/>
        <v>#REF!</v>
      </c>
      <c r="X8" s="54" t="s">
        <v>111</v>
      </c>
      <c r="Y8" s="55" t="s">
        <v>97</v>
      </c>
      <c r="Z8" s="49" t="e">
        <f>VLOOKUP(N8,#REF!,3,0)</f>
        <v>#REF!</v>
      </c>
      <c r="AA8" s="53" t="e">
        <f>VLOOKUP(T8,#REF!,7,0)</f>
        <v>#REF!</v>
      </c>
      <c r="AB8" s="49" t="s">
        <v>98</v>
      </c>
      <c r="AC8" s="49" t="s">
        <v>99</v>
      </c>
      <c r="AD8" s="49" t="s">
        <v>100</v>
      </c>
      <c r="AE8" s="49" t="s">
        <v>104</v>
      </c>
      <c r="AF8" s="49" t="s">
        <v>134</v>
      </c>
      <c r="AG8" s="49" t="s">
        <v>134</v>
      </c>
      <c r="AH8" s="49" t="s">
        <v>134</v>
      </c>
      <c r="AI8" s="56"/>
      <c r="AJ8" s="57"/>
      <c r="AK8" s="58"/>
      <c r="AL8" s="58"/>
      <c r="AM8" s="59"/>
      <c r="AN8" s="60"/>
      <c r="AO8" s="58"/>
      <c r="AP8" s="61"/>
      <c r="AQ8" s="60"/>
      <c r="AR8" s="62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63"/>
      <c r="BW8" s="63"/>
      <c r="BX8" s="63"/>
      <c r="BY8" s="63"/>
      <c r="BZ8" s="63"/>
      <c r="CA8" s="63"/>
      <c r="CB8" s="63"/>
      <c r="CC8" s="64" t="s">
        <v>173</v>
      </c>
      <c r="CD8" s="65"/>
      <c r="CE8" s="47" t="s">
        <v>92</v>
      </c>
      <c r="CF8" s="48">
        <v>43861</v>
      </c>
    </row>
    <row r="9" spans="1:84" ht="36" customHeight="1" x14ac:dyDescent="0.2">
      <c r="A9" s="46">
        <v>1</v>
      </c>
      <c r="B9" s="46">
        <f t="shared" si="1"/>
        <v>8</v>
      </c>
      <c r="C9" s="46" t="s">
        <v>89</v>
      </c>
      <c r="D9" s="47" t="s">
        <v>91</v>
      </c>
      <c r="E9" s="47" t="s">
        <v>92</v>
      </c>
      <c r="F9" s="48">
        <v>43861</v>
      </c>
      <c r="G9" s="49" t="s">
        <v>112</v>
      </c>
      <c r="H9" s="50"/>
      <c r="I9" s="51" t="s">
        <v>102</v>
      </c>
      <c r="J9" s="52" t="s">
        <v>102</v>
      </c>
      <c r="K9" s="50"/>
      <c r="L9" s="50"/>
      <c r="M9" s="48" t="s">
        <v>151</v>
      </c>
      <c r="N9" s="48" t="s">
        <v>90</v>
      </c>
      <c r="O9" s="48" t="s">
        <v>95</v>
      </c>
      <c r="P9" s="48" t="s">
        <v>107</v>
      </c>
      <c r="Q9" s="13" t="s">
        <v>143</v>
      </c>
      <c r="R9" s="49" t="s">
        <v>70</v>
      </c>
      <c r="S9" s="49" t="s">
        <v>61</v>
      </c>
      <c r="T9" s="49" t="str">
        <f t="shared" si="0"/>
        <v>SE0402C</v>
      </c>
      <c r="U9" s="49" t="e">
        <f>VLOOKUP(T9,#REF!,3,0)</f>
        <v>#REF!</v>
      </c>
      <c r="V9" s="49" t="e">
        <f>VLOOKUP(T9,#REF!,4,0)</f>
        <v>#REF!</v>
      </c>
      <c r="W9" s="53" t="e">
        <f t="shared" si="2"/>
        <v>#REF!</v>
      </c>
      <c r="X9" s="54" t="s">
        <v>113</v>
      </c>
      <c r="Y9" s="55" t="s">
        <v>97</v>
      </c>
      <c r="Z9" s="49" t="e">
        <f>VLOOKUP(N9,#REF!,3,0)</f>
        <v>#REF!</v>
      </c>
      <c r="AA9" s="53" t="e">
        <f>VLOOKUP(T9,#REF!,7,0)</f>
        <v>#REF!</v>
      </c>
      <c r="AB9" s="49" t="s">
        <v>98</v>
      </c>
      <c r="AC9" s="49" t="s">
        <v>99</v>
      </c>
      <c r="AD9" s="49" t="s">
        <v>100</v>
      </c>
      <c r="AE9" s="49" t="s">
        <v>104</v>
      </c>
      <c r="AF9" s="49" t="s">
        <v>134</v>
      </c>
      <c r="AG9" s="49" t="s">
        <v>134</v>
      </c>
      <c r="AH9" s="49" t="s">
        <v>134</v>
      </c>
      <c r="AI9" s="56"/>
      <c r="AJ9" s="57"/>
      <c r="AK9" s="58"/>
      <c r="AL9" s="58"/>
      <c r="AM9" s="59"/>
      <c r="AN9" s="60"/>
      <c r="AO9" s="58"/>
      <c r="AP9" s="61"/>
      <c r="AQ9" s="60"/>
      <c r="AR9" s="62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63"/>
      <c r="BW9" s="63"/>
      <c r="BX9" s="63"/>
      <c r="BY9" s="63"/>
      <c r="BZ9" s="63"/>
      <c r="CA9" s="63"/>
      <c r="CB9" s="63"/>
      <c r="CC9" s="64" t="s">
        <v>173</v>
      </c>
      <c r="CD9" s="65"/>
      <c r="CE9" s="47" t="s">
        <v>92</v>
      </c>
      <c r="CF9" s="48">
        <v>43861</v>
      </c>
    </row>
    <row r="10" spans="1:84" ht="36" customHeight="1" x14ac:dyDescent="0.2">
      <c r="A10" s="46">
        <v>1</v>
      </c>
      <c r="B10" s="46">
        <f t="shared" si="1"/>
        <v>9</v>
      </c>
      <c r="C10" s="46" t="s">
        <v>89</v>
      </c>
      <c r="D10" s="47" t="s">
        <v>91</v>
      </c>
      <c r="E10" s="47" t="s">
        <v>92</v>
      </c>
      <c r="F10" s="48">
        <v>43861</v>
      </c>
      <c r="G10" s="49" t="s">
        <v>112</v>
      </c>
      <c r="H10" s="50"/>
      <c r="I10" s="51" t="s">
        <v>102</v>
      </c>
      <c r="J10" s="52" t="s">
        <v>102</v>
      </c>
      <c r="K10" s="50"/>
      <c r="L10" s="50"/>
      <c r="M10" s="48" t="s">
        <v>151</v>
      </c>
      <c r="N10" s="48" t="s">
        <v>90</v>
      </c>
      <c r="O10" s="48" t="s">
        <v>95</v>
      </c>
      <c r="P10" s="48" t="s">
        <v>107</v>
      </c>
      <c r="Q10" s="13"/>
      <c r="R10" s="49" t="s">
        <v>80</v>
      </c>
      <c r="S10" s="49" t="s">
        <v>68</v>
      </c>
      <c r="T10" s="49" t="str">
        <f t="shared" si="0"/>
        <v>RA0301J</v>
      </c>
      <c r="U10" s="49" t="e">
        <f>VLOOKUP(T10,#REF!,3,0)</f>
        <v>#REF!</v>
      </c>
      <c r="V10" s="49" t="e">
        <f>VLOOKUP(T10,#REF!,4,0)</f>
        <v>#REF!</v>
      </c>
      <c r="W10" s="53" t="e">
        <f t="shared" si="2"/>
        <v>#REF!</v>
      </c>
      <c r="X10" s="54" t="s">
        <v>110</v>
      </c>
      <c r="Y10" s="55" t="s">
        <v>97</v>
      </c>
      <c r="Z10" s="49" t="e">
        <f>VLOOKUP(N10,#REF!,3,0)</f>
        <v>#REF!</v>
      </c>
      <c r="AA10" s="53" t="e">
        <f>VLOOKUP(T10,#REF!,7,0)</f>
        <v>#REF!</v>
      </c>
      <c r="AB10" s="49" t="s">
        <v>98</v>
      </c>
      <c r="AC10" s="49" t="s">
        <v>99</v>
      </c>
      <c r="AD10" s="49" t="s">
        <v>100</v>
      </c>
      <c r="AE10" s="49" t="s">
        <v>104</v>
      </c>
      <c r="AF10" s="49" t="s">
        <v>134</v>
      </c>
      <c r="AG10" s="49" t="s">
        <v>134</v>
      </c>
      <c r="AH10" s="49" t="s">
        <v>134</v>
      </c>
      <c r="AI10" s="56"/>
      <c r="AJ10" s="57"/>
      <c r="AK10" s="58"/>
      <c r="AL10" s="58"/>
      <c r="AM10" s="59"/>
      <c r="AN10" s="60"/>
      <c r="AO10" s="58"/>
      <c r="AP10" s="61"/>
      <c r="AQ10" s="60"/>
      <c r="AR10" s="62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63"/>
      <c r="BW10" s="63"/>
      <c r="BX10" s="63"/>
      <c r="BY10" s="63"/>
      <c r="BZ10" s="63"/>
      <c r="CA10" s="63"/>
      <c r="CB10" s="63"/>
      <c r="CC10" s="64" t="s">
        <v>173</v>
      </c>
      <c r="CD10" s="65"/>
      <c r="CE10" s="47" t="s">
        <v>92</v>
      </c>
      <c r="CF10" s="48">
        <v>43861</v>
      </c>
    </row>
    <row r="11" spans="1:84" ht="36" customHeight="1" x14ac:dyDescent="0.2">
      <c r="A11" s="46">
        <v>1</v>
      </c>
      <c r="B11" s="46">
        <f t="shared" si="1"/>
        <v>10</v>
      </c>
      <c r="C11" s="46" t="s">
        <v>89</v>
      </c>
      <c r="D11" s="47" t="s">
        <v>91</v>
      </c>
      <c r="E11" s="47" t="s">
        <v>92</v>
      </c>
      <c r="F11" s="48">
        <v>43861</v>
      </c>
      <c r="G11" s="49" t="s">
        <v>112</v>
      </c>
      <c r="H11" s="50"/>
      <c r="I11" s="51" t="s">
        <v>102</v>
      </c>
      <c r="J11" s="52" t="s">
        <v>102</v>
      </c>
      <c r="K11" s="50"/>
      <c r="L11" s="50"/>
      <c r="M11" s="48" t="s">
        <v>151</v>
      </c>
      <c r="N11" s="48" t="s">
        <v>90</v>
      </c>
      <c r="O11" s="48" t="s">
        <v>95</v>
      </c>
      <c r="P11" s="48" t="s">
        <v>107</v>
      </c>
      <c r="Q11" s="13" t="s">
        <v>143</v>
      </c>
      <c r="R11" s="49" t="s">
        <v>85</v>
      </c>
      <c r="S11" s="49" t="s">
        <v>59</v>
      </c>
      <c r="T11" s="49" t="str">
        <f t="shared" si="0"/>
        <v>BT0503A</v>
      </c>
      <c r="U11" s="49" t="e">
        <f>VLOOKUP(T11,#REF!,3,0)</f>
        <v>#REF!</v>
      </c>
      <c r="V11" s="66" t="e">
        <f>VLOOKUP(T11,#REF!,4,0)</f>
        <v>#REF!</v>
      </c>
      <c r="W11" s="53" t="e">
        <f t="shared" si="2"/>
        <v>#REF!</v>
      </c>
      <c r="X11" s="54" t="s">
        <v>157</v>
      </c>
      <c r="Y11" s="55" t="s">
        <v>97</v>
      </c>
      <c r="Z11" s="49" t="e">
        <f>VLOOKUP(N11,#REF!,3,0)</f>
        <v>#REF!</v>
      </c>
      <c r="AA11" s="53" t="e">
        <f>VLOOKUP(T11,#REF!,7,0)</f>
        <v>#REF!</v>
      </c>
      <c r="AB11" s="49" t="s">
        <v>98</v>
      </c>
      <c r="AC11" s="49" t="s">
        <v>99</v>
      </c>
      <c r="AD11" s="49" t="s">
        <v>100</v>
      </c>
      <c r="AE11" s="49" t="s">
        <v>104</v>
      </c>
      <c r="AF11" s="49" t="s">
        <v>134</v>
      </c>
      <c r="AG11" s="49" t="s">
        <v>134</v>
      </c>
      <c r="AH11" s="49" t="s">
        <v>134</v>
      </c>
      <c r="AI11" s="56" t="s">
        <v>161</v>
      </c>
      <c r="AJ11" s="57"/>
      <c r="AK11" s="58"/>
      <c r="AL11" s="58"/>
      <c r="AM11" s="59"/>
      <c r="AN11" s="60"/>
      <c r="AO11" s="58"/>
      <c r="AP11" s="61"/>
      <c r="AQ11" s="60"/>
      <c r="AR11" s="62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63"/>
      <c r="BW11" s="63"/>
      <c r="BX11" s="63"/>
      <c r="BY11" s="63"/>
      <c r="BZ11" s="63"/>
      <c r="CA11" s="63"/>
      <c r="CB11" s="63"/>
      <c r="CC11" s="64" t="s">
        <v>173</v>
      </c>
      <c r="CD11" s="65"/>
      <c r="CE11" s="47" t="s">
        <v>92</v>
      </c>
      <c r="CF11" s="48">
        <v>43861</v>
      </c>
    </row>
    <row r="12" spans="1:84" ht="36" customHeight="1" x14ac:dyDescent="0.2">
      <c r="A12" s="46">
        <v>1</v>
      </c>
      <c r="B12" s="46">
        <f t="shared" si="1"/>
        <v>11</v>
      </c>
      <c r="C12" s="46" t="s">
        <v>89</v>
      </c>
      <c r="D12" s="47" t="s">
        <v>91</v>
      </c>
      <c r="E12" s="47" t="s">
        <v>92</v>
      </c>
      <c r="F12" s="48">
        <v>43861</v>
      </c>
      <c r="G12" s="49" t="s">
        <v>114</v>
      </c>
      <c r="H12" s="50"/>
      <c r="I12" s="51" t="s">
        <v>117</v>
      </c>
      <c r="J12" s="51" t="s">
        <v>117</v>
      </c>
      <c r="K12" s="50"/>
      <c r="L12" s="50"/>
      <c r="M12" s="48" t="s">
        <v>151</v>
      </c>
      <c r="N12" s="48" t="s">
        <v>90</v>
      </c>
      <c r="O12" s="48" t="s">
        <v>95</v>
      </c>
      <c r="P12" s="48" t="s">
        <v>103</v>
      </c>
      <c r="Q12" s="13"/>
      <c r="R12" s="49" t="s">
        <v>65</v>
      </c>
      <c r="S12" s="49" t="s">
        <v>61</v>
      </c>
      <c r="T12" s="49" t="str">
        <f t="shared" si="0"/>
        <v>SE0201C</v>
      </c>
      <c r="U12" s="49" t="e">
        <f>VLOOKUP(T12,#REF!,3,0)</f>
        <v>#REF!</v>
      </c>
      <c r="V12" s="49" t="e">
        <f>VLOOKUP(T12,#REF!,4,0)</f>
        <v>#REF!</v>
      </c>
      <c r="W12" s="53" t="e">
        <f t="shared" si="2"/>
        <v>#REF!</v>
      </c>
      <c r="X12" s="54" t="s">
        <v>115</v>
      </c>
      <c r="Y12" s="55" t="s">
        <v>97</v>
      </c>
      <c r="Z12" s="49" t="e">
        <f>VLOOKUP(N12,#REF!,3,0)</f>
        <v>#REF!</v>
      </c>
      <c r="AA12" s="53" t="e">
        <f>VLOOKUP(T12,#REF!,7,0)</f>
        <v>#REF!</v>
      </c>
      <c r="AB12" s="49" t="s">
        <v>153</v>
      </c>
      <c r="AC12" s="49" t="s">
        <v>153</v>
      </c>
      <c r="AD12" s="49" t="s">
        <v>100</v>
      </c>
      <c r="AE12" s="49" t="s">
        <v>104</v>
      </c>
      <c r="AF12" s="49" t="s">
        <v>153</v>
      </c>
      <c r="AG12" s="49" t="s">
        <v>153</v>
      </c>
      <c r="AH12" s="49" t="s">
        <v>153</v>
      </c>
      <c r="AI12" s="56"/>
      <c r="AJ12" s="57"/>
      <c r="AK12" s="58"/>
      <c r="AL12" s="58"/>
      <c r="AM12" s="59"/>
      <c r="AN12" s="60"/>
      <c r="AO12" s="58"/>
      <c r="AP12" s="61"/>
      <c r="AQ12" s="60"/>
      <c r="AR12" s="62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63"/>
      <c r="BW12" s="63"/>
      <c r="BX12" s="63"/>
      <c r="BY12" s="63"/>
      <c r="BZ12" s="63"/>
      <c r="CA12" s="63"/>
      <c r="CB12" s="63"/>
      <c r="CC12" s="64" t="s">
        <v>173</v>
      </c>
      <c r="CD12" s="65"/>
      <c r="CE12" s="47" t="s">
        <v>92</v>
      </c>
      <c r="CF12" s="48">
        <v>43861</v>
      </c>
    </row>
    <row r="13" spans="1:84" ht="36" customHeight="1" x14ac:dyDescent="0.2">
      <c r="A13" s="46">
        <v>1</v>
      </c>
      <c r="B13" s="46">
        <f t="shared" si="1"/>
        <v>12</v>
      </c>
      <c r="C13" s="46" t="s">
        <v>89</v>
      </c>
      <c r="D13" s="47" t="s">
        <v>91</v>
      </c>
      <c r="E13" s="47" t="s">
        <v>92</v>
      </c>
      <c r="F13" s="48">
        <v>43861</v>
      </c>
      <c r="G13" s="49" t="s">
        <v>114</v>
      </c>
      <c r="H13" s="50"/>
      <c r="I13" s="51" t="s">
        <v>117</v>
      </c>
      <c r="J13" s="51" t="s">
        <v>162</v>
      </c>
      <c r="K13" s="50"/>
      <c r="L13" s="50"/>
      <c r="M13" s="48" t="s">
        <v>151</v>
      </c>
      <c r="N13" s="48" t="s">
        <v>90</v>
      </c>
      <c r="O13" s="48" t="s">
        <v>95</v>
      </c>
      <c r="P13" s="48" t="s">
        <v>103</v>
      </c>
      <c r="Q13" s="13"/>
      <c r="R13" s="49" t="s">
        <v>71</v>
      </c>
      <c r="S13" s="49" t="s">
        <v>62</v>
      </c>
      <c r="T13" s="49" t="str">
        <f t="shared" si="0"/>
        <v>SE0602D</v>
      </c>
      <c r="U13" s="49" t="e">
        <f>VLOOKUP(T13,#REF!,3,0)</f>
        <v>#REF!</v>
      </c>
      <c r="V13" s="66" t="e">
        <f>VLOOKUP(T13,#REF!,4,0)</f>
        <v>#REF!</v>
      </c>
      <c r="W13" s="53" t="e">
        <f t="shared" si="2"/>
        <v>#REF!</v>
      </c>
      <c r="X13" s="54" t="s">
        <v>116</v>
      </c>
      <c r="Y13" s="55" t="s">
        <v>97</v>
      </c>
      <c r="Z13" s="49" t="e">
        <f>VLOOKUP(N13,#REF!,3,0)</f>
        <v>#REF!</v>
      </c>
      <c r="AA13" s="53" t="e">
        <f>VLOOKUP(T13,#REF!,7,0)</f>
        <v>#REF!</v>
      </c>
      <c r="AB13" s="49" t="s">
        <v>153</v>
      </c>
      <c r="AC13" s="49" t="s">
        <v>153</v>
      </c>
      <c r="AD13" s="49" t="s">
        <v>100</v>
      </c>
      <c r="AE13" s="49" t="s">
        <v>104</v>
      </c>
      <c r="AF13" s="49" t="s">
        <v>153</v>
      </c>
      <c r="AG13" s="49" t="s">
        <v>153</v>
      </c>
      <c r="AH13" s="49" t="s">
        <v>153</v>
      </c>
      <c r="AI13" s="56" t="s">
        <v>163</v>
      </c>
      <c r="AJ13" s="57"/>
      <c r="AK13" s="58"/>
      <c r="AL13" s="58"/>
      <c r="AM13" s="59"/>
      <c r="AN13" s="60"/>
      <c r="AO13" s="58"/>
      <c r="AP13" s="61"/>
      <c r="AQ13" s="60"/>
      <c r="AR13" s="62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63"/>
      <c r="BW13" s="63"/>
      <c r="BX13" s="63"/>
      <c r="BY13" s="63"/>
      <c r="BZ13" s="63"/>
      <c r="CA13" s="63"/>
      <c r="CB13" s="63"/>
      <c r="CC13" s="64" t="s">
        <v>173</v>
      </c>
      <c r="CD13" s="65"/>
      <c r="CE13" s="47" t="s">
        <v>92</v>
      </c>
      <c r="CF13" s="48">
        <v>43861</v>
      </c>
    </row>
    <row r="14" spans="1:84" ht="36" customHeight="1" x14ac:dyDescent="0.2">
      <c r="A14" s="46">
        <v>1</v>
      </c>
      <c r="B14" s="46">
        <f t="shared" si="1"/>
        <v>13</v>
      </c>
      <c r="C14" s="46" t="s">
        <v>89</v>
      </c>
      <c r="D14" s="47" t="s">
        <v>91</v>
      </c>
      <c r="E14" s="47" t="s">
        <v>92</v>
      </c>
      <c r="F14" s="48">
        <v>43861</v>
      </c>
      <c r="G14" s="49" t="s">
        <v>136</v>
      </c>
      <c r="H14" s="50"/>
      <c r="I14" s="51" t="s">
        <v>117</v>
      </c>
      <c r="J14" s="51" t="s">
        <v>117</v>
      </c>
      <c r="K14" s="50"/>
      <c r="L14" s="50"/>
      <c r="M14" s="48" t="s">
        <v>151</v>
      </c>
      <c r="N14" s="48" t="s">
        <v>90</v>
      </c>
      <c r="O14" s="48" t="s">
        <v>95</v>
      </c>
      <c r="P14" s="48" t="s">
        <v>107</v>
      </c>
      <c r="Q14" s="13"/>
      <c r="R14" s="49" t="s">
        <v>69</v>
      </c>
      <c r="S14" s="49" t="s">
        <v>59</v>
      </c>
      <c r="T14" s="49" t="str">
        <f t="shared" si="0"/>
        <v>SE0305A</v>
      </c>
      <c r="U14" s="49" t="e">
        <f>VLOOKUP(T14,#REF!,3,0)</f>
        <v>#REF!</v>
      </c>
      <c r="V14" s="66" t="e">
        <f>VLOOKUP(T14,#REF!,4,0)</f>
        <v>#REF!</v>
      </c>
      <c r="W14" s="53" t="e">
        <f t="shared" si="2"/>
        <v>#REF!</v>
      </c>
      <c r="X14" s="54" t="s">
        <v>137</v>
      </c>
      <c r="Y14" s="55" t="s">
        <v>97</v>
      </c>
      <c r="Z14" s="49" t="e">
        <f>VLOOKUP(N14,#REF!,3,0)</f>
        <v>#REF!</v>
      </c>
      <c r="AA14" s="53" t="e">
        <f>VLOOKUP(T14,#REF!,7,0)</f>
        <v>#REF!</v>
      </c>
      <c r="AB14" s="49" t="s">
        <v>153</v>
      </c>
      <c r="AC14" s="49" t="s">
        <v>153</v>
      </c>
      <c r="AD14" s="49" t="s">
        <v>100</v>
      </c>
      <c r="AE14" s="49" t="s">
        <v>104</v>
      </c>
      <c r="AF14" s="49" t="s">
        <v>153</v>
      </c>
      <c r="AG14" s="49" t="s">
        <v>153</v>
      </c>
      <c r="AH14" s="49" t="s">
        <v>153</v>
      </c>
      <c r="AI14" s="56" t="s">
        <v>164</v>
      </c>
      <c r="AJ14" s="57"/>
      <c r="AK14" s="58"/>
      <c r="AL14" s="58"/>
      <c r="AM14" s="59"/>
      <c r="AN14" s="60"/>
      <c r="AO14" s="58"/>
      <c r="AP14" s="61"/>
      <c r="AQ14" s="60"/>
      <c r="AR14" s="62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63"/>
      <c r="BW14" s="63"/>
      <c r="BX14" s="63"/>
      <c r="BY14" s="63"/>
      <c r="BZ14" s="63"/>
      <c r="CA14" s="63"/>
      <c r="CB14" s="63"/>
      <c r="CC14" s="64" t="s">
        <v>173</v>
      </c>
      <c r="CD14" s="65"/>
      <c r="CE14" s="47" t="s">
        <v>92</v>
      </c>
      <c r="CF14" s="48">
        <v>43861</v>
      </c>
    </row>
    <row r="15" spans="1:84" ht="36" customHeight="1" x14ac:dyDescent="0.2">
      <c r="A15" s="46">
        <v>1</v>
      </c>
      <c r="B15" s="46">
        <f t="shared" si="1"/>
        <v>14</v>
      </c>
      <c r="C15" s="46" t="s">
        <v>89</v>
      </c>
      <c r="D15" s="47" t="s">
        <v>91</v>
      </c>
      <c r="E15" s="47" t="s">
        <v>92</v>
      </c>
      <c r="F15" s="48">
        <v>43861</v>
      </c>
      <c r="G15" s="49" t="s">
        <v>118</v>
      </c>
      <c r="H15" s="50"/>
      <c r="I15" s="51" t="s">
        <v>102</v>
      </c>
      <c r="J15" s="52" t="s">
        <v>102</v>
      </c>
      <c r="K15" s="50"/>
      <c r="L15" s="50"/>
      <c r="M15" s="48" t="s">
        <v>151</v>
      </c>
      <c r="N15" s="48" t="s">
        <v>90</v>
      </c>
      <c r="O15" s="48" t="s">
        <v>95</v>
      </c>
      <c r="P15" s="48" t="s">
        <v>103</v>
      </c>
      <c r="Q15" s="13" t="s">
        <v>143</v>
      </c>
      <c r="R15" s="49" t="s">
        <v>70</v>
      </c>
      <c r="S15" s="49" t="s">
        <v>61</v>
      </c>
      <c r="T15" s="49" t="str">
        <f t="shared" si="0"/>
        <v>SE0402C</v>
      </c>
      <c r="U15" s="49" t="e">
        <f>VLOOKUP(T15,#REF!,3,0)</f>
        <v>#REF!</v>
      </c>
      <c r="V15" s="49" t="e">
        <f>VLOOKUP(T15,#REF!,4,0)</f>
        <v>#REF!</v>
      </c>
      <c r="W15" s="53" t="e">
        <f t="shared" si="2"/>
        <v>#REF!</v>
      </c>
      <c r="X15" s="54" t="s">
        <v>119</v>
      </c>
      <c r="Y15" s="55" t="s">
        <v>97</v>
      </c>
      <c r="Z15" s="49" t="e">
        <f>VLOOKUP(N15,#REF!,3,0)</f>
        <v>#REF!</v>
      </c>
      <c r="AA15" s="53" t="e">
        <f>VLOOKUP(T15,#REF!,7,0)</f>
        <v>#REF!</v>
      </c>
      <c r="AB15" s="49" t="s">
        <v>98</v>
      </c>
      <c r="AC15" s="49" t="s">
        <v>99</v>
      </c>
      <c r="AD15" s="49" t="s">
        <v>100</v>
      </c>
      <c r="AE15" s="49" t="s">
        <v>104</v>
      </c>
      <c r="AF15" s="49" t="s">
        <v>134</v>
      </c>
      <c r="AG15" s="49" t="s">
        <v>134</v>
      </c>
      <c r="AH15" s="49" t="s">
        <v>134</v>
      </c>
      <c r="AI15" s="56"/>
      <c r="AJ15" s="57"/>
      <c r="AK15" s="58"/>
      <c r="AL15" s="58"/>
      <c r="AM15" s="59"/>
      <c r="AN15" s="60"/>
      <c r="AO15" s="58"/>
      <c r="AP15" s="61"/>
      <c r="AQ15" s="60"/>
      <c r="AR15" s="62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63"/>
      <c r="BW15" s="63"/>
      <c r="BX15" s="63"/>
      <c r="BY15" s="63"/>
      <c r="BZ15" s="63"/>
      <c r="CA15" s="63"/>
      <c r="CB15" s="63"/>
      <c r="CC15" s="64" t="s">
        <v>173</v>
      </c>
      <c r="CD15" s="65"/>
      <c r="CE15" s="47" t="s">
        <v>92</v>
      </c>
      <c r="CF15" s="48">
        <v>43861</v>
      </c>
    </row>
    <row r="16" spans="1:84" ht="36" customHeight="1" x14ac:dyDescent="0.2">
      <c r="A16" s="46">
        <v>1</v>
      </c>
      <c r="B16" s="46">
        <f t="shared" si="1"/>
        <v>15</v>
      </c>
      <c r="C16" s="46" t="s">
        <v>89</v>
      </c>
      <c r="D16" s="47" t="s">
        <v>91</v>
      </c>
      <c r="E16" s="47" t="s">
        <v>92</v>
      </c>
      <c r="F16" s="48">
        <v>43861</v>
      </c>
      <c r="G16" s="49" t="s">
        <v>118</v>
      </c>
      <c r="H16" s="50"/>
      <c r="I16" s="51" t="s">
        <v>102</v>
      </c>
      <c r="J16" s="52" t="s">
        <v>102</v>
      </c>
      <c r="K16" s="50"/>
      <c r="L16" s="50"/>
      <c r="M16" s="48" t="s">
        <v>151</v>
      </c>
      <c r="N16" s="48" t="s">
        <v>90</v>
      </c>
      <c r="O16" s="48" t="s">
        <v>95</v>
      </c>
      <c r="P16" s="48" t="s">
        <v>103</v>
      </c>
      <c r="Q16" s="13"/>
      <c r="R16" s="49" t="s">
        <v>79</v>
      </c>
      <c r="S16" s="49" t="s">
        <v>61</v>
      </c>
      <c r="T16" s="49" t="str">
        <f t="shared" si="0"/>
        <v>RA0208C</v>
      </c>
      <c r="U16" s="49" t="e">
        <f>VLOOKUP(T16,#REF!,3,0)</f>
        <v>#REF!</v>
      </c>
      <c r="V16" s="49" t="e">
        <f>VLOOKUP(T16,#REF!,4,0)</f>
        <v>#REF!</v>
      </c>
      <c r="W16" s="53" t="e">
        <f t="shared" si="2"/>
        <v>#REF!</v>
      </c>
      <c r="X16" s="54" t="s">
        <v>120</v>
      </c>
      <c r="Y16" s="55" t="s">
        <v>97</v>
      </c>
      <c r="Z16" s="49" t="e">
        <f>VLOOKUP(N16,#REF!,3,0)</f>
        <v>#REF!</v>
      </c>
      <c r="AA16" s="53" t="e">
        <f>VLOOKUP(T16,#REF!,7,0)</f>
        <v>#REF!</v>
      </c>
      <c r="AB16" s="49" t="s">
        <v>98</v>
      </c>
      <c r="AC16" s="49" t="s">
        <v>99</v>
      </c>
      <c r="AD16" s="49" t="s">
        <v>100</v>
      </c>
      <c r="AE16" s="49" t="s">
        <v>104</v>
      </c>
      <c r="AF16" s="49" t="s">
        <v>134</v>
      </c>
      <c r="AG16" s="49" t="s">
        <v>134</v>
      </c>
      <c r="AH16" s="49" t="s">
        <v>134</v>
      </c>
      <c r="AI16" s="56"/>
      <c r="AJ16" s="57"/>
      <c r="AK16" s="58"/>
      <c r="AL16" s="58"/>
      <c r="AM16" s="59"/>
      <c r="AN16" s="60"/>
      <c r="AO16" s="58"/>
      <c r="AP16" s="61"/>
      <c r="AQ16" s="60"/>
      <c r="AR16" s="62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63"/>
      <c r="BW16" s="63"/>
      <c r="BX16" s="63"/>
      <c r="BY16" s="63"/>
      <c r="BZ16" s="63"/>
      <c r="CA16" s="63"/>
      <c r="CB16" s="63"/>
      <c r="CC16" s="64" t="s">
        <v>173</v>
      </c>
      <c r="CD16" s="65"/>
      <c r="CE16" s="47" t="s">
        <v>92</v>
      </c>
      <c r="CF16" s="48">
        <v>43861</v>
      </c>
    </row>
    <row r="17" spans="1:84" ht="36" customHeight="1" x14ac:dyDescent="0.2">
      <c r="A17" s="46">
        <v>1</v>
      </c>
      <c r="B17" s="46">
        <f t="shared" si="1"/>
        <v>16</v>
      </c>
      <c r="C17" s="46" t="s">
        <v>89</v>
      </c>
      <c r="D17" s="47" t="s">
        <v>91</v>
      </c>
      <c r="E17" s="47" t="s">
        <v>92</v>
      </c>
      <c r="F17" s="48">
        <v>43861</v>
      </c>
      <c r="G17" s="49" t="s">
        <v>138</v>
      </c>
      <c r="H17" s="50"/>
      <c r="I17" s="51" t="s">
        <v>94</v>
      </c>
      <c r="J17" s="52" t="s">
        <v>94</v>
      </c>
      <c r="K17" s="50"/>
      <c r="L17" s="50"/>
      <c r="M17" s="48" t="s">
        <v>151</v>
      </c>
      <c r="N17" s="48" t="s">
        <v>90</v>
      </c>
      <c r="O17" s="48" t="s">
        <v>95</v>
      </c>
      <c r="P17" s="48" t="s">
        <v>103</v>
      </c>
      <c r="Q17" s="13"/>
      <c r="R17" s="49" t="s">
        <v>74</v>
      </c>
      <c r="S17" s="49" t="s">
        <v>59</v>
      </c>
      <c r="T17" s="49" t="str">
        <f t="shared" si="0"/>
        <v>SA0206A</v>
      </c>
      <c r="U17" s="49" t="e">
        <f>VLOOKUP(T17,#REF!,3,0)</f>
        <v>#REF!</v>
      </c>
      <c r="V17" s="66" t="e">
        <f>VLOOKUP(T17,#REF!,4,0)</f>
        <v>#REF!</v>
      </c>
      <c r="W17" s="53" t="e">
        <f t="shared" si="2"/>
        <v>#REF!</v>
      </c>
      <c r="X17" s="54" t="s">
        <v>165</v>
      </c>
      <c r="Y17" s="55" t="s">
        <v>97</v>
      </c>
      <c r="Z17" s="49" t="e">
        <f>VLOOKUP(N17,#REF!,3,0)</f>
        <v>#REF!</v>
      </c>
      <c r="AA17" s="53" t="e">
        <f>VLOOKUP(T17,#REF!,7,0)</f>
        <v>#REF!</v>
      </c>
      <c r="AB17" s="49" t="s">
        <v>98</v>
      </c>
      <c r="AC17" s="49" t="s">
        <v>99</v>
      </c>
      <c r="AD17" s="49" t="s">
        <v>100</v>
      </c>
      <c r="AE17" s="49" t="s">
        <v>104</v>
      </c>
      <c r="AF17" s="49" t="s">
        <v>134</v>
      </c>
      <c r="AG17" s="49" t="s">
        <v>134</v>
      </c>
      <c r="AH17" s="49" t="s">
        <v>134</v>
      </c>
      <c r="AI17" s="56" t="s">
        <v>166</v>
      </c>
      <c r="AJ17" s="57"/>
      <c r="AK17" s="58"/>
      <c r="AL17" s="58"/>
      <c r="AM17" s="59"/>
      <c r="AN17" s="60"/>
      <c r="AO17" s="58"/>
      <c r="AP17" s="61"/>
      <c r="AQ17" s="60"/>
      <c r="AR17" s="62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63"/>
      <c r="BW17" s="63"/>
      <c r="BX17" s="63"/>
      <c r="BY17" s="63"/>
      <c r="BZ17" s="63"/>
      <c r="CA17" s="63"/>
      <c r="CB17" s="63"/>
      <c r="CC17" s="64" t="s">
        <v>173</v>
      </c>
      <c r="CD17" s="65"/>
      <c r="CE17" s="47" t="s">
        <v>92</v>
      </c>
      <c r="CF17" s="48">
        <v>43861</v>
      </c>
    </row>
    <row r="18" spans="1:84" ht="36" customHeight="1" x14ac:dyDescent="0.2">
      <c r="A18" s="46">
        <v>1</v>
      </c>
      <c r="B18" s="46">
        <f t="shared" si="1"/>
        <v>17</v>
      </c>
      <c r="C18" s="46" t="s">
        <v>89</v>
      </c>
      <c r="D18" s="47" t="s">
        <v>91</v>
      </c>
      <c r="E18" s="47" t="s">
        <v>92</v>
      </c>
      <c r="F18" s="48">
        <v>43861</v>
      </c>
      <c r="G18" s="49" t="s">
        <v>138</v>
      </c>
      <c r="H18" s="50"/>
      <c r="I18" s="51" t="s">
        <v>94</v>
      </c>
      <c r="J18" s="52" t="s">
        <v>94</v>
      </c>
      <c r="K18" s="50"/>
      <c r="L18" s="50"/>
      <c r="M18" s="48" t="s">
        <v>151</v>
      </c>
      <c r="N18" s="48" t="s">
        <v>90</v>
      </c>
      <c r="O18" s="48" t="s">
        <v>95</v>
      </c>
      <c r="P18" s="48" t="s">
        <v>103</v>
      </c>
      <c r="Q18" s="13"/>
      <c r="R18" s="49" t="s">
        <v>74</v>
      </c>
      <c r="S18" s="49" t="s">
        <v>62</v>
      </c>
      <c r="T18" s="49" t="str">
        <f t="shared" si="0"/>
        <v>SA0206D</v>
      </c>
      <c r="U18" s="49" t="e">
        <f>VLOOKUP(T18,#REF!,3,0)</f>
        <v>#REF!</v>
      </c>
      <c r="V18" s="49" t="e">
        <f>VLOOKUP(T18,#REF!,4,0)</f>
        <v>#REF!</v>
      </c>
      <c r="W18" s="53" t="e">
        <f t="shared" si="2"/>
        <v>#REF!</v>
      </c>
      <c r="X18" s="54" t="s">
        <v>131</v>
      </c>
      <c r="Y18" s="55" t="s">
        <v>97</v>
      </c>
      <c r="Z18" s="49" t="e">
        <f>VLOOKUP(N18,#REF!,3,0)</f>
        <v>#REF!</v>
      </c>
      <c r="AA18" s="53" t="e">
        <f>VLOOKUP(T18,#REF!,7,0)</f>
        <v>#REF!</v>
      </c>
      <c r="AB18" s="49" t="s">
        <v>98</v>
      </c>
      <c r="AC18" s="49" t="s">
        <v>99</v>
      </c>
      <c r="AD18" s="49" t="s">
        <v>100</v>
      </c>
      <c r="AE18" s="49" t="s">
        <v>104</v>
      </c>
      <c r="AF18" s="49" t="s">
        <v>134</v>
      </c>
      <c r="AG18" s="49" t="s">
        <v>134</v>
      </c>
      <c r="AH18" s="49" t="s">
        <v>134</v>
      </c>
      <c r="AI18" s="56"/>
      <c r="AJ18" s="57"/>
      <c r="AK18" s="58"/>
      <c r="AL18" s="58"/>
      <c r="AM18" s="59"/>
      <c r="AN18" s="60"/>
      <c r="AO18" s="58"/>
      <c r="AP18" s="61"/>
      <c r="AQ18" s="60"/>
      <c r="AR18" s="62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63"/>
      <c r="BW18" s="63"/>
      <c r="BX18" s="63"/>
      <c r="BY18" s="63"/>
      <c r="BZ18" s="63"/>
      <c r="CA18" s="63"/>
      <c r="CB18" s="63"/>
      <c r="CC18" s="64" t="s">
        <v>173</v>
      </c>
      <c r="CD18" s="65"/>
      <c r="CE18" s="47" t="s">
        <v>92</v>
      </c>
      <c r="CF18" s="48">
        <v>43861</v>
      </c>
    </row>
    <row r="19" spans="1:84" ht="36" customHeight="1" x14ac:dyDescent="0.2">
      <c r="A19" s="46">
        <v>1</v>
      </c>
      <c r="B19" s="46">
        <f t="shared" si="1"/>
        <v>18</v>
      </c>
      <c r="C19" s="46" t="s">
        <v>89</v>
      </c>
      <c r="D19" s="47" t="s">
        <v>91</v>
      </c>
      <c r="E19" s="47" t="s">
        <v>92</v>
      </c>
      <c r="F19" s="48">
        <v>43861</v>
      </c>
      <c r="G19" s="49" t="s">
        <v>121</v>
      </c>
      <c r="H19" s="50"/>
      <c r="I19" s="51" t="s">
        <v>94</v>
      </c>
      <c r="J19" s="52" t="s">
        <v>94</v>
      </c>
      <c r="K19" s="50"/>
      <c r="L19" s="50"/>
      <c r="M19" s="48" t="s">
        <v>151</v>
      </c>
      <c r="N19" s="48" t="s">
        <v>90</v>
      </c>
      <c r="O19" s="48" t="s">
        <v>95</v>
      </c>
      <c r="P19" s="48" t="s">
        <v>107</v>
      </c>
      <c r="Q19" s="13" t="s">
        <v>135</v>
      </c>
      <c r="R19" s="49" t="s">
        <v>86</v>
      </c>
      <c r="S19" s="49" t="s">
        <v>59</v>
      </c>
      <c r="T19" s="49" t="str">
        <f t="shared" si="0"/>
        <v>AP0801A</v>
      </c>
      <c r="U19" s="49" t="e">
        <f>VLOOKUP(T19,#REF!,3,0)</f>
        <v>#REF!</v>
      </c>
      <c r="V19" s="66" t="e">
        <f>VLOOKUP(T19,#REF!,4,0)</f>
        <v>#REF!</v>
      </c>
      <c r="W19" s="53" t="e">
        <f t="shared" si="2"/>
        <v>#REF!</v>
      </c>
      <c r="X19" s="54" t="s">
        <v>122</v>
      </c>
      <c r="Y19" s="55" t="s">
        <v>97</v>
      </c>
      <c r="Z19" s="49" t="e">
        <f>VLOOKUP(N19,#REF!,3,0)</f>
        <v>#REF!</v>
      </c>
      <c r="AA19" s="53" t="e">
        <f>VLOOKUP(T19,#REF!,7,0)</f>
        <v>#REF!</v>
      </c>
      <c r="AB19" s="49" t="s">
        <v>98</v>
      </c>
      <c r="AC19" s="49" t="s">
        <v>99</v>
      </c>
      <c r="AD19" s="49" t="s">
        <v>100</v>
      </c>
      <c r="AE19" s="49" t="s">
        <v>104</v>
      </c>
      <c r="AF19" s="49" t="s">
        <v>134</v>
      </c>
      <c r="AG19" s="49" t="s">
        <v>134</v>
      </c>
      <c r="AH19" s="49" t="s">
        <v>134</v>
      </c>
      <c r="AI19" s="56" t="s">
        <v>167</v>
      </c>
      <c r="AJ19" s="57"/>
      <c r="AK19" s="58"/>
      <c r="AL19" s="58"/>
      <c r="AM19" s="59"/>
      <c r="AN19" s="60"/>
      <c r="AO19" s="58"/>
      <c r="AP19" s="61"/>
      <c r="AQ19" s="60"/>
      <c r="AR19" s="62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63"/>
      <c r="BW19" s="63"/>
      <c r="BX19" s="63"/>
      <c r="BY19" s="63"/>
      <c r="BZ19" s="63"/>
      <c r="CA19" s="63"/>
      <c r="CB19" s="63"/>
      <c r="CC19" s="64" t="s">
        <v>173</v>
      </c>
      <c r="CD19" s="65"/>
      <c r="CE19" s="47" t="s">
        <v>92</v>
      </c>
      <c r="CF19" s="48">
        <v>43861</v>
      </c>
    </row>
    <row r="20" spans="1:84" ht="36" customHeight="1" x14ac:dyDescent="0.2">
      <c r="A20" s="46">
        <v>1</v>
      </c>
      <c r="B20" s="46">
        <f t="shared" si="1"/>
        <v>19</v>
      </c>
      <c r="C20" s="46" t="s">
        <v>89</v>
      </c>
      <c r="D20" s="47" t="s">
        <v>91</v>
      </c>
      <c r="E20" s="47" t="s">
        <v>92</v>
      </c>
      <c r="F20" s="48">
        <v>43867</v>
      </c>
      <c r="G20" s="49" t="s">
        <v>168</v>
      </c>
      <c r="H20" s="50"/>
      <c r="I20" s="51" t="s">
        <v>102</v>
      </c>
      <c r="J20" s="52" t="s">
        <v>102</v>
      </c>
      <c r="K20" s="50"/>
      <c r="L20" s="50"/>
      <c r="M20" s="48" t="s">
        <v>151</v>
      </c>
      <c r="N20" s="48" t="s">
        <v>90</v>
      </c>
      <c r="O20" s="68" t="s">
        <v>154</v>
      </c>
      <c r="P20" s="48" t="s">
        <v>155</v>
      </c>
      <c r="Q20" s="13"/>
      <c r="R20" s="49" t="s">
        <v>75</v>
      </c>
      <c r="S20" s="49" t="s">
        <v>59</v>
      </c>
      <c r="T20" s="49" t="str">
        <f t="shared" ref="T20:T30" si="3">CONCATENATE(R20,S20)</f>
        <v>SA0401A</v>
      </c>
      <c r="U20" s="49" t="e">
        <f>VLOOKUP(T20,#REF!,3,0)</f>
        <v>#REF!</v>
      </c>
      <c r="V20" s="66" t="e">
        <f>VLOOKUP(T20,#REF!,4,0)</f>
        <v>#REF!</v>
      </c>
      <c r="W20" s="53" t="e">
        <f>IF(ISBLANK(T23),"",CONCATENATE(R20," ",Q20," ",I20," ",G20," ",N20,"-",O20," ",C20," ","(",Z20,")"," ","//"," ",U20," ","("," ",X20," ",")"))</f>
        <v>#REF!</v>
      </c>
      <c r="X20" s="54"/>
      <c r="Y20" s="55" t="s">
        <v>97</v>
      </c>
      <c r="Z20" s="49" t="e">
        <f>VLOOKUP(N20,#REF!,3,0)</f>
        <v>#REF!</v>
      </c>
      <c r="AA20" s="53" t="e">
        <f>VLOOKUP(T20,#REF!,7,0)</f>
        <v>#REF!</v>
      </c>
      <c r="AB20" s="49" t="s">
        <v>98</v>
      </c>
      <c r="AC20" s="49" t="s">
        <v>99</v>
      </c>
      <c r="AD20" s="49" t="s">
        <v>100</v>
      </c>
      <c r="AE20" s="49" t="s">
        <v>104</v>
      </c>
      <c r="AF20" s="49" t="s">
        <v>134</v>
      </c>
      <c r="AG20" s="49" t="s">
        <v>134</v>
      </c>
      <c r="AH20" s="49" t="s">
        <v>134</v>
      </c>
      <c r="AI20" s="56" t="s">
        <v>169</v>
      </c>
      <c r="AJ20" s="57"/>
      <c r="AK20" s="58"/>
      <c r="AL20" s="58"/>
      <c r="AM20" s="59"/>
      <c r="AN20" s="60"/>
      <c r="AO20" s="58"/>
      <c r="AP20" s="61"/>
      <c r="AQ20" s="60"/>
      <c r="AR20" s="62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63"/>
      <c r="BW20" s="63"/>
      <c r="BX20" s="63"/>
      <c r="BY20" s="63"/>
      <c r="BZ20" s="63"/>
      <c r="CA20" s="63"/>
      <c r="CB20" s="63"/>
      <c r="CC20" s="64" t="s">
        <v>173</v>
      </c>
      <c r="CD20" s="65"/>
      <c r="CE20" s="47" t="s">
        <v>92</v>
      </c>
      <c r="CF20" s="48">
        <v>43867</v>
      </c>
    </row>
    <row r="21" spans="1:84" ht="36" customHeight="1" x14ac:dyDescent="0.2">
      <c r="A21" s="46">
        <v>1</v>
      </c>
      <c r="B21" s="46">
        <f t="shared" si="1"/>
        <v>20</v>
      </c>
      <c r="C21" s="46" t="s">
        <v>89</v>
      </c>
      <c r="D21" s="47" t="s">
        <v>91</v>
      </c>
      <c r="E21" s="47" t="s">
        <v>92</v>
      </c>
      <c r="F21" s="48">
        <v>43861</v>
      </c>
      <c r="G21" s="49" t="s">
        <v>121</v>
      </c>
      <c r="H21" s="50"/>
      <c r="I21" s="51" t="s">
        <v>94</v>
      </c>
      <c r="J21" s="52" t="s">
        <v>94</v>
      </c>
      <c r="K21" s="50"/>
      <c r="L21" s="50"/>
      <c r="M21" s="48" t="s">
        <v>151</v>
      </c>
      <c r="N21" s="48" t="s">
        <v>90</v>
      </c>
      <c r="O21" s="48" t="s">
        <v>95</v>
      </c>
      <c r="P21" s="48" t="s">
        <v>107</v>
      </c>
      <c r="Q21" s="13"/>
      <c r="R21" s="49" t="s">
        <v>79</v>
      </c>
      <c r="S21" s="49" t="s">
        <v>61</v>
      </c>
      <c r="T21" s="49" t="str">
        <f t="shared" si="3"/>
        <v>RA0208C</v>
      </c>
      <c r="U21" s="49" t="e">
        <f>VLOOKUP(T21,#REF!,3,0)</f>
        <v>#REF!</v>
      </c>
      <c r="V21" s="49" t="e">
        <f>VLOOKUP(T21,#REF!,4,0)</f>
        <v>#REF!</v>
      </c>
      <c r="W21" s="53" t="e">
        <f t="shared" ref="W21:W29" si="4">IF(ISBLANK(T22),"",CONCATENATE(R21," ",Q21," ",I21," ",G21," ",N21,"-",O21," ",C21," ","(",Z21,")"," ","//"," ",U21," ","("," ",X21," ",")"))</f>
        <v>#REF!</v>
      </c>
      <c r="X21" s="54" t="s">
        <v>123</v>
      </c>
      <c r="Y21" s="55" t="s">
        <v>97</v>
      </c>
      <c r="Z21" s="49" t="e">
        <f>VLOOKUP(N21,#REF!,3,0)</f>
        <v>#REF!</v>
      </c>
      <c r="AA21" s="53" t="e">
        <f>VLOOKUP(T21,#REF!,7,0)</f>
        <v>#REF!</v>
      </c>
      <c r="AB21" s="49" t="s">
        <v>98</v>
      </c>
      <c r="AC21" s="49" t="s">
        <v>99</v>
      </c>
      <c r="AD21" s="49" t="s">
        <v>100</v>
      </c>
      <c r="AE21" s="49" t="s">
        <v>104</v>
      </c>
      <c r="AF21" s="49" t="s">
        <v>134</v>
      </c>
      <c r="AG21" s="49" t="s">
        <v>134</v>
      </c>
      <c r="AH21" s="49" t="s">
        <v>134</v>
      </c>
      <c r="AI21" s="56"/>
      <c r="AJ21" s="57"/>
      <c r="AK21" s="58"/>
      <c r="AL21" s="58"/>
      <c r="AM21" s="59"/>
      <c r="AN21" s="60"/>
      <c r="AO21" s="58"/>
      <c r="AP21" s="61"/>
      <c r="AQ21" s="60"/>
      <c r="AR21" s="62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63"/>
      <c r="BW21" s="63"/>
      <c r="BX21" s="63"/>
      <c r="BY21" s="63"/>
      <c r="BZ21" s="63"/>
      <c r="CA21" s="63"/>
      <c r="CB21" s="63"/>
      <c r="CC21" s="64" t="s">
        <v>173</v>
      </c>
      <c r="CD21" s="65"/>
      <c r="CE21" s="47" t="s">
        <v>92</v>
      </c>
      <c r="CF21" s="48">
        <v>43861</v>
      </c>
    </row>
    <row r="22" spans="1:84" ht="36" customHeight="1" x14ac:dyDescent="0.2">
      <c r="A22" s="46">
        <v>1</v>
      </c>
      <c r="B22" s="46">
        <f t="shared" si="1"/>
        <v>21</v>
      </c>
      <c r="C22" s="46" t="s">
        <v>89</v>
      </c>
      <c r="D22" s="47" t="s">
        <v>91</v>
      </c>
      <c r="E22" s="47" t="s">
        <v>92</v>
      </c>
      <c r="F22" s="48">
        <v>43861</v>
      </c>
      <c r="G22" s="49" t="s">
        <v>121</v>
      </c>
      <c r="H22" s="50"/>
      <c r="I22" s="51" t="s">
        <v>94</v>
      </c>
      <c r="J22" s="52" t="s">
        <v>94</v>
      </c>
      <c r="K22" s="50"/>
      <c r="L22" s="50"/>
      <c r="M22" s="48" t="s">
        <v>151</v>
      </c>
      <c r="N22" s="48" t="s">
        <v>90</v>
      </c>
      <c r="O22" s="48" t="s">
        <v>95</v>
      </c>
      <c r="P22" s="48" t="s">
        <v>107</v>
      </c>
      <c r="Q22" s="13" t="s">
        <v>143</v>
      </c>
      <c r="R22" s="49" t="s">
        <v>70</v>
      </c>
      <c r="S22" s="49" t="s">
        <v>61</v>
      </c>
      <c r="T22" s="49" t="str">
        <f t="shared" si="3"/>
        <v>SE0402C</v>
      </c>
      <c r="U22" s="49" t="e">
        <f>VLOOKUP(T22,#REF!,3,0)</f>
        <v>#REF!</v>
      </c>
      <c r="V22" s="49" t="e">
        <f>VLOOKUP(T22,#REF!,4,0)</f>
        <v>#REF!</v>
      </c>
      <c r="W22" s="53" t="e">
        <f t="shared" si="4"/>
        <v>#REF!</v>
      </c>
      <c r="X22" s="54" t="s">
        <v>119</v>
      </c>
      <c r="Y22" s="55" t="s">
        <v>97</v>
      </c>
      <c r="Z22" s="49" t="e">
        <f>VLOOKUP(N22,#REF!,3,0)</f>
        <v>#REF!</v>
      </c>
      <c r="AA22" s="53" t="e">
        <f>VLOOKUP(T22,#REF!,7,0)</f>
        <v>#REF!</v>
      </c>
      <c r="AB22" s="49" t="s">
        <v>98</v>
      </c>
      <c r="AC22" s="49" t="s">
        <v>99</v>
      </c>
      <c r="AD22" s="49" t="s">
        <v>100</v>
      </c>
      <c r="AE22" s="49" t="s">
        <v>104</v>
      </c>
      <c r="AF22" s="49" t="s">
        <v>134</v>
      </c>
      <c r="AG22" s="49" t="s">
        <v>134</v>
      </c>
      <c r="AH22" s="49" t="s">
        <v>134</v>
      </c>
      <c r="AI22" s="56"/>
      <c r="AJ22" s="57"/>
      <c r="AK22" s="58"/>
      <c r="AL22" s="58"/>
      <c r="AM22" s="59"/>
      <c r="AN22" s="60"/>
      <c r="AO22" s="58"/>
      <c r="AP22" s="61"/>
      <c r="AQ22" s="60"/>
      <c r="AR22" s="62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63"/>
      <c r="BW22" s="63"/>
      <c r="BX22" s="63"/>
      <c r="BY22" s="63"/>
      <c r="BZ22" s="63"/>
      <c r="CA22" s="63"/>
      <c r="CB22" s="63"/>
      <c r="CC22" s="64" t="s">
        <v>173</v>
      </c>
      <c r="CD22" s="65"/>
      <c r="CE22" s="47" t="s">
        <v>92</v>
      </c>
      <c r="CF22" s="48">
        <v>43861</v>
      </c>
    </row>
    <row r="23" spans="1:84" ht="36" customHeight="1" x14ac:dyDescent="0.2">
      <c r="A23" s="46">
        <v>1</v>
      </c>
      <c r="B23" s="46">
        <f t="shared" si="1"/>
        <v>22</v>
      </c>
      <c r="C23" s="46" t="s">
        <v>89</v>
      </c>
      <c r="D23" s="47" t="s">
        <v>91</v>
      </c>
      <c r="E23" s="47" t="s">
        <v>92</v>
      </c>
      <c r="F23" s="48">
        <v>43861</v>
      </c>
      <c r="G23" s="49" t="s">
        <v>139</v>
      </c>
      <c r="H23" s="50"/>
      <c r="I23" s="51" t="s">
        <v>84</v>
      </c>
      <c r="J23" s="52" t="s">
        <v>140</v>
      </c>
      <c r="K23" s="50"/>
      <c r="L23" s="50"/>
      <c r="M23" s="48" t="s">
        <v>151</v>
      </c>
      <c r="N23" s="48" t="s">
        <v>90</v>
      </c>
      <c r="O23" s="48" t="s">
        <v>95</v>
      </c>
      <c r="P23" s="48" t="s">
        <v>103</v>
      </c>
      <c r="Q23" s="13"/>
      <c r="R23" s="49" t="s">
        <v>78</v>
      </c>
      <c r="S23" s="49" t="s">
        <v>67</v>
      </c>
      <c r="T23" s="49" t="str">
        <f t="shared" si="3"/>
        <v>RA0206I</v>
      </c>
      <c r="U23" s="49" t="e">
        <f>VLOOKUP(T23,#REF!,3,0)</f>
        <v>#REF!</v>
      </c>
      <c r="V23" s="49" t="e">
        <f>VLOOKUP(T23,#REF!,4,0)</f>
        <v>#REF!</v>
      </c>
      <c r="W23" s="53" t="e">
        <f t="shared" si="4"/>
        <v>#REF!</v>
      </c>
      <c r="X23" s="54" t="s">
        <v>152</v>
      </c>
      <c r="Y23" s="55" t="s">
        <v>97</v>
      </c>
      <c r="Z23" s="49" t="e">
        <f>VLOOKUP(N23,#REF!,3,0)</f>
        <v>#REF!</v>
      </c>
      <c r="AA23" s="53" t="e">
        <f>VLOOKUP(T23,#REF!,7,0)</f>
        <v>#REF!</v>
      </c>
      <c r="AB23" s="49" t="s">
        <v>98</v>
      </c>
      <c r="AC23" s="49" t="s">
        <v>99</v>
      </c>
      <c r="AD23" s="49" t="s">
        <v>100</v>
      </c>
      <c r="AE23" s="49" t="s">
        <v>104</v>
      </c>
      <c r="AF23" s="49" t="s">
        <v>134</v>
      </c>
      <c r="AG23" s="49" t="s">
        <v>134</v>
      </c>
      <c r="AH23" s="49" t="s">
        <v>134</v>
      </c>
      <c r="AI23" s="56"/>
      <c r="AJ23" s="57"/>
      <c r="AK23" s="58"/>
      <c r="AL23" s="58"/>
      <c r="AM23" s="59"/>
      <c r="AN23" s="60"/>
      <c r="AO23" s="58"/>
      <c r="AP23" s="61"/>
      <c r="AQ23" s="60"/>
      <c r="AR23" s="62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63"/>
      <c r="BW23" s="63"/>
      <c r="BX23" s="63"/>
      <c r="BY23" s="63"/>
      <c r="BZ23" s="63"/>
      <c r="CA23" s="63"/>
      <c r="CB23" s="63"/>
      <c r="CC23" s="64" t="s">
        <v>173</v>
      </c>
      <c r="CD23" s="65"/>
      <c r="CE23" s="47" t="s">
        <v>92</v>
      </c>
      <c r="CF23" s="48">
        <v>43861</v>
      </c>
    </row>
    <row r="24" spans="1:84" ht="36" customHeight="1" x14ac:dyDescent="0.2">
      <c r="A24" s="46">
        <v>1</v>
      </c>
      <c r="B24" s="46">
        <f t="shared" si="1"/>
        <v>23</v>
      </c>
      <c r="C24" s="46" t="s">
        <v>89</v>
      </c>
      <c r="D24" s="47" t="s">
        <v>91</v>
      </c>
      <c r="E24" s="47" t="s">
        <v>92</v>
      </c>
      <c r="F24" s="48">
        <v>43861</v>
      </c>
      <c r="G24" s="49" t="s">
        <v>139</v>
      </c>
      <c r="H24" s="50"/>
      <c r="I24" s="51" t="s">
        <v>84</v>
      </c>
      <c r="J24" s="52" t="s">
        <v>140</v>
      </c>
      <c r="K24" s="50"/>
      <c r="L24" s="50"/>
      <c r="M24" s="48" t="s">
        <v>151</v>
      </c>
      <c r="N24" s="48" t="s">
        <v>90</v>
      </c>
      <c r="O24" s="48" t="s">
        <v>95</v>
      </c>
      <c r="P24" s="48" t="s">
        <v>103</v>
      </c>
      <c r="Q24" s="13"/>
      <c r="R24" s="49" t="s">
        <v>82</v>
      </c>
      <c r="S24" s="49" t="s">
        <v>61</v>
      </c>
      <c r="T24" s="49" t="str">
        <f t="shared" si="3"/>
        <v>RA0502C</v>
      </c>
      <c r="U24" s="49" t="e">
        <f>VLOOKUP(T24,#REF!,3,0)</f>
        <v>#REF!</v>
      </c>
      <c r="V24" s="49" t="e">
        <f>VLOOKUP(T24,#REF!,4,0)</f>
        <v>#REF!</v>
      </c>
      <c r="W24" s="53" t="e">
        <f t="shared" si="4"/>
        <v>#REF!</v>
      </c>
      <c r="X24" s="54" t="s">
        <v>158</v>
      </c>
      <c r="Y24" s="55" t="s">
        <v>97</v>
      </c>
      <c r="Z24" s="49" t="e">
        <f>VLOOKUP(N24,#REF!,3,0)</f>
        <v>#REF!</v>
      </c>
      <c r="AA24" s="53" t="e">
        <f>VLOOKUP(T24,#REF!,7,0)</f>
        <v>#REF!</v>
      </c>
      <c r="AB24" s="49" t="s">
        <v>98</v>
      </c>
      <c r="AC24" s="49" t="s">
        <v>99</v>
      </c>
      <c r="AD24" s="49" t="s">
        <v>100</v>
      </c>
      <c r="AE24" s="49" t="s">
        <v>104</v>
      </c>
      <c r="AF24" s="49" t="s">
        <v>134</v>
      </c>
      <c r="AG24" s="49" t="s">
        <v>134</v>
      </c>
      <c r="AH24" s="49" t="s">
        <v>134</v>
      </c>
      <c r="AI24" s="56"/>
      <c r="AJ24" s="57"/>
      <c r="AK24" s="58"/>
      <c r="AL24" s="58"/>
      <c r="AM24" s="59"/>
      <c r="AN24" s="60"/>
      <c r="AO24" s="58"/>
      <c r="AP24" s="61"/>
      <c r="AQ24" s="60"/>
      <c r="AR24" s="62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63"/>
      <c r="BW24" s="63"/>
      <c r="BX24" s="63"/>
      <c r="BY24" s="63"/>
      <c r="BZ24" s="63"/>
      <c r="CA24" s="63"/>
      <c r="CB24" s="63"/>
      <c r="CC24" s="64" t="s">
        <v>173</v>
      </c>
      <c r="CD24" s="65"/>
      <c r="CE24" s="47" t="s">
        <v>92</v>
      </c>
      <c r="CF24" s="48">
        <v>43861</v>
      </c>
    </row>
    <row r="25" spans="1:84" ht="36" customHeight="1" x14ac:dyDescent="0.2">
      <c r="A25" s="46">
        <v>1</v>
      </c>
      <c r="B25" s="46">
        <f t="shared" si="1"/>
        <v>24</v>
      </c>
      <c r="C25" s="46" t="s">
        <v>89</v>
      </c>
      <c r="D25" s="47" t="s">
        <v>91</v>
      </c>
      <c r="E25" s="47" t="s">
        <v>92</v>
      </c>
      <c r="F25" s="48">
        <v>43861</v>
      </c>
      <c r="G25" s="49" t="s">
        <v>139</v>
      </c>
      <c r="H25" s="50"/>
      <c r="I25" s="51" t="s">
        <v>84</v>
      </c>
      <c r="J25" s="52" t="s">
        <v>140</v>
      </c>
      <c r="K25" s="50"/>
      <c r="L25" s="50"/>
      <c r="M25" s="48" t="s">
        <v>151</v>
      </c>
      <c r="N25" s="48" t="s">
        <v>90</v>
      </c>
      <c r="O25" s="48" t="s">
        <v>95</v>
      </c>
      <c r="P25" s="48" t="s">
        <v>103</v>
      </c>
      <c r="Q25" s="13"/>
      <c r="R25" s="49" t="s">
        <v>81</v>
      </c>
      <c r="S25" s="49" t="s">
        <v>64</v>
      </c>
      <c r="T25" s="49" t="str">
        <f t="shared" si="3"/>
        <v>RA0501F</v>
      </c>
      <c r="U25" s="49" t="e">
        <f>VLOOKUP(T25,#REF!,3,0)</f>
        <v>#REF!</v>
      </c>
      <c r="V25" s="49" t="e">
        <f>VLOOKUP(T25,#REF!,4,0)</f>
        <v>#REF!</v>
      </c>
      <c r="W25" s="53" t="e">
        <f t="shared" si="4"/>
        <v>#REF!</v>
      </c>
      <c r="X25" s="54" t="s">
        <v>133</v>
      </c>
      <c r="Y25" s="55" t="s">
        <v>97</v>
      </c>
      <c r="Z25" s="49" t="e">
        <f>VLOOKUP(N25,#REF!,3,0)</f>
        <v>#REF!</v>
      </c>
      <c r="AA25" s="53" t="e">
        <f>VLOOKUP(T25,#REF!,7,0)</f>
        <v>#REF!</v>
      </c>
      <c r="AB25" s="49" t="s">
        <v>98</v>
      </c>
      <c r="AC25" s="49" t="s">
        <v>99</v>
      </c>
      <c r="AD25" s="49" t="s">
        <v>100</v>
      </c>
      <c r="AE25" s="49" t="s">
        <v>104</v>
      </c>
      <c r="AF25" s="49" t="s">
        <v>134</v>
      </c>
      <c r="AG25" s="49" t="s">
        <v>134</v>
      </c>
      <c r="AH25" s="49" t="s">
        <v>134</v>
      </c>
      <c r="AI25" s="56"/>
      <c r="AJ25" s="57"/>
      <c r="AK25" s="58"/>
      <c r="AL25" s="58"/>
      <c r="AM25" s="59"/>
      <c r="AN25" s="60"/>
      <c r="AO25" s="58"/>
      <c r="AP25" s="61"/>
      <c r="AQ25" s="60"/>
      <c r="AR25" s="62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63"/>
      <c r="BW25" s="63"/>
      <c r="BX25" s="63"/>
      <c r="BY25" s="63"/>
      <c r="BZ25" s="63"/>
      <c r="CA25" s="63"/>
      <c r="CB25" s="63"/>
      <c r="CC25" s="64" t="s">
        <v>173</v>
      </c>
      <c r="CD25" s="65"/>
      <c r="CE25" s="47" t="s">
        <v>92</v>
      </c>
      <c r="CF25" s="48">
        <v>43861</v>
      </c>
    </row>
    <row r="26" spans="1:84" ht="36" customHeight="1" x14ac:dyDescent="0.2">
      <c r="A26" s="46">
        <v>1</v>
      </c>
      <c r="B26" s="46">
        <f t="shared" si="1"/>
        <v>25</v>
      </c>
      <c r="C26" s="46" t="s">
        <v>89</v>
      </c>
      <c r="D26" s="47" t="s">
        <v>91</v>
      </c>
      <c r="E26" s="47" t="s">
        <v>92</v>
      </c>
      <c r="F26" s="48">
        <v>43861</v>
      </c>
      <c r="G26" s="49" t="s">
        <v>124</v>
      </c>
      <c r="H26" s="50"/>
      <c r="I26" s="51" t="s">
        <v>84</v>
      </c>
      <c r="J26" s="52" t="s">
        <v>125</v>
      </c>
      <c r="K26" s="50"/>
      <c r="L26" s="50"/>
      <c r="M26" s="48" t="s">
        <v>151</v>
      </c>
      <c r="N26" s="48" t="s">
        <v>90</v>
      </c>
      <c r="O26" s="48" t="s">
        <v>95</v>
      </c>
      <c r="P26" s="48" t="s">
        <v>107</v>
      </c>
      <c r="Q26" s="13"/>
      <c r="R26" s="49" t="s">
        <v>82</v>
      </c>
      <c r="S26" s="49" t="s">
        <v>61</v>
      </c>
      <c r="T26" s="49" t="str">
        <f t="shared" si="3"/>
        <v>RA0502C</v>
      </c>
      <c r="U26" s="49" t="e">
        <f>VLOOKUP(T26,#REF!,3,0)</f>
        <v>#REF!</v>
      </c>
      <c r="V26" s="49" t="e">
        <f>VLOOKUP(T26,#REF!,4,0)</f>
        <v>#REF!</v>
      </c>
      <c r="W26" s="53" t="e">
        <f t="shared" si="4"/>
        <v>#REF!</v>
      </c>
      <c r="X26" s="54" t="s">
        <v>126</v>
      </c>
      <c r="Y26" s="55" t="s">
        <v>97</v>
      </c>
      <c r="Z26" s="49" t="e">
        <f>VLOOKUP(N26,#REF!,3,0)</f>
        <v>#REF!</v>
      </c>
      <c r="AA26" s="53" t="e">
        <f>VLOOKUP(T26,#REF!,7,0)</f>
        <v>#REF!</v>
      </c>
      <c r="AB26" s="49" t="s">
        <v>98</v>
      </c>
      <c r="AC26" s="49" t="s">
        <v>99</v>
      </c>
      <c r="AD26" s="49" t="s">
        <v>100</v>
      </c>
      <c r="AE26" s="49" t="s">
        <v>104</v>
      </c>
      <c r="AF26" s="49" t="s">
        <v>134</v>
      </c>
      <c r="AG26" s="49" t="s">
        <v>134</v>
      </c>
      <c r="AH26" s="49" t="s">
        <v>134</v>
      </c>
      <c r="AI26" s="56"/>
      <c r="AJ26" s="57"/>
      <c r="AK26" s="58"/>
      <c r="AL26" s="58"/>
      <c r="AM26" s="59"/>
      <c r="AN26" s="60"/>
      <c r="AO26" s="58"/>
      <c r="AP26" s="61"/>
      <c r="AQ26" s="60"/>
      <c r="AR26" s="62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63"/>
      <c r="BW26" s="63"/>
      <c r="BX26" s="63"/>
      <c r="BY26" s="63"/>
      <c r="BZ26" s="63"/>
      <c r="CA26" s="63"/>
      <c r="CB26" s="63"/>
      <c r="CC26" s="64" t="s">
        <v>173</v>
      </c>
      <c r="CD26" s="65"/>
      <c r="CE26" s="47" t="s">
        <v>92</v>
      </c>
      <c r="CF26" s="48">
        <v>43861</v>
      </c>
    </row>
    <row r="27" spans="1:84" ht="36" customHeight="1" x14ac:dyDescent="0.2">
      <c r="A27" s="46">
        <v>1</v>
      </c>
      <c r="B27" s="46">
        <f t="shared" si="1"/>
        <v>26</v>
      </c>
      <c r="C27" s="46" t="s">
        <v>89</v>
      </c>
      <c r="D27" s="47" t="s">
        <v>91</v>
      </c>
      <c r="E27" s="47" t="s">
        <v>92</v>
      </c>
      <c r="F27" s="48">
        <v>43861</v>
      </c>
      <c r="G27" s="49" t="s">
        <v>124</v>
      </c>
      <c r="H27" s="50"/>
      <c r="I27" s="51" t="s">
        <v>84</v>
      </c>
      <c r="J27" s="52" t="s">
        <v>125</v>
      </c>
      <c r="K27" s="50"/>
      <c r="L27" s="50"/>
      <c r="M27" s="48" t="s">
        <v>151</v>
      </c>
      <c r="N27" s="48" t="s">
        <v>90</v>
      </c>
      <c r="O27" s="48" t="s">
        <v>95</v>
      </c>
      <c r="P27" s="48" t="s">
        <v>107</v>
      </c>
      <c r="Q27" s="13"/>
      <c r="R27" s="49" t="s">
        <v>83</v>
      </c>
      <c r="S27" s="49" t="s">
        <v>63</v>
      </c>
      <c r="T27" s="49" t="str">
        <f t="shared" si="3"/>
        <v>RA0802E</v>
      </c>
      <c r="U27" s="49" t="e">
        <f>VLOOKUP(T27,#REF!,3,0)</f>
        <v>#REF!</v>
      </c>
      <c r="V27" s="49" t="e">
        <f>VLOOKUP(T27,#REF!,4,0)</f>
        <v>#REF!</v>
      </c>
      <c r="W27" s="53" t="e">
        <f t="shared" si="4"/>
        <v>#REF!</v>
      </c>
      <c r="X27" s="54" t="s">
        <v>127</v>
      </c>
      <c r="Y27" s="55" t="s">
        <v>97</v>
      </c>
      <c r="Z27" s="49" t="e">
        <f>VLOOKUP(N27,#REF!,3,0)</f>
        <v>#REF!</v>
      </c>
      <c r="AA27" s="53" t="e">
        <f>VLOOKUP(T27,#REF!,7,0)</f>
        <v>#REF!</v>
      </c>
      <c r="AB27" s="49" t="s">
        <v>98</v>
      </c>
      <c r="AC27" s="49" t="s">
        <v>99</v>
      </c>
      <c r="AD27" s="49" t="s">
        <v>100</v>
      </c>
      <c r="AE27" s="49" t="s">
        <v>104</v>
      </c>
      <c r="AF27" s="49" t="s">
        <v>134</v>
      </c>
      <c r="AG27" s="49" t="s">
        <v>134</v>
      </c>
      <c r="AH27" s="49" t="s">
        <v>134</v>
      </c>
      <c r="AI27" s="56"/>
      <c r="AJ27" s="57"/>
      <c r="AK27" s="58"/>
      <c r="AL27" s="58"/>
      <c r="AM27" s="59"/>
      <c r="AN27" s="60"/>
      <c r="AO27" s="58"/>
      <c r="AP27" s="61"/>
      <c r="AQ27" s="60"/>
      <c r="AR27" s="62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63"/>
      <c r="BW27" s="63"/>
      <c r="BX27" s="63"/>
      <c r="BY27" s="63"/>
      <c r="BZ27" s="63"/>
      <c r="CA27" s="63"/>
      <c r="CB27" s="63"/>
      <c r="CC27" s="64" t="s">
        <v>173</v>
      </c>
      <c r="CD27" s="65"/>
      <c r="CE27" s="47" t="s">
        <v>92</v>
      </c>
      <c r="CF27" s="48">
        <v>43861</v>
      </c>
    </row>
    <row r="28" spans="1:84" ht="36" customHeight="1" x14ac:dyDescent="0.2">
      <c r="A28" s="46">
        <v>1</v>
      </c>
      <c r="B28" s="46">
        <f t="shared" si="1"/>
        <v>27</v>
      </c>
      <c r="C28" s="46" t="s">
        <v>89</v>
      </c>
      <c r="D28" s="47" t="s">
        <v>91</v>
      </c>
      <c r="E28" s="47" t="s">
        <v>92</v>
      </c>
      <c r="F28" s="48">
        <v>43861</v>
      </c>
      <c r="G28" s="49" t="s">
        <v>128</v>
      </c>
      <c r="H28" s="50"/>
      <c r="I28" s="51" t="s">
        <v>84</v>
      </c>
      <c r="J28" s="52" t="s">
        <v>129</v>
      </c>
      <c r="K28" s="50"/>
      <c r="L28" s="50"/>
      <c r="M28" s="48" t="s">
        <v>151</v>
      </c>
      <c r="N28" s="48" t="s">
        <v>90</v>
      </c>
      <c r="O28" s="48" t="s">
        <v>95</v>
      </c>
      <c r="P28" s="48" t="s">
        <v>107</v>
      </c>
      <c r="Q28" s="13"/>
      <c r="R28" s="49" t="s">
        <v>83</v>
      </c>
      <c r="S28" s="49" t="s">
        <v>63</v>
      </c>
      <c r="T28" s="49" t="str">
        <f t="shared" si="3"/>
        <v>RA0802E</v>
      </c>
      <c r="U28" s="49" t="e">
        <f>VLOOKUP(T28,#REF!,3,0)</f>
        <v>#REF!</v>
      </c>
      <c r="V28" s="49" t="e">
        <f>VLOOKUP(T28,#REF!,4,0)</f>
        <v>#REF!</v>
      </c>
      <c r="W28" s="53" t="e">
        <f t="shared" si="4"/>
        <v>#REF!</v>
      </c>
      <c r="X28" s="54" t="s">
        <v>127</v>
      </c>
      <c r="Y28" s="55" t="s">
        <v>97</v>
      </c>
      <c r="Z28" s="49" t="e">
        <f>VLOOKUP(N28,#REF!,3,0)</f>
        <v>#REF!</v>
      </c>
      <c r="AA28" s="53" t="e">
        <f>VLOOKUP(T28,#REF!,7,0)</f>
        <v>#REF!</v>
      </c>
      <c r="AB28" s="49" t="s">
        <v>98</v>
      </c>
      <c r="AC28" s="49" t="s">
        <v>99</v>
      </c>
      <c r="AD28" s="49" t="s">
        <v>100</v>
      </c>
      <c r="AE28" s="49" t="s">
        <v>130</v>
      </c>
      <c r="AF28" s="49" t="s">
        <v>134</v>
      </c>
      <c r="AG28" s="49" t="s">
        <v>134</v>
      </c>
      <c r="AH28" s="49" t="s">
        <v>134</v>
      </c>
      <c r="AI28" s="56"/>
      <c r="AJ28" s="57"/>
      <c r="AK28" s="58"/>
      <c r="AL28" s="58"/>
      <c r="AM28" s="59"/>
      <c r="AN28" s="60"/>
      <c r="AO28" s="58"/>
      <c r="AP28" s="61"/>
      <c r="AQ28" s="60"/>
      <c r="AR28" s="62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63"/>
      <c r="BW28" s="63"/>
      <c r="BX28" s="63"/>
      <c r="BY28" s="63"/>
      <c r="BZ28" s="63"/>
      <c r="CA28" s="63"/>
      <c r="CB28" s="63"/>
      <c r="CC28" s="64" t="s">
        <v>173</v>
      </c>
      <c r="CD28" s="65"/>
      <c r="CE28" s="47" t="s">
        <v>92</v>
      </c>
      <c r="CF28" s="48">
        <v>43861</v>
      </c>
    </row>
    <row r="29" spans="1:84" ht="36" customHeight="1" x14ac:dyDescent="0.2">
      <c r="A29" s="46">
        <v>1</v>
      </c>
      <c r="B29" s="46">
        <f t="shared" si="1"/>
        <v>28</v>
      </c>
      <c r="C29" s="46" t="s">
        <v>89</v>
      </c>
      <c r="D29" s="47" t="s">
        <v>91</v>
      </c>
      <c r="E29" s="47" t="s">
        <v>92</v>
      </c>
      <c r="F29" s="48">
        <v>43861</v>
      </c>
      <c r="G29" s="49" t="s">
        <v>141</v>
      </c>
      <c r="H29" s="50"/>
      <c r="I29" s="51" t="s">
        <v>84</v>
      </c>
      <c r="J29" s="52" t="s">
        <v>132</v>
      </c>
      <c r="K29" s="50"/>
      <c r="L29" s="50"/>
      <c r="M29" s="48" t="s">
        <v>151</v>
      </c>
      <c r="N29" s="48" t="s">
        <v>90</v>
      </c>
      <c r="O29" s="48" t="s">
        <v>95</v>
      </c>
      <c r="P29" s="48" t="s">
        <v>107</v>
      </c>
      <c r="Q29" s="13"/>
      <c r="R29" s="49" t="s">
        <v>82</v>
      </c>
      <c r="S29" s="49" t="s">
        <v>61</v>
      </c>
      <c r="T29" s="49" t="str">
        <f t="shared" si="3"/>
        <v>RA0502C</v>
      </c>
      <c r="U29" s="49" t="e">
        <f>VLOOKUP(T29,#REF!,3,0)</f>
        <v>#REF!</v>
      </c>
      <c r="V29" s="49" t="e">
        <f>VLOOKUP(T29,#REF!,4,0)</f>
        <v>#REF!</v>
      </c>
      <c r="W29" s="53" t="e">
        <f t="shared" si="4"/>
        <v>#REF!</v>
      </c>
      <c r="X29" s="54" t="s">
        <v>142</v>
      </c>
      <c r="Y29" s="55" t="s">
        <v>97</v>
      </c>
      <c r="Z29" s="49" t="e">
        <f>VLOOKUP(N29,#REF!,3,0)</f>
        <v>#REF!</v>
      </c>
      <c r="AA29" s="53" t="e">
        <f>VLOOKUP(T29,#REF!,7,0)</f>
        <v>#REF!</v>
      </c>
      <c r="AB29" s="49" t="s">
        <v>98</v>
      </c>
      <c r="AC29" s="49" t="s">
        <v>99</v>
      </c>
      <c r="AD29" s="49" t="s">
        <v>100</v>
      </c>
      <c r="AE29" s="49" t="s">
        <v>104</v>
      </c>
      <c r="AF29" s="49" t="s">
        <v>134</v>
      </c>
      <c r="AG29" s="49" t="s">
        <v>134</v>
      </c>
      <c r="AH29" s="49" t="s">
        <v>100</v>
      </c>
      <c r="AI29" s="56"/>
      <c r="AJ29" s="57"/>
      <c r="AK29" s="58"/>
      <c r="AL29" s="58"/>
      <c r="AM29" s="59"/>
      <c r="AN29" s="60"/>
      <c r="AO29" s="58"/>
      <c r="AP29" s="61"/>
      <c r="AQ29" s="60"/>
      <c r="AR29" s="62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63"/>
      <c r="BW29" s="63"/>
      <c r="BX29" s="63"/>
      <c r="BY29" s="63"/>
      <c r="BZ29" s="63"/>
      <c r="CA29" s="63"/>
      <c r="CB29" s="63"/>
      <c r="CC29" s="64" t="s">
        <v>173</v>
      </c>
      <c r="CD29" s="65"/>
      <c r="CE29" s="47" t="s">
        <v>92</v>
      </c>
      <c r="CF29" s="48">
        <v>43861</v>
      </c>
    </row>
    <row r="30" spans="1:84" ht="36" customHeight="1" x14ac:dyDescent="0.2">
      <c r="A30" s="46">
        <v>1</v>
      </c>
      <c r="B30" s="46">
        <f t="shared" si="1"/>
        <v>29</v>
      </c>
      <c r="C30" s="46" t="s">
        <v>89</v>
      </c>
      <c r="D30" s="47" t="s">
        <v>91</v>
      </c>
      <c r="E30" s="47" t="s">
        <v>92</v>
      </c>
      <c r="F30" s="48">
        <v>43861</v>
      </c>
      <c r="G30" s="49" t="s">
        <v>141</v>
      </c>
      <c r="H30" s="50"/>
      <c r="I30" s="51" t="s">
        <v>84</v>
      </c>
      <c r="J30" s="52" t="s">
        <v>132</v>
      </c>
      <c r="K30" s="50"/>
      <c r="L30" s="50"/>
      <c r="M30" s="48" t="s">
        <v>151</v>
      </c>
      <c r="N30" s="48" t="s">
        <v>90</v>
      </c>
      <c r="O30" s="48" t="s">
        <v>95</v>
      </c>
      <c r="P30" s="48" t="s">
        <v>107</v>
      </c>
      <c r="Q30" s="13"/>
      <c r="R30" s="49" t="s">
        <v>77</v>
      </c>
      <c r="S30" s="49" t="s">
        <v>66</v>
      </c>
      <c r="T30" s="49" t="str">
        <f t="shared" si="3"/>
        <v>RA0201H</v>
      </c>
      <c r="U30" s="49" t="e">
        <f>VLOOKUP(T30,#REF!,3,0)</f>
        <v>#REF!</v>
      </c>
      <c r="V30" s="49" t="e">
        <f>VLOOKUP(T30,#REF!,4,0)</f>
        <v>#REF!</v>
      </c>
      <c r="W30" s="53" t="e">
        <f>IF(ISBLANK(#REF!),"",CONCATENATE(R30," ",Q30," ",I30," ",G30," ",N30,"-",O30," ",C30," ","(",Z30,")"," ","//"," ",U30," ","("," ",X30," ",")"))</f>
        <v>#REF!</v>
      </c>
      <c r="X30" s="54"/>
      <c r="Y30" s="55" t="s">
        <v>97</v>
      </c>
      <c r="Z30" s="49" t="e">
        <f>VLOOKUP(N30,#REF!,3,0)</f>
        <v>#REF!</v>
      </c>
      <c r="AA30" s="53" t="e">
        <f>VLOOKUP(T30,#REF!,7,0)</f>
        <v>#REF!</v>
      </c>
      <c r="AB30" s="49" t="s">
        <v>98</v>
      </c>
      <c r="AC30" s="49" t="s">
        <v>99</v>
      </c>
      <c r="AD30" s="49" t="s">
        <v>100</v>
      </c>
      <c r="AE30" s="49" t="s">
        <v>104</v>
      </c>
      <c r="AF30" s="49" t="s">
        <v>134</v>
      </c>
      <c r="AG30" s="49" t="s">
        <v>134</v>
      </c>
      <c r="AH30" s="49" t="s">
        <v>100</v>
      </c>
      <c r="AI30" s="56"/>
      <c r="AJ30" s="57"/>
      <c r="AK30" s="58"/>
      <c r="AL30" s="58"/>
      <c r="AM30" s="59"/>
      <c r="AN30" s="60"/>
      <c r="AO30" s="58"/>
      <c r="AP30" s="61"/>
      <c r="AQ30" s="60"/>
      <c r="AR30" s="62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63"/>
      <c r="BW30" s="63"/>
      <c r="BX30" s="63"/>
      <c r="BY30" s="63"/>
      <c r="BZ30" s="63"/>
      <c r="CA30" s="63"/>
      <c r="CB30" s="63"/>
      <c r="CC30" s="64" t="s">
        <v>173</v>
      </c>
      <c r="CD30" s="65"/>
      <c r="CE30" s="47" t="s">
        <v>92</v>
      </c>
      <c r="CF30" s="48">
        <v>43861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edal03</dc:creator>
  <cp:lastModifiedBy>Julio</cp:lastModifiedBy>
  <cp:lastPrinted>2020-02-04T17:44:12Z</cp:lastPrinted>
  <dcterms:created xsi:type="dcterms:W3CDTF">2020-01-31T19:26:15Z</dcterms:created>
  <dcterms:modified xsi:type="dcterms:W3CDTF">2021-02-08T21:08:14Z</dcterms:modified>
</cp:coreProperties>
</file>