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7"/>
  </bookViews>
  <sheets>
    <sheet name="Data" sheetId="5" r:id="rId1"/>
    <sheet name="Survey" sheetId="6" r:id="rId2"/>
    <sheet name="Compare" sheetId="7" r:id="rId3"/>
    <sheet name="Secondary Task Scoring Sheet" sheetId="1" r:id="rId4"/>
    <sheet name="Details" sheetId="2" r:id="rId5"/>
    <sheet name="Groups" sheetId="3" r:id="rId6"/>
    <sheet name="Surveys" sheetId="4" r:id="rId7"/>
    <sheet name="Computations" sheetId="8" r:id="rId8"/>
  </sheets>
  <calcPr calcId="145621"/>
</workbook>
</file>

<file path=xl/calcChain.xml><?xml version="1.0" encoding="utf-8"?>
<calcChain xmlns="http://schemas.openxmlformats.org/spreadsheetml/2006/main">
  <c r="F51" i="1" l="1"/>
  <c r="G51" i="1" s="1"/>
  <c r="F47" i="1"/>
  <c r="G47" i="1" s="1"/>
  <c r="V169" i="5"/>
  <c r="U169" i="5"/>
  <c r="T169" i="5"/>
  <c r="S169" i="5"/>
  <c r="R169" i="5"/>
  <c r="Q169" i="5"/>
  <c r="V168" i="5"/>
  <c r="U168" i="5"/>
  <c r="T168" i="5"/>
  <c r="S168" i="5"/>
  <c r="R168" i="5"/>
  <c r="Q168" i="5"/>
  <c r="V167" i="5"/>
  <c r="U167" i="5"/>
  <c r="T167" i="5"/>
  <c r="S167" i="5"/>
  <c r="R167" i="5"/>
  <c r="Q167" i="5"/>
  <c r="V166" i="5"/>
  <c r="U166" i="5"/>
  <c r="T166" i="5"/>
  <c r="S166" i="5"/>
  <c r="R166" i="5"/>
  <c r="Q166" i="5"/>
  <c r="V165" i="5"/>
  <c r="U165" i="5"/>
  <c r="T165" i="5"/>
  <c r="S165" i="5"/>
  <c r="R165" i="5"/>
  <c r="Q165" i="5"/>
  <c r="V164" i="5"/>
  <c r="U164" i="5"/>
  <c r="T164" i="5"/>
  <c r="S164" i="5"/>
  <c r="R164" i="5"/>
  <c r="Q164" i="5"/>
  <c r="V163" i="5"/>
  <c r="U163" i="5"/>
  <c r="T163" i="5"/>
  <c r="S163" i="5"/>
  <c r="R163" i="5"/>
  <c r="Q163" i="5"/>
  <c r="V162" i="5"/>
  <c r="U162" i="5"/>
  <c r="T162" i="5"/>
  <c r="S162" i="5"/>
  <c r="R162" i="5"/>
  <c r="Q162" i="5"/>
  <c r="V161" i="5"/>
  <c r="U161" i="5"/>
  <c r="T161" i="5"/>
  <c r="S161" i="5"/>
  <c r="R161" i="5"/>
  <c r="Q161" i="5"/>
  <c r="V160" i="5"/>
  <c r="U160" i="5"/>
  <c r="T160" i="5"/>
  <c r="S160" i="5"/>
  <c r="R160" i="5"/>
  <c r="Q160" i="5"/>
  <c r="V159" i="5"/>
  <c r="U159" i="5"/>
  <c r="T159" i="5"/>
  <c r="S159" i="5"/>
  <c r="R159" i="5"/>
  <c r="Q159" i="5"/>
  <c r="V158" i="5"/>
  <c r="U158" i="5"/>
  <c r="T158" i="5"/>
  <c r="S158" i="5"/>
  <c r="R158" i="5"/>
  <c r="Q158" i="5"/>
  <c r="V157" i="5"/>
  <c r="U157" i="5"/>
  <c r="T157" i="5"/>
  <c r="S157" i="5"/>
  <c r="R157" i="5"/>
  <c r="Q157" i="5"/>
  <c r="V156" i="5"/>
  <c r="U156" i="5"/>
  <c r="T156" i="5"/>
  <c r="S156" i="5"/>
  <c r="R156" i="5"/>
  <c r="Q156" i="5"/>
  <c r="V155" i="5"/>
  <c r="U155" i="5"/>
  <c r="T155" i="5"/>
  <c r="S155" i="5"/>
  <c r="R155" i="5"/>
  <c r="Q155" i="5"/>
  <c r="V154" i="5"/>
  <c r="U154" i="5"/>
  <c r="T154" i="5"/>
  <c r="S154" i="5"/>
  <c r="R154" i="5"/>
  <c r="Q154" i="5"/>
  <c r="V153" i="5"/>
  <c r="U153" i="5"/>
  <c r="T153" i="5"/>
  <c r="S153" i="5"/>
  <c r="R153" i="5"/>
  <c r="Q153" i="5"/>
  <c r="V152" i="5"/>
  <c r="U152" i="5"/>
  <c r="T152" i="5"/>
  <c r="S152" i="5"/>
  <c r="R152" i="5"/>
  <c r="Q152" i="5"/>
  <c r="V151" i="5"/>
  <c r="U151" i="5"/>
  <c r="T151" i="5"/>
  <c r="S151" i="5"/>
  <c r="R151" i="5"/>
  <c r="Q151" i="5"/>
  <c r="V150" i="5"/>
  <c r="U150" i="5"/>
  <c r="T150" i="5"/>
  <c r="S150" i="5"/>
  <c r="R150" i="5"/>
  <c r="Q150" i="5"/>
  <c r="V149" i="5"/>
  <c r="U149" i="5"/>
  <c r="T149" i="5"/>
  <c r="S149" i="5"/>
  <c r="R149" i="5"/>
  <c r="Q149" i="5"/>
  <c r="V148" i="5"/>
  <c r="U148" i="5"/>
  <c r="T148" i="5"/>
  <c r="S148" i="5"/>
  <c r="R148" i="5"/>
  <c r="Q148" i="5"/>
  <c r="V147" i="5"/>
  <c r="U147" i="5"/>
  <c r="T147" i="5"/>
  <c r="S147" i="5"/>
  <c r="R147" i="5"/>
  <c r="Q147" i="5"/>
  <c r="V146" i="5"/>
  <c r="U146" i="5"/>
  <c r="T146" i="5"/>
  <c r="S146" i="5"/>
  <c r="R146" i="5"/>
  <c r="Q146" i="5"/>
  <c r="V145" i="5"/>
  <c r="U145" i="5"/>
  <c r="T145" i="5"/>
  <c r="S145" i="5"/>
  <c r="R145" i="5"/>
  <c r="Q145" i="5"/>
  <c r="V144" i="5"/>
  <c r="U144" i="5"/>
  <c r="T144" i="5"/>
  <c r="S144" i="5"/>
  <c r="R144" i="5"/>
  <c r="Q144" i="5"/>
  <c r="V143" i="5"/>
  <c r="U143" i="5"/>
  <c r="T143" i="5"/>
  <c r="S143" i="5"/>
  <c r="R143" i="5"/>
  <c r="Q143" i="5"/>
  <c r="V142" i="5"/>
  <c r="U142" i="5"/>
  <c r="T142" i="5"/>
  <c r="S142" i="5"/>
  <c r="R142" i="5"/>
  <c r="Q142" i="5"/>
  <c r="V141" i="5"/>
  <c r="U141" i="5"/>
  <c r="T141" i="5"/>
  <c r="S141" i="5"/>
  <c r="R141" i="5"/>
  <c r="Q141" i="5"/>
  <c r="V140" i="5"/>
  <c r="U140" i="5"/>
  <c r="T140" i="5"/>
  <c r="S140" i="5"/>
  <c r="R140" i="5"/>
  <c r="Q140" i="5"/>
  <c r="V139" i="5"/>
  <c r="U139" i="5"/>
  <c r="T139" i="5"/>
  <c r="S139" i="5"/>
  <c r="R139" i="5"/>
  <c r="Q139" i="5"/>
  <c r="V138" i="5"/>
  <c r="U138" i="5"/>
  <c r="T138" i="5"/>
  <c r="S138" i="5"/>
  <c r="R138" i="5"/>
  <c r="Q138" i="5"/>
  <c r="V137" i="5"/>
  <c r="U137" i="5"/>
  <c r="T137" i="5"/>
  <c r="S137" i="5"/>
  <c r="R137" i="5"/>
  <c r="Q137" i="5"/>
  <c r="V136" i="5"/>
  <c r="U136" i="5"/>
  <c r="T136" i="5"/>
  <c r="S136" i="5"/>
  <c r="R136" i="5"/>
  <c r="Q136" i="5"/>
  <c r="V135" i="5"/>
  <c r="U135" i="5"/>
  <c r="T135" i="5"/>
  <c r="S135" i="5"/>
  <c r="R135" i="5"/>
  <c r="Q135" i="5"/>
  <c r="V134" i="5"/>
  <c r="U134" i="5"/>
  <c r="T134" i="5"/>
  <c r="S134" i="5"/>
  <c r="R134" i="5"/>
  <c r="Q134" i="5"/>
  <c r="V133" i="5"/>
  <c r="U133" i="5"/>
  <c r="T133" i="5"/>
  <c r="S133" i="5"/>
  <c r="R133" i="5"/>
  <c r="Q133" i="5"/>
  <c r="V132" i="5"/>
  <c r="U132" i="5"/>
  <c r="T132" i="5"/>
  <c r="S132" i="5"/>
  <c r="R132" i="5"/>
  <c r="Q132" i="5"/>
  <c r="V131" i="5"/>
  <c r="U131" i="5"/>
  <c r="T131" i="5"/>
  <c r="S131" i="5"/>
  <c r="R131" i="5"/>
  <c r="Q131" i="5"/>
  <c r="V130" i="5"/>
  <c r="U130" i="5"/>
  <c r="T130" i="5"/>
  <c r="S130" i="5"/>
  <c r="R130" i="5"/>
  <c r="Q130" i="5"/>
  <c r="V129" i="5"/>
  <c r="U129" i="5"/>
  <c r="T129" i="5"/>
  <c r="S129" i="5"/>
  <c r="R129" i="5"/>
  <c r="Q129" i="5"/>
  <c r="V128" i="5"/>
  <c r="U128" i="5"/>
  <c r="T128" i="5"/>
  <c r="S128" i="5"/>
  <c r="R128" i="5"/>
  <c r="Q128" i="5"/>
  <c r="V127" i="5"/>
  <c r="U127" i="5"/>
  <c r="T127" i="5"/>
  <c r="S127" i="5"/>
  <c r="R127" i="5"/>
  <c r="Q127" i="5"/>
  <c r="V126" i="5"/>
  <c r="U126" i="5"/>
  <c r="T126" i="5"/>
  <c r="S126" i="5"/>
  <c r="R126" i="5"/>
  <c r="Q126" i="5"/>
  <c r="V125" i="5"/>
  <c r="U125" i="5"/>
  <c r="T125" i="5"/>
  <c r="S125" i="5"/>
  <c r="R125" i="5"/>
  <c r="Q125" i="5"/>
  <c r="V124" i="5"/>
  <c r="U124" i="5"/>
  <c r="T124" i="5"/>
  <c r="S124" i="5"/>
  <c r="R124" i="5"/>
  <c r="Q124" i="5"/>
  <c r="V123" i="5"/>
  <c r="U123" i="5"/>
  <c r="T123" i="5"/>
  <c r="S123" i="5"/>
  <c r="R123" i="5"/>
  <c r="Q123" i="5"/>
  <c r="V122" i="5"/>
  <c r="U122" i="5"/>
  <c r="T122" i="5"/>
  <c r="S122" i="5"/>
  <c r="R122" i="5"/>
  <c r="Q122" i="5"/>
  <c r="V121" i="5"/>
  <c r="U121" i="5"/>
  <c r="T121" i="5"/>
  <c r="S121" i="5"/>
  <c r="R121" i="5"/>
  <c r="Q121" i="5"/>
  <c r="V120" i="5"/>
  <c r="U120" i="5"/>
  <c r="T120" i="5"/>
  <c r="S120" i="5"/>
  <c r="R120" i="5"/>
  <c r="Q120" i="5"/>
  <c r="V119" i="5"/>
  <c r="U119" i="5"/>
  <c r="T119" i="5"/>
  <c r="S119" i="5"/>
  <c r="R119" i="5"/>
  <c r="Q119" i="5"/>
  <c r="V118" i="5"/>
  <c r="U118" i="5"/>
  <c r="T118" i="5"/>
  <c r="S118" i="5"/>
  <c r="R118" i="5"/>
  <c r="Q118" i="5"/>
  <c r="V117" i="5"/>
  <c r="U117" i="5"/>
  <c r="T117" i="5"/>
  <c r="S117" i="5"/>
  <c r="R117" i="5"/>
  <c r="Q117" i="5"/>
  <c r="V116" i="5"/>
  <c r="U116" i="5"/>
  <c r="T116" i="5"/>
  <c r="S116" i="5"/>
  <c r="R116" i="5"/>
  <c r="Q116" i="5"/>
  <c r="V115" i="5"/>
  <c r="U115" i="5"/>
  <c r="T115" i="5"/>
  <c r="S115" i="5"/>
  <c r="R115" i="5"/>
  <c r="Q115" i="5"/>
  <c r="V114" i="5"/>
  <c r="U114" i="5"/>
  <c r="T114" i="5"/>
  <c r="S114" i="5"/>
  <c r="R114" i="5"/>
  <c r="Q114" i="5"/>
  <c r="V113" i="5"/>
  <c r="U113" i="5"/>
  <c r="T113" i="5"/>
  <c r="S113" i="5"/>
  <c r="R113" i="5"/>
  <c r="Q113" i="5"/>
  <c r="V112" i="5"/>
  <c r="U112" i="5"/>
  <c r="T112" i="5"/>
  <c r="S112" i="5"/>
  <c r="R112" i="5"/>
  <c r="Q112" i="5"/>
  <c r="V111" i="5"/>
  <c r="U111" i="5"/>
  <c r="T111" i="5"/>
  <c r="S111" i="5"/>
  <c r="R111" i="5"/>
  <c r="Q111" i="5"/>
  <c r="V110" i="5"/>
  <c r="U110" i="5"/>
  <c r="T110" i="5"/>
  <c r="S110" i="5"/>
  <c r="R110" i="5"/>
  <c r="Q110" i="5"/>
  <c r="V109" i="5"/>
  <c r="U109" i="5"/>
  <c r="T109" i="5"/>
  <c r="S109" i="5"/>
  <c r="R109" i="5"/>
  <c r="Q109" i="5"/>
  <c r="V108" i="5"/>
  <c r="U108" i="5"/>
  <c r="T108" i="5"/>
  <c r="S108" i="5"/>
  <c r="R108" i="5"/>
  <c r="Q108" i="5"/>
  <c r="V107" i="5"/>
  <c r="U107" i="5"/>
  <c r="T107" i="5"/>
  <c r="S107" i="5"/>
  <c r="R107" i="5"/>
  <c r="Q107" i="5"/>
  <c r="V106" i="5"/>
  <c r="U106" i="5"/>
  <c r="T106" i="5"/>
  <c r="S106" i="5"/>
  <c r="R106" i="5"/>
  <c r="Q106" i="5"/>
  <c r="V105" i="5"/>
  <c r="U105" i="5"/>
  <c r="T105" i="5"/>
  <c r="S105" i="5"/>
  <c r="R105" i="5"/>
  <c r="Q105" i="5"/>
  <c r="V104" i="5"/>
  <c r="U104" i="5"/>
  <c r="T104" i="5"/>
  <c r="S104" i="5"/>
  <c r="R104" i="5"/>
  <c r="Q104" i="5"/>
  <c r="V103" i="5"/>
  <c r="U103" i="5"/>
  <c r="T103" i="5"/>
  <c r="S103" i="5"/>
  <c r="R103" i="5"/>
  <c r="Q103" i="5"/>
  <c r="V102" i="5"/>
  <c r="U102" i="5"/>
  <c r="T102" i="5"/>
  <c r="S102" i="5"/>
  <c r="R102" i="5"/>
  <c r="Q102" i="5"/>
  <c r="V101" i="5"/>
  <c r="U101" i="5"/>
  <c r="T101" i="5"/>
  <c r="S101" i="5"/>
  <c r="R101" i="5"/>
  <c r="Q101" i="5"/>
  <c r="V100" i="5"/>
  <c r="U100" i="5"/>
  <c r="T100" i="5"/>
  <c r="S100" i="5"/>
  <c r="R100" i="5"/>
  <c r="Q100" i="5"/>
  <c r="V99" i="5"/>
  <c r="U99" i="5"/>
  <c r="T99" i="5"/>
  <c r="S99" i="5"/>
  <c r="R99" i="5"/>
  <c r="Q99" i="5"/>
  <c r="V98" i="5"/>
  <c r="U98" i="5"/>
  <c r="T98" i="5"/>
  <c r="S98" i="5"/>
  <c r="R98" i="5"/>
  <c r="Q98" i="5"/>
  <c r="V97" i="5"/>
  <c r="U97" i="5"/>
  <c r="T97" i="5"/>
  <c r="S97" i="5"/>
  <c r="R97" i="5"/>
  <c r="Q97" i="5"/>
  <c r="V96" i="5"/>
  <c r="U96" i="5"/>
  <c r="T96" i="5"/>
  <c r="S96" i="5"/>
  <c r="R96" i="5"/>
  <c r="Q96" i="5"/>
  <c r="V95" i="5"/>
  <c r="U95" i="5"/>
  <c r="T95" i="5"/>
  <c r="S95" i="5"/>
  <c r="R95" i="5"/>
  <c r="Q95" i="5"/>
  <c r="V94" i="5"/>
  <c r="U94" i="5"/>
  <c r="T94" i="5"/>
  <c r="S94" i="5"/>
  <c r="R94" i="5"/>
  <c r="Q94" i="5"/>
  <c r="V93" i="5"/>
  <c r="U93" i="5"/>
  <c r="T93" i="5"/>
  <c r="S93" i="5"/>
  <c r="R93" i="5"/>
  <c r="Q93" i="5"/>
  <c r="V92" i="5"/>
  <c r="U92" i="5"/>
  <c r="T92" i="5"/>
  <c r="S92" i="5"/>
  <c r="R92" i="5"/>
  <c r="Q92" i="5"/>
  <c r="V91" i="5"/>
  <c r="U91" i="5"/>
  <c r="T91" i="5"/>
  <c r="S91" i="5"/>
  <c r="R91" i="5"/>
  <c r="Q91" i="5"/>
  <c r="V90" i="5"/>
  <c r="U90" i="5"/>
  <c r="T90" i="5"/>
  <c r="S90" i="5"/>
  <c r="R90" i="5"/>
  <c r="Q90" i="5"/>
  <c r="V89" i="5"/>
  <c r="U89" i="5"/>
  <c r="T89" i="5"/>
  <c r="S89" i="5"/>
  <c r="R89" i="5"/>
  <c r="Q89" i="5"/>
  <c r="V88" i="5"/>
  <c r="U88" i="5"/>
  <c r="T88" i="5"/>
  <c r="S88" i="5"/>
  <c r="R88" i="5"/>
  <c r="Q88" i="5"/>
  <c r="V87" i="5"/>
  <c r="U87" i="5"/>
  <c r="T87" i="5"/>
  <c r="S87" i="5"/>
  <c r="R87" i="5"/>
  <c r="Q87" i="5"/>
  <c r="V86" i="5"/>
  <c r="U86" i="5"/>
  <c r="T86" i="5"/>
  <c r="S86" i="5"/>
  <c r="R86" i="5"/>
  <c r="Q86" i="5"/>
  <c r="V85" i="5"/>
  <c r="U85" i="5"/>
  <c r="T85" i="5"/>
  <c r="S85" i="5"/>
  <c r="R85" i="5"/>
  <c r="Q85" i="5"/>
  <c r="V84" i="5"/>
  <c r="U84" i="5"/>
  <c r="T84" i="5"/>
  <c r="S84" i="5"/>
  <c r="R84" i="5"/>
  <c r="Q84" i="5"/>
  <c r="V83" i="5"/>
  <c r="U83" i="5"/>
  <c r="T83" i="5"/>
  <c r="S83" i="5"/>
  <c r="R83" i="5"/>
  <c r="Q83" i="5"/>
  <c r="V82" i="5"/>
  <c r="U82" i="5"/>
  <c r="T82" i="5"/>
  <c r="S82" i="5"/>
  <c r="R82" i="5"/>
  <c r="Q82" i="5"/>
  <c r="V81" i="5"/>
  <c r="U81" i="5"/>
  <c r="T81" i="5"/>
  <c r="S81" i="5"/>
  <c r="R81" i="5"/>
  <c r="Q81" i="5"/>
  <c r="V80" i="5"/>
  <c r="U80" i="5"/>
  <c r="T80" i="5"/>
  <c r="S80" i="5"/>
  <c r="R80" i="5"/>
  <c r="Q80" i="5"/>
  <c r="V79" i="5"/>
  <c r="U79" i="5"/>
  <c r="T79" i="5"/>
  <c r="S79" i="5"/>
  <c r="R79" i="5"/>
  <c r="Q79" i="5"/>
  <c r="V78" i="5"/>
  <c r="U78" i="5"/>
  <c r="T78" i="5"/>
  <c r="S78" i="5"/>
  <c r="R78" i="5"/>
  <c r="Q78" i="5"/>
  <c r="V77" i="5"/>
  <c r="U77" i="5"/>
  <c r="T77" i="5"/>
  <c r="S77" i="5"/>
  <c r="R77" i="5"/>
  <c r="Q77" i="5"/>
  <c r="V76" i="5"/>
  <c r="U76" i="5"/>
  <c r="T76" i="5"/>
  <c r="S76" i="5"/>
  <c r="R76" i="5"/>
  <c r="Q76" i="5"/>
  <c r="V75" i="5"/>
  <c r="U75" i="5"/>
  <c r="T75" i="5"/>
  <c r="S75" i="5"/>
  <c r="R75" i="5"/>
  <c r="Q75" i="5"/>
  <c r="V74" i="5"/>
  <c r="U74" i="5"/>
  <c r="T74" i="5"/>
  <c r="S74" i="5"/>
  <c r="R74" i="5"/>
  <c r="Q74" i="5"/>
  <c r="V73" i="5"/>
  <c r="U73" i="5"/>
  <c r="T73" i="5"/>
  <c r="S73" i="5"/>
  <c r="R73" i="5"/>
  <c r="Q73" i="5"/>
  <c r="V72" i="5"/>
  <c r="U72" i="5"/>
  <c r="T72" i="5"/>
  <c r="S72" i="5"/>
  <c r="R72" i="5"/>
  <c r="Q72" i="5"/>
  <c r="V71" i="5"/>
  <c r="U71" i="5"/>
  <c r="T71" i="5"/>
  <c r="S71" i="5"/>
  <c r="R71" i="5"/>
  <c r="Q71" i="5"/>
  <c r="V70" i="5"/>
  <c r="U70" i="5"/>
  <c r="T70" i="5"/>
  <c r="S70" i="5"/>
  <c r="R70" i="5"/>
  <c r="Q70" i="5"/>
  <c r="V69" i="5"/>
  <c r="U69" i="5"/>
  <c r="T69" i="5"/>
  <c r="S69" i="5"/>
  <c r="R69" i="5"/>
  <c r="Q69" i="5"/>
  <c r="V68" i="5"/>
  <c r="U68" i="5"/>
  <c r="T68" i="5"/>
  <c r="S68" i="5"/>
  <c r="R68" i="5"/>
  <c r="Q68" i="5"/>
  <c r="V67" i="5"/>
  <c r="U67" i="5"/>
  <c r="T67" i="5"/>
  <c r="S67" i="5"/>
  <c r="R67" i="5"/>
  <c r="Q67" i="5"/>
  <c r="V66" i="5"/>
  <c r="U66" i="5"/>
  <c r="T66" i="5"/>
  <c r="S66" i="5"/>
  <c r="R66" i="5"/>
  <c r="Q66" i="5"/>
  <c r="V65" i="5"/>
  <c r="U65" i="5"/>
  <c r="T65" i="5"/>
  <c r="S65" i="5"/>
  <c r="R65" i="5"/>
  <c r="Q65" i="5"/>
  <c r="V64" i="5"/>
  <c r="U64" i="5"/>
  <c r="T64" i="5"/>
  <c r="S64" i="5"/>
  <c r="R64" i="5"/>
  <c r="Q64" i="5"/>
  <c r="V63" i="5"/>
  <c r="U63" i="5"/>
  <c r="T63" i="5"/>
  <c r="S63" i="5"/>
  <c r="R63" i="5"/>
  <c r="Q63" i="5"/>
  <c r="V62" i="5"/>
  <c r="U62" i="5"/>
  <c r="T62" i="5"/>
  <c r="S62" i="5"/>
  <c r="R62" i="5"/>
  <c r="Q62" i="5"/>
  <c r="V61" i="5"/>
  <c r="U61" i="5"/>
  <c r="T61" i="5"/>
  <c r="S61" i="5"/>
  <c r="R61" i="5"/>
  <c r="Q61" i="5"/>
  <c r="V60" i="5"/>
  <c r="U60" i="5"/>
  <c r="T60" i="5"/>
  <c r="S60" i="5"/>
  <c r="R60" i="5"/>
  <c r="Q60" i="5"/>
  <c r="V59" i="5"/>
  <c r="U59" i="5"/>
  <c r="T59" i="5"/>
  <c r="S59" i="5"/>
  <c r="R59" i="5"/>
  <c r="Q59" i="5"/>
  <c r="V58" i="5"/>
  <c r="U58" i="5"/>
  <c r="T58" i="5"/>
  <c r="S58" i="5"/>
  <c r="R58" i="5"/>
  <c r="Q58" i="5"/>
  <c r="V57" i="5"/>
  <c r="U57" i="5"/>
  <c r="T57" i="5"/>
  <c r="S57" i="5"/>
  <c r="R57" i="5"/>
  <c r="Q57" i="5"/>
  <c r="V56" i="5"/>
  <c r="U56" i="5"/>
  <c r="T56" i="5"/>
  <c r="S56" i="5"/>
  <c r="R56" i="5"/>
  <c r="Q56" i="5"/>
  <c r="V55" i="5"/>
  <c r="U55" i="5"/>
  <c r="T55" i="5"/>
  <c r="S55" i="5"/>
  <c r="R55" i="5"/>
  <c r="Q55" i="5"/>
  <c r="V54" i="5"/>
  <c r="U54" i="5"/>
  <c r="T54" i="5"/>
  <c r="S54" i="5"/>
  <c r="R54" i="5"/>
  <c r="Q54" i="5"/>
  <c r="V53" i="5"/>
  <c r="U53" i="5"/>
  <c r="T53" i="5"/>
  <c r="S53" i="5"/>
  <c r="R53" i="5"/>
  <c r="Q53" i="5"/>
  <c r="V52" i="5"/>
  <c r="U52" i="5"/>
  <c r="T52" i="5"/>
  <c r="S52" i="5"/>
  <c r="R52" i="5"/>
  <c r="Q52" i="5"/>
  <c r="V51" i="5"/>
  <c r="U51" i="5"/>
  <c r="T51" i="5"/>
  <c r="S51" i="5"/>
  <c r="R51" i="5"/>
  <c r="Q51" i="5"/>
  <c r="V50" i="5"/>
  <c r="U50" i="5"/>
  <c r="T50" i="5"/>
  <c r="S50" i="5"/>
  <c r="R50" i="5"/>
  <c r="Q50" i="5"/>
  <c r="V49" i="5"/>
  <c r="U49" i="5"/>
  <c r="T49" i="5"/>
  <c r="S49" i="5"/>
  <c r="R49" i="5"/>
  <c r="Q49" i="5"/>
  <c r="V48" i="5"/>
  <c r="U48" i="5"/>
  <c r="T48" i="5"/>
  <c r="S48" i="5"/>
  <c r="R48" i="5"/>
  <c r="Q48" i="5"/>
  <c r="V47" i="5"/>
  <c r="U47" i="5"/>
  <c r="T47" i="5"/>
  <c r="S47" i="5"/>
  <c r="R47" i="5"/>
  <c r="Q47" i="5"/>
  <c r="V46" i="5"/>
  <c r="U46" i="5"/>
  <c r="T46" i="5"/>
  <c r="S46" i="5"/>
  <c r="R46" i="5"/>
  <c r="Q46" i="5"/>
  <c r="V45" i="5"/>
  <c r="U45" i="5"/>
  <c r="T45" i="5"/>
  <c r="S45" i="5"/>
  <c r="R45" i="5"/>
  <c r="Q45" i="5"/>
  <c r="V44" i="5"/>
  <c r="U44" i="5"/>
  <c r="T44" i="5"/>
  <c r="S44" i="5"/>
  <c r="R44" i="5"/>
  <c r="Q44" i="5"/>
  <c r="V43" i="5"/>
  <c r="U43" i="5"/>
  <c r="T43" i="5"/>
  <c r="S43" i="5"/>
  <c r="R43" i="5"/>
  <c r="Q43" i="5"/>
  <c r="V42" i="5"/>
  <c r="U42" i="5"/>
  <c r="T42" i="5"/>
  <c r="S42" i="5"/>
  <c r="R42" i="5"/>
  <c r="Q42" i="5"/>
  <c r="V41" i="5"/>
  <c r="U41" i="5"/>
  <c r="T41" i="5"/>
  <c r="S41" i="5"/>
  <c r="R41" i="5"/>
  <c r="Q41" i="5"/>
  <c r="V40" i="5"/>
  <c r="U40" i="5"/>
  <c r="T40" i="5"/>
  <c r="S40" i="5"/>
  <c r="R40" i="5"/>
  <c r="Q40" i="5"/>
  <c r="V39" i="5"/>
  <c r="U39" i="5"/>
  <c r="T39" i="5"/>
  <c r="S39" i="5"/>
  <c r="R39" i="5"/>
  <c r="Q39" i="5"/>
  <c r="V38" i="5"/>
  <c r="U38" i="5"/>
  <c r="T38" i="5"/>
  <c r="S38" i="5"/>
  <c r="R38" i="5"/>
  <c r="Q38" i="5"/>
  <c r="V37" i="5"/>
  <c r="U37" i="5"/>
  <c r="T37" i="5"/>
  <c r="S37" i="5"/>
  <c r="R37" i="5"/>
  <c r="Q37" i="5"/>
  <c r="V36" i="5"/>
  <c r="U36" i="5"/>
  <c r="T36" i="5"/>
  <c r="S36" i="5"/>
  <c r="R36" i="5"/>
  <c r="Q36" i="5"/>
  <c r="V35" i="5"/>
  <c r="U35" i="5"/>
  <c r="T35" i="5"/>
  <c r="S35" i="5"/>
  <c r="R35" i="5"/>
  <c r="Q35" i="5"/>
  <c r="V34" i="5"/>
  <c r="U34" i="5"/>
  <c r="T34" i="5"/>
  <c r="S34" i="5"/>
  <c r="R34" i="5"/>
  <c r="Q34" i="5"/>
  <c r="V33" i="5"/>
  <c r="U33" i="5"/>
  <c r="T33" i="5"/>
  <c r="S33" i="5"/>
  <c r="R33" i="5"/>
  <c r="Q33" i="5"/>
  <c r="V32" i="5"/>
  <c r="U32" i="5"/>
  <c r="T32" i="5"/>
  <c r="S32" i="5"/>
  <c r="R32" i="5"/>
  <c r="Q32" i="5"/>
  <c r="V31" i="5"/>
  <c r="U31" i="5"/>
  <c r="T31" i="5"/>
  <c r="S31" i="5"/>
  <c r="R31" i="5"/>
  <c r="Q31" i="5"/>
  <c r="V30" i="5"/>
  <c r="U30" i="5"/>
  <c r="T30" i="5"/>
  <c r="S30" i="5"/>
  <c r="R30" i="5"/>
  <c r="Q30" i="5"/>
  <c r="V29" i="5"/>
  <c r="U29" i="5"/>
  <c r="T29" i="5"/>
  <c r="S29" i="5"/>
  <c r="R29" i="5"/>
  <c r="Q29" i="5"/>
  <c r="V28" i="5"/>
  <c r="U28" i="5"/>
  <c r="T28" i="5"/>
  <c r="S28" i="5"/>
  <c r="R28" i="5"/>
  <c r="Q28" i="5"/>
  <c r="V27" i="5"/>
  <c r="U27" i="5"/>
  <c r="T27" i="5"/>
  <c r="S27" i="5"/>
  <c r="R27" i="5"/>
  <c r="Q27" i="5"/>
  <c r="V26" i="5"/>
  <c r="U26" i="5"/>
  <c r="T26" i="5"/>
  <c r="S26" i="5"/>
  <c r="R26" i="5"/>
  <c r="Q26" i="5"/>
  <c r="V25" i="5"/>
  <c r="U25" i="5"/>
  <c r="T25" i="5"/>
  <c r="S25" i="5"/>
  <c r="R25" i="5"/>
  <c r="Q25" i="5"/>
  <c r="V24" i="5"/>
  <c r="U24" i="5"/>
  <c r="T24" i="5"/>
  <c r="S24" i="5"/>
  <c r="R24" i="5"/>
  <c r="Q24" i="5"/>
  <c r="V23" i="5"/>
  <c r="U23" i="5"/>
  <c r="T23" i="5"/>
  <c r="S23" i="5"/>
  <c r="R23" i="5"/>
  <c r="Q23" i="5"/>
  <c r="V22" i="5"/>
  <c r="U22" i="5"/>
  <c r="T22" i="5"/>
  <c r="S22" i="5"/>
  <c r="R22" i="5"/>
  <c r="Q22" i="5"/>
  <c r="V21" i="5"/>
  <c r="U21" i="5"/>
  <c r="T21" i="5"/>
  <c r="S21" i="5"/>
  <c r="R21" i="5"/>
  <c r="Q21" i="5"/>
  <c r="V20" i="5"/>
  <c r="U20" i="5"/>
  <c r="T20" i="5"/>
  <c r="S20" i="5"/>
  <c r="R20" i="5"/>
  <c r="Q20" i="5"/>
  <c r="V19" i="5"/>
  <c r="U19" i="5"/>
  <c r="T19" i="5"/>
  <c r="S19" i="5"/>
  <c r="R19" i="5"/>
  <c r="Q19" i="5"/>
  <c r="V18" i="5"/>
  <c r="U18" i="5"/>
  <c r="T18" i="5"/>
  <c r="S18" i="5"/>
  <c r="R18" i="5"/>
  <c r="Q18" i="5"/>
  <c r="V17" i="5"/>
  <c r="U17" i="5"/>
  <c r="T17" i="5"/>
  <c r="S17" i="5"/>
  <c r="R17" i="5"/>
  <c r="Q17" i="5"/>
  <c r="V16" i="5"/>
  <c r="U16" i="5"/>
  <c r="T16" i="5"/>
  <c r="S16" i="5"/>
  <c r="R16" i="5"/>
  <c r="Q16" i="5"/>
  <c r="V15" i="5"/>
  <c r="U15" i="5"/>
  <c r="T15" i="5"/>
  <c r="S15" i="5"/>
  <c r="R15" i="5"/>
  <c r="Q15" i="5"/>
  <c r="V14" i="5"/>
  <c r="U14" i="5"/>
  <c r="T14" i="5"/>
  <c r="S14" i="5"/>
  <c r="R14" i="5"/>
  <c r="Q14" i="5"/>
  <c r="G23" i="1"/>
  <c r="D23" i="1"/>
  <c r="F3" i="1"/>
  <c r="G3" i="1" s="1"/>
  <c r="F9" i="1"/>
  <c r="G9" i="1" s="1"/>
  <c r="F7" i="1"/>
  <c r="G7" i="1" s="1"/>
  <c r="V13" i="5"/>
  <c r="U13" i="5"/>
  <c r="T13" i="5"/>
  <c r="S13" i="5"/>
  <c r="R13" i="5"/>
  <c r="Q13" i="5"/>
  <c r="V12" i="5"/>
  <c r="U12" i="5"/>
  <c r="T12" i="5"/>
  <c r="S12" i="5"/>
  <c r="R12" i="5"/>
  <c r="V11" i="5"/>
  <c r="U11" i="5"/>
  <c r="T11" i="5"/>
  <c r="S11" i="5"/>
  <c r="R11" i="5"/>
  <c r="V10" i="5"/>
  <c r="U10" i="5"/>
  <c r="T10" i="5"/>
  <c r="S10" i="5"/>
  <c r="R10" i="5"/>
  <c r="V9" i="5"/>
  <c r="U9" i="5"/>
  <c r="T9" i="5"/>
  <c r="S9" i="5"/>
  <c r="R9" i="5"/>
  <c r="V8" i="5"/>
  <c r="U8" i="5"/>
  <c r="T8" i="5"/>
  <c r="S8" i="5"/>
  <c r="R8" i="5"/>
  <c r="H12" i="5"/>
  <c r="G12" i="5"/>
  <c r="Q12" i="5"/>
  <c r="Q11" i="5"/>
  <c r="Q10" i="5"/>
  <c r="Q9" i="5"/>
  <c r="Q8" i="5"/>
  <c r="H11" i="5"/>
  <c r="G11" i="5"/>
  <c r="G45" i="1"/>
  <c r="D45" i="1"/>
  <c r="F35" i="1"/>
  <c r="G35" i="1" s="1"/>
  <c r="F29" i="1"/>
  <c r="G29" i="1" s="1"/>
  <c r="F25" i="1"/>
  <c r="G25" i="1" s="1"/>
  <c r="D133" i="1"/>
  <c r="G133" i="1"/>
  <c r="F117" i="1"/>
  <c r="G117" i="1" s="1"/>
  <c r="F114" i="1"/>
  <c r="G114" i="1" s="1"/>
  <c r="H10" i="5"/>
  <c r="G1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G9" i="5"/>
  <c r="H9" i="5"/>
  <c r="H8" i="5"/>
  <c r="G8" i="5"/>
  <c r="G111" i="1"/>
  <c r="F106" i="1"/>
  <c r="G106" i="1" s="1"/>
  <c r="F104" i="1"/>
  <c r="G104" i="1" s="1"/>
  <c r="F102" i="1"/>
  <c r="G102" i="1" s="1"/>
  <c r="D111" i="1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G89" i="1"/>
  <c r="G88" i="1"/>
  <c r="G80" i="1"/>
  <c r="G79" i="1"/>
  <c r="G70" i="1"/>
  <c r="F70" i="1"/>
  <c r="F88" i="1" l="1"/>
  <c r="F79" i="1"/>
  <c r="F80" i="1"/>
  <c r="C2" i="8"/>
  <c r="E2" i="8" s="1"/>
  <c r="K8" i="5"/>
  <c r="D2" i="8" l="1"/>
  <c r="F2" i="8" s="1"/>
  <c r="W24" i="2"/>
  <c r="V24" i="2"/>
  <c r="W23" i="2"/>
  <c r="V23" i="2"/>
  <c r="W22" i="2"/>
  <c r="V22" i="2"/>
  <c r="W20" i="2"/>
  <c r="V20" i="2"/>
  <c r="W19" i="2"/>
  <c r="V19" i="2"/>
  <c r="W18" i="2"/>
  <c r="V18" i="2"/>
  <c r="W16" i="2"/>
  <c r="V16" i="2"/>
  <c r="W15" i="2"/>
  <c r="V15" i="2"/>
  <c r="W14" i="2"/>
  <c r="V14" i="2"/>
  <c r="W12" i="2"/>
  <c r="V12" i="2"/>
  <c r="W10" i="2"/>
  <c r="V10" i="2"/>
  <c r="W8" i="2"/>
  <c r="V8" i="2"/>
  <c r="W6" i="2"/>
  <c r="V6" i="2"/>
  <c r="W4" i="2"/>
  <c r="V4" i="2"/>
  <c r="W2" i="2"/>
  <c r="V2" i="2"/>
  <c r="W30" i="2" l="1"/>
  <c r="V30" i="2"/>
  <c r="W44" i="2"/>
  <c r="W43" i="2"/>
  <c r="V43" i="2"/>
  <c r="W40" i="2"/>
  <c r="V40" i="2"/>
  <c r="W38" i="2"/>
  <c r="W37" i="2"/>
  <c r="V37" i="2"/>
  <c r="W34" i="2"/>
  <c r="V34" i="2"/>
  <c r="W33" i="2"/>
  <c r="V33" i="2"/>
  <c r="T23" i="2"/>
  <c r="S23" i="2"/>
  <c r="R23" i="2"/>
  <c r="Q23" i="2"/>
  <c r="P23" i="2"/>
  <c r="O23" i="2"/>
  <c r="T19" i="2"/>
  <c r="S19" i="2"/>
  <c r="R19" i="2"/>
  <c r="Q19" i="2"/>
  <c r="P19" i="2"/>
  <c r="O19" i="2"/>
  <c r="T15" i="2"/>
  <c r="S15" i="2"/>
  <c r="R15" i="2"/>
  <c r="Q15" i="2"/>
  <c r="P15" i="2"/>
  <c r="O15" i="2"/>
  <c r="T11" i="2"/>
  <c r="S11" i="2"/>
  <c r="R11" i="2"/>
  <c r="Q11" i="2"/>
  <c r="P11" i="2"/>
  <c r="O11" i="2"/>
  <c r="V44" i="2" s="1"/>
  <c r="T7" i="2"/>
  <c r="S7" i="2"/>
  <c r="R7" i="2"/>
  <c r="Q7" i="2"/>
  <c r="P7" i="2"/>
  <c r="O7" i="2"/>
  <c r="T3" i="2"/>
  <c r="S3" i="2"/>
  <c r="R3" i="2"/>
  <c r="Q3" i="2"/>
  <c r="P3" i="2"/>
  <c r="O3" i="2"/>
  <c r="T22" i="2"/>
  <c r="S22" i="2"/>
  <c r="R22" i="2"/>
  <c r="Q22" i="2"/>
  <c r="P22" i="2"/>
  <c r="O22" i="2"/>
  <c r="T18" i="2"/>
  <c r="S18" i="2"/>
  <c r="R18" i="2"/>
  <c r="Q18" i="2"/>
  <c r="P18" i="2"/>
  <c r="O18" i="2"/>
  <c r="T14" i="2"/>
  <c r="S14" i="2"/>
  <c r="R14" i="2"/>
  <c r="Q14" i="2"/>
  <c r="P14" i="2"/>
  <c r="O14" i="2"/>
  <c r="T10" i="2"/>
  <c r="S10" i="2"/>
  <c r="R10" i="2"/>
  <c r="Q10" i="2"/>
  <c r="P10" i="2"/>
  <c r="O10" i="2"/>
  <c r="T6" i="2"/>
  <c r="S6" i="2"/>
  <c r="R6" i="2"/>
  <c r="Q6" i="2"/>
  <c r="P6" i="2"/>
  <c r="O6" i="2"/>
  <c r="T2" i="2"/>
  <c r="S2" i="2"/>
  <c r="R2" i="2"/>
  <c r="Q2" i="2"/>
  <c r="P2" i="2"/>
  <c r="O2" i="2"/>
  <c r="D89" i="1"/>
  <c r="D67" i="1"/>
  <c r="K45" i="2"/>
  <c r="K44" i="2"/>
  <c r="K43" i="2"/>
  <c r="J45" i="2"/>
  <c r="J44" i="2"/>
  <c r="J43" i="2"/>
  <c r="K42" i="2"/>
  <c r="K41" i="2"/>
  <c r="K40" i="2"/>
  <c r="J42" i="2"/>
  <c r="J41" i="2"/>
  <c r="J40" i="2"/>
  <c r="K39" i="2"/>
  <c r="K38" i="2"/>
  <c r="K37" i="2"/>
  <c r="J39" i="2"/>
  <c r="J38" i="2"/>
  <c r="J37" i="2"/>
  <c r="K35" i="2"/>
  <c r="K34" i="2"/>
  <c r="K33" i="2"/>
  <c r="K32" i="2"/>
  <c r="K31" i="2"/>
  <c r="K30" i="2"/>
  <c r="J35" i="2"/>
  <c r="J34" i="2"/>
  <c r="J33" i="2"/>
  <c r="J32" i="2"/>
  <c r="J31" i="2"/>
  <c r="J30" i="2"/>
  <c r="K24" i="2"/>
  <c r="J24" i="2"/>
  <c r="K23" i="2"/>
  <c r="J23" i="2"/>
  <c r="K22" i="2"/>
  <c r="J22" i="2"/>
  <c r="K20" i="2"/>
  <c r="J20" i="2"/>
  <c r="K19" i="2"/>
  <c r="J19" i="2"/>
  <c r="K18" i="2"/>
  <c r="J18" i="2"/>
  <c r="K16" i="2"/>
  <c r="J16" i="2"/>
  <c r="K15" i="2"/>
  <c r="J15" i="2"/>
  <c r="K14" i="2"/>
  <c r="J14" i="2"/>
  <c r="K12" i="2"/>
  <c r="J12" i="2"/>
  <c r="K11" i="2"/>
  <c r="J11" i="2"/>
  <c r="K10" i="2"/>
  <c r="J10" i="2"/>
  <c r="K8" i="2"/>
  <c r="J8" i="2"/>
  <c r="K7" i="2"/>
  <c r="J7" i="2"/>
  <c r="K6" i="2"/>
  <c r="J6" i="2"/>
  <c r="K4" i="2"/>
  <c r="J4" i="2"/>
  <c r="K3" i="2"/>
  <c r="J3" i="2"/>
  <c r="K2" i="2"/>
  <c r="J2" i="2"/>
  <c r="K43" i="4"/>
  <c r="J43" i="4"/>
  <c r="K42" i="4"/>
  <c r="J42" i="4"/>
  <c r="K41" i="4"/>
  <c r="J41" i="4"/>
  <c r="K40" i="4"/>
  <c r="J40" i="4"/>
  <c r="K39" i="4"/>
  <c r="J39" i="4"/>
  <c r="K38" i="4"/>
  <c r="J38" i="4"/>
  <c r="K37" i="4"/>
  <c r="J37" i="4"/>
  <c r="K36" i="4"/>
  <c r="J36" i="4"/>
  <c r="K35" i="4"/>
  <c r="J35" i="4"/>
  <c r="K34" i="4"/>
  <c r="J34" i="4"/>
  <c r="K33" i="4"/>
  <c r="J33" i="4"/>
  <c r="K32" i="4"/>
  <c r="J32" i="4"/>
  <c r="K31" i="4"/>
  <c r="J31" i="4"/>
  <c r="K30" i="4"/>
  <c r="J30" i="4"/>
  <c r="K29" i="4"/>
  <c r="J29" i="4"/>
  <c r="K28" i="4"/>
  <c r="J28" i="4"/>
  <c r="K27" i="4"/>
  <c r="J27" i="4"/>
  <c r="K26" i="4"/>
  <c r="J26" i="4"/>
  <c r="K25" i="4"/>
  <c r="J25" i="4"/>
  <c r="K24" i="4"/>
  <c r="J24" i="4"/>
  <c r="K23" i="4"/>
  <c r="J23" i="4"/>
  <c r="K22" i="4"/>
  <c r="J22" i="4"/>
  <c r="K21" i="4"/>
  <c r="J21" i="4"/>
  <c r="K20" i="4"/>
  <c r="J20" i="4"/>
  <c r="K19" i="4"/>
  <c r="J19" i="4"/>
  <c r="K18" i="4"/>
  <c r="J18" i="4"/>
  <c r="K17" i="4"/>
  <c r="J17" i="4"/>
  <c r="K16" i="4"/>
  <c r="J16" i="4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K8" i="4"/>
  <c r="J8" i="4"/>
  <c r="J3" i="4"/>
  <c r="K3" i="4"/>
  <c r="V3" i="2" l="1"/>
  <c r="W3" i="2"/>
  <c r="V38" i="2"/>
  <c r="W11" i="2"/>
  <c r="V11" i="2"/>
  <c r="V7" i="2"/>
  <c r="W7" i="2"/>
  <c r="V41" i="2"/>
  <c r="V31" i="2"/>
  <c r="W41" i="2"/>
  <c r="W31" i="2"/>
</calcChain>
</file>

<file path=xl/sharedStrings.xml><?xml version="1.0" encoding="utf-8"?>
<sst xmlns="http://schemas.openxmlformats.org/spreadsheetml/2006/main" count="720" uniqueCount="291">
  <si>
    <t xml:space="preserve">Scenario 1 Manual </t>
  </si>
  <si>
    <t>[9696FB]@Eagle[FFFFFF] please acknowledge with your code name.</t>
  </si>
  <si>
    <t>[9696FB]@Eagle[FFFFFF] is the UAV planner working?</t>
  </si>
  <si>
    <t>[9696FB]@Eagle[FFFFFF] please report the UAV flight duration for the current plan.</t>
  </si>
  <si>
    <t>[9696FB]@Eagle[FFFFFF] please report your current score.</t>
  </si>
  <si>
    <t>[9696FB]@Eagle[FFFFFF] what planning mode are you in? Manual, pattern, or sliding autonomy?</t>
  </si>
  <si>
    <t>[9696FB]@Eagle[FFFFFF] are you using a task difficulty map?</t>
  </si>
  <si>
    <t>[9696FB]@Eagle[FFFFFF] what UAV icon do you see on the screen? UFO or fixed-wing?</t>
  </si>
  <si>
    <t>[9696FB]@Eagle[FFFFFF] please report time left.</t>
  </si>
  <si>
    <t>[9696FB]@Eagle[FFFFFF] FYI: Eagle is going through pre-flight check. Please acknowledge with your code name.</t>
  </si>
  <si>
    <t>[9696FB]@Eagle[FFFFFF] Which building are you in?</t>
  </si>
  <si>
    <t>[9696FB]@Eagle[FFFFFF] FYI: Eagle is doing a test flight. Please acknowledge with your code name.</t>
  </si>
  <si>
    <t>[9696FB]@Eagle[FFFFFF] FYI: Eagle has safely landed and is ready for flight. Please acknowledge with your code name.</t>
  </si>
  <si>
    <t>[9696FB]@Eagle[FFFFFF] is the UAV planner still working?</t>
  </si>
  <si>
    <t>Eagle</t>
  </si>
  <si>
    <t>Key</t>
  </si>
  <si>
    <t>Yes</t>
  </si>
  <si>
    <t>60 minutes</t>
  </si>
  <si>
    <t>Manual</t>
  </si>
  <si>
    <t>No</t>
  </si>
  <si>
    <t>Fixed-wing</t>
  </si>
  <si>
    <t>TMCB</t>
  </si>
  <si>
    <t>Scenario 1 Pattern</t>
  </si>
  <si>
    <t>Pattern</t>
  </si>
  <si>
    <t>UFO</t>
  </si>
  <si>
    <t>[00FF3E]@Eagle[FFFFFF] please acknowledge with your code name.</t>
  </si>
  <si>
    <t>[00FF3E]@Eagle[FFFFFF] please report your current score.</t>
  </si>
  <si>
    <t>[00FF3E]@Eagle[FFFFFF] please report time left.</t>
  </si>
  <si>
    <t>1:49</t>
  </si>
  <si>
    <t>2:17</t>
  </si>
  <si>
    <t>2:27</t>
  </si>
  <si>
    <t>2:36</t>
  </si>
  <si>
    <t>2:44</t>
  </si>
  <si>
    <t>2:59</t>
  </si>
  <si>
    <t>3:20</t>
  </si>
  <si>
    <t>3:36</t>
  </si>
  <si>
    <t>3:51</t>
  </si>
  <si>
    <t>4:01</t>
  </si>
  <si>
    <t>4:15</t>
  </si>
  <si>
    <t>4:26</t>
  </si>
  <si>
    <t>4:39</t>
  </si>
  <si>
    <t>[00FF3E]@Eagle[FFFFFF] FYI: Eagle is going through pre-flight check. Please acknowledge with your code name.</t>
  </si>
  <si>
    <t>[00FF3E]@Eagle[FFFFFF] Which building are you in?</t>
  </si>
  <si>
    <t>[00FF3E]@Eagle[FFFFFF] FYI: Eagle is doing a test flight. Please acknowledge with your code name.</t>
  </si>
  <si>
    <t>[00FF3E]@Eagle[FFFFFF] please report the UAV flight duration for the current plan.</t>
  </si>
  <si>
    <t>[00FF3E]@Eagle[FFFFFF] FYI: Eagle has safely landed and is ready for flight. Please acknowledge with your code name.</t>
  </si>
  <si>
    <t>[00FF3E]@Eagle[FFFFFF] is the UAV planner working?</t>
  </si>
  <si>
    <t>[00FF3E]@Eagle[FFFFFF] what planning mode are you in? Manual, pattern, or sliding autonomy?</t>
  </si>
  <si>
    <t>[00FF3E]@Eagle[FFFFFF] are you using a task difficulty map?</t>
  </si>
  <si>
    <t>[00FF3E]@Eagle[FFFFFF] what UAV icon do you see on the screen? UFO or fixed-wing?</t>
  </si>
  <si>
    <t>0:10</t>
  </si>
  <si>
    <t>0:28</t>
  </si>
  <si>
    <t>0:40</t>
  </si>
  <si>
    <t>0:50</t>
  </si>
  <si>
    <t>1:00</t>
  </si>
  <si>
    <t>1:20</t>
  </si>
  <si>
    <t>1:29</t>
  </si>
  <si>
    <t>1:48</t>
  </si>
  <si>
    <t>1:58</t>
  </si>
  <si>
    <t>2:12</t>
  </si>
  <si>
    <t>2:24</t>
  </si>
  <si>
    <t>2:42</t>
  </si>
  <si>
    <t>2:53</t>
  </si>
  <si>
    <t>3:08</t>
  </si>
  <si>
    <t>3:16</t>
  </si>
  <si>
    <t>3:32</t>
  </si>
  <si>
    <t>3:42</t>
  </si>
  <si>
    <t>3:55</t>
  </si>
  <si>
    <t>4:28</t>
  </si>
  <si>
    <t>Scenario 2 Manual</t>
  </si>
  <si>
    <t>Secnario 1 Sliding</t>
  </si>
  <si>
    <t>Sliding</t>
  </si>
  <si>
    <t>0:12</t>
  </si>
  <si>
    <t>0:22</t>
  </si>
  <si>
    <t>0:41</t>
  </si>
  <si>
    <t>0:54</t>
  </si>
  <si>
    <t>1:07</t>
  </si>
  <si>
    <t>1:17</t>
  </si>
  <si>
    <t>1:34</t>
  </si>
  <si>
    <t>1:54</t>
  </si>
  <si>
    <t>2:21</t>
  </si>
  <si>
    <t>3:07</t>
  </si>
  <si>
    <t>3:15</t>
  </si>
  <si>
    <t>3:38</t>
  </si>
  <si>
    <t>3:48</t>
  </si>
  <si>
    <t>4:14</t>
  </si>
  <si>
    <t>4:29</t>
  </si>
  <si>
    <t>4:38</t>
  </si>
  <si>
    <t>4:55</t>
  </si>
  <si>
    <t>Scenario 2 Pattern</t>
  </si>
  <si>
    <t>0:14</t>
  </si>
  <si>
    <t>0:18</t>
  </si>
  <si>
    <t>0:31</t>
  </si>
  <si>
    <t>0:45</t>
  </si>
  <si>
    <t>1:15</t>
  </si>
  <si>
    <t>1:24</t>
  </si>
  <si>
    <t>1:40</t>
  </si>
  <si>
    <t>2:08</t>
  </si>
  <si>
    <t>2:23</t>
  </si>
  <si>
    <t>2:38</t>
  </si>
  <si>
    <t>3:33</t>
  </si>
  <si>
    <t>3:57</t>
  </si>
  <si>
    <t>4:04</t>
  </si>
  <si>
    <t>4:23</t>
  </si>
  <si>
    <t>4:37</t>
  </si>
  <si>
    <t>4:51</t>
  </si>
  <si>
    <t>5:13</t>
  </si>
  <si>
    <t>Scenario 2 Sliding</t>
  </si>
  <si>
    <t>0:37</t>
  </si>
  <si>
    <t>0:55</t>
  </si>
  <si>
    <t>1:08</t>
  </si>
  <si>
    <t>1:31</t>
  </si>
  <si>
    <t>1:38</t>
  </si>
  <si>
    <t>1:46</t>
  </si>
  <si>
    <t>2:00</t>
  </si>
  <si>
    <t>2:33</t>
  </si>
  <si>
    <t>2:45</t>
  </si>
  <si>
    <t>2:56</t>
  </si>
  <si>
    <t>3:35</t>
  </si>
  <si>
    <t>3:54</t>
  </si>
  <si>
    <t>4:13</t>
  </si>
  <si>
    <t>4:46</t>
  </si>
  <si>
    <t>4:58</t>
  </si>
  <si>
    <t>sliding</t>
  </si>
  <si>
    <t>Pilot1</t>
  </si>
  <si>
    <t>Pilot2</t>
  </si>
  <si>
    <t>Pilot3</t>
  </si>
  <si>
    <t>Pilot4</t>
  </si>
  <si>
    <t>Pilot5</t>
  </si>
  <si>
    <t>Pilot6</t>
  </si>
  <si>
    <t>Pilot7</t>
  </si>
  <si>
    <t>Scenario 1 Manual</t>
  </si>
  <si>
    <t>Scenario 1 Sliding</t>
  </si>
  <si>
    <t>timeleft</t>
  </si>
  <si>
    <t>score</t>
  </si>
  <si>
    <t>mouseclicks</t>
  </si>
  <si>
    <t>pathcomplete</t>
  </si>
  <si>
    <t>Less</t>
  </si>
  <si>
    <t>More</t>
  </si>
  <si>
    <t>Group</t>
  </si>
  <si>
    <t>Same</t>
  </si>
  <si>
    <t>tmcb</t>
  </si>
  <si>
    <t xml:space="preserve">Sex </t>
  </si>
  <si>
    <t xml:space="preserve"> Male</t>
  </si>
  <si>
    <t xml:space="preserve">Age </t>
  </si>
  <si>
    <t xml:space="preserve">Do you have normal vision or corrected-to-normal vision? </t>
  </si>
  <si>
    <t xml:space="preserve"> Corrected-to-normal</t>
  </si>
  <si>
    <t xml:space="preserve">Do you have color blindness? </t>
  </si>
  <si>
    <t xml:space="preserve"> No</t>
  </si>
  <si>
    <t xml:space="preserve">What is your level of experience working or playing with robots? </t>
  </si>
  <si>
    <t xml:space="preserve"> Moderately experienced</t>
  </si>
  <si>
    <t xml:space="preserve">Experience playing video games </t>
  </si>
  <si>
    <t>Pre</t>
  </si>
  <si>
    <t xml:space="preserve"> Slightly experienced</t>
  </si>
  <si>
    <t xml:space="preserve"> Very experienced</t>
  </si>
  <si>
    <t xml:space="preserve"> Female</t>
  </si>
  <si>
    <t xml:space="preserve"> Not at all experienced</t>
  </si>
  <si>
    <t xml:space="preserve">Mental_Demand_rating </t>
  </si>
  <si>
    <t xml:space="preserve">Physical_Demand_rating </t>
  </si>
  <si>
    <t xml:space="preserve">Temporal_Demand_rating </t>
  </si>
  <si>
    <t xml:space="preserve">Performance_rating </t>
  </si>
  <si>
    <t xml:space="preserve">Effort_rating </t>
  </si>
  <si>
    <t xml:space="preserve">Frustration_rating </t>
  </si>
  <si>
    <t xml:space="preserve">Which planning method did you prefer? </t>
  </si>
  <si>
    <t xml:space="preserve"> Pattern</t>
  </si>
  <si>
    <t xml:space="preserve">Which planning method was easier to learn? </t>
  </si>
  <si>
    <t xml:space="preserve">Which planning method was easier to use? </t>
  </si>
  <si>
    <t xml:space="preserve">Which planning method made best flights? </t>
  </si>
  <si>
    <t xml:space="preserve">With which planning method(s) were you able to reply with the least difficulty in the chat window when you are called? </t>
  </si>
  <si>
    <t xml:space="preserve">In the Sliding Autonomy planning mode, do you feel you have achieved what you wanted to do? </t>
  </si>
  <si>
    <t xml:space="preserve"> Yes</t>
  </si>
  <si>
    <t xml:space="preserve">In the Sliding Autonomy planning mode, do you feel you have the flexibility you need to perform the task? </t>
  </si>
  <si>
    <t xml:space="preserve">In the Sliding Autonomy planning mode, how confident were you on the performance of Artificial Intelligence BEFORE you started the exercise? Please rate using a scale from 1 to 7, where 1 is not confident at all and 7 is completely confident. </t>
  </si>
  <si>
    <t xml:space="preserve">In the Sliding Autonomy planning mode, how confident were you on the performance of Artificial Intelligence AFTER you completed the exercise? Please rate using a scale from 1 to 7, where 1 is not confident at all and 7 is completely confident. </t>
  </si>
  <si>
    <t xml:space="preserve">What are some strengths of the Manual planning method? </t>
  </si>
  <si>
    <t xml:space="preserve"> None</t>
  </si>
  <si>
    <t xml:space="preserve">What are some weaknesses of the Manual planning method? </t>
  </si>
  <si>
    <t xml:space="preserve"> Too busy in operation</t>
  </si>
  <si>
    <t xml:space="preserve">What are some strengths of the Pattern planning method? </t>
  </si>
  <si>
    <t xml:space="preserve">What are some weaknesses of the Pattern planning method </t>
  </si>
  <si>
    <t xml:space="preserve"> less adjustable parameters to per pattern</t>
  </si>
  <si>
    <t xml:space="preserve">What are some strengths of the Sliding Autonomy planning method? </t>
  </si>
  <si>
    <t xml:space="preserve"> Less workload</t>
  </si>
  <si>
    <t xml:space="preserve">What are some weaknesses of the Sliding Autonomy planning method </t>
  </si>
  <si>
    <t xml:space="preserve"> Unmanageable</t>
  </si>
  <si>
    <t xml:space="preserve">What would improve the Manual planning method? </t>
  </si>
  <si>
    <t xml:space="preserve"> Easier to switch between flying and window chatting</t>
  </si>
  <si>
    <t xml:space="preserve">What would improve the Pattern planning method? </t>
  </si>
  <si>
    <t xml:space="preserve"> Provide more adjustable properties to each patterns</t>
  </si>
  <si>
    <t xml:space="preserve">What would improve the Sliding Autonomy planning method? </t>
  </si>
  <si>
    <t xml:space="preserve"> Adding manual correction to planned path</t>
  </si>
  <si>
    <t xml:space="preserve">Any other comments? </t>
  </si>
  <si>
    <t xml:space="preserve"> This is a great work</t>
  </si>
  <si>
    <t xml:space="preserve"> (1) Manageable (2) Visually easy to planned path</t>
  </si>
  <si>
    <t>Post</t>
  </si>
  <si>
    <t xml:space="preserve"> Sliding Autonomy</t>
  </si>
  <si>
    <t xml:space="preserve"> Manual</t>
  </si>
  <si>
    <t xml:space="preserve"> None of the three</t>
  </si>
  <si>
    <t xml:space="preserve"> 1 = not confident at all</t>
  </si>
  <si>
    <t xml:space="preserve"> 7 = completely confident</t>
  </si>
  <si>
    <t xml:space="preserve"> I could lead the UAV wherever I wanted without any problem</t>
  </si>
  <si>
    <t xml:space="preserve"> I couldn't make precise turns</t>
  </si>
  <si>
    <t xml:space="preserve"> It allowed the UAV to fill a certain area efficiently</t>
  </si>
  <si>
    <t xml:space="preserve"> Since there are only 3 modes, I couldn't lead the UAV effectively, meaning to adjust with the difficulty map</t>
  </si>
  <si>
    <t xml:space="preserve"> It provides a good balance of sweeping an area and move to different locations</t>
  </si>
  <si>
    <t xml:space="preserve"> I can't add small changes to the suggested path otherwise change the entire path</t>
  </si>
  <si>
    <t xml:space="preserve"> add some "move" buttons used in the Pattern planning mode</t>
  </si>
  <si>
    <t xml:space="preserve"> provide more modes</t>
  </si>
  <si>
    <t xml:space="preserve"> enable "way-points" besides the end point</t>
  </si>
  <si>
    <t xml:space="preserve"> It was fun</t>
  </si>
  <si>
    <t xml:space="preserve"> It is pretty flexible to plan the path.</t>
  </si>
  <si>
    <t xml:space="preserve"> It is hard to plan the path through the optimal path for the UAV and I need to focus all the time on the main task.</t>
  </si>
  <si>
    <t xml:space="preserve"> It's easy to use for covering large area at once.</t>
  </si>
  <si>
    <t xml:space="preserve"> I cannot manually set the area of the path. sometime, I have to include some area that I don't want to because of the pattern of the shape.</t>
  </si>
  <si>
    <t xml:space="preserve"> I don't really need to care about the difficulty and the score because it automatically plan the path for me.</t>
  </si>
  <si>
    <t xml:space="preserve"> Even though it is the optimal path through AI, it is not intuitive just by looking at the path that has been planned from the path planning algorithms.</t>
  </si>
  <si>
    <t xml:space="preserve"> The manual planning method gives the user the most flexibility in planning the flight.</t>
  </si>
  <si>
    <t xml:space="preserve"> It takes much longer to design a flight plan without using patterns or sliding autonomy</t>
  </si>
  <si>
    <t xml:space="preserve"> Very intuitive and easy to use. I liked having both lawnmower and spiral options for the patterns (rather than just one).</t>
  </si>
  <si>
    <t xml:space="preserve"> I felt limited in some cases by only being able to use a square or circle shaped flight pattern (instead of being able to slightly modify the shapes)</t>
  </si>
  <si>
    <t xml:space="preserve"> Very simple to use--plans the flight for you.</t>
  </si>
  <si>
    <t xml:space="preserve"> Less flexibility in specifying the exact path</t>
  </si>
  <si>
    <t xml:space="preserve"> Use strafe mode as the default mode (this was easier to use)</t>
  </si>
  <si>
    <t xml:space="preserve"> More shape patterns to use</t>
  </si>
  <si>
    <t xml:space="preserve"> The ability to drag the generated line (think Google Maps)</t>
  </si>
  <si>
    <t xml:space="preserve"> it provided the most flexibility in planning</t>
  </si>
  <si>
    <t xml:space="preserve"> it was hard to me to move and fly where I wanted to</t>
  </si>
  <si>
    <t xml:space="preserve"> i really liked the balance between flexibility and structure. I liked this one best because I could control where the uav went easily and still have the felxibility that I wanted</t>
  </si>
  <si>
    <t xml:space="preserve"> only having three modes was somewhat restrictive</t>
  </si>
  <si>
    <t xml:space="preserve"> achieved the highest scores</t>
  </si>
  <si>
    <t xml:space="preserve"> not very much flexibility. I felt like I wasn't contributing. My efforts to set endpoints didn't seem to be terribly effective.</t>
  </si>
  <si>
    <t xml:space="preserve"> have the robot fly slower and turn slower so that i have more control</t>
  </si>
  <si>
    <t xml:space="preserve"> add one more a pattern to increase the flexibility</t>
  </si>
  <si>
    <t xml:space="preserve"> I felt like I needed some sort of training on how to use endpoints effectively. Using endpoints wasn't intuitive for me</t>
  </si>
  <si>
    <t xml:space="preserve"> Less likely to enter paths that were unintended</t>
  </si>
  <si>
    <t xml:space="preserve"> More likely to go over ground previously covered</t>
  </si>
  <si>
    <t xml:space="preserve"> Quick and accomplishes better results than manual</t>
  </si>
  <si>
    <t xml:space="preserve"> Not knowing the cost of the planned route before committing to it</t>
  </si>
  <si>
    <t xml:space="preserve"> Highest scores</t>
  </si>
  <si>
    <t xml:space="preserve"> At time I felt the computer and I disagreed as to what area we ought to focus on</t>
  </si>
  <si>
    <t xml:space="preserve"> I don't know</t>
  </si>
  <si>
    <t xml:space="preserve"> Calculating the time cost before committing to the path</t>
  </si>
  <si>
    <t xml:space="preserve"> Being able to set waypoints in addition to the endpoint</t>
  </si>
  <si>
    <t xml:space="preserve"> It seemed I often did better on the first attempt at a map than in the following attempts</t>
  </si>
  <si>
    <t>Mean</t>
  </si>
  <si>
    <t>Sddev</t>
  </si>
  <si>
    <t>StDev</t>
  </si>
  <si>
    <t>Scenario 1</t>
  </si>
  <si>
    <t>Scenario 2</t>
  </si>
  <si>
    <t>Delay</t>
  </si>
  <si>
    <t>S1 Best Possible Score</t>
  </si>
  <si>
    <t>S2 Best Possible Score</t>
  </si>
  <si>
    <t>timespent</t>
  </si>
  <si>
    <t>percent</t>
  </si>
  <si>
    <t>subject</t>
  </si>
  <si>
    <t>scenario</t>
  </si>
  <si>
    <t>method</t>
  </si>
  <si>
    <t>s1manual</t>
  </si>
  <si>
    <t>s1pattern</t>
  </si>
  <si>
    <t>s1sliding</t>
  </si>
  <si>
    <t>s2manual</t>
  </si>
  <si>
    <t>s2pattern</t>
  </si>
  <si>
    <t>s2sliding</t>
  </si>
  <si>
    <t>time_left</t>
  </si>
  <si>
    <t>final_score</t>
  </si>
  <si>
    <t>best_score</t>
  </si>
  <si>
    <t>try_count</t>
  </si>
  <si>
    <t>mouse_clicks</t>
  </si>
  <si>
    <t>mouse_clicks_per_try</t>
  </si>
  <si>
    <t>path_complete</t>
  </si>
  <si>
    <t>Time Left</t>
  </si>
  <si>
    <t>Total Time</t>
  </si>
  <si>
    <t>Time Spent</t>
  </si>
  <si>
    <t>Clock Format</t>
  </si>
  <si>
    <t>question_answered</t>
  </si>
  <si>
    <t>avg_delay</t>
  </si>
  <si>
    <t>yes</t>
  </si>
  <si>
    <t>eagke</t>
  </si>
  <si>
    <t>s1m</t>
  </si>
  <si>
    <t>SA Score</t>
  </si>
  <si>
    <t>Best Score</t>
  </si>
  <si>
    <t>s1p</t>
  </si>
  <si>
    <t>s1s</t>
  </si>
  <si>
    <t>s2m</t>
  </si>
  <si>
    <t>s2p</t>
  </si>
  <si>
    <t>s2s</t>
  </si>
  <si>
    <t>best_vs_autonomy</t>
  </si>
  <si>
    <t>best_vs_highest</t>
  </si>
  <si>
    <t>finished_early</t>
  </si>
  <si>
    <t>eagle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</si>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</sst>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3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0" fontId="0" fillId="0" borderId="0" xfId="0" applyNumberFormat="1" applyBorder="1"/>
    <xf numFmtId="0" fontId="0" fillId="0" borderId="0" xfId="0" applyBorder="1"/>
    <xf numFmtId="20" fontId="0" fillId="0" borderId="0" xfId="0" applyNumberFormat="1" applyBorder="1" applyAlignment="1">
      <alignment horizontal="right"/>
    </xf>
    <xf numFmtId="0" fontId="0" fillId="0" borderId="2" xfId="0" applyBorder="1"/>
    <xf numFmtId="46" fontId="0" fillId="0" borderId="0" xfId="0" applyNumberFormat="1" applyBorder="1"/>
    <xf numFmtId="2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0" xfId="0" applyFill="1" applyBorder="1"/>
    <xf numFmtId="20" fontId="0" fillId="0" borderId="2" xfId="0" applyNumberFormat="1" applyBorder="1"/>
    <xf numFmtId="0" fontId="0" fillId="0" borderId="0" xfId="0" applyFill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0" xfId="1" applyNumberFormat="1" applyFont="1" applyBorder="1"/>
    <xf numFmtId="10" fontId="0" fillId="0" borderId="2" xfId="1" applyNumberFormat="1" applyFont="1" applyBorder="1"/>
    <xf numFmtId="10" fontId="0" fillId="0" borderId="0" xfId="0" applyNumberFormat="1"/>
    <xf numFmtId="164" fontId="0" fillId="0" borderId="2" xfId="0" applyNumberFormat="1" applyBorder="1"/>
    <xf numFmtId="43" fontId="0" fillId="0" borderId="0" xfId="2" applyFont="1" applyBorder="1"/>
    <xf numFmtId="39" fontId="0" fillId="0" borderId="0" xfId="2" applyNumberFormat="1" applyFont="1" applyBorder="1"/>
    <xf numFmtId="43" fontId="0" fillId="0" borderId="2" xfId="2" applyFont="1" applyBorder="1"/>
    <xf numFmtId="0" fontId="0" fillId="3" borderId="0" xfId="0" applyFill="1"/>
    <xf numFmtId="10" fontId="0" fillId="3" borderId="0" xfId="1" applyNumberFormat="1" applyFont="1" applyFill="1"/>
    <xf numFmtId="9" fontId="0" fillId="3" borderId="0" xfId="1" applyFont="1" applyFill="1"/>
    <xf numFmtId="0" fontId="0" fillId="0" borderId="0" xfId="0" applyFill="1"/>
    <xf numFmtId="20" fontId="0" fillId="2" borderId="0" xfId="0" applyNumberFormat="1" applyFill="1" applyBorder="1"/>
    <xf numFmtId="20" fontId="0" fillId="2" borderId="0" xfId="0" applyNumberFormat="1" applyFill="1"/>
    <xf numFmtId="43" fontId="1" fillId="0" borderId="0" xfId="2" applyFon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workbookViewId="0">
      <selection activeCell="A14" sqref="A14"/>
    </sheetView>
  </sheetViews>
  <sheetFormatPr defaultRowHeight="15" x14ac:dyDescent="0.25"/>
  <cols>
    <col min="1" max="1" width="10.140625" bestFit="1" customWidth="1"/>
    <col min="2" max="2" width="8.42578125" bestFit="1" customWidth="1"/>
    <col min="3" max="3" width="8" bestFit="1" customWidth="1"/>
    <col min="4" max="4" width="9.28515625" bestFit="1" customWidth="1"/>
    <col min="5" max="5" width="10.7109375" bestFit="1" customWidth="1"/>
    <col min="6" max="6" width="10.5703125" bestFit="1" customWidth="1"/>
    <col min="7" max="7" width="17.7109375" style="26" customWidth="1"/>
    <col min="8" max="8" width="15.7109375" style="26" customWidth="1"/>
    <col min="10" max="10" width="12.7109375" bestFit="1" customWidth="1"/>
    <col min="11" max="11" width="20.42578125" style="26" bestFit="1" customWidth="1"/>
    <col min="12" max="12" width="14.5703125" bestFit="1" customWidth="1"/>
    <col min="13" max="13" width="18.85546875" bestFit="1" customWidth="1"/>
    <col min="14" max="14" width="9.85546875" bestFit="1" customWidth="1"/>
    <col min="15" max="15" width="16.42578125" style="26" customWidth="1"/>
  </cols>
  <sheetData>
    <row r="1" spans="1:22" x14ac:dyDescent="0.25">
      <c r="B1" t="s">
        <v>278</v>
      </c>
      <c r="C1" t="s">
        <v>281</v>
      </c>
      <c r="D1" t="s">
        <v>282</v>
      </c>
      <c r="E1" t="s">
        <v>283</v>
      </c>
      <c r="F1" t="s">
        <v>284</v>
      </c>
      <c r="G1" s="29" t="s">
        <v>285</v>
      </c>
      <c r="H1" s="29"/>
      <c r="I1" s="29"/>
      <c r="J1" s="29"/>
      <c r="K1" s="29"/>
    </row>
    <row r="2" spans="1:22" x14ac:dyDescent="0.25">
      <c r="A2" t="s">
        <v>279</v>
      </c>
      <c r="B2">
        <v>6000</v>
      </c>
      <c r="C2">
        <v>6000</v>
      </c>
      <c r="D2">
        <v>6000</v>
      </c>
      <c r="E2">
        <v>6000</v>
      </c>
      <c r="F2">
        <v>6000</v>
      </c>
      <c r="G2" s="29">
        <v>1389</v>
      </c>
      <c r="H2" s="29"/>
      <c r="I2" s="29"/>
      <c r="J2" s="29"/>
      <c r="K2" s="29"/>
    </row>
    <row r="3" spans="1:22" x14ac:dyDescent="0.25">
      <c r="A3" t="s">
        <v>280</v>
      </c>
      <c r="B3">
        <v>7000</v>
      </c>
      <c r="C3">
        <v>7000</v>
      </c>
      <c r="D3">
        <v>7000</v>
      </c>
      <c r="E3">
        <v>7000</v>
      </c>
      <c r="F3">
        <v>7000</v>
      </c>
      <c r="G3" s="29">
        <v>7000</v>
      </c>
      <c r="H3" s="29"/>
      <c r="I3" s="29"/>
      <c r="J3" s="29"/>
      <c r="K3" s="29"/>
    </row>
    <row r="4" spans="1:22" x14ac:dyDescent="0.25">
      <c r="G4" s="29"/>
      <c r="H4" s="29"/>
      <c r="I4" s="29"/>
      <c r="J4" s="29"/>
      <c r="K4" s="29"/>
    </row>
    <row r="5" spans="1:22" x14ac:dyDescent="0.25">
      <c r="G5" s="29"/>
      <c r="H5" s="29"/>
      <c r="I5" s="29"/>
      <c r="J5" s="29"/>
      <c r="K5" s="29"/>
    </row>
    <row r="6" spans="1:22" x14ac:dyDescent="0.25">
      <c r="G6" s="29"/>
      <c r="H6" s="29"/>
      <c r="I6" s="29"/>
      <c r="J6" s="29"/>
      <c r="K6" s="29"/>
    </row>
    <row r="7" spans="1:22" x14ac:dyDescent="0.25">
      <c r="A7" t="s">
        <v>254</v>
      </c>
      <c r="B7" t="s">
        <v>255</v>
      </c>
      <c r="C7" t="s">
        <v>256</v>
      </c>
      <c r="D7" t="s">
        <v>263</v>
      </c>
      <c r="E7" t="s">
        <v>264</v>
      </c>
      <c r="F7" t="s">
        <v>265</v>
      </c>
      <c r="G7" s="26" t="s">
        <v>286</v>
      </c>
      <c r="H7" s="26" t="s">
        <v>287</v>
      </c>
      <c r="I7" t="s">
        <v>266</v>
      </c>
      <c r="J7" t="s">
        <v>267</v>
      </c>
      <c r="K7" s="26" t="s">
        <v>268</v>
      </c>
      <c r="L7" t="s">
        <v>269</v>
      </c>
      <c r="M7" t="s">
        <v>274</v>
      </c>
      <c r="N7" t="s">
        <v>275</v>
      </c>
      <c r="O7" s="26" t="s">
        <v>288</v>
      </c>
    </row>
    <row r="8" spans="1:22" x14ac:dyDescent="0.25">
      <c r="A8">
        <v>1</v>
      </c>
      <c r="B8">
        <v>2</v>
      </c>
      <c r="C8">
        <v>1</v>
      </c>
      <c r="D8">
        <v>0</v>
      </c>
      <c r="E8">
        <v>889</v>
      </c>
      <c r="F8">
        <v>889</v>
      </c>
      <c r="G8" s="27">
        <f>F8/E2</f>
        <v>0.14816666666666667</v>
      </c>
      <c r="H8" s="27">
        <f>F8/E3</f>
        <v>0.127</v>
      </c>
      <c r="I8">
        <v>2</v>
      </c>
      <c r="J8">
        <v>21</v>
      </c>
      <c r="K8" s="26">
        <f>J8/I8</f>
        <v>10.5</v>
      </c>
      <c r="L8" t="s">
        <v>19</v>
      </c>
      <c r="M8" s="21">
        <v>0.2</v>
      </c>
      <c r="N8">
        <v>12.5</v>
      </c>
      <c r="O8" s="26" t="str">
        <f>IF(D8&gt;0, "Yes", "No")</f>
        <v>No</v>
      </c>
      <c r="Q8">
        <f>IF($B8*10+$C8=11, $F8, 0)</f>
        <v>0</v>
      </c>
      <c r="R8">
        <f>IF($B8*10+$C8=12, $F8, 0)</f>
        <v>0</v>
      </c>
      <c r="S8">
        <f>IF($B8*10+$C8=13, $F8, 0)</f>
        <v>0</v>
      </c>
      <c r="T8">
        <f>IF($B8*10+$C8=21, $F8, 0)</f>
        <v>889</v>
      </c>
      <c r="U8">
        <f>IF($B8*10+$C8=22, $F8, 0)</f>
        <v>0</v>
      </c>
      <c r="V8">
        <f>IF($B8*10+$C8=23, $F8, 0)</f>
        <v>0</v>
      </c>
    </row>
    <row r="9" spans="1:22" x14ac:dyDescent="0.25">
      <c r="A9">
        <v>1</v>
      </c>
      <c r="B9">
        <v>2</v>
      </c>
      <c r="C9">
        <v>2</v>
      </c>
      <c r="D9">
        <v>0</v>
      </c>
      <c r="E9">
        <v>1340</v>
      </c>
      <c r="F9">
        <v>1340</v>
      </c>
      <c r="G9" s="27">
        <f>F9/F2</f>
        <v>0.22333333333333333</v>
      </c>
      <c r="H9" s="27">
        <f>F9/F3</f>
        <v>0.19142857142857142</v>
      </c>
      <c r="I9">
        <v>7</v>
      </c>
      <c r="J9">
        <v>70</v>
      </c>
      <c r="K9" s="26">
        <f>J9/I9</f>
        <v>10</v>
      </c>
      <c r="L9" t="s">
        <v>16</v>
      </c>
      <c r="M9" s="21">
        <v>0.15</v>
      </c>
      <c r="N9">
        <v>12.33</v>
      </c>
      <c r="O9" s="26" t="str">
        <f t="shared" ref="O9:O72" si="0">IF(D9&gt;0, "Yes", "No")</f>
        <v>No</v>
      </c>
      <c r="Q9">
        <f>IF($B9*10+$C9=11, $F9, 0)</f>
        <v>0</v>
      </c>
      <c r="R9">
        <f>IF($B9*10+$C9=12, $F9, 0)</f>
        <v>0</v>
      </c>
      <c r="S9">
        <f>IF($B9*10+$C9=13, $F9, 0)</f>
        <v>0</v>
      </c>
      <c r="T9">
        <f>IF($B9*10+$C9=21, $F9, 0)</f>
        <v>0</v>
      </c>
      <c r="U9">
        <f>IF($B9*10+$C9=22, $F9, 0)</f>
        <v>1340</v>
      </c>
      <c r="V9">
        <f>IF($B9*10+$C9=23, $F9, 0)</f>
        <v>0</v>
      </c>
    </row>
    <row r="10" spans="1:22" x14ac:dyDescent="0.25">
      <c r="A10">
        <v>1</v>
      </c>
      <c r="B10">
        <v>2</v>
      </c>
      <c r="C10">
        <v>3</v>
      </c>
      <c r="D10">
        <v>194</v>
      </c>
      <c r="E10">
        <v>1389</v>
      </c>
      <c r="F10">
        <v>1389</v>
      </c>
      <c r="G10" s="27">
        <f>F10/G2</f>
        <v>1</v>
      </c>
      <c r="H10" s="27">
        <f>F10/G3</f>
        <v>0.19842857142857143</v>
      </c>
      <c r="I10">
        <v>3</v>
      </c>
      <c r="J10">
        <v>33</v>
      </c>
      <c r="K10" s="26">
        <f t="shared" ref="K10:K73" si="1">J10/I10</f>
        <v>11</v>
      </c>
      <c r="L10" t="s">
        <v>16</v>
      </c>
      <c r="M10" s="21">
        <v>0.28570000000000001</v>
      </c>
      <c r="N10">
        <v>9.5</v>
      </c>
      <c r="O10" s="26" t="str">
        <f t="shared" si="0"/>
        <v>Yes</v>
      </c>
      <c r="Q10">
        <f>IF($B10*10+$C10=11, $F10, 0)</f>
        <v>0</v>
      </c>
      <c r="R10">
        <f>IF($B10*10+$C10=12, $F10, 0)</f>
        <v>0</v>
      </c>
      <c r="S10">
        <f>IF($B10*10+$C10=13, $F10, 0)</f>
        <v>0</v>
      </c>
      <c r="T10">
        <f>IF($B10*10+$C10=21, $F10, 0)</f>
        <v>0</v>
      </c>
      <c r="U10">
        <f>IF($B10*10+$C10=22, $F10, 0)</f>
        <v>0</v>
      </c>
      <c r="V10">
        <f>IF($B10*10+$C10=23, $F10, 0)</f>
        <v>1389</v>
      </c>
    </row>
    <row r="11" spans="1:22" x14ac:dyDescent="0.25">
      <c r="A11">
        <v>1</v>
      </c>
      <c r="B11">
        <v>1</v>
      </c>
      <c r="C11">
        <v>2</v>
      </c>
      <c r="D11">
        <v>100</v>
      </c>
      <c r="E11">
        <v>4296</v>
      </c>
      <c r="F11">
        <v>4296</v>
      </c>
      <c r="G11" s="27">
        <f>F11/C2</f>
        <v>0.71599999999999997</v>
      </c>
      <c r="H11" s="27">
        <f>F11/C3</f>
        <v>0.61371428571428577</v>
      </c>
      <c r="I11">
        <v>7</v>
      </c>
      <c r="J11">
        <v>61</v>
      </c>
      <c r="K11" s="26">
        <f t="shared" si="1"/>
        <v>8.7142857142857135</v>
      </c>
      <c r="L11" t="s">
        <v>16</v>
      </c>
      <c r="M11" s="21">
        <v>0.23080000000000001</v>
      </c>
      <c r="N11">
        <v>10.67</v>
      </c>
      <c r="O11" s="26" t="str">
        <f t="shared" si="0"/>
        <v>Yes</v>
      </c>
      <c r="Q11">
        <f>IF($B11*10+$C11=11, $F11, 0)</f>
        <v>0</v>
      </c>
      <c r="R11">
        <f>IF($B11*10+$C11=12, $F11, 0)</f>
        <v>4296</v>
      </c>
      <c r="S11">
        <f>IF($B11*10+$C11=13, $F11, 0)</f>
        <v>0</v>
      </c>
      <c r="T11">
        <f>IF($B11*10+$C11=21, $F11, 0)</f>
        <v>0</v>
      </c>
      <c r="U11">
        <f>IF($B11*10+$C11=22, $F11, 0)</f>
        <v>0</v>
      </c>
      <c r="V11">
        <f>IF($B11*10+$C11=23, $F11, 0)</f>
        <v>0</v>
      </c>
    </row>
    <row r="12" spans="1:22" x14ac:dyDescent="0.25">
      <c r="A12">
        <v>1</v>
      </c>
      <c r="B12">
        <v>1</v>
      </c>
      <c r="C12">
        <v>1</v>
      </c>
      <c r="D12">
        <v>164</v>
      </c>
      <c r="E12">
        <v>3825</v>
      </c>
      <c r="F12">
        <v>3825</v>
      </c>
      <c r="G12" s="27">
        <f>F12/B2</f>
        <v>0.63749999999999996</v>
      </c>
      <c r="H12" s="27">
        <f>F12/B3</f>
        <v>0.54642857142857137</v>
      </c>
      <c r="I12">
        <v>1</v>
      </c>
      <c r="J12">
        <v>6</v>
      </c>
      <c r="K12" s="26">
        <f t="shared" si="1"/>
        <v>6</v>
      </c>
      <c r="L12" t="s">
        <v>16</v>
      </c>
      <c r="M12" s="21">
        <v>0.33329999999999999</v>
      </c>
      <c r="N12">
        <v>13.67</v>
      </c>
      <c r="O12" s="26" t="str">
        <f t="shared" si="0"/>
        <v>Yes</v>
      </c>
      <c r="Q12">
        <f>IF($B12*10+$C12=11, $F12, 0)</f>
        <v>3825</v>
      </c>
      <c r="R12">
        <f>IF($B12*10+$C12=12, $F12, 0)</f>
        <v>0</v>
      </c>
      <c r="S12">
        <f>IF($B12*10+$C12=13, $F12, 0)</f>
        <v>0</v>
      </c>
      <c r="T12">
        <f>IF($B12*10+$C12=21, $F12, 0)</f>
        <v>0</v>
      </c>
      <c r="U12">
        <f>IF($B12*10+$C12=22, $F12, 0)</f>
        <v>0</v>
      </c>
      <c r="V12">
        <f>IF($B12*10+$C12=23, $F12, 0)</f>
        <v>0</v>
      </c>
    </row>
    <row r="13" spans="1:22" x14ac:dyDescent="0.25">
      <c r="A13">
        <v>1</v>
      </c>
      <c r="B13">
        <v>1</v>
      </c>
      <c r="C13">
        <v>3</v>
      </c>
      <c r="D13">
        <v>223</v>
      </c>
      <c r="E13">
        <v>5896</v>
      </c>
      <c r="F13">
        <v>5896</v>
      </c>
      <c r="G13" s="27"/>
      <c r="H13" s="27"/>
      <c r="I13">
        <v>2</v>
      </c>
      <c r="J13">
        <v>15</v>
      </c>
      <c r="K13" s="26">
        <f t="shared" si="1"/>
        <v>7.5</v>
      </c>
      <c r="L13" t="s">
        <v>16</v>
      </c>
      <c r="O13" s="26" t="str">
        <f t="shared" si="0"/>
        <v>Yes</v>
      </c>
      <c r="Q13">
        <f>IF($B13*10+$C13=11, $F13, 0)</f>
        <v>0</v>
      </c>
      <c r="R13">
        <f>IF($B13*10+$C13=12, $F13, 0)</f>
        <v>0</v>
      </c>
      <c r="S13">
        <f>IF($B13*10+$C13=13, $F13, 0)</f>
        <v>5896</v>
      </c>
      <c r="T13">
        <f>IF($B13*10+$C13=21, $F13, 0)</f>
        <v>0</v>
      </c>
      <c r="U13">
        <f>IF($B13*10+$C13=22, $F13, 0)</f>
        <v>0</v>
      </c>
      <c r="V13">
        <f>IF($B13*10+$C13=23, $F13, 0)</f>
        <v>0</v>
      </c>
    </row>
    <row r="14" spans="1:22" x14ac:dyDescent="0.25">
      <c r="G14" s="27"/>
      <c r="H14" s="27"/>
      <c r="K14" s="26" t="e">
        <f t="shared" si="1"/>
        <v>#DIV/0!</v>
      </c>
      <c r="O14" s="26" t="str">
        <f t="shared" si="0"/>
        <v>No</v>
      </c>
      <c r="Q14">
        <f t="shared" ref="Q14:Q77" si="2">IF($B14*10+$C14=11, $F14, 0)</f>
        <v>0</v>
      </c>
      <c r="R14">
        <f t="shared" ref="R14:R77" si="3">IF($B14*10+$C14=12, $F14, 0)</f>
        <v>0</v>
      </c>
      <c r="S14">
        <f t="shared" ref="S14:S77" si="4">IF($B14*10+$C14=13, $F14, 0)</f>
        <v>0</v>
      </c>
      <c r="T14">
        <f t="shared" ref="T14:T77" si="5">IF($B14*10+$C14=21, $F14, 0)</f>
        <v>0</v>
      </c>
      <c r="U14">
        <f t="shared" ref="U14:U77" si="6">IF($B14*10+$C14=22, $F14, 0)</f>
        <v>0</v>
      </c>
      <c r="V14">
        <f t="shared" ref="V14:V77" si="7">IF($B14*10+$C14=23, $F14, 0)</f>
        <v>0</v>
      </c>
    </row>
    <row r="15" spans="1:22" x14ac:dyDescent="0.25">
      <c r="G15" s="27"/>
      <c r="H15" s="27"/>
      <c r="K15" s="26" t="e">
        <f t="shared" si="1"/>
        <v>#DIV/0!</v>
      </c>
      <c r="O15" s="26" t="str">
        <f t="shared" si="0"/>
        <v>No</v>
      </c>
      <c r="Q15">
        <f t="shared" si="2"/>
        <v>0</v>
      </c>
      <c r="R15">
        <f t="shared" si="3"/>
        <v>0</v>
      </c>
      <c r="S15">
        <f t="shared" si="4"/>
        <v>0</v>
      </c>
      <c r="T15">
        <f t="shared" si="5"/>
        <v>0</v>
      </c>
      <c r="U15">
        <f t="shared" si="6"/>
        <v>0</v>
      </c>
      <c r="V15">
        <f t="shared" si="7"/>
        <v>0</v>
      </c>
    </row>
    <row r="16" spans="1:22" x14ac:dyDescent="0.25">
      <c r="G16" s="27"/>
      <c r="H16" s="27"/>
      <c r="K16" s="26" t="e">
        <f t="shared" si="1"/>
        <v>#DIV/0!</v>
      </c>
      <c r="O16" s="26" t="str">
        <f t="shared" si="0"/>
        <v>No</v>
      </c>
      <c r="Q16">
        <f t="shared" si="2"/>
        <v>0</v>
      </c>
      <c r="R16">
        <f t="shared" si="3"/>
        <v>0</v>
      </c>
      <c r="S16">
        <f t="shared" si="4"/>
        <v>0</v>
      </c>
      <c r="T16">
        <f t="shared" si="5"/>
        <v>0</v>
      </c>
      <c r="U16">
        <f t="shared" si="6"/>
        <v>0</v>
      </c>
      <c r="V16">
        <f t="shared" si="7"/>
        <v>0</v>
      </c>
    </row>
    <row r="17" spans="7:22" x14ac:dyDescent="0.25">
      <c r="G17" s="27"/>
      <c r="H17" s="27"/>
      <c r="K17" s="26" t="e">
        <f t="shared" si="1"/>
        <v>#DIV/0!</v>
      </c>
      <c r="O17" s="26" t="str">
        <f t="shared" si="0"/>
        <v>No</v>
      </c>
      <c r="Q17">
        <f t="shared" si="2"/>
        <v>0</v>
      </c>
      <c r="R17">
        <f t="shared" si="3"/>
        <v>0</v>
      </c>
      <c r="S17">
        <f t="shared" si="4"/>
        <v>0</v>
      </c>
      <c r="T17">
        <f t="shared" si="5"/>
        <v>0</v>
      </c>
      <c r="U17">
        <f t="shared" si="6"/>
        <v>0</v>
      </c>
      <c r="V17">
        <f t="shared" si="7"/>
        <v>0</v>
      </c>
    </row>
    <row r="18" spans="7:22" x14ac:dyDescent="0.25">
      <c r="G18" s="27"/>
      <c r="H18" s="27"/>
      <c r="K18" s="26" t="e">
        <f t="shared" si="1"/>
        <v>#DIV/0!</v>
      </c>
      <c r="O18" s="26" t="str">
        <f t="shared" si="0"/>
        <v>No</v>
      </c>
      <c r="Q18">
        <f t="shared" si="2"/>
        <v>0</v>
      </c>
      <c r="R18">
        <f t="shared" si="3"/>
        <v>0</v>
      </c>
      <c r="S18">
        <f t="shared" si="4"/>
        <v>0</v>
      </c>
      <c r="T18">
        <f t="shared" si="5"/>
        <v>0</v>
      </c>
      <c r="U18">
        <f t="shared" si="6"/>
        <v>0</v>
      </c>
      <c r="V18">
        <f t="shared" si="7"/>
        <v>0</v>
      </c>
    </row>
    <row r="19" spans="7:22" x14ac:dyDescent="0.25">
      <c r="G19" s="27"/>
      <c r="H19" s="27"/>
      <c r="K19" s="26" t="e">
        <f t="shared" si="1"/>
        <v>#DIV/0!</v>
      </c>
      <c r="O19" s="26" t="str">
        <f t="shared" si="0"/>
        <v>No</v>
      </c>
      <c r="Q19">
        <f t="shared" si="2"/>
        <v>0</v>
      </c>
      <c r="R19">
        <f t="shared" si="3"/>
        <v>0</v>
      </c>
      <c r="S19">
        <f t="shared" si="4"/>
        <v>0</v>
      </c>
      <c r="T19">
        <f t="shared" si="5"/>
        <v>0</v>
      </c>
      <c r="U19">
        <f t="shared" si="6"/>
        <v>0</v>
      </c>
      <c r="V19">
        <f t="shared" si="7"/>
        <v>0</v>
      </c>
    </row>
    <row r="20" spans="7:22" x14ac:dyDescent="0.25">
      <c r="G20" s="27"/>
      <c r="H20" s="27"/>
      <c r="K20" s="26" t="e">
        <f t="shared" si="1"/>
        <v>#DIV/0!</v>
      </c>
      <c r="O20" s="26" t="str">
        <f t="shared" si="0"/>
        <v>No</v>
      </c>
      <c r="Q20">
        <f t="shared" si="2"/>
        <v>0</v>
      </c>
      <c r="R20">
        <f t="shared" si="3"/>
        <v>0</v>
      </c>
      <c r="S20">
        <f t="shared" si="4"/>
        <v>0</v>
      </c>
      <c r="T20">
        <f t="shared" si="5"/>
        <v>0</v>
      </c>
      <c r="U20">
        <f t="shared" si="6"/>
        <v>0</v>
      </c>
      <c r="V20">
        <f t="shared" si="7"/>
        <v>0</v>
      </c>
    </row>
    <row r="21" spans="7:22" x14ac:dyDescent="0.25">
      <c r="G21" s="27"/>
      <c r="H21" s="27"/>
      <c r="K21" s="26" t="e">
        <f t="shared" si="1"/>
        <v>#DIV/0!</v>
      </c>
      <c r="O21" s="26" t="str">
        <f t="shared" si="0"/>
        <v>No</v>
      </c>
      <c r="Q21">
        <f t="shared" si="2"/>
        <v>0</v>
      </c>
      <c r="R21">
        <f t="shared" si="3"/>
        <v>0</v>
      </c>
      <c r="S21">
        <f t="shared" si="4"/>
        <v>0</v>
      </c>
      <c r="T21">
        <f t="shared" si="5"/>
        <v>0</v>
      </c>
      <c r="U21">
        <f t="shared" si="6"/>
        <v>0</v>
      </c>
      <c r="V21">
        <f t="shared" si="7"/>
        <v>0</v>
      </c>
    </row>
    <row r="22" spans="7:22" x14ac:dyDescent="0.25">
      <c r="G22" s="27"/>
      <c r="H22" s="27"/>
      <c r="K22" s="26" t="e">
        <f t="shared" si="1"/>
        <v>#DIV/0!</v>
      </c>
      <c r="O22" s="26" t="str">
        <f t="shared" si="0"/>
        <v>No</v>
      </c>
      <c r="Q22">
        <f t="shared" si="2"/>
        <v>0</v>
      </c>
      <c r="R22">
        <f t="shared" si="3"/>
        <v>0</v>
      </c>
      <c r="S22">
        <f t="shared" si="4"/>
        <v>0</v>
      </c>
      <c r="T22">
        <f t="shared" si="5"/>
        <v>0</v>
      </c>
      <c r="U22">
        <f t="shared" si="6"/>
        <v>0</v>
      </c>
      <c r="V22">
        <f t="shared" si="7"/>
        <v>0</v>
      </c>
    </row>
    <row r="23" spans="7:22" x14ac:dyDescent="0.25">
      <c r="G23" s="27"/>
      <c r="H23" s="27"/>
      <c r="K23" s="26" t="e">
        <f t="shared" si="1"/>
        <v>#DIV/0!</v>
      </c>
      <c r="O23" s="26" t="str">
        <f t="shared" si="0"/>
        <v>No</v>
      </c>
      <c r="Q23">
        <f t="shared" si="2"/>
        <v>0</v>
      </c>
      <c r="R23">
        <f t="shared" si="3"/>
        <v>0</v>
      </c>
      <c r="S23">
        <f t="shared" si="4"/>
        <v>0</v>
      </c>
      <c r="T23">
        <f t="shared" si="5"/>
        <v>0</v>
      </c>
      <c r="U23">
        <f t="shared" si="6"/>
        <v>0</v>
      </c>
      <c r="V23">
        <f t="shared" si="7"/>
        <v>0</v>
      </c>
    </row>
    <row r="24" spans="7:22" x14ac:dyDescent="0.25">
      <c r="G24" s="27"/>
      <c r="H24" s="27"/>
      <c r="K24" s="26" t="e">
        <f t="shared" si="1"/>
        <v>#DIV/0!</v>
      </c>
      <c r="O24" s="26" t="str">
        <f t="shared" si="0"/>
        <v>No</v>
      </c>
      <c r="Q24">
        <f t="shared" si="2"/>
        <v>0</v>
      </c>
      <c r="R24">
        <f t="shared" si="3"/>
        <v>0</v>
      </c>
      <c r="S24">
        <f t="shared" si="4"/>
        <v>0</v>
      </c>
      <c r="T24">
        <f t="shared" si="5"/>
        <v>0</v>
      </c>
      <c r="U24">
        <f t="shared" si="6"/>
        <v>0</v>
      </c>
      <c r="V24">
        <f t="shared" si="7"/>
        <v>0</v>
      </c>
    </row>
    <row r="25" spans="7:22" x14ac:dyDescent="0.25">
      <c r="G25" s="27"/>
      <c r="H25" s="27"/>
      <c r="K25" s="26" t="e">
        <f t="shared" si="1"/>
        <v>#DIV/0!</v>
      </c>
      <c r="O25" s="26" t="str">
        <f t="shared" si="0"/>
        <v>No</v>
      </c>
      <c r="Q25">
        <f t="shared" si="2"/>
        <v>0</v>
      </c>
      <c r="R25">
        <f t="shared" si="3"/>
        <v>0</v>
      </c>
      <c r="S25">
        <f t="shared" si="4"/>
        <v>0</v>
      </c>
      <c r="T25">
        <f t="shared" si="5"/>
        <v>0</v>
      </c>
      <c r="U25">
        <f t="shared" si="6"/>
        <v>0</v>
      </c>
      <c r="V25">
        <f t="shared" si="7"/>
        <v>0</v>
      </c>
    </row>
    <row r="26" spans="7:22" x14ac:dyDescent="0.25">
      <c r="G26" s="27"/>
      <c r="H26" s="27"/>
      <c r="K26" s="26" t="e">
        <f t="shared" si="1"/>
        <v>#DIV/0!</v>
      </c>
      <c r="O26" s="26" t="str">
        <f t="shared" si="0"/>
        <v>No</v>
      </c>
      <c r="Q26">
        <f t="shared" si="2"/>
        <v>0</v>
      </c>
      <c r="R26">
        <f t="shared" si="3"/>
        <v>0</v>
      </c>
      <c r="S26">
        <f t="shared" si="4"/>
        <v>0</v>
      </c>
      <c r="T26">
        <f t="shared" si="5"/>
        <v>0</v>
      </c>
      <c r="U26">
        <f t="shared" si="6"/>
        <v>0</v>
      </c>
      <c r="V26">
        <f t="shared" si="7"/>
        <v>0</v>
      </c>
    </row>
    <row r="27" spans="7:22" x14ac:dyDescent="0.25">
      <c r="G27" s="27"/>
      <c r="H27" s="27"/>
      <c r="K27" s="26" t="e">
        <f t="shared" si="1"/>
        <v>#DIV/0!</v>
      </c>
      <c r="O27" s="26" t="str">
        <f t="shared" si="0"/>
        <v>No</v>
      </c>
      <c r="Q27">
        <f t="shared" si="2"/>
        <v>0</v>
      </c>
      <c r="R27">
        <f t="shared" si="3"/>
        <v>0</v>
      </c>
      <c r="S27">
        <f t="shared" si="4"/>
        <v>0</v>
      </c>
      <c r="T27">
        <f t="shared" si="5"/>
        <v>0</v>
      </c>
      <c r="U27">
        <f t="shared" si="6"/>
        <v>0</v>
      </c>
      <c r="V27">
        <f t="shared" si="7"/>
        <v>0</v>
      </c>
    </row>
    <row r="28" spans="7:22" x14ac:dyDescent="0.25">
      <c r="G28" s="27"/>
      <c r="H28" s="27"/>
      <c r="K28" s="26" t="e">
        <f t="shared" si="1"/>
        <v>#DIV/0!</v>
      </c>
      <c r="O28" s="26" t="str">
        <f t="shared" si="0"/>
        <v>No</v>
      </c>
      <c r="Q28">
        <f t="shared" si="2"/>
        <v>0</v>
      </c>
      <c r="R28">
        <f t="shared" si="3"/>
        <v>0</v>
      </c>
      <c r="S28">
        <f t="shared" si="4"/>
        <v>0</v>
      </c>
      <c r="T28">
        <f t="shared" si="5"/>
        <v>0</v>
      </c>
      <c r="U28">
        <f t="shared" si="6"/>
        <v>0</v>
      </c>
      <c r="V28">
        <f t="shared" si="7"/>
        <v>0</v>
      </c>
    </row>
    <row r="29" spans="7:22" x14ac:dyDescent="0.25">
      <c r="G29" s="27"/>
      <c r="H29" s="27"/>
      <c r="K29" s="26" t="e">
        <f t="shared" si="1"/>
        <v>#DIV/0!</v>
      </c>
      <c r="O29" s="26" t="str">
        <f t="shared" si="0"/>
        <v>No</v>
      </c>
      <c r="Q29">
        <f t="shared" si="2"/>
        <v>0</v>
      </c>
      <c r="R29">
        <f t="shared" si="3"/>
        <v>0</v>
      </c>
      <c r="S29">
        <f t="shared" si="4"/>
        <v>0</v>
      </c>
      <c r="T29">
        <f t="shared" si="5"/>
        <v>0</v>
      </c>
      <c r="U29">
        <f t="shared" si="6"/>
        <v>0</v>
      </c>
      <c r="V29">
        <f t="shared" si="7"/>
        <v>0</v>
      </c>
    </row>
    <row r="30" spans="7:22" x14ac:dyDescent="0.25">
      <c r="G30" s="27"/>
      <c r="H30" s="27"/>
      <c r="K30" s="26" t="e">
        <f t="shared" si="1"/>
        <v>#DIV/0!</v>
      </c>
      <c r="O30" s="26" t="str">
        <f t="shared" si="0"/>
        <v>No</v>
      </c>
      <c r="Q30">
        <f t="shared" si="2"/>
        <v>0</v>
      </c>
      <c r="R30">
        <f t="shared" si="3"/>
        <v>0</v>
      </c>
      <c r="S30">
        <f t="shared" si="4"/>
        <v>0</v>
      </c>
      <c r="T30">
        <f t="shared" si="5"/>
        <v>0</v>
      </c>
      <c r="U30">
        <f t="shared" si="6"/>
        <v>0</v>
      </c>
      <c r="V30">
        <f t="shared" si="7"/>
        <v>0</v>
      </c>
    </row>
    <row r="31" spans="7:22" x14ac:dyDescent="0.25">
      <c r="G31" s="27"/>
      <c r="H31" s="27"/>
      <c r="K31" s="26" t="e">
        <f t="shared" si="1"/>
        <v>#DIV/0!</v>
      </c>
      <c r="O31" s="26" t="str">
        <f t="shared" si="0"/>
        <v>No</v>
      </c>
      <c r="Q31">
        <f t="shared" si="2"/>
        <v>0</v>
      </c>
      <c r="R31">
        <f t="shared" si="3"/>
        <v>0</v>
      </c>
      <c r="S31">
        <f t="shared" si="4"/>
        <v>0</v>
      </c>
      <c r="T31">
        <f t="shared" si="5"/>
        <v>0</v>
      </c>
      <c r="U31">
        <f t="shared" si="6"/>
        <v>0</v>
      </c>
      <c r="V31">
        <f t="shared" si="7"/>
        <v>0</v>
      </c>
    </row>
    <row r="32" spans="7:22" x14ac:dyDescent="0.25">
      <c r="G32" s="27"/>
      <c r="H32" s="27"/>
      <c r="K32" s="26" t="e">
        <f t="shared" si="1"/>
        <v>#DIV/0!</v>
      </c>
      <c r="O32" s="26" t="str">
        <f t="shared" si="0"/>
        <v>No</v>
      </c>
      <c r="Q32">
        <f t="shared" si="2"/>
        <v>0</v>
      </c>
      <c r="R32">
        <f t="shared" si="3"/>
        <v>0</v>
      </c>
      <c r="S32">
        <f t="shared" si="4"/>
        <v>0</v>
      </c>
      <c r="T32">
        <f t="shared" si="5"/>
        <v>0</v>
      </c>
      <c r="U32">
        <f t="shared" si="6"/>
        <v>0</v>
      </c>
      <c r="V32">
        <f t="shared" si="7"/>
        <v>0</v>
      </c>
    </row>
    <row r="33" spans="7:22" x14ac:dyDescent="0.25">
      <c r="G33" s="27"/>
      <c r="H33" s="27"/>
      <c r="K33" s="26" t="e">
        <f t="shared" si="1"/>
        <v>#DIV/0!</v>
      </c>
      <c r="O33" s="26" t="str">
        <f t="shared" si="0"/>
        <v>No</v>
      </c>
      <c r="Q33">
        <f t="shared" si="2"/>
        <v>0</v>
      </c>
      <c r="R33">
        <f t="shared" si="3"/>
        <v>0</v>
      </c>
      <c r="S33">
        <f t="shared" si="4"/>
        <v>0</v>
      </c>
      <c r="T33">
        <f t="shared" si="5"/>
        <v>0</v>
      </c>
      <c r="U33">
        <f t="shared" si="6"/>
        <v>0</v>
      </c>
      <c r="V33">
        <f t="shared" si="7"/>
        <v>0</v>
      </c>
    </row>
    <row r="34" spans="7:22" x14ac:dyDescent="0.25">
      <c r="G34" s="27"/>
      <c r="H34" s="27"/>
      <c r="K34" s="26" t="e">
        <f t="shared" si="1"/>
        <v>#DIV/0!</v>
      </c>
      <c r="O34" s="26" t="str">
        <f t="shared" si="0"/>
        <v>No</v>
      </c>
      <c r="Q34">
        <f t="shared" si="2"/>
        <v>0</v>
      </c>
      <c r="R34">
        <f t="shared" si="3"/>
        <v>0</v>
      </c>
      <c r="S34">
        <f t="shared" si="4"/>
        <v>0</v>
      </c>
      <c r="T34">
        <f t="shared" si="5"/>
        <v>0</v>
      </c>
      <c r="U34">
        <f t="shared" si="6"/>
        <v>0</v>
      </c>
      <c r="V34">
        <f t="shared" si="7"/>
        <v>0</v>
      </c>
    </row>
    <row r="35" spans="7:22" x14ac:dyDescent="0.25">
      <c r="G35" s="27"/>
      <c r="H35" s="27"/>
      <c r="K35" s="26" t="e">
        <f t="shared" si="1"/>
        <v>#DIV/0!</v>
      </c>
      <c r="O35" s="26" t="str">
        <f t="shared" si="0"/>
        <v>No</v>
      </c>
      <c r="Q35">
        <f t="shared" si="2"/>
        <v>0</v>
      </c>
      <c r="R35">
        <f t="shared" si="3"/>
        <v>0</v>
      </c>
      <c r="S35">
        <f t="shared" si="4"/>
        <v>0</v>
      </c>
      <c r="T35">
        <f t="shared" si="5"/>
        <v>0</v>
      </c>
      <c r="U35">
        <f t="shared" si="6"/>
        <v>0</v>
      </c>
      <c r="V35">
        <f t="shared" si="7"/>
        <v>0</v>
      </c>
    </row>
    <row r="36" spans="7:22" x14ac:dyDescent="0.25">
      <c r="G36" s="27"/>
      <c r="H36" s="27"/>
      <c r="K36" s="26" t="e">
        <f t="shared" si="1"/>
        <v>#DIV/0!</v>
      </c>
      <c r="O36" s="26" t="str">
        <f t="shared" si="0"/>
        <v>No</v>
      </c>
      <c r="Q36">
        <f t="shared" si="2"/>
        <v>0</v>
      </c>
      <c r="R36">
        <f t="shared" si="3"/>
        <v>0</v>
      </c>
      <c r="S36">
        <f t="shared" si="4"/>
        <v>0</v>
      </c>
      <c r="T36">
        <f t="shared" si="5"/>
        <v>0</v>
      </c>
      <c r="U36">
        <f t="shared" si="6"/>
        <v>0</v>
      </c>
      <c r="V36">
        <f t="shared" si="7"/>
        <v>0</v>
      </c>
    </row>
    <row r="37" spans="7:22" x14ac:dyDescent="0.25">
      <c r="G37" s="27"/>
      <c r="H37" s="27"/>
      <c r="K37" s="26" t="e">
        <f t="shared" si="1"/>
        <v>#DIV/0!</v>
      </c>
      <c r="O37" s="26" t="str">
        <f t="shared" si="0"/>
        <v>No</v>
      </c>
      <c r="Q37">
        <f t="shared" si="2"/>
        <v>0</v>
      </c>
      <c r="R37">
        <f t="shared" si="3"/>
        <v>0</v>
      </c>
      <c r="S37">
        <f t="shared" si="4"/>
        <v>0</v>
      </c>
      <c r="T37">
        <f t="shared" si="5"/>
        <v>0</v>
      </c>
      <c r="U37">
        <f t="shared" si="6"/>
        <v>0</v>
      </c>
      <c r="V37">
        <f t="shared" si="7"/>
        <v>0</v>
      </c>
    </row>
    <row r="38" spans="7:22" x14ac:dyDescent="0.25">
      <c r="G38" s="27"/>
      <c r="H38" s="27"/>
      <c r="K38" s="26" t="e">
        <f t="shared" si="1"/>
        <v>#DIV/0!</v>
      </c>
      <c r="O38" s="26" t="str">
        <f t="shared" si="0"/>
        <v>No</v>
      </c>
      <c r="Q38">
        <f t="shared" si="2"/>
        <v>0</v>
      </c>
      <c r="R38">
        <f t="shared" si="3"/>
        <v>0</v>
      </c>
      <c r="S38">
        <f t="shared" si="4"/>
        <v>0</v>
      </c>
      <c r="T38">
        <f t="shared" si="5"/>
        <v>0</v>
      </c>
      <c r="U38">
        <f t="shared" si="6"/>
        <v>0</v>
      </c>
      <c r="V38">
        <f t="shared" si="7"/>
        <v>0</v>
      </c>
    </row>
    <row r="39" spans="7:22" x14ac:dyDescent="0.25">
      <c r="G39" s="27"/>
      <c r="H39" s="27"/>
      <c r="K39" s="26" t="e">
        <f t="shared" si="1"/>
        <v>#DIV/0!</v>
      </c>
      <c r="O39" s="26" t="str">
        <f t="shared" si="0"/>
        <v>No</v>
      </c>
      <c r="Q39">
        <f t="shared" si="2"/>
        <v>0</v>
      </c>
      <c r="R39">
        <f t="shared" si="3"/>
        <v>0</v>
      </c>
      <c r="S39">
        <f t="shared" si="4"/>
        <v>0</v>
      </c>
      <c r="T39">
        <f t="shared" si="5"/>
        <v>0</v>
      </c>
      <c r="U39">
        <f t="shared" si="6"/>
        <v>0</v>
      </c>
      <c r="V39">
        <f t="shared" si="7"/>
        <v>0</v>
      </c>
    </row>
    <row r="40" spans="7:22" x14ac:dyDescent="0.25">
      <c r="G40" s="27"/>
      <c r="H40" s="27"/>
      <c r="K40" s="26" t="e">
        <f t="shared" si="1"/>
        <v>#DIV/0!</v>
      </c>
      <c r="O40" s="26" t="str">
        <f t="shared" si="0"/>
        <v>No</v>
      </c>
      <c r="Q40">
        <f t="shared" si="2"/>
        <v>0</v>
      </c>
      <c r="R40">
        <f t="shared" si="3"/>
        <v>0</v>
      </c>
      <c r="S40">
        <f t="shared" si="4"/>
        <v>0</v>
      </c>
      <c r="T40">
        <f t="shared" si="5"/>
        <v>0</v>
      </c>
      <c r="U40">
        <f t="shared" si="6"/>
        <v>0</v>
      </c>
      <c r="V40">
        <f t="shared" si="7"/>
        <v>0</v>
      </c>
    </row>
    <row r="41" spans="7:22" x14ac:dyDescent="0.25">
      <c r="G41" s="27"/>
      <c r="H41" s="27"/>
      <c r="K41" s="26" t="e">
        <f t="shared" si="1"/>
        <v>#DIV/0!</v>
      </c>
      <c r="O41" s="26" t="str">
        <f t="shared" si="0"/>
        <v>No</v>
      </c>
      <c r="Q41">
        <f t="shared" si="2"/>
        <v>0</v>
      </c>
      <c r="R41">
        <f t="shared" si="3"/>
        <v>0</v>
      </c>
      <c r="S41">
        <f t="shared" si="4"/>
        <v>0</v>
      </c>
      <c r="T41">
        <f t="shared" si="5"/>
        <v>0</v>
      </c>
      <c r="U41">
        <f t="shared" si="6"/>
        <v>0</v>
      </c>
      <c r="V41">
        <f t="shared" si="7"/>
        <v>0</v>
      </c>
    </row>
    <row r="42" spans="7:22" x14ac:dyDescent="0.25">
      <c r="G42" s="27"/>
      <c r="H42" s="27"/>
      <c r="K42" s="26" t="e">
        <f t="shared" si="1"/>
        <v>#DIV/0!</v>
      </c>
      <c r="O42" s="26" t="str">
        <f t="shared" si="0"/>
        <v>No</v>
      </c>
      <c r="Q42">
        <f t="shared" si="2"/>
        <v>0</v>
      </c>
      <c r="R42">
        <f t="shared" si="3"/>
        <v>0</v>
      </c>
      <c r="S42">
        <f t="shared" si="4"/>
        <v>0</v>
      </c>
      <c r="T42">
        <f t="shared" si="5"/>
        <v>0</v>
      </c>
      <c r="U42">
        <f t="shared" si="6"/>
        <v>0</v>
      </c>
      <c r="V42">
        <f t="shared" si="7"/>
        <v>0</v>
      </c>
    </row>
    <row r="43" spans="7:22" x14ac:dyDescent="0.25">
      <c r="G43" s="27"/>
      <c r="H43" s="27"/>
      <c r="K43" s="26" t="e">
        <f t="shared" si="1"/>
        <v>#DIV/0!</v>
      </c>
      <c r="O43" s="26" t="str">
        <f t="shared" si="0"/>
        <v>No</v>
      </c>
      <c r="Q43">
        <f t="shared" si="2"/>
        <v>0</v>
      </c>
      <c r="R43">
        <f t="shared" si="3"/>
        <v>0</v>
      </c>
      <c r="S43">
        <f t="shared" si="4"/>
        <v>0</v>
      </c>
      <c r="T43">
        <f t="shared" si="5"/>
        <v>0</v>
      </c>
      <c r="U43">
        <f t="shared" si="6"/>
        <v>0</v>
      </c>
      <c r="V43">
        <f t="shared" si="7"/>
        <v>0</v>
      </c>
    </row>
    <row r="44" spans="7:22" x14ac:dyDescent="0.25">
      <c r="G44" s="27"/>
      <c r="H44" s="27"/>
      <c r="K44" s="26" t="e">
        <f t="shared" si="1"/>
        <v>#DIV/0!</v>
      </c>
      <c r="O44" s="26" t="str">
        <f t="shared" si="0"/>
        <v>No</v>
      </c>
      <c r="Q44">
        <f t="shared" si="2"/>
        <v>0</v>
      </c>
      <c r="R44">
        <f t="shared" si="3"/>
        <v>0</v>
      </c>
      <c r="S44">
        <f t="shared" si="4"/>
        <v>0</v>
      </c>
      <c r="T44">
        <f t="shared" si="5"/>
        <v>0</v>
      </c>
      <c r="U44">
        <f t="shared" si="6"/>
        <v>0</v>
      </c>
      <c r="V44">
        <f t="shared" si="7"/>
        <v>0</v>
      </c>
    </row>
    <row r="45" spans="7:22" x14ac:dyDescent="0.25">
      <c r="G45" s="27"/>
      <c r="H45" s="27"/>
      <c r="K45" s="26" t="e">
        <f t="shared" si="1"/>
        <v>#DIV/0!</v>
      </c>
      <c r="O45" s="26" t="str">
        <f t="shared" si="0"/>
        <v>No</v>
      </c>
      <c r="Q45">
        <f t="shared" si="2"/>
        <v>0</v>
      </c>
      <c r="R45">
        <f t="shared" si="3"/>
        <v>0</v>
      </c>
      <c r="S45">
        <f t="shared" si="4"/>
        <v>0</v>
      </c>
      <c r="T45">
        <f t="shared" si="5"/>
        <v>0</v>
      </c>
      <c r="U45">
        <f t="shared" si="6"/>
        <v>0</v>
      </c>
      <c r="V45">
        <f t="shared" si="7"/>
        <v>0</v>
      </c>
    </row>
    <row r="46" spans="7:22" x14ac:dyDescent="0.25">
      <c r="G46" s="27"/>
      <c r="H46" s="27"/>
      <c r="K46" s="26" t="e">
        <f t="shared" si="1"/>
        <v>#DIV/0!</v>
      </c>
      <c r="O46" s="26" t="str">
        <f t="shared" si="0"/>
        <v>No</v>
      </c>
      <c r="Q46">
        <f t="shared" si="2"/>
        <v>0</v>
      </c>
      <c r="R46">
        <f t="shared" si="3"/>
        <v>0</v>
      </c>
      <c r="S46">
        <f t="shared" si="4"/>
        <v>0</v>
      </c>
      <c r="T46">
        <f t="shared" si="5"/>
        <v>0</v>
      </c>
      <c r="U46">
        <f t="shared" si="6"/>
        <v>0</v>
      </c>
      <c r="V46">
        <f t="shared" si="7"/>
        <v>0</v>
      </c>
    </row>
    <row r="47" spans="7:22" x14ac:dyDescent="0.25">
      <c r="G47" s="27"/>
      <c r="H47" s="27"/>
      <c r="K47" s="26" t="e">
        <f t="shared" si="1"/>
        <v>#DIV/0!</v>
      </c>
      <c r="O47" s="26" t="str">
        <f t="shared" si="0"/>
        <v>No</v>
      </c>
      <c r="Q47">
        <f t="shared" si="2"/>
        <v>0</v>
      </c>
      <c r="R47">
        <f t="shared" si="3"/>
        <v>0</v>
      </c>
      <c r="S47">
        <f t="shared" si="4"/>
        <v>0</v>
      </c>
      <c r="T47">
        <f t="shared" si="5"/>
        <v>0</v>
      </c>
      <c r="U47">
        <f t="shared" si="6"/>
        <v>0</v>
      </c>
      <c r="V47">
        <f t="shared" si="7"/>
        <v>0</v>
      </c>
    </row>
    <row r="48" spans="7:22" x14ac:dyDescent="0.25">
      <c r="G48" s="27"/>
      <c r="H48" s="27"/>
      <c r="K48" s="26" t="e">
        <f t="shared" si="1"/>
        <v>#DIV/0!</v>
      </c>
      <c r="O48" s="26" t="str">
        <f t="shared" si="0"/>
        <v>No</v>
      </c>
      <c r="Q48">
        <f t="shared" si="2"/>
        <v>0</v>
      </c>
      <c r="R48">
        <f t="shared" si="3"/>
        <v>0</v>
      </c>
      <c r="S48">
        <f t="shared" si="4"/>
        <v>0</v>
      </c>
      <c r="T48">
        <f t="shared" si="5"/>
        <v>0</v>
      </c>
      <c r="U48">
        <f t="shared" si="6"/>
        <v>0</v>
      </c>
      <c r="V48">
        <f t="shared" si="7"/>
        <v>0</v>
      </c>
    </row>
    <row r="49" spans="7:22" x14ac:dyDescent="0.25">
      <c r="G49" s="27"/>
      <c r="H49" s="27"/>
      <c r="K49" s="26" t="e">
        <f t="shared" si="1"/>
        <v>#DIV/0!</v>
      </c>
      <c r="O49" s="26" t="str">
        <f t="shared" si="0"/>
        <v>No</v>
      </c>
      <c r="Q49">
        <f t="shared" si="2"/>
        <v>0</v>
      </c>
      <c r="R49">
        <f t="shared" si="3"/>
        <v>0</v>
      </c>
      <c r="S49">
        <f t="shared" si="4"/>
        <v>0</v>
      </c>
      <c r="T49">
        <f t="shared" si="5"/>
        <v>0</v>
      </c>
      <c r="U49">
        <f t="shared" si="6"/>
        <v>0</v>
      </c>
      <c r="V49">
        <f t="shared" si="7"/>
        <v>0</v>
      </c>
    </row>
    <row r="50" spans="7:22" x14ac:dyDescent="0.25">
      <c r="G50" s="27"/>
      <c r="H50" s="27"/>
      <c r="K50" s="26" t="e">
        <f t="shared" si="1"/>
        <v>#DIV/0!</v>
      </c>
      <c r="O50" s="26" t="str">
        <f t="shared" si="0"/>
        <v>No</v>
      </c>
      <c r="Q50">
        <f t="shared" si="2"/>
        <v>0</v>
      </c>
      <c r="R50">
        <f t="shared" si="3"/>
        <v>0</v>
      </c>
      <c r="S50">
        <f t="shared" si="4"/>
        <v>0</v>
      </c>
      <c r="T50">
        <f t="shared" si="5"/>
        <v>0</v>
      </c>
      <c r="U50">
        <f t="shared" si="6"/>
        <v>0</v>
      </c>
      <c r="V50">
        <f t="shared" si="7"/>
        <v>0</v>
      </c>
    </row>
    <row r="51" spans="7:22" x14ac:dyDescent="0.25">
      <c r="G51" s="27"/>
      <c r="H51" s="27"/>
      <c r="K51" s="26" t="e">
        <f t="shared" si="1"/>
        <v>#DIV/0!</v>
      </c>
      <c r="O51" s="26" t="str">
        <f t="shared" si="0"/>
        <v>No</v>
      </c>
      <c r="Q51">
        <f t="shared" si="2"/>
        <v>0</v>
      </c>
      <c r="R51">
        <f t="shared" si="3"/>
        <v>0</v>
      </c>
      <c r="S51">
        <f t="shared" si="4"/>
        <v>0</v>
      </c>
      <c r="T51">
        <f t="shared" si="5"/>
        <v>0</v>
      </c>
      <c r="U51">
        <f t="shared" si="6"/>
        <v>0</v>
      </c>
      <c r="V51">
        <f t="shared" si="7"/>
        <v>0</v>
      </c>
    </row>
    <row r="52" spans="7:22" x14ac:dyDescent="0.25">
      <c r="G52" s="27"/>
      <c r="H52" s="27"/>
      <c r="K52" s="26" t="e">
        <f t="shared" si="1"/>
        <v>#DIV/0!</v>
      </c>
      <c r="O52" s="26" t="str">
        <f t="shared" si="0"/>
        <v>No</v>
      </c>
      <c r="Q52">
        <f t="shared" si="2"/>
        <v>0</v>
      </c>
      <c r="R52">
        <f t="shared" si="3"/>
        <v>0</v>
      </c>
      <c r="S52">
        <f t="shared" si="4"/>
        <v>0</v>
      </c>
      <c r="T52">
        <f t="shared" si="5"/>
        <v>0</v>
      </c>
      <c r="U52">
        <f t="shared" si="6"/>
        <v>0</v>
      </c>
      <c r="V52">
        <f t="shared" si="7"/>
        <v>0</v>
      </c>
    </row>
    <row r="53" spans="7:22" x14ac:dyDescent="0.25">
      <c r="G53" s="27"/>
      <c r="H53" s="27"/>
      <c r="K53" s="26" t="e">
        <f t="shared" si="1"/>
        <v>#DIV/0!</v>
      </c>
      <c r="O53" s="26" t="str">
        <f t="shared" si="0"/>
        <v>No</v>
      </c>
      <c r="Q53">
        <f t="shared" si="2"/>
        <v>0</v>
      </c>
      <c r="R53">
        <f t="shared" si="3"/>
        <v>0</v>
      </c>
      <c r="S53">
        <f t="shared" si="4"/>
        <v>0</v>
      </c>
      <c r="T53">
        <f t="shared" si="5"/>
        <v>0</v>
      </c>
      <c r="U53">
        <f t="shared" si="6"/>
        <v>0</v>
      </c>
      <c r="V53">
        <f t="shared" si="7"/>
        <v>0</v>
      </c>
    </row>
    <row r="54" spans="7:22" x14ac:dyDescent="0.25">
      <c r="G54" s="27"/>
      <c r="H54" s="27"/>
      <c r="K54" s="26" t="e">
        <f t="shared" si="1"/>
        <v>#DIV/0!</v>
      </c>
      <c r="O54" s="26" t="str">
        <f t="shared" si="0"/>
        <v>No</v>
      </c>
      <c r="Q54">
        <f t="shared" si="2"/>
        <v>0</v>
      </c>
      <c r="R54">
        <f t="shared" si="3"/>
        <v>0</v>
      </c>
      <c r="S54">
        <f t="shared" si="4"/>
        <v>0</v>
      </c>
      <c r="T54">
        <f t="shared" si="5"/>
        <v>0</v>
      </c>
      <c r="U54">
        <f t="shared" si="6"/>
        <v>0</v>
      </c>
      <c r="V54">
        <f t="shared" si="7"/>
        <v>0</v>
      </c>
    </row>
    <row r="55" spans="7:22" x14ac:dyDescent="0.25">
      <c r="G55" s="27"/>
      <c r="H55" s="27"/>
      <c r="K55" s="26" t="e">
        <f t="shared" si="1"/>
        <v>#DIV/0!</v>
      </c>
      <c r="O55" s="26" t="str">
        <f t="shared" si="0"/>
        <v>No</v>
      </c>
      <c r="Q55">
        <f t="shared" si="2"/>
        <v>0</v>
      </c>
      <c r="R55">
        <f t="shared" si="3"/>
        <v>0</v>
      </c>
      <c r="S55">
        <f t="shared" si="4"/>
        <v>0</v>
      </c>
      <c r="T55">
        <f t="shared" si="5"/>
        <v>0</v>
      </c>
      <c r="U55">
        <f t="shared" si="6"/>
        <v>0</v>
      </c>
      <c r="V55">
        <f t="shared" si="7"/>
        <v>0</v>
      </c>
    </row>
    <row r="56" spans="7:22" x14ac:dyDescent="0.25">
      <c r="G56" s="27"/>
      <c r="H56" s="27"/>
      <c r="K56" s="26" t="e">
        <f t="shared" si="1"/>
        <v>#DIV/0!</v>
      </c>
      <c r="O56" s="26" t="str">
        <f t="shared" si="0"/>
        <v>No</v>
      </c>
      <c r="Q56">
        <f t="shared" si="2"/>
        <v>0</v>
      </c>
      <c r="R56">
        <f t="shared" si="3"/>
        <v>0</v>
      </c>
      <c r="S56">
        <f t="shared" si="4"/>
        <v>0</v>
      </c>
      <c r="T56">
        <f t="shared" si="5"/>
        <v>0</v>
      </c>
      <c r="U56">
        <f t="shared" si="6"/>
        <v>0</v>
      </c>
      <c r="V56">
        <f t="shared" si="7"/>
        <v>0</v>
      </c>
    </row>
    <row r="57" spans="7:22" x14ac:dyDescent="0.25">
      <c r="G57" s="27"/>
      <c r="H57" s="27"/>
      <c r="K57" s="26" t="e">
        <f t="shared" si="1"/>
        <v>#DIV/0!</v>
      </c>
      <c r="O57" s="26" t="str">
        <f t="shared" si="0"/>
        <v>No</v>
      </c>
      <c r="Q57">
        <f t="shared" si="2"/>
        <v>0</v>
      </c>
      <c r="R57">
        <f t="shared" si="3"/>
        <v>0</v>
      </c>
      <c r="S57">
        <f t="shared" si="4"/>
        <v>0</v>
      </c>
      <c r="T57">
        <f t="shared" si="5"/>
        <v>0</v>
      </c>
      <c r="U57">
        <f t="shared" si="6"/>
        <v>0</v>
      </c>
      <c r="V57">
        <f t="shared" si="7"/>
        <v>0</v>
      </c>
    </row>
    <row r="58" spans="7:22" x14ac:dyDescent="0.25">
      <c r="G58" s="27"/>
      <c r="H58" s="27"/>
      <c r="K58" s="26" t="e">
        <f t="shared" si="1"/>
        <v>#DIV/0!</v>
      </c>
      <c r="O58" s="26" t="str">
        <f t="shared" si="0"/>
        <v>No</v>
      </c>
      <c r="Q58">
        <f t="shared" si="2"/>
        <v>0</v>
      </c>
      <c r="R58">
        <f t="shared" si="3"/>
        <v>0</v>
      </c>
      <c r="S58">
        <f t="shared" si="4"/>
        <v>0</v>
      </c>
      <c r="T58">
        <f t="shared" si="5"/>
        <v>0</v>
      </c>
      <c r="U58">
        <f t="shared" si="6"/>
        <v>0</v>
      </c>
      <c r="V58">
        <f t="shared" si="7"/>
        <v>0</v>
      </c>
    </row>
    <row r="59" spans="7:22" x14ac:dyDescent="0.25">
      <c r="G59" s="27"/>
      <c r="H59" s="27"/>
      <c r="K59" s="26" t="e">
        <f t="shared" si="1"/>
        <v>#DIV/0!</v>
      </c>
      <c r="O59" s="26" t="str">
        <f t="shared" si="0"/>
        <v>No</v>
      </c>
      <c r="Q59">
        <f t="shared" si="2"/>
        <v>0</v>
      </c>
      <c r="R59">
        <f t="shared" si="3"/>
        <v>0</v>
      </c>
      <c r="S59">
        <f t="shared" si="4"/>
        <v>0</v>
      </c>
      <c r="T59">
        <f t="shared" si="5"/>
        <v>0</v>
      </c>
      <c r="U59">
        <f t="shared" si="6"/>
        <v>0</v>
      </c>
      <c r="V59">
        <f t="shared" si="7"/>
        <v>0</v>
      </c>
    </row>
    <row r="60" spans="7:22" x14ac:dyDescent="0.25">
      <c r="G60" s="27"/>
      <c r="H60" s="27"/>
      <c r="K60" s="26" t="e">
        <f t="shared" si="1"/>
        <v>#DIV/0!</v>
      </c>
      <c r="O60" s="26" t="str">
        <f t="shared" si="0"/>
        <v>No</v>
      </c>
      <c r="Q60">
        <f t="shared" si="2"/>
        <v>0</v>
      </c>
      <c r="R60">
        <f t="shared" si="3"/>
        <v>0</v>
      </c>
      <c r="S60">
        <f t="shared" si="4"/>
        <v>0</v>
      </c>
      <c r="T60">
        <f t="shared" si="5"/>
        <v>0</v>
      </c>
      <c r="U60">
        <f t="shared" si="6"/>
        <v>0</v>
      </c>
      <c r="V60">
        <f t="shared" si="7"/>
        <v>0</v>
      </c>
    </row>
    <row r="61" spans="7:22" x14ac:dyDescent="0.25">
      <c r="G61" s="27"/>
      <c r="H61" s="27"/>
      <c r="K61" s="26" t="e">
        <f t="shared" si="1"/>
        <v>#DIV/0!</v>
      </c>
      <c r="O61" s="26" t="str">
        <f t="shared" si="0"/>
        <v>No</v>
      </c>
      <c r="Q61">
        <f t="shared" si="2"/>
        <v>0</v>
      </c>
      <c r="R61">
        <f t="shared" si="3"/>
        <v>0</v>
      </c>
      <c r="S61">
        <f t="shared" si="4"/>
        <v>0</v>
      </c>
      <c r="T61">
        <f t="shared" si="5"/>
        <v>0</v>
      </c>
      <c r="U61">
        <f t="shared" si="6"/>
        <v>0</v>
      </c>
      <c r="V61">
        <f t="shared" si="7"/>
        <v>0</v>
      </c>
    </row>
    <row r="62" spans="7:22" x14ac:dyDescent="0.25">
      <c r="G62" s="27"/>
      <c r="H62" s="27"/>
      <c r="K62" s="26" t="e">
        <f t="shared" si="1"/>
        <v>#DIV/0!</v>
      </c>
      <c r="O62" s="26" t="str">
        <f t="shared" si="0"/>
        <v>No</v>
      </c>
      <c r="Q62">
        <f t="shared" si="2"/>
        <v>0</v>
      </c>
      <c r="R62">
        <f t="shared" si="3"/>
        <v>0</v>
      </c>
      <c r="S62">
        <f t="shared" si="4"/>
        <v>0</v>
      </c>
      <c r="T62">
        <f t="shared" si="5"/>
        <v>0</v>
      </c>
      <c r="U62">
        <f t="shared" si="6"/>
        <v>0</v>
      </c>
      <c r="V62">
        <f t="shared" si="7"/>
        <v>0</v>
      </c>
    </row>
    <row r="63" spans="7:22" x14ac:dyDescent="0.25">
      <c r="G63" s="27"/>
      <c r="H63" s="27"/>
      <c r="K63" s="26" t="e">
        <f t="shared" si="1"/>
        <v>#DIV/0!</v>
      </c>
      <c r="O63" s="26" t="str">
        <f t="shared" si="0"/>
        <v>No</v>
      </c>
      <c r="Q63">
        <f t="shared" si="2"/>
        <v>0</v>
      </c>
      <c r="R63">
        <f t="shared" si="3"/>
        <v>0</v>
      </c>
      <c r="S63">
        <f t="shared" si="4"/>
        <v>0</v>
      </c>
      <c r="T63">
        <f t="shared" si="5"/>
        <v>0</v>
      </c>
      <c r="U63">
        <f t="shared" si="6"/>
        <v>0</v>
      </c>
      <c r="V63">
        <f t="shared" si="7"/>
        <v>0</v>
      </c>
    </row>
    <row r="64" spans="7:22" x14ac:dyDescent="0.25">
      <c r="G64" s="27"/>
      <c r="H64" s="27"/>
      <c r="K64" s="26" t="e">
        <f t="shared" si="1"/>
        <v>#DIV/0!</v>
      </c>
      <c r="O64" s="26" t="str">
        <f t="shared" si="0"/>
        <v>No</v>
      </c>
      <c r="Q64">
        <f t="shared" si="2"/>
        <v>0</v>
      </c>
      <c r="R64">
        <f t="shared" si="3"/>
        <v>0</v>
      </c>
      <c r="S64">
        <f t="shared" si="4"/>
        <v>0</v>
      </c>
      <c r="T64">
        <f t="shared" si="5"/>
        <v>0</v>
      </c>
      <c r="U64">
        <f t="shared" si="6"/>
        <v>0</v>
      </c>
      <c r="V64">
        <f t="shared" si="7"/>
        <v>0</v>
      </c>
    </row>
    <row r="65" spans="7:22" x14ac:dyDescent="0.25">
      <c r="G65" s="27"/>
      <c r="H65" s="27"/>
      <c r="K65" s="26" t="e">
        <f t="shared" si="1"/>
        <v>#DIV/0!</v>
      </c>
      <c r="O65" s="26" t="str">
        <f t="shared" si="0"/>
        <v>No</v>
      </c>
      <c r="Q65">
        <f t="shared" si="2"/>
        <v>0</v>
      </c>
      <c r="R65">
        <f t="shared" si="3"/>
        <v>0</v>
      </c>
      <c r="S65">
        <f t="shared" si="4"/>
        <v>0</v>
      </c>
      <c r="T65">
        <f t="shared" si="5"/>
        <v>0</v>
      </c>
      <c r="U65">
        <f t="shared" si="6"/>
        <v>0</v>
      </c>
      <c r="V65">
        <f t="shared" si="7"/>
        <v>0</v>
      </c>
    </row>
    <row r="66" spans="7:22" x14ac:dyDescent="0.25">
      <c r="G66" s="27"/>
      <c r="H66" s="27"/>
      <c r="K66" s="26" t="e">
        <f t="shared" si="1"/>
        <v>#DIV/0!</v>
      </c>
      <c r="O66" s="26" t="str">
        <f t="shared" si="0"/>
        <v>No</v>
      </c>
      <c r="Q66">
        <f t="shared" si="2"/>
        <v>0</v>
      </c>
      <c r="R66">
        <f t="shared" si="3"/>
        <v>0</v>
      </c>
      <c r="S66">
        <f t="shared" si="4"/>
        <v>0</v>
      </c>
      <c r="T66">
        <f t="shared" si="5"/>
        <v>0</v>
      </c>
      <c r="U66">
        <f t="shared" si="6"/>
        <v>0</v>
      </c>
      <c r="V66">
        <f t="shared" si="7"/>
        <v>0</v>
      </c>
    </row>
    <row r="67" spans="7:22" x14ac:dyDescent="0.25">
      <c r="G67" s="27"/>
      <c r="H67" s="27"/>
      <c r="K67" s="26" t="e">
        <f t="shared" si="1"/>
        <v>#DIV/0!</v>
      </c>
      <c r="O67" s="26" t="str">
        <f t="shared" si="0"/>
        <v>No</v>
      </c>
      <c r="Q67">
        <f t="shared" si="2"/>
        <v>0</v>
      </c>
      <c r="R67">
        <f t="shared" si="3"/>
        <v>0</v>
      </c>
      <c r="S67">
        <f t="shared" si="4"/>
        <v>0</v>
      </c>
      <c r="T67">
        <f t="shared" si="5"/>
        <v>0</v>
      </c>
      <c r="U67">
        <f t="shared" si="6"/>
        <v>0</v>
      </c>
      <c r="V67">
        <f t="shared" si="7"/>
        <v>0</v>
      </c>
    </row>
    <row r="68" spans="7:22" x14ac:dyDescent="0.25">
      <c r="G68" s="27"/>
      <c r="H68" s="27"/>
      <c r="K68" s="26" t="e">
        <f t="shared" si="1"/>
        <v>#DIV/0!</v>
      </c>
      <c r="O68" s="26" t="str">
        <f t="shared" si="0"/>
        <v>No</v>
      </c>
      <c r="Q68">
        <f t="shared" si="2"/>
        <v>0</v>
      </c>
      <c r="R68">
        <f t="shared" si="3"/>
        <v>0</v>
      </c>
      <c r="S68">
        <f t="shared" si="4"/>
        <v>0</v>
      </c>
      <c r="T68">
        <f t="shared" si="5"/>
        <v>0</v>
      </c>
      <c r="U68">
        <f t="shared" si="6"/>
        <v>0</v>
      </c>
      <c r="V68">
        <f t="shared" si="7"/>
        <v>0</v>
      </c>
    </row>
    <row r="69" spans="7:22" x14ac:dyDescent="0.25">
      <c r="G69" s="27"/>
      <c r="H69" s="27"/>
      <c r="K69" s="26" t="e">
        <f t="shared" si="1"/>
        <v>#DIV/0!</v>
      </c>
      <c r="O69" s="26" t="str">
        <f t="shared" si="0"/>
        <v>No</v>
      </c>
      <c r="Q69">
        <f t="shared" si="2"/>
        <v>0</v>
      </c>
      <c r="R69">
        <f t="shared" si="3"/>
        <v>0</v>
      </c>
      <c r="S69">
        <f t="shared" si="4"/>
        <v>0</v>
      </c>
      <c r="T69">
        <f t="shared" si="5"/>
        <v>0</v>
      </c>
      <c r="U69">
        <f t="shared" si="6"/>
        <v>0</v>
      </c>
      <c r="V69">
        <f t="shared" si="7"/>
        <v>0</v>
      </c>
    </row>
    <row r="70" spans="7:22" x14ac:dyDescent="0.25">
      <c r="G70" s="27"/>
      <c r="H70" s="27"/>
      <c r="K70" s="26" t="e">
        <f t="shared" si="1"/>
        <v>#DIV/0!</v>
      </c>
      <c r="O70" s="26" t="str">
        <f t="shared" si="0"/>
        <v>No</v>
      </c>
      <c r="Q70">
        <f t="shared" si="2"/>
        <v>0</v>
      </c>
      <c r="R70">
        <f t="shared" si="3"/>
        <v>0</v>
      </c>
      <c r="S70">
        <f t="shared" si="4"/>
        <v>0</v>
      </c>
      <c r="T70">
        <f t="shared" si="5"/>
        <v>0</v>
      </c>
      <c r="U70">
        <f t="shared" si="6"/>
        <v>0</v>
      </c>
      <c r="V70">
        <f t="shared" si="7"/>
        <v>0</v>
      </c>
    </row>
    <row r="71" spans="7:22" x14ac:dyDescent="0.25">
      <c r="G71" s="27"/>
      <c r="H71" s="27"/>
      <c r="K71" s="26" t="e">
        <f t="shared" si="1"/>
        <v>#DIV/0!</v>
      </c>
      <c r="O71" s="26" t="str">
        <f t="shared" si="0"/>
        <v>No</v>
      </c>
      <c r="Q71">
        <f t="shared" si="2"/>
        <v>0</v>
      </c>
      <c r="R71">
        <f t="shared" si="3"/>
        <v>0</v>
      </c>
      <c r="S71">
        <f t="shared" si="4"/>
        <v>0</v>
      </c>
      <c r="T71">
        <f t="shared" si="5"/>
        <v>0</v>
      </c>
      <c r="U71">
        <f t="shared" si="6"/>
        <v>0</v>
      </c>
      <c r="V71">
        <f t="shared" si="7"/>
        <v>0</v>
      </c>
    </row>
    <row r="72" spans="7:22" x14ac:dyDescent="0.25">
      <c r="G72" s="27"/>
      <c r="H72" s="27"/>
      <c r="K72" s="26" t="e">
        <f t="shared" si="1"/>
        <v>#DIV/0!</v>
      </c>
      <c r="O72" s="26" t="str">
        <f t="shared" si="0"/>
        <v>No</v>
      </c>
      <c r="Q72">
        <f t="shared" si="2"/>
        <v>0</v>
      </c>
      <c r="R72">
        <f t="shared" si="3"/>
        <v>0</v>
      </c>
      <c r="S72">
        <f t="shared" si="4"/>
        <v>0</v>
      </c>
      <c r="T72">
        <f t="shared" si="5"/>
        <v>0</v>
      </c>
      <c r="U72">
        <f t="shared" si="6"/>
        <v>0</v>
      </c>
      <c r="V72">
        <f t="shared" si="7"/>
        <v>0</v>
      </c>
    </row>
    <row r="73" spans="7:22" x14ac:dyDescent="0.25">
      <c r="G73" s="27"/>
      <c r="H73" s="27"/>
      <c r="K73" s="26" t="e">
        <f t="shared" si="1"/>
        <v>#DIV/0!</v>
      </c>
      <c r="O73" s="26" t="str">
        <f t="shared" ref="O73:O136" si="8">IF(D73&gt;0, "Yes", "No")</f>
        <v>No</v>
      </c>
      <c r="Q73">
        <f t="shared" si="2"/>
        <v>0</v>
      </c>
      <c r="R73">
        <f t="shared" si="3"/>
        <v>0</v>
      </c>
      <c r="S73">
        <f t="shared" si="4"/>
        <v>0</v>
      </c>
      <c r="T73">
        <f t="shared" si="5"/>
        <v>0</v>
      </c>
      <c r="U73">
        <f t="shared" si="6"/>
        <v>0</v>
      </c>
      <c r="V73">
        <f t="shared" si="7"/>
        <v>0</v>
      </c>
    </row>
    <row r="74" spans="7:22" x14ac:dyDescent="0.25">
      <c r="G74" s="27"/>
      <c r="H74" s="27"/>
      <c r="K74" s="26" t="e">
        <f t="shared" ref="K74:K137" si="9">J74/I74</f>
        <v>#DIV/0!</v>
      </c>
      <c r="O74" s="26" t="str">
        <f t="shared" si="8"/>
        <v>No</v>
      </c>
      <c r="Q74">
        <f t="shared" si="2"/>
        <v>0</v>
      </c>
      <c r="R74">
        <f t="shared" si="3"/>
        <v>0</v>
      </c>
      <c r="S74">
        <f t="shared" si="4"/>
        <v>0</v>
      </c>
      <c r="T74">
        <f t="shared" si="5"/>
        <v>0</v>
      </c>
      <c r="U74">
        <f t="shared" si="6"/>
        <v>0</v>
      </c>
      <c r="V74">
        <f t="shared" si="7"/>
        <v>0</v>
      </c>
    </row>
    <row r="75" spans="7:22" x14ac:dyDescent="0.25">
      <c r="G75" s="27"/>
      <c r="H75" s="27"/>
      <c r="K75" s="26" t="e">
        <f t="shared" si="9"/>
        <v>#DIV/0!</v>
      </c>
      <c r="O75" s="26" t="str">
        <f t="shared" si="8"/>
        <v>No</v>
      </c>
      <c r="Q75">
        <f t="shared" si="2"/>
        <v>0</v>
      </c>
      <c r="R75">
        <f t="shared" si="3"/>
        <v>0</v>
      </c>
      <c r="S75">
        <f t="shared" si="4"/>
        <v>0</v>
      </c>
      <c r="T75">
        <f t="shared" si="5"/>
        <v>0</v>
      </c>
      <c r="U75">
        <f t="shared" si="6"/>
        <v>0</v>
      </c>
      <c r="V75">
        <f t="shared" si="7"/>
        <v>0</v>
      </c>
    </row>
    <row r="76" spans="7:22" x14ac:dyDescent="0.25">
      <c r="G76" s="27"/>
      <c r="H76" s="27"/>
      <c r="K76" s="26" t="e">
        <f t="shared" si="9"/>
        <v>#DIV/0!</v>
      </c>
      <c r="O76" s="26" t="str">
        <f t="shared" si="8"/>
        <v>No</v>
      </c>
      <c r="Q76">
        <f t="shared" si="2"/>
        <v>0</v>
      </c>
      <c r="R76">
        <f t="shared" si="3"/>
        <v>0</v>
      </c>
      <c r="S76">
        <f t="shared" si="4"/>
        <v>0</v>
      </c>
      <c r="T76">
        <f t="shared" si="5"/>
        <v>0</v>
      </c>
      <c r="U76">
        <f t="shared" si="6"/>
        <v>0</v>
      </c>
      <c r="V76">
        <f t="shared" si="7"/>
        <v>0</v>
      </c>
    </row>
    <row r="77" spans="7:22" x14ac:dyDescent="0.25">
      <c r="G77" s="27"/>
      <c r="H77" s="27"/>
      <c r="K77" s="26" t="e">
        <f t="shared" si="9"/>
        <v>#DIV/0!</v>
      </c>
      <c r="O77" s="26" t="str">
        <f t="shared" si="8"/>
        <v>No</v>
      </c>
      <c r="Q77">
        <f t="shared" si="2"/>
        <v>0</v>
      </c>
      <c r="R77">
        <f t="shared" si="3"/>
        <v>0</v>
      </c>
      <c r="S77">
        <f t="shared" si="4"/>
        <v>0</v>
      </c>
      <c r="T77">
        <f t="shared" si="5"/>
        <v>0</v>
      </c>
      <c r="U77">
        <f t="shared" si="6"/>
        <v>0</v>
      </c>
      <c r="V77">
        <f t="shared" si="7"/>
        <v>0</v>
      </c>
    </row>
    <row r="78" spans="7:22" x14ac:dyDescent="0.25">
      <c r="G78" s="27"/>
      <c r="H78" s="27"/>
      <c r="K78" s="26" t="e">
        <f t="shared" si="9"/>
        <v>#DIV/0!</v>
      </c>
      <c r="O78" s="26" t="str">
        <f t="shared" si="8"/>
        <v>No</v>
      </c>
      <c r="Q78">
        <f t="shared" ref="Q78:Q141" si="10">IF($B78*10+$C78=11, $F78, 0)</f>
        <v>0</v>
      </c>
      <c r="R78">
        <f t="shared" ref="R78:R141" si="11">IF($B78*10+$C78=12, $F78, 0)</f>
        <v>0</v>
      </c>
      <c r="S78">
        <f t="shared" ref="S78:S141" si="12">IF($B78*10+$C78=13, $F78, 0)</f>
        <v>0</v>
      </c>
      <c r="T78">
        <f t="shared" ref="T78:T141" si="13">IF($B78*10+$C78=21, $F78, 0)</f>
        <v>0</v>
      </c>
      <c r="U78">
        <f t="shared" ref="U78:U141" si="14">IF($B78*10+$C78=22, $F78, 0)</f>
        <v>0</v>
      </c>
      <c r="V78">
        <f t="shared" ref="V78:V141" si="15">IF($B78*10+$C78=23, $F78, 0)</f>
        <v>0</v>
      </c>
    </row>
    <row r="79" spans="7:22" x14ac:dyDescent="0.25">
      <c r="G79" s="27"/>
      <c r="H79" s="27"/>
      <c r="K79" s="26" t="e">
        <f t="shared" si="9"/>
        <v>#DIV/0!</v>
      </c>
      <c r="O79" s="26" t="str">
        <f t="shared" si="8"/>
        <v>No</v>
      </c>
      <c r="Q79">
        <f t="shared" si="10"/>
        <v>0</v>
      </c>
      <c r="R79">
        <f t="shared" si="11"/>
        <v>0</v>
      </c>
      <c r="S79">
        <f t="shared" si="12"/>
        <v>0</v>
      </c>
      <c r="T79">
        <f t="shared" si="13"/>
        <v>0</v>
      </c>
      <c r="U79">
        <f t="shared" si="14"/>
        <v>0</v>
      </c>
      <c r="V79">
        <f t="shared" si="15"/>
        <v>0</v>
      </c>
    </row>
    <row r="80" spans="7:22" x14ac:dyDescent="0.25">
      <c r="G80" s="27"/>
      <c r="H80" s="27"/>
      <c r="K80" s="26" t="e">
        <f t="shared" si="9"/>
        <v>#DIV/0!</v>
      </c>
      <c r="O80" s="26" t="str">
        <f t="shared" si="8"/>
        <v>No</v>
      </c>
      <c r="Q80">
        <f t="shared" si="10"/>
        <v>0</v>
      </c>
      <c r="R80">
        <f t="shared" si="11"/>
        <v>0</v>
      </c>
      <c r="S80">
        <f t="shared" si="12"/>
        <v>0</v>
      </c>
      <c r="T80">
        <f t="shared" si="13"/>
        <v>0</v>
      </c>
      <c r="U80">
        <f t="shared" si="14"/>
        <v>0</v>
      </c>
      <c r="V80">
        <f t="shared" si="15"/>
        <v>0</v>
      </c>
    </row>
    <row r="81" spans="7:22" x14ac:dyDescent="0.25">
      <c r="G81" s="27"/>
      <c r="H81" s="27"/>
      <c r="K81" s="26" t="e">
        <f t="shared" si="9"/>
        <v>#DIV/0!</v>
      </c>
      <c r="O81" s="26" t="str">
        <f t="shared" si="8"/>
        <v>No</v>
      </c>
      <c r="Q81">
        <f t="shared" si="10"/>
        <v>0</v>
      </c>
      <c r="R81">
        <f t="shared" si="11"/>
        <v>0</v>
      </c>
      <c r="S81">
        <f t="shared" si="12"/>
        <v>0</v>
      </c>
      <c r="T81">
        <f t="shared" si="13"/>
        <v>0</v>
      </c>
      <c r="U81">
        <f t="shared" si="14"/>
        <v>0</v>
      </c>
      <c r="V81">
        <f t="shared" si="15"/>
        <v>0</v>
      </c>
    </row>
    <row r="82" spans="7:22" x14ac:dyDescent="0.25">
      <c r="G82" s="27"/>
      <c r="H82" s="27"/>
      <c r="K82" s="26" t="e">
        <f t="shared" si="9"/>
        <v>#DIV/0!</v>
      </c>
      <c r="O82" s="26" t="str">
        <f t="shared" si="8"/>
        <v>No</v>
      </c>
      <c r="Q82">
        <f t="shared" si="10"/>
        <v>0</v>
      </c>
      <c r="R82">
        <f t="shared" si="11"/>
        <v>0</v>
      </c>
      <c r="S82">
        <f t="shared" si="12"/>
        <v>0</v>
      </c>
      <c r="T82">
        <f t="shared" si="13"/>
        <v>0</v>
      </c>
      <c r="U82">
        <f t="shared" si="14"/>
        <v>0</v>
      </c>
      <c r="V82">
        <f t="shared" si="15"/>
        <v>0</v>
      </c>
    </row>
    <row r="83" spans="7:22" x14ac:dyDescent="0.25">
      <c r="G83" s="27"/>
      <c r="H83" s="27"/>
      <c r="K83" s="26" t="e">
        <f t="shared" si="9"/>
        <v>#DIV/0!</v>
      </c>
      <c r="O83" s="26" t="str">
        <f t="shared" si="8"/>
        <v>No</v>
      </c>
      <c r="Q83">
        <f t="shared" si="10"/>
        <v>0</v>
      </c>
      <c r="R83">
        <f t="shared" si="11"/>
        <v>0</v>
      </c>
      <c r="S83">
        <f t="shared" si="12"/>
        <v>0</v>
      </c>
      <c r="T83">
        <f t="shared" si="13"/>
        <v>0</v>
      </c>
      <c r="U83">
        <f t="shared" si="14"/>
        <v>0</v>
      </c>
      <c r="V83">
        <f t="shared" si="15"/>
        <v>0</v>
      </c>
    </row>
    <row r="84" spans="7:22" x14ac:dyDescent="0.25">
      <c r="G84" s="27"/>
      <c r="H84" s="27"/>
      <c r="K84" s="26" t="e">
        <f t="shared" si="9"/>
        <v>#DIV/0!</v>
      </c>
      <c r="O84" s="26" t="str">
        <f t="shared" si="8"/>
        <v>No</v>
      </c>
      <c r="Q84">
        <f t="shared" si="10"/>
        <v>0</v>
      </c>
      <c r="R84">
        <f t="shared" si="11"/>
        <v>0</v>
      </c>
      <c r="S84">
        <f t="shared" si="12"/>
        <v>0</v>
      </c>
      <c r="T84">
        <f t="shared" si="13"/>
        <v>0</v>
      </c>
      <c r="U84">
        <f t="shared" si="14"/>
        <v>0</v>
      </c>
      <c r="V84">
        <f t="shared" si="15"/>
        <v>0</v>
      </c>
    </row>
    <row r="85" spans="7:22" x14ac:dyDescent="0.25">
      <c r="G85" s="27"/>
      <c r="H85" s="27"/>
      <c r="K85" s="26" t="e">
        <f t="shared" si="9"/>
        <v>#DIV/0!</v>
      </c>
      <c r="O85" s="26" t="str">
        <f t="shared" si="8"/>
        <v>No</v>
      </c>
      <c r="Q85">
        <f t="shared" si="10"/>
        <v>0</v>
      </c>
      <c r="R85">
        <f t="shared" si="11"/>
        <v>0</v>
      </c>
      <c r="S85">
        <f t="shared" si="12"/>
        <v>0</v>
      </c>
      <c r="T85">
        <f t="shared" si="13"/>
        <v>0</v>
      </c>
      <c r="U85">
        <f t="shared" si="14"/>
        <v>0</v>
      </c>
      <c r="V85">
        <f t="shared" si="15"/>
        <v>0</v>
      </c>
    </row>
    <row r="86" spans="7:22" x14ac:dyDescent="0.25">
      <c r="G86" s="27"/>
      <c r="H86" s="27"/>
      <c r="K86" s="26" t="e">
        <f t="shared" si="9"/>
        <v>#DIV/0!</v>
      </c>
      <c r="O86" s="26" t="str">
        <f t="shared" si="8"/>
        <v>No</v>
      </c>
      <c r="Q86">
        <f t="shared" si="10"/>
        <v>0</v>
      </c>
      <c r="R86">
        <f t="shared" si="11"/>
        <v>0</v>
      </c>
      <c r="S86">
        <f t="shared" si="12"/>
        <v>0</v>
      </c>
      <c r="T86">
        <f t="shared" si="13"/>
        <v>0</v>
      </c>
      <c r="U86">
        <f t="shared" si="14"/>
        <v>0</v>
      </c>
      <c r="V86">
        <f t="shared" si="15"/>
        <v>0</v>
      </c>
    </row>
    <row r="87" spans="7:22" x14ac:dyDescent="0.25">
      <c r="G87" s="27"/>
      <c r="H87" s="27"/>
      <c r="K87" s="26" t="e">
        <f t="shared" si="9"/>
        <v>#DIV/0!</v>
      </c>
      <c r="O87" s="26" t="str">
        <f t="shared" si="8"/>
        <v>No</v>
      </c>
      <c r="Q87">
        <f t="shared" si="10"/>
        <v>0</v>
      </c>
      <c r="R87">
        <f t="shared" si="11"/>
        <v>0</v>
      </c>
      <c r="S87">
        <f t="shared" si="12"/>
        <v>0</v>
      </c>
      <c r="T87">
        <f t="shared" si="13"/>
        <v>0</v>
      </c>
      <c r="U87">
        <f t="shared" si="14"/>
        <v>0</v>
      </c>
      <c r="V87">
        <f t="shared" si="15"/>
        <v>0</v>
      </c>
    </row>
    <row r="88" spans="7:22" x14ac:dyDescent="0.25">
      <c r="G88" s="27"/>
      <c r="H88" s="27"/>
      <c r="K88" s="26" t="e">
        <f t="shared" si="9"/>
        <v>#DIV/0!</v>
      </c>
      <c r="O88" s="26" t="str">
        <f t="shared" si="8"/>
        <v>No</v>
      </c>
      <c r="Q88">
        <f t="shared" si="10"/>
        <v>0</v>
      </c>
      <c r="R88">
        <f t="shared" si="11"/>
        <v>0</v>
      </c>
      <c r="S88">
        <f t="shared" si="12"/>
        <v>0</v>
      </c>
      <c r="T88">
        <f t="shared" si="13"/>
        <v>0</v>
      </c>
      <c r="U88">
        <f t="shared" si="14"/>
        <v>0</v>
      </c>
      <c r="V88">
        <f t="shared" si="15"/>
        <v>0</v>
      </c>
    </row>
    <row r="89" spans="7:22" x14ac:dyDescent="0.25">
      <c r="G89" s="27"/>
      <c r="H89" s="27"/>
      <c r="K89" s="26" t="e">
        <f t="shared" si="9"/>
        <v>#DIV/0!</v>
      </c>
      <c r="O89" s="26" t="str">
        <f t="shared" si="8"/>
        <v>No</v>
      </c>
      <c r="Q89">
        <f t="shared" si="10"/>
        <v>0</v>
      </c>
      <c r="R89">
        <f t="shared" si="11"/>
        <v>0</v>
      </c>
      <c r="S89">
        <f t="shared" si="12"/>
        <v>0</v>
      </c>
      <c r="T89">
        <f t="shared" si="13"/>
        <v>0</v>
      </c>
      <c r="U89">
        <f t="shared" si="14"/>
        <v>0</v>
      </c>
      <c r="V89">
        <f t="shared" si="15"/>
        <v>0</v>
      </c>
    </row>
    <row r="90" spans="7:22" x14ac:dyDescent="0.25">
      <c r="G90" s="27"/>
      <c r="H90" s="27"/>
      <c r="K90" s="26" t="e">
        <f t="shared" si="9"/>
        <v>#DIV/0!</v>
      </c>
      <c r="O90" s="26" t="str">
        <f t="shared" si="8"/>
        <v>No</v>
      </c>
      <c r="Q90">
        <f t="shared" si="10"/>
        <v>0</v>
      </c>
      <c r="R90">
        <f t="shared" si="11"/>
        <v>0</v>
      </c>
      <c r="S90">
        <f t="shared" si="12"/>
        <v>0</v>
      </c>
      <c r="T90">
        <f t="shared" si="13"/>
        <v>0</v>
      </c>
      <c r="U90">
        <f t="shared" si="14"/>
        <v>0</v>
      </c>
      <c r="V90">
        <f t="shared" si="15"/>
        <v>0</v>
      </c>
    </row>
    <row r="91" spans="7:22" x14ac:dyDescent="0.25">
      <c r="G91" s="27"/>
      <c r="H91" s="27"/>
      <c r="K91" s="26" t="e">
        <f t="shared" si="9"/>
        <v>#DIV/0!</v>
      </c>
      <c r="O91" s="26" t="str">
        <f t="shared" si="8"/>
        <v>No</v>
      </c>
      <c r="Q91">
        <f t="shared" si="10"/>
        <v>0</v>
      </c>
      <c r="R91">
        <f t="shared" si="11"/>
        <v>0</v>
      </c>
      <c r="S91">
        <f t="shared" si="12"/>
        <v>0</v>
      </c>
      <c r="T91">
        <f t="shared" si="13"/>
        <v>0</v>
      </c>
      <c r="U91">
        <f t="shared" si="14"/>
        <v>0</v>
      </c>
      <c r="V91">
        <f t="shared" si="15"/>
        <v>0</v>
      </c>
    </row>
    <row r="92" spans="7:22" x14ac:dyDescent="0.25">
      <c r="G92" s="27"/>
      <c r="H92" s="27"/>
      <c r="K92" s="26" t="e">
        <f t="shared" si="9"/>
        <v>#DIV/0!</v>
      </c>
      <c r="O92" s="26" t="str">
        <f t="shared" si="8"/>
        <v>No</v>
      </c>
      <c r="Q92">
        <f t="shared" si="10"/>
        <v>0</v>
      </c>
      <c r="R92">
        <f t="shared" si="11"/>
        <v>0</v>
      </c>
      <c r="S92">
        <f t="shared" si="12"/>
        <v>0</v>
      </c>
      <c r="T92">
        <f t="shared" si="13"/>
        <v>0</v>
      </c>
      <c r="U92">
        <f t="shared" si="14"/>
        <v>0</v>
      </c>
      <c r="V92">
        <f t="shared" si="15"/>
        <v>0</v>
      </c>
    </row>
    <row r="93" spans="7:22" x14ac:dyDescent="0.25">
      <c r="G93" s="27"/>
      <c r="H93" s="27"/>
      <c r="K93" s="26" t="e">
        <f t="shared" si="9"/>
        <v>#DIV/0!</v>
      </c>
      <c r="O93" s="26" t="str">
        <f t="shared" si="8"/>
        <v>No</v>
      </c>
      <c r="Q93">
        <f t="shared" si="10"/>
        <v>0</v>
      </c>
      <c r="R93">
        <f t="shared" si="11"/>
        <v>0</v>
      </c>
      <c r="S93">
        <f t="shared" si="12"/>
        <v>0</v>
      </c>
      <c r="T93">
        <f t="shared" si="13"/>
        <v>0</v>
      </c>
      <c r="U93">
        <f t="shared" si="14"/>
        <v>0</v>
      </c>
      <c r="V93">
        <f t="shared" si="15"/>
        <v>0</v>
      </c>
    </row>
    <row r="94" spans="7:22" x14ac:dyDescent="0.25">
      <c r="G94" s="27"/>
      <c r="H94" s="27"/>
      <c r="K94" s="26" t="e">
        <f t="shared" si="9"/>
        <v>#DIV/0!</v>
      </c>
      <c r="O94" s="26" t="str">
        <f t="shared" si="8"/>
        <v>No</v>
      </c>
      <c r="Q94">
        <f t="shared" si="10"/>
        <v>0</v>
      </c>
      <c r="R94">
        <f t="shared" si="11"/>
        <v>0</v>
      </c>
      <c r="S94">
        <f t="shared" si="12"/>
        <v>0</v>
      </c>
      <c r="T94">
        <f t="shared" si="13"/>
        <v>0</v>
      </c>
      <c r="U94">
        <f t="shared" si="14"/>
        <v>0</v>
      </c>
      <c r="V94">
        <f t="shared" si="15"/>
        <v>0</v>
      </c>
    </row>
    <row r="95" spans="7:22" x14ac:dyDescent="0.25">
      <c r="G95" s="27"/>
      <c r="H95" s="27"/>
      <c r="K95" s="26" t="e">
        <f t="shared" si="9"/>
        <v>#DIV/0!</v>
      </c>
      <c r="O95" s="26" t="str">
        <f t="shared" si="8"/>
        <v>No</v>
      </c>
      <c r="Q95">
        <f t="shared" si="10"/>
        <v>0</v>
      </c>
      <c r="R95">
        <f t="shared" si="11"/>
        <v>0</v>
      </c>
      <c r="S95">
        <f t="shared" si="12"/>
        <v>0</v>
      </c>
      <c r="T95">
        <f t="shared" si="13"/>
        <v>0</v>
      </c>
      <c r="U95">
        <f t="shared" si="14"/>
        <v>0</v>
      </c>
      <c r="V95">
        <f t="shared" si="15"/>
        <v>0</v>
      </c>
    </row>
    <row r="96" spans="7:22" x14ac:dyDescent="0.25">
      <c r="G96" s="27"/>
      <c r="H96" s="27"/>
      <c r="K96" s="26" t="e">
        <f t="shared" si="9"/>
        <v>#DIV/0!</v>
      </c>
      <c r="O96" s="26" t="str">
        <f t="shared" si="8"/>
        <v>No</v>
      </c>
      <c r="Q96">
        <f t="shared" si="10"/>
        <v>0</v>
      </c>
      <c r="R96">
        <f t="shared" si="11"/>
        <v>0</v>
      </c>
      <c r="S96">
        <f t="shared" si="12"/>
        <v>0</v>
      </c>
      <c r="T96">
        <f t="shared" si="13"/>
        <v>0</v>
      </c>
      <c r="U96">
        <f t="shared" si="14"/>
        <v>0</v>
      </c>
      <c r="V96">
        <f t="shared" si="15"/>
        <v>0</v>
      </c>
    </row>
    <row r="97" spans="7:22" x14ac:dyDescent="0.25">
      <c r="G97" s="27"/>
      <c r="H97" s="27"/>
      <c r="K97" s="26" t="e">
        <f t="shared" si="9"/>
        <v>#DIV/0!</v>
      </c>
      <c r="O97" s="26" t="str">
        <f t="shared" si="8"/>
        <v>No</v>
      </c>
      <c r="Q97">
        <f t="shared" si="10"/>
        <v>0</v>
      </c>
      <c r="R97">
        <f t="shared" si="11"/>
        <v>0</v>
      </c>
      <c r="S97">
        <f t="shared" si="12"/>
        <v>0</v>
      </c>
      <c r="T97">
        <f t="shared" si="13"/>
        <v>0</v>
      </c>
      <c r="U97">
        <f t="shared" si="14"/>
        <v>0</v>
      </c>
      <c r="V97">
        <f t="shared" si="15"/>
        <v>0</v>
      </c>
    </row>
    <row r="98" spans="7:22" x14ac:dyDescent="0.25">
      <c r="G98" s="27"/>
      <c r="H98" s="27"/>
      <c r="K98" s="26" t="e">
        <f t="shared" si="9"/>
        <v>#DIV/0!</v>
      </c>
      <c r="O98" s="26" t="str">
        <f t="shared" si="8"/>
        <v>No</v>
      </c>
      <c r="Q98">
        <f t="shared" si="10"/>
        <v>0</v>
      </c>
      <c r="R98">
        <f t="shared" si="11"/>
        <v>0</v>
      </c>
      <c r="S98">
        <f t="shared" si="12"/>
        <v>0</v>
      </c>
      <c r="T98">
        <f t="shared" si="13"/>
        <v>0</v>
      </c>
      <c r="U98">
        <f t="shared" si="14"/>
        <v>0</v>
      </c>
      <c r="V98">
        <f t="shared" si="15"/>
        <v>0</v>
      </c>
    </row>
    <row r="99" spans="7:22" x14ac:dyDescent="0.25">
      <c r="G99" s="27"/>
      <c r="H99" s="27"/>
      <c r="K99" s="26" t="e">
        <f t="shared" si="9"/>
        <v>#DIV/0!</v>
      </c>
      <c r="O99" s="26" t="str">
        <f t="shared" si="8"/>
        <v>No</v>
      </c>
      <c r="Q99">
        <f t="shared" si="10"/>
        <v>0</v>
      </c>
      <c r="R99">
        <f t="shared" si="11"/>
        <v>0</v>
      </c>
      <c r="S99">
        <f t="shared" si="12"/>
        <v>0</v>
      </c>
      <c r="T99">
        <f t="shared" si="13"/>
        <v>0</v>
      </c>
      <c r="U99">
        <f t="shared" si="14"/>
        <v>0</v>
      </c>
      <c r="V99">
        <f t="shared" si="15"/>
        <v>0</v>
      </c>
    </row>
    <row r="100" spans="7:22" x14ac:dyDescent="0.25">
      <c r="G100" s="27"/>
      <c r="H100" s="27"/>
      <c r="K100" s="26" t="e">
        <f t="shared" si="9"/>
        <v>#DIV/0!</v>
      </c>
      <c r="O100" s="26" t="str">
        <f t="shared" si="8"/>
        <v>No</v>
      </c>
      <c r="Q100">
        <f t="shared" si="10"/>
        <v>0</v>
      </c>
      <c r="R100">
        <f t="shared" si="11"/>
        <v>0</v>
      </c>
      <c r="S100">
        <f t="shared" si="12"/>
        <v>0</v>
      </c>
      <c r="T100">
        <f t="shared" si="13"/>
        <v>0</v>
      </c>
      <c r="U100">
        <f t="shared" si="14"/>
        <v>0</v>
      </c>
      <c r="V100">
        <f t="shared" si="15"/>
        <v>0</v>
      </c>
    </row>
    <row r="101" spans="7:22" x14ac:dyDescent="0.25">
      <c r="G101" s="27"/>
      <c r="H101" s="27"/>
      <c r="K101" s="26" t="e">
        <f t="shared" si="9"/>
        <v>#DIV/0!</v>
      </c>
      <c r="O101" s="26" t="str">
        <f t="shared" si="8"/>
        <v>No</v>
      </c>
      <c r="Q101">
        <f t="shared" si="10"/>
        <v>0</v>
      </c>
      <c r="R101">
        <f t="shared" si="11"/>
        <v>0</v>
      </c>
      <c r="S101">
        <f t="shared" si="12"/>
        <v>0</v>
      </c>
      <c r="T101">
        <f t="shared" si="13"/>
        <v>0</v>
      </c>
      <c r="U101">
        <f t="shared" si="14"/>
        <v>0</v>
      </c>
      <c r="V101">
        <f t="shared" si="15"/>
        <v>0</v>
      </c>
    </row>
    <row r="102" spans="7:22" x14ac:dyDescent="0.25">
      <c r="G102" s="27"/>
      <c r="H102" s="27"/>
      <c r="K102" s="26" t="e">
        <f t="shared" si="9"/>
        <v>#DIV/0!</v>
      </c>
      <c r="O102" s="26" t="str">
        <f t="shared" si="8"/>
        <v>No</v>
      </c>
      <c r="Q102">
        <f t="shared" si="10"/>
        <v>0</v>
      </c>
      <c r="R102">
        <f t="shared" si="11"/>
        <v>0</v>
      </c>
      <c r="S102">
        <f t="shared" si="12"/>
        <v>0</v>
      </c>
      <c r="T102">
        <f t="shared" si="13"/>
        <v>0</v>
      </c>
      <c r="U102">
        <f t="shared" si="14"/>
        <v>0</v>
      </c>
      <c r="V102">
        <f t="shared" si="15"/>
        <v>0</v>
      </c>
    </row>
    <row r="103" spans="7:22" x14ac:dyDescent="0.25">
      <c r="G103" s="27"/>
      <c r="H103" s="27"/>
      <c r="K103" s="26" t="e">
        <f t="shared" si="9"/>
        <v>#DIV/0!</v>
      </c>
      <c r="O103" s="26" t="str">
        <f t="shared" si="8"/>
        <v>No</v>
      </c>
      <c r="Q103">
        <f t="shared" si="10"/>
        <v>0</v>
      </c>
      <c r="R103">
        <f t="shared" si="11"/>
        <v>0</v>
      </c>
      <c r="S103">
        <f t="shared" si="12"/>
        <v>0</v>
      </c>
      <c r="T103">
        <f t="shared" si="13"/>
        <v>0</v>
      </c>
      <c r="U103">
        <f t="shared" si="14"/>
        <v>0</v>
      </c>
      <c r="V103">
        <f t="shared" si="15"/>
        <v>0</v>
      </c>
    </row>
    <row r="104" spans="7:22" x14ac:dyDescent="0.25">
      <c r="G104" s="27"/>
      <c r="H104" s="27"/>
      <c r="K104" s="26" t="e">
        <f t="shared" si="9"/>
        <v>#DIV/0!</v>
      </c>
      <c r="O104" s="26" t="str">
        <f t="shared" si="8"/>
        <v>No</v>
      </c>
      <c r="Q104">
        <f t="shared" si="10"/>
        <v>0</v>
      </c>
      <c r="R104">
        <f t="shared" si="11"/>
        <v>0</v>
      </c>
      <c r="S104">
        <f t="shared" si="12"/>
        <v>0</v>
      </c>
      <c r="T104">
        <f t="shared" si="13"/>
        <v>0</v>
      </c>
      <c r="U104">
        <f t="shared" si="14"/>
        <v>0</v>
      </c>
      <c r="V104">
        <f t="shared" si="15"/>
        <v>0</v>
      </c>
    </row>
    <row r="105" spans="7:22" x14ac:dyDescent="0.25">
      <c r="G105" s="27"/>
      <c r="H105" s="27"/>
      <c r="K105" s="26" t="e">
        <f t="shared" si="9"/>
        <v>#DIV/0!</v>
      </c>
      <c r="O105" s="26" t="str">
        <f t="shared" si="8"/>
        <v>No</v>
      </c>
      <c r="Q105">
        <f t="shared" si="10"/>
        <v>0</v>
      </c>
      <c r="R105">
        <f t="shared" si="11"/>
        <v>0</v>
      </c>
      <c r="S105">
        <f t="shared" si="12"/>
        <v>0</v>
      </c>
      <c r="T105">
        <f t="shared" si="13"/>
        <v>0</v>
      </c>
      <c r="U105">
        <f t="shared" si="14"/>
        <v>0</v>
      </c>
      <c r="V105">
        <f t="shared" si="15"/>
        <v>0</v>
      </c>
    </row>
    <row r="106" spans="7:22" x14ac:dyDescent="0.25">
      <c r="G106" s="27"/>
      <c r="H106" s="27"/>
      <c r="K106" s="26" t="e">
        <f t="shared" si="9"/>
        <v>#DIV/0!</v>
      </c>
      <c r="O106" s="26" t="str">
        <f t="shared" si="8"/>
        <v>No</v>
      </c>
      <c r="Q106">
        <f t="shared" si="10"/>
        <v>0</v>
      </c>
      <c r="R106">
        <f t="shared" si="11"/>
        <v>0</v>
      </c>
      <c r="S106">
        <f t="shared" si="12"/>
        <v>0</v>
      </c>
      <c r="T106">
        <f t="shared" si="13"/>
        <v>0</v>
      </c>
      <c r="U106">
        <f t="shared" si="14"/>
        <v>0</v>
      </c>
      <c r="V106">
        <f t="shared" si="15"/>
        <v>0</v>
      </c>
    </row>
    <row r="107" spans="7:22" x14ac:dyDescent="0.25">
      <c r="G107" s="27"/>
      <c r="H107" s="27"/>
      <c r="K107" s="26" t="e">
        <f t="shared" si="9"/>
        <v>#DIV/0!</v>
      </c>
      <c r="O107" s="26" t="str">
        <f t="shared" si="8"/>
        <v>No</v>
      </c>
      <c r="Q107">
        <f t="shared" si="10"/>
        <v>0</v>
      </c>
      <c r="R107">
        <f t="shared" si="11"/>
        <v>0</v>
      </c>
      <c r="S107">
        <f t="shared" si="12"/>
        <v>0</v>
      </c>
      <c r="T107">
        <f t="shared" si="13"/>
        <v>0</v>
      </c>
      <c r="U107">
        <f t="shared" si="14"/>
        <v>0</v>
      </c>
      <c r="V107">
        <f t="shared" si="15"/>
        <v>0</v>
      </c>
    </row>
    <row r="108" spans="7:22" x14ac:dyDescent="0.25">
      <c r="G108" s="27"/>
      <c r="H108" s="27"/>
      <c r="K108" s="26" t="e">
        <f t="shared" si="9"/>
        <v>#DIV/0!</v>
      </c>
      <c r="O108" s="26" t="str">
        <f t="shared" si="8"/>
        <v>No</v>
      </c>
      <c r="Q108">
        <f t="shared" si="10"/>
        <v>0</v>
      </c>
      <c r="R108">
        <f t="shared" si="11"/>
        <v>0</v>
      </c>
      <c r="S108">
        <f t="shared" si="12"/>
        <v>0</v>
      </c>
      <c r="T108">
        <f t="shared" si="13"/>
        <v>0</v>
      </c>
      <c r="U108">
        <f t="shared" si="14"/>
        <v>0</v>
      </c>
      <c r="V108">
        <f t="shared" si="15"/>
        <v>0</v>
      </c>
    </row>
    <row r="109" spans="7:22" x14ac:dyDescent="0.25">
      <c r="G109" s="27"/>
      <c r="H109" s="27"/>
      <c r="K109" s="26" t="e">
        <f t="shared" si="9"/>
        <v>#DIV/0!</v>
      </c>
      <c r="O109" s="26" t="str">
        <f t="shared" si="8"/>
        <v>No</v>
      </c>
      <c r="Q109">
        <f t="shared" si="10"/>
        <v>0</v>
      </c>
      <c r="R109">
        <f t="shared" si="11"/>
        <v>0</v>
      </c>
      <c r="S109">
        <f t="shared" si="12"/>
        <v>0</v>
      </c>
      <c r="T109">
        <f t="shared" si="13"/>
        <v>0</v>
      </c>
      <c r="U109">
        <f t="shared" si="14"/>
        <v>0</v>
      </c>
      <c r="V109">
        <f t="shared" si="15"/>
        <v>0</v>
      </c>
    </row>
    <row r="110" spans="7:22" x14ac:dyDescent="0.25">
      <c r="G110" s="27"/>
      <c r="H110" s="27"/>
      <c r="K110" s="26" t="e">
        <f t="shared" si="9"/>
        <v>#DIV/0!</v>
      </c>
      <c r="O110" s="26" t="str">
        <f t="shared" si="8"/>
        <v>No</v>
      </c>
      <c r="Q110">
        <f t="shared" si="10"/>
        <v>0</v>
      </c>
      <c r="R110">
        <f t="shared" si="11"/>
        <v>0</v>
      </c>
      <c r="S110">
        <f t="shared" si="12"/>
        <v>0</v>
      </c>
      <c r="T110">
        <f t="shared" si="13"/>
        <v>0</v>
      </c>
      <c r="U110">
        <f t="shared" si="14"/>
        <v>0</v>
      </c>
      <c r="V110">
        <f t="shared" si="15"/>
        <v>0</v>
      </c>
    </row>
    <row r="111" spans="7:22" x14ac:dyDescent="0.25">
      <c r="G111" s="27"/>
      <c r="H111" s="27"/>
      <c r="K111" s="26" t="e">
        <f t="shared" si="9"/>
        <v>#DIV/0!</v>
      </c>
      <c r="O111" s="26" t="str">
        <f t="shared" si="8"/>
        <v>No</v>
      </c>
      <c r="Q111">
        <f t="shared" si="10"/>
        <v>0</v>
      </c>
      <c r="R111">
        <f t="shared" si="11"/>
        <v>0</v>
      </c>
      <c r="S111">
        <f t="shared" si="12"/>
        <v>0</v>
      </c>
      <c r="T111">
        <f t="shared" si="13"/>
        <v>0</v>
      </c>
      <c r="U111">
        <f t="shared" si="14"/>
        <v>0</v>
      </c>
      <c r="V111">
        <f t="shared" si="15"/>
        <v>0</v>
      </c>
    </row>
    <row r="112" spans="7:22" x14ac:dyDescent="0.25">
      <c r="G112" s="27"/>
      <c r="H112" s="27"/>
      <c r="K112" s="26" t="e">
        <f t="shared" si="9"/>
        <v>#DIV/0!</v>
      </c>
      <c r="O112" s="26" t="str">
        <f t="shared" si="8"/>
        <v>No</v>
      </c>
      <c r="Q112">
        <f t="shared" si="10"/>
        <v>0</v>
      </c>
      <c r="R112">
        <f t="shared" si="11"/>
        <v>0</v>
      </c>
      <c r="S112">
        <f t="shared" si="12"/>
        <v>0</v>
      </c>
      <c r="T112">
        <f t="shared" si="13"/>
        <v>0</v>
      </c>
      <c r="U112">
        <f t="shared" si="14"/>
        <v>0</v>
      </c>
      <c r="V112">
        <f t="shared" si="15"/>
        <v>0</v>
      </c>
    </row>
    <row r="113" spans="7:22" x14ac:dyDescent="0.25">
      <c r="G113" s="27"/>
      <c r="H113" s="27"/>
      <c r="K113" s="26" t="e">
        <f t="shared" si="9"/>
        <v>#DIV/0!</v>
      </c>
      <c r="O113" s="26" t="str">
        <f t="shared" si="8"/>
        <v>No</v>
      </c>
      <c r="Q113">
        <f t="shared" si="10"/>
        <v>0</v>
      </c>
      <c r="R113">
        <f t="shared" si="11"/>
        <v>0</v>
      </c>
      <c r="S113">
        <f t="shared" si="12"/>
        <v>0</v>
      </c>
      <c r="T113">
        <f t="shared" si="13"/>
        <v>0</v>
      </c>
      <c r="U113">
        <f t="shared" si="14"/>
        <v>0</v>
      </c>
      <c r="V113">
        <f t="shared" si="15"/>
        <v>0</v>
      </c>
    </row>
    <row r="114" spans="7:22" x14ac:dyDescent="0.25">
      <c r="G114" s="27"/>
      <c r="H114" s="27"/>
      <c r="K114" s="26" t="e">
        <f t="shared" si="9"/>
        <v>#DIV/0!</v>
      </c>
      <c r="O114" s="26" t="str">
        <f t="shared" si="8"/>
        <v>No</v>
      </c>
      <c r="Q114">
        <f t="shared" si="10"/>
        <v>0</v>
      </c>
      <c r="R114">
        <f t="shared" si="11"/>
        <v>0</v>
      </c>
      <c r="S114">
        <f t="shared" si="12"/>
        <v>0</v>
      </c>
      <c r="T114">
        <f t="shared" si="13"/>
        <v>0</v>
      </c>
      <c r="U114">
        <f t="shared" si="14"/>
        <v>0</v>
      </c>
      <c r="V114">
        <f t="shared" si="15"/>
        <v>0</v>
      </c>
    </row>
    <row r="115" spans="7:22" x14ac:dyDescent="0.25">
      <c r="G115" s="27"/>
      <c r="H115" s="27"/>
      <c r="K115" s="26" t="e">
        <f t="shared" si="9"/>
        <v>#DIV/0!</v>
      </c>
      <c r="O115" s="26" t="str">
        <f t="shared" si="8"/>
        <v>No</v>
      </c>
      <c r="Q115">
        <f t="shared" si="10"/>
        <v>0</v>
      </c>
      <c r="R115">
        <f t="shared" si="11"/>
        <v>0</v>
      </c>
      <c r="S115">
        <f t="shared" si="12"/>
        <v>0</v>
      </c>
      <c r="T115">
        <f t="shared" si="13"/>
        <v>0</v>
      </c>
      <c r="U115">
        <f t="shared" si="14"/>
        <v>0</v>
      </c>
      <c r="V115">
        <f t="shared" si="15"/>
        <v>0</v>
      </c>
    </row>
    <row r="116" spans="7:22" x14ac:dyDescent="0.25">
      <c r="G116" s="27"/>
      <c r="H116" s="27"/>
      <c r="K116" s="26" t="e">
        <f t="shared" si="9"/>
        <v>#DIV/0!</v>
      </c>
      <c r="O116" s="26" t="str">
        <f t="shared" si="8"/>
        <v>No</v>
      </c>
      <c r="Q116">
        <f t="shared" si="10"/>
        <v>0</v>
      </c>
      <c r="R116">
        <f t="shared" si="11"/>
        <v>0</v>
      </c>
      <c r="S116">
        <f t="shared" si="12"/>
        <v>0</v>
      </c>
      <c r="T116">
        <f t="shared" si="13"/>
        <v>0</v>
      </c>
      <c r="U116">
        <f t="shared" si="14"/>
        <v>0</v>
      </c>
      <c r="V116">
        <f t="shared" si="15"/>
        <v>0</v>
      </c>
    </row>
    <row r="117" spans="7:22" x14ac:dyDescent="0.25">
      <c r="G117" s="27"/>
      <c r="H117" s="27"/>
      <c r="K117" s="26" t="e">
        <f t="shared" si="9"/>
        <v>#DIV/0!</v>
      </c>
      <c r="O117" s="26" t="str">
        <f t="shared" si="8"/>
        <v>No</v>
      </c>
      <c r="Q117">
        <f t="shared" si="10"/>
        <v>0</v>
      </c>
      <c r="R117">
        <f t="shared" si="11"/>
        <v>0</v>
      </c>
      <c r="S117">
        <f t="shared" si="12"/>
        <v>0</v>
      </c>
      <c r="T117">
        <f t="shared" si="13"/>
        <v>0</v>
      </c>
      <c r="U117">
        <f t="shared" si="14"/>
        <v>0</v>
      </c>
      <c r="V117">
        <f t="shared" si="15"/>
        <v>0</v>
      </c>
    </row>
    <row r="118" spans="7:22" x14ac:dyDescent="0.25">
      <c r="G118" s="27"/>
      <c r="H118" s="27"/>
      <c r="K118" s="26" t="e">
        <f t="shared" si="9"/>
        <v>#DIV/0!</v>
      </c>
      <c r="O118" s="26" t="str">
        <f t="shared" si="8"/>
        <v>No</v>
      </c>
      <c r="Q118">
        <f t="shared" si="10"/>
        <v>0</v>
      </c>
      <c r="R118">
        <f t="shared" si="11"/>
        <v>0</v>
      </c>
      <c r="S118">
        <f t="shared" si="12"/>
        <v>0</v>
      </c>
      <c r="T118">
        <f t="shared" si="13"/>
        <v>0</v>
      </c>
      <c r="U118">
        <f t="shared" si="14"/>
        <v>0</v>
      </c>
      <c r="V118">
        <f t="shared" si="15"/>
        <v>0</v>
      </c>
    </row>
    <row r="119" spans="7:22" x14ac:dyDescent="0.25">
      <c r="G119" s="27"/>
      <c r="H119" s="27"/>
      <c r="K119" s="26" t="e">
        <f t="shared" si="9"/>
        <v>#DIV/0!</v>
      </c>
      <c r="O119" s="26" t="str">
        <f t="shared" si="8"/>
        <v>No</v>
      </c>
      <c r="Q119">
        <f t="shared" si="10"/>
        <v>0</v>
      </c>
      <c r="R119">
        <f t="shared" si="11"/>
        <v>0</v>
      </c>
      <c r="S119">
        <f t="shared" si="12"/>
        <v>0</v>
      </c>
      <c r="T119">
        <f t="shared" si="13"/>
        <v>0</v>
      </c>
      <c r="U119">
        <f t="shared" si="14"/>
        <v>0</v>
      </c>
      <c r="V119">
        <f t="shared" si="15"/>
        <v>0</v>
      </c>
    </row>
    <row r="120" spans="7:22" x14ac:dyDescent="0.25">
      <c r="G120" s="27"/>
      <c r="H120" s="27"/>
      <c r="K120" s="26" t="e">
        <f t="shared" si="9"/>
        <v>#DIV/0!</v>
      </c>
      <c r="O120" s="26" t="str">
        <f t="shared" si="8"/>
        <v>No</v>
      </c>
      <c r="Q120">
        <f t="shared" si="10"/>
        <v>0</v>
      </c>
      <c r="R120">
        <f t="shared" si="11"/>
        <v>0</v>
      </c>
      <c r="S120">
        <f t="shared" si="12"/>
        <v>0</v>
      </c>
      <c r="T120">
        <f t="shared" si="13"/>
        <v>0</v>
      </c>
      <c r="U120">
        <f t="shared" si="14"/>
        <v>0</v>
      </c>
      <c r="V120">
        <f t="shared" si="15"/>
        <v>0</v>
      </c>
    </row>
    <row r="121" spans="7:22" x14ac:dyDescent="0.25">
      <c r="G121" s="27"/>
      <c r="H121" s="27"/>
      <c r="K121" s="26" t="e">
        <f t="shared" si="9"/>
        <v>#DIV/0!</v>
      </c>
      <c r="O121" s="26" t="str">
        <f t="shared" si="8"/>
        <v>No</v>
      </c>
      <c r="Q121">
        <f t="shared" si="10"/>
        <v>0</v>
      </c>
      <c r="R121">
        <f t="shared" si="11"/>
        <v>0</v>
      </c>
      <c r="S121">
        <f t="shared" si="12"/>
        <v>0</v>
      </c>
      <c r="T121">
        <f t="shared" si="13"/>
        <v>0</v>
      </c>
      <c r="U121">
        <f t="shared" si="14"/>
        <v>0</v>
      </c>
      <c r="V121">
        <f t="shared" si="15"/>
        <v>0</v>
      </c>
    </row>
    <row r="122" spans="7:22" x14ac:dyDescent="0.25">
      <c r="G122" s="27"/>
      <c r="H122" s="27"/>
      <c r="K122" s="26" t="e">
        <f t="shared" si="9"/>
        <v>#DIV/0!</v>
      </c>
      <c r="O122" s="26" t="str">
        <f t="shared" si="8"/>
        <v>No</v>
      </c>
      <c r="Q122">
        <f t="shared" si="10"/>
        <v>0</v>
      </c>
      <c r="R122">
        <f t="shared" si="11"/>
        <v>0</v>
      </c>
      <c r="S122">
        <f t="shared" si="12"/>
        <v>0</v>
      </c>
      <c r="T122">
        <f t="shared" si="13"/>
        <v>0</v>
      </c>
      <c r="U122">
        <f t="shared" si="14"/>
        <v>0</v>
      </c>
      <c r="V122">
        <f t="shared" si="15"/>
        <v>0</v>
      </c>
    </row>
    <row r="123" spans="7:22" x14ac:dyDescent="0.25">
      <c r="G123" s="27"/>
      <c r="H123" s="27"/>
      <c r="K123" s="26" t="e">
        <f t="shared" si="9"/>
        <v>#DIV/0!</v>
      </c>
      <c r="O123" s="26" t="str">
        <f t="shared" si="8"/>
        <v>No</v>
      </c>
      <c r="Q123">
        <f t="shared" si="10"/>
        <v>0</v>
      </c>
      <c r="R123">
        <f t="shared" si="11"/>
        <v>0</v>
      </c>
      <c r="S123">
        <f t="shared" si="12"/>
        <v>0</v>
      </c>
      <c r="T123">
        <f t="shared" si="13"/>
        <v>0</v>
      </c>
      <c r="U123">
        <f t="shared" si="14"/>
        <v>0</v>
      </c>
      <c r="V123">
        <f t="shared" si="15"/>
        <v>0</v>
      </c>
    </row>
    <row r="124" spans="7:22" x14ac:dyDescent="0.25">
      <c r="G124" s="27"/>
      <c r="H124" s="27"/>
      <c r="K124" s="26" t="e">
        <f t="shared" si="9"/>
        <v>#DIV/0!</v>
      </c>
      <c r="O124" s="26" t="str">
        <f t="shared" si="8"/>
        <v>No</v>
      </c>
      <c r="Q124">
        <f t="shared" si="10"/>
        <v>0</v>
      </c>
      <c r="R124">
        <f t="shared" si="11"/>
        <v>0</v>
      </c>
      <c r="S124">
        <f t="shared" si="12"/>
        <v>0</v>
      </c>
      <c r="T124">
        <f t="shared" si="13"/>
        <v>0</v>
      </c>
      <c r="U124">
        <f t="shared" si="14"/>
        <v>0</v>
      </c>
      <c r="V124">
        <f t="shared" si="15"/>
        <v>0</v>
      </c>
    </row>
    <row r="125" spans="7:22" x14ac:dyDescent="0.25">
      <c r="G125" s="27"/>
      <c r="H125" s="27"/>
      <c r="K125" s="26" t="e">
        <f t="shared" si="9"/>
        <v>#DIV/0!</v>
      </c>
      <c r="O125" s="26" t="str">
        <f t="shared" si="8"/>
        <v>No</v>
      </c>
      <c r="Q125">
        <f t="shared" si="10"/>
        <v>0</v>
      </c>
      <c r="R125">
        <f t="shared" si="11"/>
        <v>0</v>
      </c>
      <c r="S125">
        <f t="shared" si="12"/>
        <v>0</v>
      </c>
      <c r="T125">
        <f t="shared" si="13"/>
        <v>0</v>
      </c>
      <c r="U125">
        <f t="shared" si="14"/>
        <v>0</v>
      </c>
      <c r="V125">
        <f t="shared" si="15"/>
        <v>0</v>
      </c>
    </row>
    <row r="126" spans="7:22" x14ac:dyDescent="0.25">
      <c r="G126" s="27"/>
      <c r="H126" s="27"/>
      <c r="K126" s="26" t="e">
        <f t="shared" si="9"/>
        <v>#DIV/0!</v>
      </c>
      <c r="O126" s="26" t="str">
        <f t="shared" si="8"/>
        <v>No</v>
      </c>
      <c r="Q126">
        <f t="shared" si="10"/>
        <v>0</v>
      </c>
      <c r="R126">
        <f t="shared" si="11"/>
        <v>0</v>
      </c>
      <c r="S126">
        <f t="shared" si="12"/>
        <v>0</v>
      </c>
      <c r="T126">
        <f t="shared" si="13"/>
        <v>0</v>
      </c>
      <c r="U126">
        <f t="shared" si="14"/>
        <v>0</v>
      </c>
      <c r="V126">
        <f t="shared" si="15"/>
        <v>0</v>
      </c>
    </row>
    <row r="127" spans="7:22" x14ac:dyDescent="0.25">
      <c r="G127" s="27"/>
      <c r="H127" s="27"/>
      <c r="K127" s="26" t="e">
        <f t="shared" si="9"/>
        <v>#DIV/0!</v>
      </c>
      <c r="O127" s="26" t="str">
        <f t="shared" si="8"/>
        <v>No</v>
      </c>
      <c r="Q127">
        <f t="shared" si="10"/>
        <v>0</v>
      </c>
      <c r="R127">
        <f t="shared" si="11"/>
        <v>0</v>
      </c>
      <c r="S127">
        <f t="shared" si="12"/>
        <v>0</v>
      </c>
      <c r="T127">
        <f t="shared" si="13"/>
        <v>0</v>
      </c>
      <c r="U127">
        <f t="shared" si="14"/>
        <v>0</v>
      </c>
      <c r="V127">
        <f t="shared" si="15"/>
        <v>0</v>
      </c>
    </row>
    <row r="128" spans="7:22" x14ac:dyDescent="0.25">
      <c r="G128" s="27"/>
      <c r="H128" s="27"/>
      <c r="K128" s="26" t="e">
        <f t="shared" si="9"/>
        <v>#DIV/0!</v>
      </c>
      <c r="O128" s="26" t="str">
        <f t="shared" si="8"/>
        <v>No</v>
      </c>
      <c r="Q128">
        <f t="shared" si="10"/>
        <v>0</v>
      </c>
      <c r="R128">
        <f t="shared" si="11"/>
        <v>0</v>
      </c>
      <c r="S128">
        <f t="shared" si="12"/>
        <v>0</v>
      </c>
      <c r="T128">
        <f t="shared" si="13"/>
        <v>0</v>
      </c>
      <c r="U128">
        <f t="shared" si="14"/>
        <v>0</v>
      </c>
      <c r="V128">
        <f t="shared" si="15"/>
        <v>0</v>
      </c>
    </row>
    <row r="129" spans="7:22" x14ac:dyDescent="0.25">
      <c r="G129" s="27"/>
      <c r="H129" s="27"/>
      <c r="K129" s="26" t="e">
        <f t="shared" si="9"/>
        <v>#DIV/0!</v>
      </c>
      <c r="O129" s="26" t="str">
        <f t="shared" si="8"/>
        <v>No</v>
      </c>
      <c r="Q129">
        <f t="shared" si="10"/>
        <v>0</v>
      </c>
      <c r="R129">
        <f t="shared" si="11"/>
        <v>0</v>
      </c>
      <c r="S129">
        <f t="shared" si="12"/>
        <v>0</v>
      </c>
      <c r="T129">
        <f t="shared" si="13"/>
        <v>0</v>
      </c>
      <c r="U129">
        <f t="shared" si="14"/>
        <v>0</v>
      </c>
      <c r="V129">
        <f t="shared" si="15"/>
        <v>0</v>
      </c>
    </row>
    <row r="130" spans="7:22" x14ac:dyDescent="0.25">
      <c r="G130" s="27"/>
      <c r="H130" s="27"/>
      <c r="K130" s="26" t="e">
        <f t="shared" si="9"/>
        <v>#DIV/0!</v>
      </c>
      <c r="O130" s="26" t="str">
        <f t="shared" si="8"/>
        <v>No</v>
      </c>
      <c r="Q130">
        <f t="shared" si="10"/>
        <v>0</v>
      </c>
      <c r="R130">
        <f t="shared" si="11"/>
        <v>0</v>
      </c>
      <c r="S130">
        <f t="shared" si="12"/>
        <v>0</v>
      </c>
      <c r="T130">
        <f t="shared" si="13"/>
        <v>0</v>
      </c>
      <c r="U130">
        <f t="shared" si="14"/>
        <v>0</v>
      </c>
      <c r="V130">
        <f t="shared" si="15"/>
        <v>0</v>
      </c>
    </row>
    <row r="131" spans="7:22" x14ac:dyDescent="0.25">
      <c r="G131" s="27"/>
      <c r="H131" s="27"/>
      <c r="K131" s="26" t="e">
        <f t="shared" si="9"/>
        <v>#DIV/0!</v>
      </c>
      <c r="O131" s="26" t="str">
        <f t="shared" si="8"/>
        <v>No</v>
      </c>
      <c r="Q131">
        <f t="shared" si="10"/>
        <v>0</v>
      </c>
      <c r="R131">
        <f t="shared" si="11"/>
        <v>0</v>
      </c>
      <c r="S131">
        <f t="shared" si="12"/>
        <v>0</v>
      </c>
      <c r="T131">
        <f t="shared" si="13"/>
        <v>0</v>
      </c>
      <c r="U131">
        <f t="shared" si="14"/>
        <v>0</v>
      </c>
      <c r="V131">
        <f t="shared" si="15"/>
        <v>0</v>
      </c>
    </row>
    <row r="132" spans="7:22" x14ac:dyDescent="0.25">
      <c r="G132" s="27"/>
      <c r="H132" s="27"/>
      <c r="K132" s="26" t="e">
        <f t="shared" si="9"/>
        <v>#DIV/0!</v>
      </c>
      <c r="O132" s="26" t="str">
        <f t="shared" si="8"/>
        <v>No</v>
      </c>
      <c r="Q132">
        <f t="shared" si="10"/>
        <v>0</v>
      </c>
      <c r="R132">
        <f t="shared" si="11"/>
        <v>0</v>
      </c>
      <c r="S132">
        <f t="shared" si="12"/>
        <v>0</v>
      </c>
      <c r="T132">
        <f t="shared" si="13"/>
        <v>0</v>
      </c>
      <c r="U132">
        <f t="shared" si="14"/>
        <v>0</v>
      </c>
      <c r="V132">
        <f t="shared" si="15"/>
        <v>0</v>
      </c>
    </row>
    <row r="133" spans="7:22" x14ac:dyDescent="0.25">
      <c r="G133" s="27"/>
      <c r="H133" s="27"/>
      <c r="K133" s="26" t="e">
        <f t="shared" si="9"/>
        <v>#DIV/0!</v>
      </c>
      <c r="O133" s="26" t="str">
        <f t="shared" si="8"/>
        <v>No</v>
      </c>
      <c r="Q133">
        <f t="shared" si="10"/>
        <v>0</v>
      </c>
      <c r="R133">
        <f t="shared" si="11"/>
        <v>0</v>
      </c>
      <c r="S133">
        <f t="shared" si="12"/>
        <v>0</v>
      </c>
      <c r="T133">
        <f t="shared" si="13"/>
        <v>0</v>
      </c>
      <c r="U133">
        <f t="shared" si="14"/>
        <v>0</v>
      </c>
      <c r="V133">
        <f t="shared" si="15"/>
        <v>0</v>
      </c>
    </row>
    <row r="134" spans="7:22" x14ac:dyDescent="0.25">
      <c r="G134" s="27"/>
      <c r="H134" s="27"/>
      <c r="K134" s="26" t="e">
        <f t="shared" si="9"/>
        <v>#DIV/0!</v>
      </c>
      <c r="O134" s="26" t="str">
        <f t="shared" si="8"/>
        <v>No</v>
      </c>
      <c r="Q134">
        <f t="shared" si="10"/>
        <v>0</v>
      </c>
      <c r="R134">
        <f t="shared" si="11"/>
        <v>0</v>
      </c>
      <c r="S134">
        <f t="shared" si="12"/>
        <v>0</v>
      </c>
      <c r="T134">
        <f t="shared" si="13"/>
        <v>0</v>
      </c>
      <c r="U134">
        <f t="shared" si="14"/>
        <v>0</v>
      </c>
      <c r="V134">
        <f t="shared" si="15"/>
        <v>0</v>
      </c>
    </row>
    <row r="135" spans="7:22" x14ac:dyDescent="0.25">
      <c r="G135" s="27"/>
      <c r="H135" s="27"/>
      <c r="K135" s="26" t="e">
        <f t="shared" si="9"/>
        <v>#DIV/0!</v>
      </c>
      <c r="O135" s="26" t="str">
        <f t="shared" si="8"/>
        <v>No</v>
      </c>
      <c r="Q135">
        <f t="shared" si="10"/>
        <v>0</v>
      </c>
      <c r="R135">
        <f t="shared" si="11"/>
        <v>0</v>
      </c>
      <c r="S135">
        <f t="shared" si="12"/>
        <v>0</v>
      </c>
      <c r="T135">
        <f t="shared" si="13"/>
        <v>0</v>
      </c>
      <c r="U135">
        <f t="shared" si="14"/>
        <v>0</v>
      </c>
      <c r="V135">
        <f t="shared" si="15"/>
        <v>0</v>
      </c>
    </row>
    <row r="136" spans="7:22" x14ac:dyDescent="0.25">
      <c r="G136" s="27"/>
      <c r="H136" s="27"/>
      <c r="K136" s="26" t="e">
        <f t="shared" si="9"/>
        <v>#DIV/0!</v>
      </c>
      <c r="O136" s="26" t="str">
        <f t="shared" si="8"/>
        <v>No</v>
      </c>
      <c r="Q136">
        <f t="shared" si="10"/>
        <v>0</v>
      </c>
      <c r="R136">
        <f t="shared" si="11"/>
        <v>0</v>
      </c>
      <c r="S136">
        <f t="shared" si="12"/>
        <v>0</v>
      </c>
      <c r="T136">
        <f t="shared" si="13"/>
        <v>0</v>
      </c>
      <c r="U136">
        <f t="shared" si="14"/>
        <v>0</v>
      </c>
      <c r="V136">
        <f t="shared" si="15"/>
        <v>0</v>
      </c>
    </row>
    <row r="137" spans="7:22" x14ac:dyDescent="0.25">
      <c r="G137" s="27"/>
      <c r="H137" s="27"/>
      <c r="K137" s="26" t="e">
        <f t="shared" si="9"/>
        <v>#DIV/0!</v>
      </c>
      <c r="O137" s="26" t="str">
        <f t="shared" ref="O137:O169" si="16">IF(D137&gt;0, "Yes", "No")</f>
        <v>No</v>
      </c>
      <c r="Q137">
        <f t="shared" si="10"/>
        <v>0</v>
      </c>
      <c r="R137">
        <f t="shared" si="11"/>
        <v>0</v>
      </c>
      <c r="S137">
        <f t="shared" si="12"/>
        <v>0</v>
      </c>
      <c r="T137">
        <f t="shared" si="13"/>
        <v>0</v>
      </c>
      <c r="U137">
        <f t="shared" si="14"/>
        <v>0</v>
      </c>
      <c r="V137">
        <f t="shared" si="15"/>
        <v>0</v>
      </c>
    </row>
    <row r="138" spans="7:22" x14ac:dyDescent="0.25">
      <c r="G138" s="27"/>
      <c r="H138" s="27"/>
      <c r="K138" s="26" t="e">
        <f t="shared" ref="K138:K151" si="17">J138/I138</f>
        <v>#DIV/0!</v>
      </c>
      <c r="O138" s="26" t="str">
        <f t="shared" si="16"/>
        <v>No</v>
      </c>
      <c r="Q138">
        <f t="shared" si="10"/>
        <v>0</v>
      </c>
      <c r="R138">
        <f t="shared" si="11"/>
        <v>0</v>
      </c>
      <c r="S138">
        <f t="shared" si="12"/>
        <v>0</v>
      </c>
      <c r="T138">
        <f t="shared" si="13"/>
        <v>0</v>
      </c>
      <c r="U138">
        <f t="shared" si="14"/>
        <v>0</v>
      </c>
      <c r="V138">
        <f t="shared" si="15"/>
        <v>0</v>
      </c>
    </row>
    <row r="139" spans="7:22" x14ac:dyDescent="0.25">
      <c r="G139" s="27"/>
      <c r="H139" s="27"/>
      <c r="K139" s="26" t="e">
        <f t="shared" si="17"/>
        <v>#DIV/0!</v>
      </c>
      <c r="O139" s="26" t="str">
        <f t="shared" si="16"/>
        <v>No</v>
      </c>
      <c r="Q139">
        <f t="shared" si="10"/>
        <v>0</v>
      </c>
      <c r="R139">
        <f t="shared" si="11"/>
        <v>0</v>
      </c>
      <c r="S139">
        <f t="shared" si="12"/>
        <v>0</v>
      </c>
      <c r="T139">
        <f t="shared" si="13"/>
        <v>0</v>
      </c>
      <c r="U139">
        <f t="shared" si="14"/>
        <v>0</v>
      </c>
      <c r="V139">
        <f t="shared" si="15"/>
        <v>0</v>
      </c>
    </row>
    <row r="140" spans="7:22" x14ac:dyDescent="0.25">
      <c r="G140" s="27"/>
      <c r="H140" s="27"/>
      <c r="K140" s="26" t="e">
        <f t="shared" si="17"/>
        <v>#DIV/0!</v>
      </c>
      <c r="O140" s="26" t="str">
        <f t="shared" si="16"/>
        <v>No</v>
      </c>
      <c r="Q140">
        <f t="shared" si="10"/>
        <v>0</v>
      </c>
      <c r="R140">
        <f t="shared" si="11"/>
        <v>0</v>
      </c>
      <c r="S140">
        <f t="shared" si="12"/>
        <v>0</v>
      </c>
      <c r="T140">
        <f t="shared" si="13"/>
        <v>0</v>
      </c>
      <c r="U140">
        <f t="shared" si="14"/>
        <v>0</v>
      </c>
      <c r="V140">
        <f t="shared" si="15"/>
        <v>0</v>
      </c>
    </row>
    <row r="141" spans="7:22" x14ac:dyDescent="0.25">
      <c r="G141" s="27"/>
      <c r="H141" s="27"/>
      <c r="K141" s="26" t="e">
        <f t="shared" si="17"/>
        <v>#DIV/0!</v>
      </c>
      <c r="O141" s="26" t="str">
        <f t="shared" si="16"/>
        <v>No</v>
      </c>
      <c r="Q141">
        <f t="shared" si="10"/>
        <v>0</v>
      </c>
      <c r="R141">
        <f t="shared" si="11"/>
        <v>0</v>
      </c>
      <c r="S141">
        <f t="shared" si="12"/>
        <v>0</v>
      </c>
      <c r="T141">
        <f t="shared" si="13"/>
        <v>0</v>
      </c>
      <c r="U141">
        <f t="shared" si="14"/>
        <v>0</v>
      </c>
      <c r="V141">
        <f t="shared" si="15"/>
        <v>0</v>
      </c>
    </row>
    <row r="142" spans="7:22" x14ac:dyDescent="0.25">
      <c r="G142" s="27"/>
      <c r="H142" s="27"/>
      <c r="K142" s="26" t="e">
        <f t="shared" si="17"/>
        <v>#DIV/0!</v>
      </c>
      <c r="O142" s="26" t="str">
        <f t="shared" si="16"/>
        <v>No</v>
      </c>
      <c r="Q142">
        <f t="shared" ref="Q142:Q169" si="18">IF($B142*10+$C142=11, $F142, 0)</f>
        <v>0</v>
      </c>
      <c r="R142">
        <f t="shared" ref="R142:R169" si="19">IF($B142*10+$C142=12, $F142, 0)</f>
        <v>0</v>
      </c>
      <c r="S142">
        <f t="shared" ref="S142:S169" si="20">IF($B142*10+$C142=13, $F142, 0)</f>
        <v>0</v>
      </c>
      <c r="T142">
        <f t="shared" ref="T142:T169" si="21">IF($B142*10+$C142=21, $F142, 0)</f>
        <v>0</v>
      </c>
      <c r="U142">
        <f t="shared" ref="U142:U169" si="22">IF($B142*10+$C142=22, $F142, 0)</f>
        <v>0</v>
      </c>
      <c r="V142">
        <f t="shared" ref="V142:V169" si="23">IF($B142*10+$C142=23, $F142, 0)</f>
        <v>0</v>
      </c>
    </row>
    <row r="143" spans="7:22" x14ac:dyDescent="0.25">
      <c r="G143" s="27"/>
      <c r="H143" s="27"/>
      <c r="K143" s="26" t="e">
        <f t="shared" si="17"/>
        <v>#DIV/0!</v>
      </c>
      <c r="O143" s="26" t="str">
        <f t="shared" si="16"/>
        <v>No</v>
      </c>
      <c r="Q143">
        <f t="shared" si="18"/>
        <v>0</v>
      </c>
      <c r="R143">
        <f t="shared" si="19"/>
        <v>0</v>
      </c>
      <c r="S143">
        <f t="shared" si="20"/>
        <v>0</v>
      </c>
      <c r="T143">
        <f t="shared" si="21"/>
        <v>0</v>
      </c>
      <c r="U143">
        <f t="shared" si="22"/>
        <v>0</v>
      </c>
      <c r="V143">
        <f t="shared" si="23"/>
        <v>0</v>
      </c>
    </row>
    <row r="144" spans="7:22" x14ac:dyDescent="0.25">
      <c r="G144" s="27"/>
      <c r="H144" s="27"/>
      <c r="K144" s="26" t="e">
        <f t="shared" si="17"/>
        <v>#DIV/0!</v>
      </c>
      <c r="O144" s="26" t="str">
        <f t="shared" si="16"/>
        <v>No</v>
      </c>
      <c r="Q144">
        <f t="shared" si="18"/>
        <v>0</v>
      </c>
      <c r="R144">
        <f t="shared" si="19"/>
        <v>0</v>
      </c>
      <c r="S144">
        <f t="shared" si="20"/>
        <v>0</v>
      </c>
      <c r="T144">
        <f t="shared" si="21"/>
        <v>0</v>
      </c>
      <c r="U144">
        <f t="shared" si="22"/>
        <v>0</v>
      </c>
      <c r="V144">
        <f t="shared" si="23"/>
        <v>0</v>
      </c>
    </row>
    <row r="145" spans="7:22" x14ac:dyDescent="0.25">
      <c r="G145" s="27"/>
      <c r="H145" s="27"/>
      <c r="K145" s="26" t="e">
        <f t="shared" si="17"/>
        <v>#DIV/0!</v>
      </c>
      <c r="O145" s="26" t="str">
        <f t="shared" si="16"/>
        <v>No</v>
      </c>
      <c r="Q145">
        <f t="shared" si="18"/>
        <v>0</v>
      </c>
      <c r="R145">
        <f t="shared" si="19"/>
        <v>0</v>
      </c>
      <c r="S145">
        <f t="shared" si="20"/>
        <v>0</v>
      </c>
      <c r="T145">
        <f t="shared" si="21"/>
        <v>0</v>
      </c>
      <c r="U145">
        <f t="shared" si="22"/>
        <v>0</v>
      </c>
      <c r="V145">
        <f t="shared" si="23"/>
        <v>0</v>
      </c>
    </row>
    <row r="146" spans="7:22" x14ac:dyDescent="0.25">
      <c r="G146" s="27"/>
      <c r="H146" s="27"/>
      <c r="K146" s="26" t="e">
        <f t="shared" si="17"/>
        <v>#DIV/0!</v>
      </c>
      <c r="O146" s="26" t="str">
        <f t="shared" si="16"/>
        <v>No</v>
      </c>
      <c r="Q146">
        <f t="shared" si="18"/>
        <v>0</v>
      </c>
      <c r="R146">
        <f t="shared" si="19"/>
        <v>0</v>
      </c>
      <c r="S146">
        <f t="shared" si="20"/>
        <v>0</v>
      </c>
      <c r="T146">
        <f t="shared" si="21"/>
        <v>0</v>
      </c>
      <c r="U146">
        <f t="shared" si="22"/>
        <v>0</v>
      </c>
      <c r="V146">
        <f t="shared" si="23"/>
        <v>0</v>
      </c>
    </row>
    <row r="147" spans="7:22" x14ac:dyDescent="0.25">
      <c r="G147" s="27"/>
      <c r="H147" s="27"/>
      <c r="K147" s="26" t="e">
        <f t="shared" si="17"/>
        <v>#DIV/0!</v>
      </c>
      <c r="O147" s="26" t="str">
        <f t="shared" si="16"/>
        <v>No</v>
      </c>
      <c r="Q147">
        <f t="shared" si="18"/>
        <v>0</v>
      </c>
      <c r="R147">
        <f t="shared" si="19"/>
        <v>0</v>
      </c>
      <c r="S147">
        <f t="shared" si="20"/>
        <v>0</v>
      </c>
      <c r="T147">
        <f t="shared" si="21"/>
        <v>0</v>
      </c>
      <c r="U147">
        <f t="shared" si="22"/>
        <v>0</v>
      </c>
      <c r="V147">
        <f t="shared" si="23"/>
        <v>0</v>
      </c>
    </row>
    <row r="148" spans="7:22" x14ac:dyDescent="0.25">
      <c r="G148" s="27"/>
      <c r="H148" s="27"/>
      <c r="K148" s="26" t="e">
        <f t="shared" si="17"/>
        <v>#DIV/0!</v>
      </c>
      <c r="O148" s="26" t="str">
        <f t="shared" si="16"/>
        <v>No</v>
      </c>
      <c r="Q148">
        <f t="shared" si="18"/>
        <v>0</v>
      </c>
      <c r="R148">
        <f t="shared" si="19"/>
        <v>0</v>
      </c>
      <c r="S148">
        <f t="shared" si="20"/>
        <v>0</v>
      </c>
      <c r="T148">
        <f t="shared" si="21"/>
        <v>0</v>
      </c>
      <c r="U148">
        <f t="shared" si="22"/>
        <v>0</v>
      </c>
      <c r="V148">
        <f t="shared" si="23"/>
        <v>0</v>
      </c>
    </row>
    <row r="149" spans="7:22" x14ac:dyDescent="0.25">
      <c r="G149" s="27"/>
      <c r="H149" s="27"/>
      <c r="K149" s="26" t="e">
        <f t="shared" si="17"/>
        <v>#DIV/0!</v>
      </c>
      <c r="O149" s="26" t="str">
        <f t="shared" si="16"/>
        <v>No</v>
      </c>
      <c r="Q149">
        <f t="shared" si="18"/>
        <v>0</v>
      </c>
      <c r="R149">
        <f t="shared" si="19"/>
        <v>0</v>
      </c>
      <c r="S149">
        <f t="shared" si="20"/>
        <v>0</v>
      </c>
      <c r="T149">
        <f t="shared" si="21"/>
        <v>0</v>
      </c>
      <c r="U149">
        <f t="shared" si="22"/>
        <v>0</v>
      </c>
      <c r="V149">
        <f t="shared" si="23"/>
        <v>0</v>
      </c>
    </row>
    <row r="150" spans="7:22" x14ac:dyDescent="0.25">
      <c r="G150" s="27"/>
      <c r="H150" s="27"/>
      <c r="K150" s="26" t="e">
        <f t="shared" si="17"/>
        <v>#DIV/0!</v>
      </c>
      <c r="O150" s="26" t="str">
        <f t="shared" si="16"/>
        <v>No</v>
      </c>
      <c r="Q150">
        <f t="shared" si="18"/>
        <v>0</v>
      </c>
      <c r="R150">
        <f t="shared" si="19"/>
        <v>0</v>
      </c>
      <c r="S150">
        <f t="shared" si="20"/>
        <v>0</v>
      </c>
      <c r="T150">
        <f t="shared" si="21"/>
        <v>0</v>
      </c>
      <c r="U150">
        <f t="shared" si="22"/>
        <v>0</v>
      </c>
      <c r="V150">
        <f t="shared" si="23"/>
        <v>0</v>
      </c>
    </row>
    <row r="151" spans="7:22" x14ac:dyDescent="0.25">
      <c r="G151" s="27"/>
      <c r="H151" s="27"/>
      <c r="K151" s="26" t="e">
        <f t="shared" si="17"/>
        <v>#DIV/0!</v>
      </c>
      <c r="O151" s="26" t="str">
        <f t="shared" si="16"/>
        <v>No</v>
      </c>
      <c r="Q151">
        <f t="shared" si="18"/>
        <v>0</v>
      </c>
      <c r="R151">
        <f t="shared" si="19"/>
        <v>0</v>
      </c>
      <c r="S151">
        <f t="shared" si="20"/>
        <v>0</v>
      </c>
      <c r="T151">
        <f t="shared" si="21"/>
        <v>0</v>
      </c>
      <c r="U151">
        <f t="shared" si="22"/>
        <v>0</v>
      </c>
      <c r="V151">
        <f t="shared" si="23"/>
        <v>0</v>
      </c>
    </row>
    <row r="152" spans="7:22" x14ac:dyDescent="0.25">
      <c r="G152" s="27"/>
      <c r="H152" s="27"/>
      <c r="O152" s="26" t="str">
        <f t="shared" si="16"/>
        <v>No</v>
      </c>
      <c r="Q152">
        <f t="shared" si="18"/>
        <v>0</v>
      </c>
      <c r="R152">
        <f t="shared" si="19"/>
        <v>0</v>
      </c>
      <c r="S152">
        <f t="shared" si="20"/>
        <v>0</v>
      </c>
      <c r="T152">
        <f t="shared" si="21"/>
        <v>0</v>
      </c>
      <c r="U152">
        <f t="shared" si="22"/>
        <v>0</v>
      </c>
      <c r="V152">
        <f t="shared" si="23"/>
        <v>0</v>
      </c>
    </row>
    <row r="153" spans="7:22" x14ac:dyDescent="0.25">
      <c r="G153" s="27"/>
      <c r="H153" s="27"/>
      <c r="O153" s="26" t="str">
        <f t="shared" si="16"/>
        <v>No</v>
      </c>
      <c r="Q153">
        <f t="shared" si="18"/>
        <v>0</v>
      </c>
      <c r="R153">
        <f t="shared" si="19"/>
        <v>0</v>
      </c>
      <c r="S153">
        <f t="shared" si="20"/>
        <v>0</v>
      </c>
      <c r="T153">
        <f t="shared" si="21"/>
        <v>0</v>
      </c>
      <c r="U153">
        <f t="shared" si="22"/>
        <v>0</v>
      </c>
      <c r="V153">
        <f t="shared" si="23"/>
        <v>0</v>
      </c>
    </row>
    <row r="154" spans="7:22" x14ac:dyDescent="0.25">
      <c r="G154" s="27"/>
      <c r="H154" s="27"/>
      <c r="O154" s="26" t="str">
        <f t="shared" si="16"/>
        <v>No</v>
      </c>
      <c r="Q154">
        <f t="shared" si="18"/>
        <v>0</v>
      </c>
      <c r="R154">
        <f t="shared" si="19"/>
        <v>0</v>
      </c>
      <c r="S154">
        <f t="shared" si="20"/>
        <v>0</v>
      </c>
      <c r="T154">
        <f t="shared" si="21"/>
        <v>0</v>
      </c>
      <c r="U154">
        <f t="shared" si="22"/>
        <v>0</v>
      </c>
      <c r="V154">
        <f t="shared" si="23"/>
        <v>0</v>
      </c>
    </row>
    <row r="155" spans="7:22" x14ac:dyDescent="0.25">
      <c r="G155" s="27"/>
      <c r="H155" s="27"/>
      <c r="O155" s="26" t="str">
        <f t="shared" si="16"/>
        <v>No</v>
      </c>
      <c r="Q155">
        <f t="shared" si="18"/>
        <v>0</v>
      </c>
      <c r="R155">
        <f t="shared" si="19"/>
        <v>0</v>
      </c>
      <c r="S155">
        <f t="shared" si="20"/>
        <v>0</v>
      </c>
      <c r="T155">
        <f t="shared" si="21"/>
        <v>0</v>
      </c>
      <c r="U155">
        <f t="shared" si="22"/>
        <v>0</v>
      </c>
      <c r="V155">
        <f t="shared" si="23"/>
        <v>0</v>
      </c>
    </row>
    <row r="156" spans="7:22" x14ac:dyDescent="0.25">
      <c r="G156" s="27"/>
      <c r="H156" s="27"/>
      <c r="O156" s="26" t="str">
        <f t="shared" si="16"/>
        <v>No</v>
      </c>
      <c r="Q156">
        <f t="shared" si="18"/>
        <v>0</v>
      </c>
      <c r="R156">
        <f t="shared" si="19"/>
        <v>0</v>
      </c>
      <c r="S156">
        <f t="shared" si="20"/>
        <v>0</v>
      </c>
      <c r="T156">
        <f t="shared" si="21"/>
        <v>0</v>
      </c>
      <c r="U156">
        <f t="shared" si="22"/>
        <v>0</v>
      </c>
      <c r="V156">
        <f t="shared" si="23"/>
        <v>0</v>
      </c>
    </row>
    <row r="157" spans="7:22" x14ac:dyDescent="0.25">
      <c r="G157" s="27"/>
      <c r="H157" s="27"/>
      <c r="O157" s="26" t="str">
        <f t="shared" si="16"/>
        <v>No</v>
      </c>
      <c r="Q157">
        <f t="shared" si="18"/>
        <v>0</v>
      </c>
      <c r="R157">
        <f t="shared" si="19"/>
        <v>0</v>
      </c>
      <c r="S157">
        <f t="shared" si="20"/>
        <v>0</v>
      </c>
      <c r="T157">
        <f t="shared" si="21"/>
        <v>0</v>
      </c>
      <c r="U157">
        <f t="shared" si="22"/>
        <v>0</v>
      </c>
      <c r="V157">
        <f t="shared" si="23"/>
        <v>0</v>
      </c>
    </row>
    <row r="158" spans="7:22" x14ac:dyDescent="0.25">
      <c r="G158" s="27"/>
      <c r="H158" s="27"/>
      <c r="O158" s="26" t="str">
        <f t="shared" si="16"/>
        <v>No</v>
      </c>
      <c r="Q158">
        <f t="shared" si="18"/>
        <v>0</v>
      </c>
      <c r="R158">
        <f t="shared" si="19"/>
        <v>0</v>
      </c>
      <c r="S158">
        <f t="shared" si="20"/>
        <v>0</v>
      </c>
      <c r="T158">
        <f t="shared" si="21"/>
        <v>0</v>
      </c>
      <c r="U158">
        <f t="shared" si="22"/>
        <v>0</v>
      </c>
      <c r="V158">
        <f t="shared" si="23"/>
        <v>0</v>
      </c>
    </row>
    <row r="159" spans="7:22" x14ac:dyDescent="0.25">
      <c r="G159" s="27"/>
      <c r="H159" s="27"/>
      <c r="O159" s="26" t="str">
        <f t="shared" si="16"/>
        <v>No</v>
      </c>
      <c r="Q159">
        <f t="shared" si="18"/>
        <v>0</v>
      </c>
      <c r="R159">
        <f t="shared" si="19"/>
        <v>0</v>
      </c>
      <c r="S159">
        <f t="shared" si="20"/>
        <v>0</v>
      </c>
      <c r="T159">
        <f t="shared" si="21"/>
        <v>0</v>
      </c>
      <c r="U159">
        <f t="shared" si="22"/>
        <v>0</v>
      </c>
      <c r="V159">
        <f t="shared" si="23"/>
        <v>0</v>
      </c>
    </row>
    <row r="160" spans="7:22" x14ac:dyDescent="0.25">
      <c r="G160" s="27"/>
      <c r="H160" s="27"/>
      <c r="O160" s="26" t="str">
        <f t="shared" si="16"/>
        <v>No</v>
      </c>
      <c r="Q160">
        <f t="shared" si="18"/>
        <v>0</v>
      </c>
      <c r="R160">
        <f t="shared" si="19"/>
        <v>0</v>
      </c>
      <c r="S160">
        <f t="shared" si="20"/>
        <v>0</v>
      </c>
      <c r="T160">
        <f t="shared" si="21"/>
        <v>0</v>
      </c>
      <c r="U160">
        <f t="shared" si="22"/>
        <v>0</v>
      </c>
      <c r="V160">
        <f t="shared" si="23"/>
        <v>0</v>
      </c>
    </row>
    <row r="161" spans="7:22" x14ac:dyDescent="0.25">
      <c r="G161" s="27"/>
      <c r="H161" s="27"/>
      <c r="O161" s="26" t="str">
        <f t="shared" si="16"/>
        <v>No</v>
      </c>
      <c r="Q161">
        <f t="shared" si="18"/>
        <v>0</v>
      </c>
      <c r="R161">
        <f t="shared" si="19"/>
        <v>0</v>
      </c>
      <c r="S161">
        <f t="shared" si="20"/>
        <v>0</v>
      </c>
      <c r="T161">
        <f t="shared" si="21"/>
        <v>0</v>
      </c>
      <c r="U161">
        <f t="shared" si="22"/>
        <v>0</v>
      </c>
      <c r="V161">
        <f t="shared" si="23"/>
        <v>0</v>
      </c>
    </row>
    <row r="162" spans="7:22" x14ac:dyDescent="0.25">
      <c r="G162" s="27"/>
      <c r="H162" s="27"/>
      <c r="O162" s="26" t="str">
        <f t="shared" si="16"/>
        <v>No</v>
      </c>
      <c r="Q162">
        <f t="shared" si="18"/>
        <v>0</v>
      </c>
      <c r="R162">
        <f t="shared" si="19"/>
        <v>0</v>
      </c>
      <c r="S162">
        <f t="shared" si="20"/>
        <v>0</v>
      </c>
      <c r="T162">
        <f t="shared" si="21"/>
        <v>0</v>
      </c>
      <c r="U162">
        <f t="shared" si="22"/>
        <v>0</v>
      </c>
      <c r="V162">
        <f t="shared" si="23"/>
        <v>0</v>
      </c>
    </row>
    <row r="163" spans="7:22" x14ac:dyDescent="0.25">
      <c r="G163" s="27"/>
      <c r="H163" s="27"/>
      <c r="O163" s="26" t="str">
        <f t="shared" si="16"/>
        <v>No</v>
      </c>
      <c r="Q163">
        <f t="shared" si="18"/>
        <v>0</v>
      </c>
      <c r="R163">
        <f t="shared" si="19"/>
        <v>0</v>
      </c>
      <c r="S163">
        <f t="shared" si="20"/>
        <v>0</v>
      </c>
      <c r="T163">
        <f t="shared" si="21"/>
        <v>0</v>
      </c>
      <c r="U163">
        <f t="shared" si="22"/>
        <v>0</v>
      </c>
      <c r="V163">
        <f t="shared" si="23"/>
        <v>0</v>
      </c>
    </row>
    <row r="164" spans="7:22" x14ac:dyDescent="0.25">
      <c r="G164" s="27"/>
      <c r="H164" s="27"/>
      <c r="O164" s="26" t="str">
        <f t="shared" si="16"/>
        <v>No</v>
      </c>
      <c r="Q164">
        <f t="shared" si="18"/>
        <v>0</v>
      </c>
      <c r="R164">
        <f t="shared" si="19"/>
        <v>0</v>
      </c>
      <c r="S164">
        <f t="shared" si="20"/>
        <v>0</v>
      </c>
      <c r="T164">
        <f t="shared" si="21"/>
        <v>0</v>
      </c>
      <c r="U164">
        <f t="shared" si="22"/>
        <v>0</v>
      </c>
      <c r="V164">
        <f t="shared" si="23"/>
        <v>0</v>
      </c>
    </row>
    <row r="165" spans="7:22" x14ac:dyDescent="0.25">
      <c r="G165" s="27"/>
      <c r="H165" s="27"/>
      <c r="O165" s="26" t="str">
        <f t="shared" si="16"/>
        <v>No</v>
      </c>
      <c r="Q165">
        <f t="shared" si="18"/>
        <v>0</v>
      </c>
      <c r="R165">
        <f t="shared" si="19"/>
        <v>0</v>
      </c>
      <c r="S165">
        <f t="shared" si="20"/>
        <v>0</v>
      </c>
      <c r="T165">
        <f t="shared" si="21"/>
        <v>0</v>
      </c>
      <c r="U165">
        <f t="shared" si="22"/>
        <v>0</v>
      </c>
      <c r="V165">
        <f t="shared" si="23"/>
        <v>0</v>
      </c>
    </row>
    <row r="166" spans="7:22" x14ac:dyDescent="0.25">
      <c r="G166" s="27"/>
      <c r="H166" s="27"/>
      <c r="O166" s="26" t="str">
        <f t="shared" si="16"/>
        <v>No</v>
      </c>
      <c r="Q166">
        <f t="shared" si="18"/>
        <v>0</v>
      </c>
      <c r="R166">
        <f t="shared" si="19"/>
        <v>0</v>
      </c>
      <c r="S166">
        <f t="shared" si="20"/>
        <v>0</v>
      </c>
      <c r="T166">
        <f t="shared" si="21"/>
        <v>0</v>
      </c>
      <c r="U166">
        <f t="shared" si="22"/>
        <v>0</v>
      </c>
      <c r="V166">
        <f t="shared" si="23"/>
        <v>0</v>
      </c>
    </row>
    <row r="167" spans="7:22" x14ac:dyDescent="0.25">
      <c r="G167" s="27"/>
      <c r="H167" s="27"/>
      <c r="O167" s="26" t="str">
        <f t="shared" si="16"/>
        <v>No</v>
      </c>
      <c r="Q167">
        <f t="shared" si="18"/>
        <v>0</v>
      </c>
      <c r="R167">
        <f t="shared" si="19"/>
        <v>0</v>
      </c>
      <c r="S167">
        <f t="shared" si="20"/>
        <v>0</v>
      </c>
      <c r="T167">
        <f t="shared" si="21"/>
        <v>0</v>
      </c>
      <c r="U167">
        <f t="shared" si="22"/>
        <v>0</v>
      </c>
      <c r="V167">
        <f t="shared" si="23"/>
        <v>0</v>
      </c>
    </row>
    <row r="168" spans="7:22" x14ac:dyDescent="0.25">
      <c r="G168" s="27"/>
      <c r="H168" s="27"/>
      <c r="O168" s="26" t="str">
        <f t="shared" si="16"/>
        <v>No</v>
      </c>
      <c r="Q168">
        <f t="shared" si="18"/>
        <v>0</v>
      </c>
      <c r="R168">
        <f t="shared" si="19"/>
        <v>0</v>
      </c>
      <c r="S168">
        <f t="shared" si="20"/>
        <v>0</v>
      </c>
      <c r="T168">
        <f t="shared" si="21"/>
        <v>0</v>
      </c>
      <c r="U168">
        <f t="shared" si="22"/>
        <v>0</v>
      </c>
      <c r="V168">
        <f t="shared" si="23"/>
        <v>0</v>
      </c>
    </row>
    <row r="169" spans="7:22" x14ac:dyDescent="0.25">
      <c r="G169" s="27"/>
      <c r="H169" s="27"/>
      <c r="O169" s="26" t="str">
        <f t="shared" si="16"/>
        <v>No</v>
      </c>
      <c r="Q169">
        <f t="shared" si="18"/>
        <v>0</v>
      </c>
      <c r="R169">
        <f t="shared" si="19"/>
        <v>0</v>
      </c>
      <c r="S169">
        <f t="shared" si="20"/>
        <v>0</v>
      </c>
      <c r="T169">
        <f t="shared" si="21"/>
        <v>0</v>
      </c>
      <c r="U169">
        <f t="shared" si="22"/>
        <v>0</v>
      </c>
      <c r="V169">
        <f t="shared" si="23"/>
        <v>0</v>
      </c>
    </row>
    <row r="170" spans="7:22" x14ac:dyDescent="0.25">
      <c r="G170" s="27"/>
      <c r="H170" s="27"/>
    </row>
    <row r="171" spans="7:22" x14ac:dyDescent="0.25">
      <c r="G171" s="27"/>
      <c r="H171" s="27"/>
    </row>
    <row r="172" spans="7:22" x14ac:dyDescent="0.25">
      <c r="G172" s="27"/>
      <c r="H172" s="27"/>
    </row>
    <row r="173" spans="7:22" x14ac:dyDescent="0.25">
      <c r="G173" s="27"/>
      <c r="H173" s="27"/>
    </row>
    <row r="174" spans="7:22" x14ac:dyDescent="0.25">
      <c r="G174" s="27"/>
      <c r="H174" s="27"/>
    </row>
    <row r="175" spans="7:22" x14ac:dyDescent="0.25">
      <c r="G175" s="27"/>
      <c r="H175" s="27"/>
    </row>
    <row r="176" spans="7:22" x14ac:dyDescent="0.25">
      <c r="G176" s="27"/>
      <c r="H176" s="27"/>
    </row>
    <row r="177" spans="7:8" x14ac:dyDescent="0.25">
      <c r="G177" s="27"/>
      <c r="H177" s="27"/>
    </row>
    <row r="178" spans="7:8" x14ac:dyDescent="0.25">
      <c r="G178" s="27"/>
      <c r="H178" s="27"/>
    </row>
    <row r="179" spans="7:8" x14ac:dyDescent="0.25">
      <c r="G179" s="27"/>
      <c r="H179" s="27"/>
    </row>
    <row r="180" spans="7:8" x14ac:dyDescent="0.25">
      <c r="G180" s="27"/>
      <c r="H180" s="27"/>
    </row>
    <row r="181" spans="7:8" x14ac:dyDescent="0.25">
      <c r="G181" s="27"/>
      <c r="H181" s="27"/>
    </row>
    <row r="182" spans="7:8" x14ac:dyDescent="0.25">
      <c r="G182" s="27"/>
      <c r="H182" s="27"/>
    </row>
    <row r="183" spans="7:8" x14ac:dyDescent="0.25">
      <c r="G183" s="27"/>
      <c r="H183" s="27"/>
    </row>
    <row r="184" spans="7:8" x14ac:dyDescent="0.25">
      <c r="G184" s="27"/>
      <c r="H184" s="27"/>
    </row>
    <row r="185" spans="7:8" x14ac:dyDescent="0.25">
      <c r="G185" s="27"/>
      <c r="H185" s="27"/>
    </row>
    <row r="186" spans="7:8" x14ac:dyDescent="0.25">
      <c r="G186" s="27"/>
      <c r="H186" s="27"/>
    </row>
    <row r="187" spans="7:8" x14ac:dyDescent="0.25">
      <c r="G187" s="27"/>
      <c r="H187" s="27"/>
    </row>
    <row r="188" spans="7:8" x14ac:dyDescent="0.25">
      <c r="G188" s="27"/>
      <c r="H188" s="27"/>
    </row>
    <row r="189" spans="7:8" x14ac:dyDescent="0.25">
      <c r="G189" s="27"/>
      <c r="H189" s="27"/>
    </row>
    <row r="190" spans="7:8" x14ac:dyDescent="0.25">
      <c r="G190" s="27"/>
      <c r="H190" s="27"/>
    </row>
    <row r="191" spans="7:8" x14ac:dyDescent="0.25">
      <c r="G191" s="27"/>
      <c r="H191" s="27"/>
    </row>
    <row r="192" spans="7:8" x14ac:dyDescent="0.25">
      <c r="G192" s="27"/>
      <c r="H192" s="27"/>
    </row>
    <row r="193" spans="7:8" x14ac:dyDescent="0.25">
      <c r="G193" s="27"/>
      <c r="H193" s="27"/>
    </row>
    <row r="194" spans="7:8" x14ac:dyDescent="0.25">
      <c r="G194" s="27"/>
      <c r="H194" s="27"/>
    </row>
    <row r="195" spans="7:8" x14ac:dyDescent="0.25">
      <c r="G195" s="27"/>
      <c r="H195" s="27"/>
    </row>
    <row r="196" spans="7:8" x14ac:dyDescent="0.25">
      <c r="G196" s="27"/>
      <c r="H196" s="27"/>
    </row>
    <row r="197" spans="7:8" x14ac:dyDescent="0.25">
      <c r="G197" s="27"/>
      <c r="H197" s="27"/>
    </row>
    <row r="198" spans="7:8" x14ac:dyDescent="0.25">
      <c r="G198" s="27"/>
      <c r="H198" s="27"/>
    </row>
    <row r="199" spans="7:8" x14ac:dyDescent="0.25">
      <c r="G199" s="27"/>
      <c r="H199" s="27"/>
    </row>
    <row r="200" spans="7:8" x14ac:dyDescent="0.25">
      <c r="G200" s="27"/>
      <c r="H200" s="27"/>
    </row>
    <row r="201" spans="7:8" x14ac:dyDescent="0.25">
      <c r="G201" s="27"/>
      <c r="H201" s="27"/>
    </row>
    <row r="202" spans="7:8" x14ac:dyDescent="0.25">
      <c r="G202" s="27"/>
      <c r="H202" s="27"/>
    </row>
    <row r="203" spans="7:8" x14ac:dyDescent="0.25">
      <c r="G203" s="27"/>
      <c r="H203" s="27"/>
    </row>
    <row r="204" spans="7:8" x14ac:dyDescent="0.25">
      <c r="G204" s="27"/>
      <c r="H204" s="27"/>
    </row>
    <row r="205" spans="7:8" x14ac:dyDescent="0.25">
      <c r="G205" s="27"/>
      <c r="H205" s="27"/>
    </row>
    <row r="206" spans="7:8" x14ac:dyDescent="0.25">
      <c r="G206" s="27"/>
      <c r="H206" s="27"/>
    </row>
    <row r="207" spans="7:8" x14ac:dyDescent="0.25">
      <c r="G207" s="27"/>
      <c r="H207" s="27"/>
    </row>
    <row r="208" spans="7:8" x14ac:dyDescent="0.25">
      <c r="G208" s="27"/>
      <c r="H208" s="27"/>
    </row>
    <row r="209" spans="7:8" x14ac:dyDescent="0.25">
      <c r="G209" s="27"/>
      <c r="H209" s="27"/>
    </row>
    <row r="210" spans="7:8" x14ac:dyDescent="0.25">
      <c r="G210" s="27"/>
      <c r="H210" s="27"/>
    </row>
    <row r="211" spans="7:8" x14ac:dyDescent="0.25">
      <c r="G211" s="27"/>
      <c r="H211" s="27"/>
    </row>
    <row r="212" spans="7:8" x14ac:dyDescent="0.25">
      <c r="G212" s="27"/>
      <c r="H212" s="27"/>
    </row>
    <row r="213" spans="7:8" x14ac:dyDescent="0.25">
      <c r="G213" s="27"/>
      <c r="H213" s="27"/>
    </row>
    <row r="214" spans="7:8" x14ac:dyDescent="0.25">
      <c r="G214" s="27"/>
      <c r="H214" s="27"/>
    </row>
    <row r="215" spans="7:8" x14ac:dyDescent="0.25">
      <c r="G215" s="27"/>
      <c r="H215" s="27"/>
    </row>
    <row r="216" spans="7:8" x14ac:dyDescent="0.25">
      <c r="G216" s="27"/>
      <c r="H216" s="27"/>
    </row>
    <row r="217" spans="7:8" x14ac:dyDescent="0.25">
      <c r="G217" s="27"/>
      <c r="H217" s="27"/>
    </row>
    <row r="218" spans="7:8" x14ac:dyDescent="0.25">
      <c r="G218" s="27"/>
      <c r="H218" s="27"/>
    </row>
    <row r="219" spans="7:8" x14ac:dyDescent="0.25">
      <c r="G219" s="27"/>
      <c r="H219" s="27"/>
    </row>
    <row r="220" spans="7:8" x14ac:dyDescent="0.25">
      <c r="G220" s="27"/>
      <c r="H220" s="27"/>
    </row>
    <row r="221" spans="7:8" x14ac:dyDescent="0.25">
      <c r="G221" s="27"/>
      <c r="H221" s="27"/>
    </row>
    <row r="222" spans="7:8" x14ac:dyDescent="0.25">
      <c r="G222" s="27"/>
      <c r="H222" s="27"/>
    </row>
    <row r="223" spans="7:8" x14ac:dyDescent="0.25">
      <c r="G223" s="27"/>
      <c r="H223" s="27"/>
    </row>
    <row r="224" spans="7:8" x14ac:dyDescent="0.25">
      <c r="G224" s="27"/>
      <c r="H224" s="27"/>
    </row>
    <row r="225" spans="7:8" x14ac:dyDescent="0.25">
      <c r="G225" s="27"/>
      <c r="H225" s="27"/>
    </row>
    <row r="226" spans="7:8" x14ac:dyDescent="0.25">
      <c r="G226" s="27"/>
      <c r="H226" s="27"/>
    </row>
    <row r="227" spans="7:8" x14ac:dyDescent="0.25">
      <c r="G227" s="27"/>
      <c r="H227" s="27"/>
    </row>
    <row r="228" spans="7:8" x14ac:dyDescent="0.25">
      <c r="G228" s="27"/>
      <c r="H228" s="27"/>
    </row>
    <row r="229" spans="7:8" x14ac:dyDescent="0.25">
      <c r="G229" s="27"/>
      <c r="H229" s="27"/>
    </row>
    <row r="230" spans="7:8" x14ac:dyDescent="0.25">
      <c r="G230" s="27"/>
      <c r="H230" s="27"/>
    </row>
    <row r="231" spans="7:8" x14ac:dyDescent="0.25">
      <c r="G231" s="27"/>
      <c r="H231" s="27"/>
    </row>
    <row r="232" spans="7:8" x14ac:dyDescent="0.25">
      <c r="G232" s="27"/>
      <c r="H232" s="27"/>
    </row>
    <row r="233" spans="7:8" x14ac:dyDescent="0.25">
      <c r="G233" s="27"/>
      <c r="H233" s="27"/>
    </row>
    <row r="234" spans="7:8" x14ac:dyDescent="0.25">
      <c r="G234" s="27"/>
      <c r="H234" s="27"/>
    </row>
    <row r="235" spans="7:8" x14ac:dyDescent="0.25">
      <c r="G235" s="27"/>
      <c r="H235" s="27"/>
    </row>
    <row r="236" spans="7:8" x14ac:dyDescent="0.25">
      <c r="G236" s="27"/>
      <c r="H236" s="27"/>
    </row>
    <row r="237" spans="7:8" x14ac:dyDescent="0.25">
      <c r="G237" s="27"/>
      <c r="H237" s="27"/>
    </row>
    <row r="238" spans="7:8" x14ac:dyDescent="0.25">
      <c r="G238" s="27"/>
      <c r="H238" s="27"/>
    </row>
    <row r="239" spans="7:8" x14ac:dyDescent="0.25">
      <c r="G239" s="27"/>
      <c r="H239" s="27"/>
    </row>
    <row r="240" spans="7:8" x14ac:dyDescent="0.25">
      <c r="G240" s="27"/>
      <c r="H240" s="27"/>
    </row>
    <row r="241" spans="7:8" x14ac:dyDescent="0.25">
      <c r="G241" s="27"/>
      <c r="H241" s="27"/>
    </row>
    <row r="242" spans="7:8" x14ac:dyDescent="0.25">
      <c r="G242" s="27"/>
      <c r="H242" s="27"/>
    </row>
    <row r="243" spans="7:8" x14ac:dyDescent="0.25">
      <c r="G243" s="27"/>
      <c r="H243" s="27"/>
    </row>
    <row r="244" spans="7:8" x14ac:dyDescent="0.25">
      <c r="G244" s="27"/>
      <c r="H244" s="27"/>
    </row>
    <row r="245" spans="7:8" x14ac:dyDescent="0.25">
      <c r="G245" s="27"/>
      <c r="H245" s="27"/>
    </row>
    <row r="246" spans="7:8" x14ac:dyDescent="0.25">
      <c r="G246" s="27"/>
      <c r="H246" s="27"/>
    </row>
    <row r="247" spans="7:8" x14ac:dyDescent="0.25">
      <c r="G247" s="27"/>
      <c r="H247" s="27"/>
    </row>
    <row r="248" spans="7:8" x14ac:dyDescent="0.25">
      <c r="G248" s="27"/>
      <c r="H248" s="27"/>
    </row>
    <row r="249" spans="7:8" x14ac:dyDescent="0.25">
      <c r="G249" s="27"/>
      <c r="H249" s="27"/>
    </row>
    <row r="250" spans="7:8" x14ac:dyDescent="0.25">
      <c r="G250" s="27"/>
      <c r="H250" s="27"/>
    </row>
    <row r="251" spans="7:8" x14ac:dyDescent="0.25">
      <c r="G251" s="27"/>
      <c r="H251" s="27"/>
    </row>
    <row r="252" spans="7:8" x14ac:dyDescent="0.25">
      <c r="G252" s="27"/>
      <c r="H252" s="27"/>
    </row>
    <row r="253" spans="7:8" x14ac:dyDescent="0.25">
      <c r="G253" s="27"/>
      <c r="H253" s="27"/>
    </row>
    <row r="254" spans="7:8" x14ac:dyDescent="0.25">
      <c r="G254" s="27"/>
      <c r="H254" s="27"/>
    </row>
    <row r="255" spans="7:8" x14ac:dyDescent="0.25">
      <c r="G255" s="27"/>
      <c r="H255" s="27"/>
    </row>
    <row r="256" spans="7:8" x14ac:dyDescent="0.25">
      <c r="G256" s="27"/>
      <c r="H256" s="27"/>
    </row>
    <row r="257" spans="7:8" x14ac:dyDescent="0.25">
      <c r="G257" s="27"/>
      <c r="H257" s="27"/>
    </row>
    <row r="258" spans="7:8" x14ac:dyDescent="0.25">
      <c r="G258" s="27"/>
      <c r="H258" s="27"/>
    </row>
    <row r="259" spans="7:8" x14ac:dyDescent="0.25">
      <c r="G259" s="27"/>
      <c r="H259" s="27"/>
    </row>
    <row r="260" spans="7:8" x14ac:dyDescent="0.25">
      <c r="G260" s="27"/>
      <c r="H260" s="27"/>
    </row>
    <row r="261" spans="7:8" x14ac:dyDescent="0.25">
      <c r="G261" s="27"/>
      <c r="H261" s="27"/>
    </row>
    <row r="262" spans="7:8" x14ac:dyDescent="0.25">
      <c r="G262" s="27"/>
      <c r="H262" s="27"/>
    </row>
    <row r="263" spans="7:8" x14ac:dyDescent="0.25">
      <c r="G263" s="27"/>
      <c r="H263" s="27"/>
    </row>
    <row r="264" spans="7:8" x14ac:dyDescent="0.25">
      <c r="G264" s="27"/>
      <c r="H264" s="27"/>
    </row>
    <row r="265" spans="7:8" x14ac:dyDescent="0.25">
      <c r="G265" s="27"/>
      <c r="H265" s="27"/>
    </row>
    <row r="266" spans="7:8" x14ac:dyDescent="0.25">
      <c r="G266" s="27"/>
      <c r="H266" s="27"/>
    </row>
    <row r="267" spans="7:8" x14ac:dyDescent="0.25">
      <c r="G267" s="27"/>
      <c r="H267" s="27"/>
    </row>
    <row r="268" spans="7:8" x14ac:dyDescent="0.25">
      <c r="G268" s="27"/>
      <c r="H268" s="27"/>
    </row>
    <row r="269" spans="7:8" x14ac:dyDescent="0.25">
      <c r="G269" s="27"/>
      <c r="H269" s="27"/>
    </row>
    <row r="270" spans="7:8" x14ac:dyDescent="0.25">
      <c r="G270" s="27"/>
      <c r="H270" s="27"/>
    </row>
    <row r="271" spans="7:8" x14ac:dyDescent="0.25">
      <c r="G271" s="27"/>
      <c r="H271" s="27"/>
    </row>
    <row r="272" spans="7:8" x14ac:dyDescent="0.25">
      <c r="G272" s="27"/>
      <c r="H272" s="27"/>
    </row>
    <row r="273" spans="7:8" x14ac:dyDescent="0.25">
      <c r="G273" s="27"/>
      <c r="H273" s="27"/>
    </row>
    <row r="274" spans="7:8" x14ac:dyDescent="0.25">
      <c r="G274" s="27"/>
      <c r="H274" s="27"/>
    </row>
    <row r="275" spans="7:8" x14ac:dyDescent="0.25">
      <c r="G275" s="27"/>
      <c r="H275" s="27"/>
    </row>
    <row r="276" spans="7:8" x14ac:dyDescent="0.25">
      <c r="G276" s="27"/>
      <c r="H276" s="27"/>
    </row>
    <row r="277" spans="7:8" x14ac:dyDescent="0.25">
      <c r="G277" s="27"/>
      <c r="H277" s="27"/>
    </row>
    <row r="278" spans="7:8" x14ac:dyDescent="0.25">
      <c r="G278" s="27"/>
      <c r="H278" s="27"/>
    </row>
    <row r="279" spans="7:8" x14ac:dyDescent="0.25">
      <c r="G279" s="27"/>
      <c r="H279" s="27"/>
    </row>
    <row r="280" spans="7:8" x14ac:dyDescent="0.25">
      <c r="G280" s="27"/>
      <c r="H280" s="27"/>
    </row>
    <row r="281" spans="7:8" x14ac:dyDescent="0.25">
      <c r="G281" s="27"/>
      <c r="H281" s="27"/>
    </row>
    <row r="282" spans="7:8" x14ac:dyDescent="0.25">
      <c r="G282" s="27"/>
      <c r="H282" s="27"/>
    </row>
    <row r="283" spans="7:8" x14ac:dyDescent="0.25">
      <c r="G283" s="27"/>
      <c r="H283" s="27"/>
    </row>
    <row r="284" spans="7:8" x14ac:dyDescent="0.25">
      <c r="G284" s="27"/>
      <c r="H284" s="27"/>
    </row>
    <row r="285" spans="7:8" x14ac:dyDescent="0.25">
      <c r="G285" s="27"/>
      <c r="H285" s="27"/>
    </row>
    <row r="286" spans="7:8" x14ac:dyDescent="0.25">
      <c r="G286" s="27"/>
      <c r="H286" s="27"/>
    </row>
    <row r="287" spans="7:8" x14ac:dyDescent="0.25">
      <c r="G287" s="27"/>
      <c r="H287" s="27"/>
    </row>
    <row r="288" spans="7:8" x14ac:dyDescent="0.25">
      <c r="G288" s="27"/>
      <c r="H288" s="27"/>
    </row>
    <row r="289" spans="7:8" x14ac:dyDescent="0.25">
      <c r="G289" s="27"/>
      <c r="H289" s="27"/>
    </row>
    <row r="290" spans="7:8" x14ac:dyDescent="0.25">
      <c r="G290" s="27"/>
      <c r="H290" s="27"/>
    </row>
    <row r="291" spans="7:8" x14ac:dyDescent="0.25">
      <c r="G291" s="27"/>
      <c r="H291" s="27"/>
    </row>
    <row r="292" spans="7:8" x14ac:dyDescent="0.25">
      <c r="G292" s="27"/>
      <c r="H292" s="27"/>
    </row>
    <row r="293" spans="7:8" x14ac:dyDescent="0.25">
      <c r="G293" s="27"/>
      <c r="H293" s="27"/>
    </row>
    <row r="294" spans="7:8" x14ac:dyDescent="0.25">
      <c r="G294" s="27"/>
      <c r="H294" s="27"/>
    </row>
    <row r="295" spans="7:8" x14ac:dyDescent="0.25">
      <c r="G295" s="27"/>
      <c r="H295" s="27"/>
    </row>
    <row r="296" spans="7:8" x14ac:dyDescent="0.25">
      <c r="G296" s="27"/>
      <c r="H296" s="27"/>
    </row>
    <row r="297" spans="7:8" x14ac:dyDescent="0.25">
      <c r="G297" s="27"/>
      <c r="H297" s="27"/>
    </row>
    <row r="298" spans="7:8" x14ac:dyDescent="0.25">
      <c r="G298" s="27"/>
      <c r="H298" s="27"/>
    </row>
    <row r="299" spans="7:8" x14ac:dyDescent="0.25">
      <c r="G299" s="27"/>
      <c r="H299" s="27"/>
    </row>
    <row r="300" spans="7:8" x14ac:dyDescent="0.25">
      <c r="G300" s="27"/>
      <c r="H300" s="27"/>
    </row>
    <row r="301" spans="7:8" x14ac:dyDescent="0.25">
      <c r="G301" s="27"/>
      <c r="H301" s="27"/>
    </row>
    <row r="302" spans="7:8" x14ac:dyDescent="0.25">
      <c r="G302" s="27"/>
      <c r="H302" s="27"/>
    </row>
    <row r="303" spans="7:8" x14ac:dyDescent="0.25">
      <c r="G303" s="27"/>
      <c r="H303" s="27"/>
    </row>
    <row r="304" spans="7:8" x14ac:dyDescent="0.25">
      <c r="G304" s="27"/>
      <c r="H304" s="27"/>
    </row>
    <row r="305" spans="7:8" x14ac:dyDescent="0.25">
      <c r="G305" s="27"/>
      <c r="H305" s="27"/>
    </row>
    <row r="306" spans="7:8" x14ac:dyDescent="0.25">
      <c r="G306" s="27"/>
      <c r="H306" s="27"/>
    </row>
    <row r="307" spans="7:8" x14ac:dyDescent="0.25">
      <c r="G307" s="27"/>
      <c r="H307" s="27"/>
    </row>
    <row r="308" spans="7:8" x14ac:dyDescent="0.25">
      <c r="G308" s="27"/>
      <c r="H308" s="27"/>
    </row>
    <row r="309" spans="7:8" x14ac:dyDescent="0.25">
      <c r="G309" s="27"/>
      <c r="H309" s="27"/>
    </row>
    <row r="310" spans="7:8" x14ac:dyDescent="0.25">
      <c r="G310" s="27"/>
      <c r="H310" s="27"/>
    </row>
    <row r="311" spans="7:8" x14ac:dyDescent="0.25">
      <c r="G311" s="27"/>
      <c r="H311" s="27"/>
    </row>
    <row r="312" spans="7:8" x14ac:dyDescent="0.25">
      <c r="G312" s="27"/>
      <c r="H312" s="27"/>
    </row>
    <row r="313" spans="7:8" x14ac:dyDescent="0.25">
      <c r="G313" s="27"/>
      <c r="H313" s="27"/>
    </row>
    <row r="314" spans="7:8" x14ac:dyDescent="0.25">
      <c r="G314" s="28"/>
      <c r="H314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6" sqref="J16"/>
    </sheetView>
  </sheetViews>
  <sheetFormatPr defaultRowHeight="15" x14ac:dyDescent="0.25"/>
  <cols>
    <col min="1" max="1" width="7.42578125" bestFit="1" customWidth="1"/>
    <col min="2" max="2" width="8.42578125" bestFit="1" customWidth="1"/>
    <col min="3" max="3" width="8" bestFit="1" customWidth="1"/>
    <col min="4" max="5" width="9.42578125" bestFit="1" customWidth="1"/>
    <col min="6" max="6" width="8.7109375" bestFit="1" customWidth="1"/>
    <col min="7" max="8" width="9.42578125" bestFit="1" customWidth="1"/>
    <col min="9" max="9" width="8.7109375" bestFit="1" customWidth="1"/>
  </cols>
  <sheetData>
    <row r="1" spans="1:9" x14ac:dyDescent="0.2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>
      <pane xSplit="3" ySplit="1" topLeftCell="D38" activePane="bottomRight" state="frozen"/>
      <selection pane="topRight" activeCell="D1" sqref="D1"/>
      <selection pane="bottomLeft" activeCell="A2" sqref="A2"/>
      <selection pane="bottomRight" activeCell="D67" sqref="D67"/>
    </sheetView>
  </sheetViews>
  <sheetFormatPr defaultRowHeight="15" x14ac:dyDescent="0.25"/>
  <cols>
    <col min="1" max="1" width="9.140625" customWidth="1"/>
    <col min="2" max="2" width="14.5703125" customWidth="1"/>
    <col min="3" max="3" width="10.85546875" style="17" bestFit="1" customWidth="1"/>
    <col min="4" max="4" width="7.140625" bestFit="1" customWidth="1"/>
    <col min="5" max="5" width="6.85546875" bestFit="1" customWidth="1"/>
    <col min="6" max="6" width="8" customWidth="1"/>
    <col min="7" max="7" width="7.140625" style="23" customWidth="1"/>
  </cols>
  <sheetData>
    <row r="1" spans="1:7" x14ac:dyDescent="0.25">
      <c r="C1" s="15" t="s">
        <v>15</v>
      </c>
      <c r="D1" s="2">
        <v>1</v>
      </c>
      <c r="E1" s="2"/>
      <c r="F1" s="2" t="s">
        <v>249</v>
      </c>
      <c r="G1" s="32" t="s">
        <v>290</v>
      </c>
    </row>
    <row r="2" spans="1:7" s="4" customFormat="1" x14ac:dyDescent="0.25">
      <c r="A2" s="3" t="s">
        <v>0</v>
      </c>
      <c r="C2" s="16"/>
      <c r="G2" s="23"/>
    </row>
    <row r="3" spans="1:7" s="6" customFormat="1" x14ac:dyDescent="0.25">
      <c r="A3" s="5">
        <v>6.9444444444444441E-3</v>
      </c>
      <c r="B3" s="6" t="s">
        <v>1</v>
      </c>
      <c r="C3" s="17" t="s">
        <v>14</v>
      </c>
      <c r="D3" s="31">
        <v>2.1527777777777781E-2</v>
      </c>
      <c r="E3" t="s">
        <v>289</v>
      </c>
      <c r="F3" s="5">
        <f>D3-$A3</f>
        <v>1.4583333333333337E-2</v>
      </c>
      <c r="G3" s="24">
        <f>MINUTE(F3)</f>
        <v>21</v>
      </c>
    </row>
    <row r="4" spans="1:7" s="6" customFormat="1" x14ac:dyDescent="0.25">
      <c r="A4" s="5">
        <v>2.4305555555555556E-2</v>
      </c>
      <c r="B4" s="6" t="s">
        <v>2</v>
      </c>
      <c r="C4" s="17" t="s">
        <v>16</v>
      </c>
      <c r="D4" s="12"/>
      <c r="F4" s="5"/>
      <c r="G4" s="24"/>
    </row>
    <row r="5" spans="1:7" s="6" customFormat="1" x14ac:dyDescent="0.25">
      <c r="A5" s="5">
        <v>3.0555555555555555E-2</v>
      </c>
      <c r="B5" s="6" t="s">
        <v>3</v>
      </c>
      <c r="C5" s="17" t="s">
        <v>17</v>
      </c>
      <c r="D5" s="12"/>
      <c r="F5" s="5"/>
      <c r="G5" s="23"/>
    </row>
    <row r="6" spans="1:7" s="6" customFormat="1" x14ac:dyDescent="0.25">
      <c r="A6" s="5">
        <v>4.027777777777778E-2</v>
      </c>
      <c r="B6" s="6" t="s">
        <v>1</v>
      </c>
      <c r="C6" s="17" t="s">
        <v>14</v>
      </c>
      <c r="D6" s="12"/>
      <c r="G6" s="23"/>
    </row>
    <row r="7" spans="1:7" s="6" customFormat="1" x14ac:dyDescent="0.25">
      <c r="A7" s="5">
        <v>4.8611111111111112E-2</v>
      </c>
      <c r="B7" s="6" t="s">
        <v>4</v>
      </c>
      <c r="C7" s="17">
        <v>1111</v>
      </c>
      <c r="D7" s="31">
        <v>5.8333333333333327E-2</v>
      </c>
      <c r="E7">
        <v>2676</v>
      </c>
      <c r="F7" s="5">
        <f>D7-$A7</f>
        <v>9.7222222222222154E-3</v>
      </c>
      <c r="G7" s="24">
        <f>MINUTE(F7)</f>
        <v>14</v>
      </c>
    </row>
    <row r="8" spans="1:7" s="6" customFormat="1" x14ac:dyDescent="0.25">
      <c r="A8" s="5">
        <v>5.6944444444444443E-2</v>
      </c>
      <c r="B8" s="6" t="s">
        <v>5</v>
      </c>
      <c r="C8" s="17" t="s">
        <v>18</v>
      </c>
      <c r="D8" s="31"/>
      <c r="E8"/>
      <c r="F8" s="5"/>
      <c r="G8" s="23"/>
    </row>
    <row r="9" spans="1:7" s="6" customFormat="1" x14ac:dyDescent="0.25">
      <c r="A9" s="5">
        <v>7.0833333333333331E-2</v>
      </c>
      <c r="B9" s="6" t="s">
        <v>6</v>
      </c>
      <c r="C9" s="17" t="s">
        <v>19</v>
      </c>
      <c r="D9" s="31">
        <v>7.4999999999999997E-2</v>
      </c>
      <c r="E9" t="s">
        <v>276</v>
      </c>
      <c r="F9" s="5">
        <f>D9-$A9</f>
        <v>4.1666666666666657E-3</v>
      </c>
      <c r="G9" s="24">
        <f>MINUTE(F9)</f>
        <v>6</v>
      </c>
    </row>
    <row r="10" spans="1:7" s="6" customFormat="1" x14ac:dyDescent="0.25">
      <c r="A10" s="5">
        <v>8.3333333333333329E-2</v>
      </c>
      <c r="B10" s="6" t="s">
        <v>7</v>
      </c>
      <c r="C10" s="17" t="s">
        <v>20</v>
      </c>
      <c r="D10" s="12"/>
      <c r="F10" s="5"/>
      <c r="G10" s="23"/>
    </row>
    <row r="11" spans="1:7" s="6" customFormat="1" x14ac:dyDescent="0.25">
      <c r="A11" s="5">
        <v>9.2361111111111116E-2</v>
      </c>
      <c r="B11" s="6" t="s">
        <v>1</v>
      </c>
      <c r="C11" s="17" t="s">
        <v>14</v>
      </c>
      <c r="D11" s="12"/>
      <c r="F11" s="5"/>
      <c r="G11" s="23"/>
    </row>
    <row r="12" spans="1:7" s="6" customFormat="1" x14ac:dyDescent="0.25">
      <c r="A12" s="5">
        <v>0.10277777777777779</v>
      </c>
      <c r="B12" s="6" t="s">
        <v>4</v>
      </c>
      <c r="C12" s="17">
        <v>1111</v>
      </c>
      <c r="D12" s="1"/>
      <c r="E12"/>
      <c r="G12" s="23"/>
    </row>
    <row r="13" spans="1:7" s="6" customFormat="1" x14ac:dyDescent="0.25">
      <c r="A13" s="5">
        <v>0.11041666666666666</v>
      </c>
      <c r="B13" s="6" t="s">
        <v>8</v>
      </c>
      <c r="C13" s="17">
        <v>100</v>
      </c>
      <c r="D13" s="1"/>
      <c r="E13"/>
      <c r="F13" s="5"/>
      <c r="G13" s="23"/>
    </row>
    <row r="14" spans="1:7" s="6" customFormat="1" x14ac:dyDescent="0.25">
      <c r="A14" s="5">
        <v>0.1173611111111111</v>
      </c>
      <c r="B14" s="6" t="s">
        <v>9</v>
      </c>
      <c r="C14" s="17" t="s">
        <v>14</v>
      </c>
      <c r="F14" s="5"/>
      <c r="G14" s="23"/>
    </row>
    <row r="15" spans="1:7" s="6" customFormat="1" x14ac:dyDescent="0.25">
      <c r="A15" s="5">
        <v>0.12569444444444444</v>
      </c>
      <c r="B15" s="6" t="s">
        <v>10</v>
      </c>
      <c r="C15" s="17" t="s">
        <v>21</v>
      </c>
      <c r="D15" s="1"/>
      <c r="E15"/>
      <c r="G15" s="23"/>
    </row>
    <row r="16" spans="1:7" s="6" customFormat="1" x14ac:dyDescent="0.25">
      <c r="A16" s="5">
        <v>0.1361111111111111</v>
      </c>
      <c r="B16" s="6" t="s">
        <v>11</v>
      </c>
      <c r="C16" s="17" t="s">
        <v>14</v>
      </c>
      <c r="G16" s="23"/>
    </row>
    <row r="17" spans="1:7" s="6" customFormat="1" x14ac:dyDescent="0.25">
      <c r="A17" s="5">
        <v>0.14861111111111111</v>
      </c>
      <c r="B17" s="6" t="s">
        <v>3</v>
      </c>
      <c r="C17" s="17" t="s">
        <v>17</v>
      </c>
      <c r="G17" s="23"/>
    </row>
    <row r="18" spans="1:7" s="6" customFormat="1" x14ac:dyDescent="0.25">
      <c r="A18" s="5">
        <v>0.15694444444444444</v>
      </c>
      <c r="B18" s="6" t="s">
        <v>12</v>
      </c>
      <c r="C18" s="17" t="s">
        <v>14</v>
      </c>
      <c r="G18" s="23"/>
    </row>
    <row r="19" spans="1:7" s="6" customFormat="1" x14ac:dyDescent="0.25">
      <c r="A19" s="5">
        <v>0.17013888888888887</v>
      </c>
      <c r="B19" s="6" t="s">
        <v>1</v>
      </c>
      <c r="C19" s="17" t="s">
        <v>14</v>
      </c>
      <c r="G19" s="23"/>
    </row>
    <row r="20" spans="1:7" s="6" customFormat="1" x14ac:dyDescent="0.25">
      <c r="A20" s="5">
        <v>0.17708333333333334</v>
      </c>
      <c r="B20" s="6" t="s">
        <v>4</v>
      </c>
      <c r="C20" s="17">
        <v>1111</v>
      </c>
      <c r="G20" s="23"/>
    </row>
    <row r="21" spans="1:7" s="6" customFormat="1" x14ac:dyDescent="0.25">
      <c r="A21" s="5">
        <v>0.18472222222222223</v>
      </c>
      <c r="B21" s="6" t="s">
        <v>8</v>
      </c>
      <c r="C21" s="17">
        <v>100</v>
      </c>
      <c r="G21" s="23"/>
    </row>
    <row r="22" spans="1:7" s="6" customFormat="1" x14ac:dyDescent="0.25">
      <c r="A22" s="5">
        <v>0.19722222222222222</v>
      </c>
      <c r="B22" s="6" t="s">
        <v>13</v>
      </c>
      <c r="C22" s="17" t="s">
        <v>16</v>
      </c>
      <c r="G22" s="23"/>
    </row>
    <row r="23" spans="1:7" s="8" customFormat="1" x14ac:dyDescent="0.25">
      <c r="C23" s="18"/>
      <c r="D23" s="20">
        <f>COUNTA(D2:D22)/9</f>
        <v>0.33333333333333331</v>
      </c>
      <c r="F23" s="13"/>
      <c r="G23" s="25">
        <f>AVERAGE(G2:G22)</f>
        <v>13.666666666666666</v>
      </c>
    </row>
    <row r="24" spans="1:7" s="4" customFormat="1" x14ac:dyDescent="0.25">
      <c r="A24" s="3" t="s">
        <v>22</v>
      </c>
      <c r="C24" s="16"/>
      <c r="G24" s="23"/>
    </row>
    <row r="25" spans="1:7" s="6" customFormat="1" x14ac:dyDescent="0.25">
      <c r="A25" s="5">
        <v>9.7222222222222224E-3</v>
      </c>
      <c r="B25" s="6" t="s">
        <v>25</v>
      </c>
      <c r="C25" s="17" t="s">
        <v>14</v>
      </c>
      <c r="D25" s="31">
        <v>1.4583333333333332E-2</v>
      </c>
      <c r="E25" t="s">
        <v>289</v>
      </c>
      <c r="F25" s="5">
        <f>D25-$A25</f>
        <v>4.8611111111111095E-3</v>
      </c>
      <c r="G25" s="24">
        <f>MINUTE(F25)</f>
        <v>7</v>
      </c>
    </row>
    <row r="26" spans="1:7" s="6" customFormat="1" x14ac:dyDescent="0.25">
      <c r="A26" s="5">
        <v>2.361111111111111E-2</v>
      </c>
      <c r="B26" s="6" t="s">
        <v>26</v>
      </c>
      <c r="C26" s="17">
        <v>1111</v>
      </c>
      <c r="D26" s="12"/>
      <c r="G26" s="23"/>
    </row>
    <row r="27" spans="1:7" s="6" customFormat="1" x14ac:dyDescent="0.25">
      <c r="A27" s="5">
        <v>3.0555555555555555E-2</v>
      </c>
      <c r="B27" s="6" t="s">
        <v>27</v>
      </c>
      <c r="C27" s="17">
        <v>100</v>
      </c>
      <c r="D27" s="12"/>
      <c r="F27" s="5"/>
      <c r="G27" s="23"/>
    </row>
    <row r="28" spans="1:7" s="6" customFormat="1" x14ac:dyDescent="0.25">
      <c r="A28" s="5">
        <v>3.9583333333333331E-2</v>
      </c>
      <c r="B28" s="6" t="s">
        <v>41</v>
      </c>
      <c r="C28" s="17" t="s">
        <v>14</v>
      </c>
      <c r="D28" s="12"/>
      <c r="G28" s="23"/>
    </row>
    <row r="29" spans="1:7" s="6" customFormat="1" x14ac:dyDescent="0.25">
      <c r="A29" s="5">
        <v>4.5138888888888888E-2</v>
      </c>
      <c r="B29" s="6" t="s">
        <v>42</v>
      </c>
      <c r="C29" s="17" t="s">
        <v>21</v>
      </c>
      <c r="D29" s="31">
        <v>5.6250000000000001E-2</v>
      </c>
      <c r="E29" t="s">
        <v>141</v>
      </c>
      <c r="F29" s="5">
        <f>D29-$A29</f>
        <v>1.1111111111111113E-2</v>
      </c>
      <c r="G29" s="24">
        <f>MINUTE(F29)</f>
        <v>16</v>
      </c>
    </row>
    <row r="30" spans="1:7" s="6" customFormat="1" x14ac:dyDescent="0.25">
      <c r="A30" s="5">
        <v>5.6944444444444443E-2</v>
      </c>
      <c r="B30" s="6" t="s">
        <v>43</v>
      </c>
      <c r="C30" s="17" t="s">
        <v>14</v>
      </c>
      <c r="D30" s="12"/>
      <c r="G30" s="23"/>
    </row>
    <row r="31" spans="1:7" s="6" customFormat="1" x14ac:dyDescent="0.25">
      <c r="A31" s="5">
        <v>6.458333333333334E-2</v>
      </c>
      <c r="B31" s="6" t="s">
        <v>44</v>
      </c>
      <c r="C31" s="17" t="s">
        <v>17</v>
      </c>
      <c r="D31" s="12"/>
      <c r="G31" s="23"/>
    </row>
    <row r="32" spans="1:7" s="6" customFormat="1" x14ac:dyDescent="0.25">
      <c r="A32" s="7" t="s">
        <v>28</v>
      </c>
      <c r="B32" s="6" t="s">
        <v>45</v>
      </c>
      <c r="C32" s="17" t="s">
        <v>14</v>
      </c>
      <c r="D32" s="12"/>
      <c r="G32" s="23"/>
    </row>
    <row r="33" spans="1:7" s="6" customFormat="1" x14ac:dyDescent="0.25">
      <c r="A33" s="7" t="s">
        <v>29</v>
      </c>
      <c r="B33" s="6" t="s">
        <v>46</v>
      </c>
      <c r="C33" s="17" t="s">
        <v>16</v>
      </c>
      <c r="D33" s="12"/>
      <c r="G33" s="23"/>
    </row>
    <row r="34" spans="1:7" s="6" customFormat="1" x14ac:dyDescent="0.25">
      <c r="A34" s="7" t="s">
        <v>30</v>
      </c>
      <c r="B34" s="6" t="s">
        <v>44</v>
      </c>
      <c r="C34" s="17" t="s">
        <v>17</v>
      </c>
      <c r="D34" s="12"/>
      <c r="G34" s="23"/>
    </row>
    <row r="35" spans="1:7" s="6" customFormat="1" x14ac:dyDescent="0.25">
      <c r="A35" s="7" t="s">
        <v>31</v>
      </c>
      <c r="B35" s="6" t="s">
        <v>25</v>
      </c>
      <c r="C35" s="17" t="s">
        <v>14</v>
      </c>
      <c r="D35" s="31">
        <v>0.11458333333333333</v>
      </c>
      <c r="E35" t="s">
        <v>289</v>
      </c>
      <c r="F35" s="5">
        <f>D35-$A35</f>
        <v>6.2499999999999917E-3</v>
      </c>
      <c r="G35" s="24">
        <f>MINUTE(F35)</f>
        <v>9</v>
      </c>
    </row>
    <row r="36" spans="1:7" s="6" customFormat="1" x14ac:dyDescent="0.25">
      <c r="A36" s="7" t="s">
        <v>32</v>
      </c>
      <c r="B36" s="6" t="s">
        <v>26</v>
      </c>
      <c r="C36" s="17">
        <v>1111</v>
      </c>
      <c r="D36" s="12"/>
      <c r="G36" s="23"/>
    </row>
    <row r="37" spans="1:7" s="6" customFormat="1" x14ac:dyDescent="0.25">
      <c r="A37" s="7" t="s">
        <v>33</v>
      </c>
      <c r="B37" s="6" t="s">
        <v>47</v>
      </c>
      <c r="C37" s="17" t="s">
        <v>23</v>
      </c>
      <c r="D37" s="12"/>
      <c r="G37" s="23"/>
    </row>
    <row r="38" spans="1:7" s="6" customFormat="1" x14ac:dyDescent="0.25">
      <c r="A38" s="7" t="s">
        <v>34</v>
      </c>
      <c r="B38" s="6" t="s">
        <v>48</v>
      </c>
      <c r="C38" s="17" t="s">
        <v>19</v>
      </c>
      <c r="D38" s="14"/>
      <c r="G38" s="23"/>
    </row>
    <row r="39" spans="1:7" s="6" customFormat="1" x14ac:dyDescent="0.25">
      <c r="A39" s="7" t="s">
        <v>35</v>
      </c>
      <c r="B39" s="6" t="s">
        <v>49</v>
      </c>
      <c r="C39" s="17" t="s">
        <v>24</v>
      </c>
      <c r="G39" s="23"/>
    </row>
    <row r="40" spans="1:7" s="6" customFormat="1" x14ac:dyDescent="0.25">
      <c r="A40" s="7" t="s">
        <v>36</v>
      </c>
      <c r="B40" s="6" t="s">
        <v>25</v>
      </c>
      <c r="C40" s="17" t="s">
        <v>14</v>
      </c>
      <c r="G40" s="23"/>
    </row>
    <row r="41" spans="1:7" s="6" customFormat="1" x14ac:dyDescent="0.25">
      <c r="A41" s="7" t="s">
        <v>37</v>
      </c>
      <c r="B41" s="6" t="s">
        <v>26</v>
      </c>
      <c r="C41" s="17">
        <v>1111</v>
      </c>
      <c r="G41" s="23"/>
    </row>
    <row r="42" spans="1:7" s="6" customFormat="1" x14ac:dyDescent="0.25">
      <c r="A42" s="7" t="s">
        <v>38</v>
      </c>
      <c r="B42" s="6" t="s">
        <v>27</v>
      </c>
      <c r="C42" s="17">
        <v>100</v>
      </c>
      <c r="G42" s="23"/>
    </row>
    <row r="43" spans="1:7" s="6" customFormat="1" x14ac:dyDescent="0.25">
      <c r="A43" s="7" t="s">
        <v>39</v>
      </c>
      <c r="B43" s="6" t="s">
        <v>41</v>
      </c>
      <c r="C43" s="17" t="s">
        <v>14</v>
      </c>
      <c r="G43" s="23"/>
    </row>
    <row r="44" spans="1:7" s="6" customFormat="1" x14ac:dyDescent="0.25">
      <c r="A44" s="7" t="s">
        <v>40</v>
      </c>
      <c r="B44" s="6" t="s">
        <v>42</v>
      </c>
      <c r="C44" s="17" t="s">
        <v>21</v>
      </c>
      <c r="G44" s="23"/>
    </row>
    <row r="45" spans="1:7" s="8" customFormat="1" x14ac:dyDescent="0.25">
      <c r="C45" s="18"/>
      <c r="D45" s="20">
        <f>COUNTA(D24:D44)/13</f>
        <v>0.23076923076923078</v>
      </c>
      <c r="F45" s="13"/>
      <c r="G45" s="25">
        <f>AVERAGE(G24:G44)</f>
        <v>10.666666666666666</v>
      </c>
    </row>
    <row r="46" spans="1:7" s="4" customFormat="1" x14ac:dyDescent="0.25">
      <c r="A46" s="10" t="s">
        <v>70</v>
      </c>
      <c r="C46" s="16"/>
      <c r="G46" s="23"/>
    </row>
    <row r="47" spans="1:7" s="6" customFormat="1" x14ac:dyDescent="0.25">
      <c r="A47" s="7" t="s">
        <v>50</v>
      </c>
      <c r="B47" s="6" t="s">
        <v>25</v>
      </c>
      <c r="C47" s="17" t="s">
        <v>14</v>
      </c>
      <c r="D47" s="1">
        <v>1.6666666666666666E-2</v>
      </c>
      <c r="E47" t="s">
        <v>289</v>
      </c>
      <c r="F47" s="5">
        <f>D47-$A47</f>
        <v>9.7222222222222224E-3</v>
      </c>
      <c r="G47" s="24">
        <f>MINUTE(F47)</f>
        <v>14</v>
      </c>
    </row>
    <row r="48" spans="1:7" s="6" customFormat="1" x14ac:dyDescent="0.25">
      <c r="A48" s="7" t="s">
        <v>51</v>
      </c>
      <c r="B48" s="6" t="s">
        <v>26</v>
      </c>
      <c r="C48" s="17">
        <v>1111</v>
      </c>
      <c r="G48" s="23"/>
    </row>
    <row r="49" spans="1:7" s="6" customFormat="1" x14ac:dyDescent="0.25">
      <c r="A49" s="7" t="s">
        <v>52</v>
      </c>
      <c r="B49" s="6" t="s">
        <v>27</v>
      </c>
      <c r="C49" s="17">
        <v>100</v>
      </c>
      <c r="G49" s="23"/>
    </row>
    <row r="50" spans="1:7" s="6" customFormat="1" x14ac:dyDescent="0.25">
      <c r="A50" s="7" t="s">
        <v>53</v>
      </c>
      <c r="B50" s="6" t="s">
        <v>41</v>
      </c>
      <c r="C50" s="17" t="s">
        <v>14</v>
      </c>
      <c r="G50" s="23"/>
    </row>
    <row r="51" spans="1:7" s="6" customFormat="1" x14ac:dyDescent="0.25">
      <c r="A51" s="7" t="s">
        <v>54</v>
      </c>
      <c r="B51" s="6" t="s">
        <v>42</v>
      </c>
      <c r="C51" s="17" t="s">
        <v>21</v>
      </c>
      <c r="D51" s="1">
        <v>5.2083333333333336E-2</v>
      </c>
      <c r="E51" t="s">
        <v>141</v>
      </c>
      <c r="F51" s="5">
        <f>D51-$A51</f>
        <v>1.0416666666666671E-2</v>
      </c>
      <c r="G51" s="24">
        <f>MINUTE(F51)</f>
        <v>15</v>
      </c>
    </row>
    <row r="52" spans="1:7" s="6" customFormat="1" x14ac:dyDescent="0.25">
      <c r="A52" s="7" t="s">
        <v>55</v>
      </c>
      <c r="B52" s="6" t="s">
        <v>25</v>
      </c>
      <c r="C52" s="17" t="s">
        <v>14</v>
      </c>
      <c r="D52" s="5"/>
      <c r="F52" s="5"/>
      <c r="G52" s="23"/>
    </row>
    <row r="53" spans="1:7" s="6" customFormat="1" x14ac:dyDescent="0.25">
      <c r="A53" s="7" t="s">
        <v>56</v>
      </c>
      <c r="B53" s="6" t="s">
        <v>26</v>
      </c>
      <c r="C53" s="17">
        <v>1111</v>
      </c>
      <c r="D53" s="5"/>
      <c r="F53" s="5"/>
      <c r="G53" s="23"/>
    </row>
    <row r="54" spans="1:7" s="6" customFormat="1" x14ac:dyDescent="0.25">
      <c r="A54" s="7" t="s">
        <v>57</v>
      </c>
      <c r="B54" s="6" t="s">
        <v>47</v>
      </c>
      <c r="C54" s="17" t="s">
        <v>71</v>
      </c>
      <c r="G54" s="23"/>
    </row>
    <row r="55" spans="1:7" s="6" customFormat="1" x14ac:dyDescent="0.25">
      <c r="A55" s="7" t="s">
        <v>58</v>
      </c>
      <c r="B55" s="6" t="s">
        <v>48</v>
      </c>
      <c r="C55" s="17" t="s">
        <v>19</v>
      </c>
      <c r="D55" s="5"/>
      <c r="F55" s="5"/>
      <c r="G55" s="23"/>
    </row>
    <row r="56" spans="1:7" s="6" customFormat="1" x14ac:dyDescent="0.25">
      <c r="A56" s="7" t="s">
        <v>59</v>
      </c>
      <c r="B56" s="6" t="s">
        <v>49</v>
      </c>
      <c r="C56" s="17" t="s">
        <v>24</v>
      </c>
      <c r="D56" s="5"/>
      <c r="F56" s="5"/>
      <c r="G56" s="23"/>
    </row>
    <row r="57" spans="1:7" s="6" customFormat="1" x14ac:dyDescent="0.25">
      <c r="A57" s="7" t="s">
        <v>60</v>
      </c>
      <c r="B57" s="6" t="s">
        <v>25</v>
      </c>
      <c r="C57" s="17" t="s">
        <v>14</v>
      </c>
      <c r="D57" s="5"/>
      <c r="F57" s="5"/>
      <c r="G57" s="23"/>
    </row>
    <row r="58" spans="1:7" s="6" customFormat="1" x14ac:dyDescent="0.25">
      <c r="A58" s="7" t="s">
        <v>61</v>
      </c>
      <c r="B58" s="6" t="s">
        <v>26</v>
      </c>
      <c r="C58" s="17">
        <v>1111</v>
      </c>
      <c r="G58" s="23"/>
    </row>
    <row r="59" spans="1:7" s="6" customFormat="1" x14ac:dyDescent="0.25">
      <c r="A59" s="7" t="s">
        <v>62</v>
      </c>
      <c r="B59" s="6" t="s">
        <v>27</v>
      </c>
      <c r="C59" s="17">
        <v>100</v>
      </c>
      <c r="G59" s="23"/>
    </row>
    <row r="60" spans="1:7" s="6" customFormat="1" x14ac:dyDescent="0.25">
      <c r="A60" s="7" t="s">
        <v>63</v>
      </c>
      <c r="B60" s="6" t="s">
        <v>41</v>
      </c>
      <c r="C60" s="17" t="s">
        <v>14</v>
      </c>
      <c r="G60" s="23"/>
    </row>
    <row r="61" spans="1:7" s="6" customFormat="1" x14ac:dyDescent="0.25">
      <c r="A61" s="7" t="s">
        <v>64</v>
      </c>
      <c r="B61" s="6" t="s">
        <v>42</v>
      </c>
      <c r="C61" s="17" t="s">
        <v>21</v>
      </c>
      <c r="G61" s="23"/>
    </row>
    <row r="62" spans="1:7" s="6" customFormat="1" x14ac:dyDescent="0.25">
      <c r="A62" s="7" t="s">
        <v>65</v>
      </c>
      <c r="B62" s="6" t="s">
        <v>43</v>
      </c>
      <c r="C62" s="17" t="s">
        <v>14</v>
      </c>
      <c r="G62" s="23"/>
    </row>
    <row r="63" spans="1:7" s="6" customFormat="1" x14ac:dyDescent="0.25">
      <c r="A63" s="7" t="s">
        <v>66</v>
      </c>
      <c r="B63" s="6" t="s">
        <v>44</v>
      </c>
      <c r="C63" s="17" t="s">
        <v>17</v>
      </c>
      <c r="G63" s="23"/>
    </row>
    <row r="64" spans="1:7" s="6" customFormat="1" x14ac:dyDescent="0.25">
      <c r="A64" s="7" t="s">
        <v>67</v>
      </c>
      <c r="B64" s="6" t="s">
        <v>45</v>
      </c>
      <c r="C64" s="17" t="s">
        <v>14</v>
      </c>
      <c r="G64" s="23"/>
    </row>
    <row r="65" spans="1:7" s="6" customFormat="1" x14ac:dyDescent="0.25">
      <c r="A65" s="7" t="s">
        <v>68</v>
      </c>
      <c r="B65" s="6" t="s">
        <v>46</v>
      </c>
      <c r="C65" s="17" t="s">
        <v>16</v>
      </c>
      <c r="G65" s="23"/>
    </row>
    <row r="66" spans="1:7" s="6" customFormat="1" x14ac:dyDescent="0.25">
      <c r="A66" s="7" t="s">
        <v>40</v>
      </c>
      <c r="B66" s="6" t="s">
        <v>44</v>
      </c>
      <c r="C66" s="17" t="s">
        <v>17</v>
      </c>
      <c r="G66" s="23"/>
    </row>
    <row r="67" spans="1:7" s="8" customFormat="1" x14ac:dyDescent="0.25">
      <c r="C67" s="18"/>
      <c r="D67" s="20">
        <f>COUNTA(D46:D66)/20</f>
        <v>0.1</v>
      </c>
      <c r="F67" s="13"/>
    </row>
    <row r="68" spans="1:7" s="4" customFormat="1" x14ac:dyDescent="0.25">
      <c r="A68" s="10" t="s">
        <v>69</v>
      </c>
      <c r="C68" s="16"/>
      <c r="G68" s="23"/>
    </row>
    <row r="69" spans="1:7" s="6" customFormat="1" x14ac:dyDescent="0.25">
      <c r="A69" s="6" t="s">
        <v>72</v>
      </c>
      <c r="B69" s="6" t="s">
        <v>49</v>
      </c>
      <c r="C69" s="17" t="s">
        <v>20</v>
      </c>
      <c r="D69" s="30"/>
      <c r="F69" s="5"/>
      <c r="G69" s="23"/>
    </row>
    <row r="70" spans="1:7" s="6" customFormat="1" x14ac:dyDescent="0.25">
      <c r="A70" s="6" t="s">
        <v>73</v>
      </c>
      <c r="B70" s="6" t="s">
        <v>47</v>
      </c>
      <c r="C70" s="17" t="s">
        <v>18</v>
      </c>
      <c r="D70" s="31">
        <v>3.0555555555555555E-2</v>
      </c>
      <c r="E70" t="s">
        <v>123</v>
      </c>
      <c r="F70" s="5">
        <f>D70-$A70</f>
        <v>1.5277777777777777E-2</v>
      </c>
      <c r="G70" s="24">
        <f>MINUTE(F70)</f>
        <v>22</v>
      </c>
    </row>
    <row r="71" spans="1:7" s="6" customFormat="1" x14ac:dyDescent="0.25">
      <c r="A71" s="6" t="s">
        <v>74</v>
      </c>
      <c r="B71" s="6" t="s">
        <v>48</v>
      </c>
      <c r="C71" s="17" t="s">
        <v>16</v>
      </c>
      <c r="D71" s="31"/>
      <c r="E71"/>
      <c r="F71" s="5"/>
      <c r="G71" s="23"/>
    </row>
    <row r="72" spans="1:7" s="6" customFormat="1" x14ac:dyDescent="0.25">
      <c r="A72" s="6" t="s">
        <v>75</v>
      </c>
      <c r="B72" s="6" t="s">
        <v>49</v>
      </c>
      <c r="C72" s="17" t="s">
        <v>20</v>
      </c>
      <c r="D72" s="12"/>
      <c r="F72" s="5"/>
      <c r="G72" s="23"/>
    </row>
    <row r="73" spans="1:7" s="6" customFormat="1" x14ac:dyDescent="0.25">
      <c r="A73" s="6" t="s">
        <v>76</v>
      </c>
      <c r="B73" s="6" t="s">
        <v>25</v>
      </c>
      <c r="C73" s="17" t="s">
        <v>14</v>
      </c>
      <c r="D73" s="12"/>
      <c r="F73" s="5"/>
      <c r="G73" s="23"/>
    </row>
    <row r="74" spans="1:7" s="6" customFormat="1" x14ac:dyDescent="0.25">
      <c r="A74" s="6" t="s">
        <v>77</v>
      </c>
      <c r="B74" s="6" t="s">
        <v>43</v>
      </c>
      <c r="C74" s="17" t="s">
        <v>14</v>
      </c>
      <c r="D74" s="12"/>
      <c r="F74" s="5"/>
      <c r="G74" s="23"/>
    </row>
    <row r="75" spans="1:7" s="6" customFormat="1" x14ac:dyDescent="0.25">
      <c r="A75" s="6" t="s">
        <v>78</v>
      </c>
      <c r="B75" s="6" t="s">
        <v>44</v>
      </c>
      <c r="C75" s="17" t="s">
        <v>17</v>
      </c>
      <c r="D75" s="12"/>
      <c r="G75" s="23"/>
    </row>
    <row r="76" spans="1:7" s="6" customFormat="1" x14ac:dyDescent="0.25">
      <c r="A76" s="6" t="s">
        <v>79</v>
      </c>
      <c r="B76" s="6" t="s">
        <v>45</v>
      </c>
      <c r="C76" s="17" t="s">
        <v>14</v>
      </c>
      <c r="D76" s="12"/>
      <c r="G76" s="23"/>
    </row>
    <row r="77" spans="1:7" s="6" customFormat="1" x14ac:dyDescent="0.25">
      <c r="A77" s="6" t="s">
        <v>80</v>
      </c>
      <c r="B77" s="6" t="s">
        <v>46</v>
      </c>
      <c r="C77" s="17" t="s">
        <v>16</v>
      </c>
      <c r="D77" s="30"/>
      <c r="F77" s="5"/>
      <c r="G77" s="23"/>
    </row>
    <row r="78" spans="1:7" s="6" customFormat="1" x14ac:dyDescent="0.25">
      <c r="A78" s="6" t="s">
        <v>30</v>
      </c>
      <c r="B78" s="6" t="s">
        <v>44</v>
      </c>
      <c r="C78" s="17" t="s">
        <v>17</v>
      </c>
      <c r="D78" s="30"/>
      <c r="E78" s="5"/>
      <c r="F78" s="5"/>
      <c r="G78" s="23"/>
    </row>
    <row r="79" spans="1:7" s="6" customFormat="1" x14ac:dyDescent="0.25">
      <c r="A79" s="6" t="s">
        <v>32</v>
      </c>
      <c r="B79" s="6" t="s">
        <v>26</v>
      </c>
      <c r="C79" s="17">
        <v>1111</v>
      </c>
      <c r="D79" s="31">
        <v>0.12361111111111112</v>
      </c>
      <c r="E79">
        <v>756</v>
      </c>
      <c r="F79" s="5">
        <f t="shared" ref="F79:F80" si="0">D79-$A79</f>
        <v>9.7222222222222293E-3</v>
      </c>
      <c r="G79" s="24">
        <f t="shared" ref="G79:G80" si="1">MINUTE(F79)</f>
        <v>14</v>
      </c>
    </row>
    <row r="80" spans="1:7" s="6" customFormat="1" x14ac:dyDescent="0.25">
      <c r="A80" s="6" t="s">
        <v>62</v>
      </c>
      <c r="B80" s="6" t="s">
        <v>27</v>
      </c>
      <c r="C80" s="17">
        <v>100</v>
      </c>
      <c r="D80" s="31">
        <v>0.12638888888888888</v>
      </c>
      <c r="E80">
        <v>120</v>
      </c>
      <c r="F80" s="5">
        <f t="shared" si="0"/>
        <v>6.2499999999999917E-3</v>
      </c>
      <c r="G80" s="24">
        <f t="shared" si="1"/>
        <v>9</v>
      </c>
    </row>
    <row r="81" spans="1:7" s="6" customFormat="1" x14ac:dyDescent="0.25">
      <c r="A81" s="6" t="s">
        <v>81</v>
      </c>
      <c r="B81" s="6" t="s">
        <v>41</v>
      </c>
      <c r="C81" s="17" t="s">
        <v>14</v>
      </c>
      <c r="D81" s="12"/>
      <c r="G81" s="23"/>
    </row>
    <row r="82" spans="1:7" s="6" customFormat="1" x14ac:dyDescent="0.25">
      <c r="A82" s="6" t="s">
        <v>82</v>
      </c>
      <c r="B82" s="6" t="s">
        <v>42</v>
      </c>
      <c r="C82" s="17" t="s">
        <v>21</v>
      </c>
      <c r="D82" s="12"/>
      <c r="F82" s="5"/>
      <c r="G82" s="23"/>
    </row>
    <row r="83" spans="1:7" s="6" customFormat="1" x14ac:dyDescent="0.25">
      <c r="A83" s="6" t="s">
        <v>83</v>
      </c>
      <c r="B83" s="6" t="s">
        <v>25</v>
      </c>
      <c r="C83" s="17" t="s">
        <v>14</v>
      </c>
      <c r="D83" s="12"/>
      <c r="G83" s="23"/>
    </row>
    <row r="84" spans="1:7" s="6" customFormat="1" x14ac:dyDescent="0.25">
      <c r="A84" s="6" t="s">
        <v>84</v>
      </c>
      <c r="B84" s="6" t="s">
        <v>26</v>
      </c>
      <c r="C84" s="17">
        <v>1111</v>
      </c>
      <c r="D84" s="12"/>
      <c r="G84" s="23"/>
    </row>
    <row r="85" spans="1:7" s="6" customFormat="1" x14ac:dyDescent="0.25">
      <c r="A85" s="6" t="s">
        <v>85</v>
      </c>
      <c r="B85" s="6" t="s">
        <v>26</v>
      </c>
      <c r="C85" s="17">
        <v>1111</v>
      </c>
      <c r="D85" s="12"/>
      <c r="G85" s="23"/>
    </row>
    <row r="86" spans="1:7" s="6" customFormat="1" x14ac:dyDescent="0.25">
      <c r="A86" s="6" t="s">
        <v>86</v>
      </c>
      <c r="B86" s="6" t="s">
        <v>27</v>
      </c>
      <c r="C86" s="17">
        <v>100</v>
      </c>
      <c r="D86" s="12"/>
      <c r="G86" s="23"/>
    </row>
    <row r="87" spans="1:7" s="6" customFormat="1" x14ac:dyDescent="0.25">
      <c r="A87" s="6" t="s">
        <v>87</v>
      </c>
      <c r="B87" s="6" t="s">
        <v>41</v>
      </c>
      <c r="C87" s="17" t="s">
        <v>14</v>
      </c>
      <c r="D87" s="12"/>
      <c r="G87" s="23"/>
    </row>
    <row r="88" spans="1:7" s="6" customFormat="1" x14ac:dyDescent="0.25">
      <c r="A88" s="6" t="s">
        <v>88</v>
      </c>
      <c r="B88" s="6" t="s">
        <v>42</v>
      </c>
      <c r="C88" s="17" t="s">
        <v>21</v>
      </c>
      <c r="D88" s="31">
        <v>0.20833333333333334</v>
      </c>
      <c r="E88" t="s">
        <v>141</v>
      </c>
      <c r="F88" s="5">
        <f t="shared" ref="F88" si="2">D88-$A88</f>
        <v>3.4722222222222099E-3</v>
      </c>
      <c r="G88" s="24">
        <f>MINUTE(F88)</f>
        <v>5</v>
      </c>
    </row>
    <row r="89" spans="1:7" s="8" customFormat="1" x14ac:dyDescent="0.25">
      <c r="C89" s="18"/>
      <c r="D89" s="20">
        <f>COUNTA(D68:D88)/20</f>
        <v>0.2</v>
      </c>
      <c r="F89" s="22"/>
      <c r="G89" s="25">
        <f>AVERAGE(G68:G88)</f>
        <v>12.5</v>
      </c>
    </row>
    <row r="90" spans="1:7" s="4" customFormat="1" x14ac:dyDescent="0.25">
      <c r="A90" s="11" t="s">
        <v>89</v>
      </c>
      <c r="C90" s="16"/>
      <c r="G90" s="23"/>
    </row>
    <row r="91" spans="1:7" s="6" customFormat="1" x14ac:dyDescent="0.25">
      <c r="A91" s="6" t="s">
        <v>90</v>
      </c>
      <c r="B91" s="6" t="s">
        <v>47</v>
      </c>
      <c r="C91" s="17" t="s">
        <v>23</v>
      </c>
      <c r="D91" s="12"/>
      <c r="G91" s="23"/>
    </row>
    <row r="92" spans="1:7" s="6" customFormat="1" x14ac:dyDescent="0.25">
      <c r="A92" s="6" t="s">
        <v>91</v>
      </c>
      <c r="B92" s="6" t="s">
        <v>43</v>
      </c>
      <c r="C92" s="17" t="s">
        <v>14</v>
      </c>
      <c r="D92" s="12"/>
      <c r="G92" s="23"/>
    </row>
    <row r="93" spans="1:7" s="6" customFormat="1" x14ac:dyDescent="0.25">
      <c r="A93" s="6" t="s">
        <v>92</v>
      </c>
      <c r="B93" s="6" t="s">
        <v>44</v>
      </c>
      <c r="C93" s="17" t="s">
        <v>17</v>
      </c>
      <c r="D93" s="12"/>
      <c r="F93" s="5"/>
      <c r="G93" s="23"/>
    </row>
    <row r="94" spans="1:7" s="6" customFormat="1" x14ac:dyDescent="0.25">
      <c r="A94" s="6" t="s">
        <v>93</v>
      </c>
      <c r="B94" s="6" t="s">
        <v>45</v>
      </c>
      <c r="C94" s="17" t="s">
        <v>14</v>
      </c>
      <c r="D94" s="12"/>
      <c r="F94" s="5"/>
      <c r="G94" s="23"/>
    </row>
    <row r="95" spans="1:7" s="6" customFormat="1" x14ac:dyDescent="0.25">
      <c r="A95" s="6" t="s">
        <v>94</v>
      </c>
      <c r="B95" s="6" t="s">
        <v>46</v>
      </c>
      <c r="C95" s="17" t="s">
        <v>16</v>
      </c>
      <c r="D95" s="30"/>
      <c r="F95" s="5"/>
      <c r="G95" s="23"/>
    </row>
    <row r="96" spans="1:7" s="6" customFormat="1" x14ac:dyDescent="0.25">
      <c r="A96" s="6" t="s">
        <v>95</v>
      </c>
      <c r="B96" s="6" t="s">
        <v>44</v>
      </c>
      <c r="C96" s="17" t="s">
        <v>17</v>
      </c>
      <c r="D96" s="30"/>
      <c r="E96" s="9"/>
      <c r="F96" s="5"/>
      <c r="G96" s="23"/>
    </row>
    <row r="97" spans="1:7" s="6" customFormat="1" x14ac:dyDescent="0.25">
      <c r="A97" s="6" t="s">
        <v>96</v>
      </c>
      <c r="B97" s="6" t="s">
        <v>26</v>
      </c>
      <c r="C97" s="17">
        <v>1111</v>
      </c>
      <c r="D97" s="30"/>
      <c r="F97" s="5"/>
      <c r="G97" s="23"/>
    </row>
    <row r="98" spans="1:7" s="6" customFormat="1" x14ac:dyDescent="0.25">
      <c r="A98" s="6" t="s">
        <v>79</v>
      </c>
      <c r="B98" s="6" t="s">
        <v>27</v>
      </c>
      <c r="C98" s="17">
        <v>100</v>
      </c>
      <c r="D98" s="12"/>
      <c r="F98" s="5"/>
      <c r="G98" s="23"/>
    </row>
    <row r="99" spans="1:7" s="6" customFormat="1" x14ac:dyDescent="0.25">
      <c r="A99" s="6" t="s">
        <v>97</v>
      </c>
      <c r="B99" s="6" t="s">
        <v>41</v>
      </c>
      <c r="C99" s="17" t="s">
        <v>14</v>
      </c>
      <c r="D99" s="30"/>
      <c r="F99" s="5"/>
      <c r="G99" s="23"/>
    </row>
    <row r="100" spans="1:7" s="6" customFormat="1" x14ac:dyDescent="0.25">
      <c r="A100" s="6" t="s">
        <v>98</v>
      </c>
      <c r="B100" s="6" t="s">
        <v>42</v>
      </c>
      <c r="C100" s="17" t="s">
        <v>21</v>
      </c>
      <c r="D100" s="12"/>
      <c r="G100" s="23"/>
    </row>
    <row r="101" spans="1:7" s="6" customFormat="1" x14ac:dyDescent="0.25">
      <c r="A101" s="6" t="s">
        <v>99</v>
      </c>
      <c r="B101" s="6" t="s">
        <v>47</v>
      </c>
      <c r="C101" s="17" t="s">
        <v>23</v>
      </c>
      <c r="D101" s="30"/>
      <c r="G101" s="23"/>
    </row>
    <row r="102" spans="1:7" s="6" customFormat="1" x14ac:dyDescent="0.25">
      <c r="A102" s="6" t="s">
        <v>33</v>
      </c>
      <c r="B102" s="6" t="s">
        <v>48</v>
      </c>
      <c r="C102" s="17" t="s">
        <v>16</v>
      </c>
      <c r="D102" s="31">
        <v>0.13263888888888889</v>
      </c>
      <c r="E102" t="s">
        <v>276</v>
      </c>
      <c r="F102" s="5">
        <f t="shared" ref="F102" si="3">D102-$A102</f>
        <v>8.3333333333333315E-3</v>
      </c>
      <c r="G102" s="24">
        <f t="shared" ref="G102" si="4">MINUTE(F102)</f>
        <v>12</v>
      </c>
    </row>
    <row r="103" spans="1:7" s="6" customFormat="1" x14ac:dyDescent="0.25">
      <c r="A103" s="6" t="s">
        <v>64</v>
      </c>
      <c r="B103" s="6" t="s">
        <v>49</v>
      </c>
      <c r="C103" s="17" t="s">
        <v>24</v>
      </c>
      <c r="D103" s="12"/>
      <c r="G103" s="23"/>
    </row>
    <row r="104" spans="1:7" s="6" customFormat="1" x14ac:dyDescent="0.25">
      <c r="A104" s="6" t="s">
        <v>100</v>
      </c>
      <c r="B104" s="6" t="s">
        <v>25</v>
      </c>
      <c r="C104" s="17" t="s">
        <v>14</v>
      </c>
      <c r="D104" s="31">
        <v>0.15486111111111112</v>
      </c>
      <c r="E104" t="s">
        <v>277</v>
      </c>
      <c r="F104" s="5">
        <f t="shared" ref="F104" si="5">D104-$A104</f>
        <v>6.9444444444444475E-3</v>
      </c>
      <c r="G104" s="24">
        <f t="shared" ref="G104" si="6">MINUTE(F104)</f>
        <v>10</v>
      </c>
    </row>
    <row r="105" spans="1:7" s="6" customFormat="1" x14ac:dyDescent="0.25">
      <c r="A105" s="6" t="s">
        <v>101</v>
      </c>
      <c r="B105" s="6" t="s">
        <v>25</v>
      </c>
      <c r="C105" s="17" t="s">
        <v>14</v>
      </c>
      <c r="D105" s="12"/>
      <c r="G105" s="23"/>
    </row>
    <row r="106" spans="1:7" s="6" customFormat="1" x14ac:dyDescent="0.25">
      <c r="A106" s="6" t="s">
        <v>102</v>
      </c>
      <c r="B106" s="6" t="s">
        <v>26</v>
      </c>
      <c r="C106" s="17">
        <v>1111</v>
      </c>
      <c r="D106" s="31">
        <v>0.17986111111111111</v>
      </c>
      <c r="E106">
        <v>1069</v>
      </c>
      <c r="F106" s="5">
        <f t="shared" ref="F106" si="7">D106-$A106</f>
        <v>1.0416666666666685E-2</v>
      </c>
      <c r="G106" s="24">
        <f t="shared" ref="G106" si="8">MINUTE(F106)</f>
        <v>15</v>
      </c>
    </row>
    <row r="107" spans="1:7" s="6" customFormat="1" x14ac:dyDescent="0.25">
      <c r="A107" s="6" t="s">
        <v>103</v>
      </c>
      <c r="B107" s="6" t="s">
        <v>27</v>
      </c>
      <c r="C107" s="17">
        <v>100</v>
      </c>
      <c r="D107" s="12"/>
      <c r="G107" s="23"/>
    </row>
    <row r="108" spans="1:7" s="6" customFormat="1" x14ac:dyDescent="0.25">
      <c r="A108" s="6" t="s">
        <v>104</v>
      </c>
      <c r="B108" s="6" t="s">
        <v>41</v>
      </c>
      <c r="C108" s="17" t="s">
        <v>14</v>
      </c>
      <c r="D108" s="12"/>
      <c r="G108" s="23"/>
    </row>
    <row r="109" spans="1:7" s="6" customFormat="1" x14ac:dyDescent="0.25">
      <c r="A109" s="6" t="s">
        <v>105</v>
      </c>
      <c r="B109" s="6" t="s">
        <v>42</v>
      </c>
      <c r="C109" s="17" t="s">
        <v>21</v>
      </c>
      <c r="D109" s="12"/>
      <c r="G109" s="23"/>
    </row>
    <row r="110" spans="1:7" s="6" customFormat="1" x14ac:dyDescent="0.25">
      <c r="A110" s="6" t="s">
        <v>106</v>
      </c>
      <c r="B110" s="6" t="s">
        <v>26</v>
      </c>
      <c r="C110" s="17">
        <v>1111</v>
      </c>
      <c r="D110" s="12"/>
      <c r="G110" s="23"/>
    </row>
    <row r="111" spans="1:7" s="8" customFormat="1" x14ac:dyDescent="0.25">
      <c r="C111" s="18"/>
      <c r="D111" s="20">
        <f>COUNTA(D90:D110)/20</f>
        <v>0.15</v>
      </c>
      <c r="F111" s="13"/>
      <c r="G111" s="25">
        <f>AVERAGE(G90:G110)</f>
        <v>12.333333333333334</v>
      </c>
    </row>
    <row r="112" spans="1:7" s="4" customFormat="1" x14ac:dyDescent="0.25">
      <c r="A112" s="3" t="s">
        <v>107</v>
      </c>
      <c r="C112" s="16"/>
      <c r="G112" s="23"/>
    </row>
    <row r="113" spans="1:7" s="6" customFormat="1" x14ac:dyDescent="0.25">
      <c r="A113" s="6" t="s">
        <v>50</v>
      </c>
      <c r="B113" s="6" t="s">
        <v>44</v>
      </c>
      <c r="C113" s="17" t="s">
        <v>17</v>
      </c>
      <c r="D113" s="30"/>
      <c r="E113" s="9"/>
      <c r="F113" s="5"/>
      <c r="G113" s="23"/>
    </row>
    <row r="114" spans="1:7" s="6" customFormat="1" x14ac:dyDescent="0.25">
      <c r="A114" s="6" t="s">
        <v>91</v>
      </c>
      <c r="B114" s="6" t="s">
        <v>47</v>
      </c>
      <c r="C114" s="17" t="s">
        <v>71</v>
      </c>
      <c r="D114" s="31">
        <v>1.6666666666666666E-2</v>
      </c>
      <c r="E114" t="s">
        <v>123</v>
      </c>
      <c r="F114" s="5">
        <f t="shared" ref="F113:F114" si="9">D114-$A114</f>
        <v>4.1666666666666675E-3</v>
      </c>
      <c r="G114" s="24">
        <f t="shared" ref="G114" si="10">MINUTE(F114)</f>
        <v>6</v>
      </c>
    </row>
    <row r="115" spans="1:7" s="6" customFormat="1" x14ac:dyDescent="0.25">
      <c r="A115" s="6" t="s">
        <v>108</v>
      </c>
      <c r="B115" s="6" t="s">
        <v>48</v>
      </c>
      <c r="C115" s="17" t="s">
        <v>16</v>
      </c>
      <c r="D115" s="12"/>
      <c r="G115" s="23"/>
    </row>
    <row r="116" spans="1:7" s="6" customFormat="1" x14ac:dyDescent="0.25">
      <c r="A116" s="6" t="s">
        <v>109</v>
      </c>
      <c r="B116" s="6" t="s">
        <v>49</v>
      </c>
      <c r="C116" s="17" t="s">
        <v>24</v>
      </c>
      <c r="D116" s="12"/>
      <c r="G116" s="23"/>
    </row>
    <row r="117" spans="1:7" s="6" customFormat="1" x14ac:dyDescent="0.25">
      <c r="A117" s="6" t="s">
        <v>110</v>
      </c>
      <c r="B117" s="6" t="s">
        <v>25</v>
      </c>
      <c r="C117" s="17" t="s">
        <v>14</v>
      </c>
      <c r="D117" s="31">
        <v>5.6250000000000001E-2</v>
      </c>
      <c r="E117" t="s">
        <v>289</v>
      </c>
      <c r="F117" s="5">
        <f t="shared" ref="F117" si="11">D117-$A117</f>
        <v>9.0277777777777804E-3</v>
      </c>
      <c r="G117" s="24">
        <f t="shared" ref="G117" si="12">MINUTE(F117)</f>
        <v>13</v>
      </c>
    </row>
    <row r="118" spans="1:7" s="6" customFormat="1" x14ac:dyDescent="0.25">
      <c r="A118" s="6" t="s">
        <v>111</v>
      </c>
      <c r="B118" s="6" t="s">
        <v>26</v>
      </c>
      <c r="C118" s="17">
        <v>1111</v>
      </c>
      <c r="D118" s="30"/>
      <c r="F118" s="5"/>
      <c r="G118" s="23"/>
    </row>
    <row r="119" spans="1:7" s="6" customFormat="1" x14ac:dyDescent="0.25">
      <c r="A119" s="6" t="s">
        <v>112</v>
      </c>
      <c r="B119" s="6" t="s">
        <v>27</v>
      </c>
      <c r="C119" s="17">
        <v>100</v>
      </c>
      <c r="D119" s="30"/>
      <c r="F119" s="5"/>
      <c r="G119" s="23"/>
    </row>
    <row r="120" spans="1:7" s="6" customFormat="1" x14ac:dyDescent="0.25">
      <c r="A120" s="6" t="s">
        <v>113</v>
      </c>
      <c r="B120" s="6" t="s">
        <v>41</v>
      </c>
      <c r="C120" s="17" t="s">
        <v>14</v>
      </c>
      <c r="G120" s="23"/>
    </row>
    <row r="121" spans="1:7" s="6" customFormat="1" x14ac:dyDescent="0.25">
      <c r="A121" s="6" t="s">
        <v>114</v>
      </c>
      <c r="B121" s="6" t="s">
        <v>42</v>
      </c>
      <c r="C121" s="17" t="s">
        <v>21</v>
      </c>
      <c r="D121" s="5"/>
      <c r="F121" s="5"/>
      <c r="G121" s="23"/>
    </row>
    <row r="122" spans="1:7" s="6" customFormat="1" x14ac:dyDescent="0.25">
      <c r="A122" s="6" t="s">
        <v>98</v>
      </c>
      <c r="B122" s="6" t="s">
        <v>25</v>
      </c>
      <c r="C122" s="17" t="s">
        <v>14</v>
      </c>
      <c r="G122" s="23"/>
    </row>
    <row r="123" spans="1:7" s="6" customFormat="1" x14ac:dyDescent="0.25">
      <c r="A123" s="6" t="s">
        <v>115</v>
      </c>
      <c r="B123" s="6" t="s">
        <v>26</v>
      </c>
      <c r="C123" s="17">
        <v>1111</v>
      </c>
      <c r="G123" s="23"/>
    </row>
    <row r="124" spans="1:7" s="6" customFormat="1" x14ac:dyDescent="0.25">
      <c r="A124" s="6" t="s">
        <v>116</v>
      </c>
      <c r="B124" s="6" t="s">
        <v>27</v>
      </c>
      <c r="C124" s="17">
        <v>100</v>
      </c>
      <c r="G124" s="23"/>
    </row>
    <row r="125" spans="1:7" s="6" customFormat="1" x14ac:dyDescent="0.25">
      <c r="A125" s="6" t="s">
        <v>117</v>
      </c>
      <c r="B125" s="6" t="s">
        <v>41</v>
      </c>
      <c r="C125" s="17" t="s">
        <v>14</v>
      </c>
      <c r="G125" s="23"/>
    </row>
    <row r="126" spans="1:7" s="6" customFormat="1" x14ac:dyDescent="0.25">
      <c r="A126" s="6" t="s">
        <v>81</v>
      </c>
      <c r="B126" s="6" t="s">
        <v>42</v>
      </c>
      <c r="C126" s="17" t="s">
        <v>21</v>
      </c>
      <c r="G126" s="23"/>
    </row>
    <row r="127" spans="1:7" s="6" customFormat="1" x14ac:dyDescent="0.25">
      <c r="A127" s="6" t="s">
        <v>118</v>
      </c>
      <c r="B127" s="6" t="s">
        <v>26</v>
      </c>
      <c r="C127" s="17">
        <v>1111</v>
      </c>
      <c r="G127" s="23"/>
    </row>
    <row r="128" spans="1:7" s="6" customFormat="1" x14ac:dyDescent="0.25">
      <c r="A128" s="6" t="s">
        <v>83</v>
      </c>
      <c r="B128" s="6" t="s">
        <v>43</v>
      </c>
      <c r="C128" s="17" t="s">
        <v>14</v>
      </c>
      <c r="G128" s="23"/>
    </row>
    <row r="129" spans="1:7" s="6" customFormat="1" x14ac:dyDescent="0.25">
      <c r="A129" s="6" t="s">
        <v>119</v>
      </c>
      <c r="B129" s="6" t="s">
        <v>44</v>
      </c>
      <c r="C129" s="17" t="s">
        <v>17</v>
      </c>
      <c r="G129" s="23"/>
    </row>
    <row r="130" spans="1:7" s="6" customFormat="1" x14ac:dyDescent="0.25">
      <c r="A130" s="6" t="s">
        <v>120</v>
      </c>
      <c r="B130" s="6" t="s">
        <v>45</v>
      </c>
      <c r="C130" s="17" t="s">
        <v>14</v>
      </c>
      <c r="G130" s="23"/>
    </row>
    <row r="131" spans="1:7" s="6" customFormat="1" x14ac:dyDescent="0.25">
      <c r="A131" s="6" t="s">
        <v>121</v>
      </c>
      <c r="B131" s="6" t="s">
        <v>46</v>
      </c>
      <c r="C131" s="17" t="s">
        <v>16</v>
      </c>
      <c r="G131" s="23"/>
    </row>
    <row r="132" spans="1:7" s="6" customFormat="1" x14ac:dyDescent="0.25">
      <c r="A132" s="6" t="s">
        <v>122</v>
      </c>
      <c r="B132" s="6" t="s">
        <v>44</v>
      </c>
      <c r="C132" s="17" t="s">
        <v>17</v>
      </c>
      <c r="G132" s="23"/>
    </row>
    <row r="133" spans="1:7" s="8" customFormat="1" x14ac:dyDescent="0.25">
      <c r="C133" s="18"/>
      <c r="D133" s="20">
        <f>COUNTA(D112:D132)/7</f>
        <v>0.2857142857142857</v>
      </c>
      <c r="F133" s="13"/>
      <c r="G133" s="25">
        <f>AVERAGE(G112:G132)</f>
        <v>9.5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opLeftCell="A4" workbookViewId="0">
      <selection activeCell="B27" sqref="B27"/>
    </sheetView>
  </sheetViews>
  <sheetFormatPr defaultRowHeight="15" x14ac:dyDescent="0.25"/>
  <cols>
    <col min="1" max="1" width="21.28515625" customWidth="1"/>
    <col min="2" max="2" width="15.42578125" customWidth="1"/>
    <col min="14" max="14" width="10.140625" bestFit="1" customWidth="1"/>
  </cols>
  <sheetData>
    <row r="1" spans="1:23" s="2" customFormat="1" x14ac:dyDescent="0.25"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J1" s="2" t="s">
        <v>244</v>
      </c>
      <c r="K1" s="2" t="s">
        <v>246</v>
      </c>
      <c r="V1" s="2" t="s">
        <v>244</v>
      </c>
      <c r="W1" s="2" t="s">
        <v>246</v>
      </c>
    </row>
    <row r="2" spans="1:23" s="4" customFormat="1" x14ac:dyDescent="0.25">
      <c r="A2" s="4" t="s">
        <v>131</v>
      </c>
      <c r="B2" s="4" t="s">
        <v>133</v>
      </c>
      <c r="C2" s="4">
        <v>121</v>
      </c>
      <c r="D2" s="4">
        <v>180</v>
      </c>
      <c r="E2" s="4">
        <v>145</v>
      </c>
      <c r="F2" s="4">
        <v>153</v>
      </c>
      <c r="G2" s="4">
        <v>165</v>
      </c>
      <c r="H2" s="4">
        <v>0</v>
      </c>
      <c r="J2" s="4">
        <f>AVERAGE(C2:H2)</f>
        <v>127.33333333333333</v>
      </c>
      <c r="K2" s="4">
        <f>STDEV(C2:H2)</f>
        <v>65.448198345459943</v>
      </c>
      <c r="N2" s="4" t="s">
        <v>252</v>
      </c>
      <c r="O2" s="4">
        <f>300-C2</f>
        <v>179</v>
      </c>
      <c r="P2" s="4">
        <f t="shared" ref="P2:T2" si="0">300-D2</f>
        <v>120</v>
      </c>
      <c r="Q2" s="4">
        <f t="shared" si="0"/>
        <v>155</v>
      </c>
      <c r="R2" s="4">
        <f t="shared" si="0"/>
        <v>147</v>
      </c>
      <c r="S2" s="4">
        <f t="shared" si="0"/>
        <v>135</v>
      </c>
      <c r="T2" s="4">
        <f t="shared" si="0"/>
        <v>300</v>
      </c>
      <c r="V2" s="4">
        <f>AVERAGE(O2:T2)</f>
        <v>172.66666666666666</v>
      </c>
      <c r="W2" s="4">
        <f>STDEV(O2:T2)</f>
        <v>65.448198345459971</v>
      </c>
    </row>
    <row r="3" spans="1:23" s="6" customFormat="1" x14ac:dyDescent="0.25">
      <c r="B3" s="6" t="s">
        <v>134</v>
      </c>
      <c r="C3" s="6">
        <v>3087</v>
      </c>
      <c r="D3" s="6">
        <v>4485</v>
      </c>
      <c r="E3" s="6">
        <v>2529</v>
      </c>
      <c r="F3" s="6">
        <v>3247</v>
      </c>
      <c r="G3" s="6">
        <v>3120</v>
      </c>
      <c r="H3" s="6">
        <v>2867</v>
      </c>
      <c r="J3" s="6">
        <f>AVERAGE(C3:H3)</f>
        <v>3222.5</v>
      </c>
      <c r="K3" s="6">
        <f>STDEV(C3:H3)</f>
        <v>667.93644907281407</v>
      </c>
      <c r="N3" s="6" t="s">
        <v>253</v>
      </c>
      <c r="O3" s="19">
        <f>C3/$B$27</f>
        <v>0.51245019920318724</v>
      </c>
      <c r="P3" s="19">
        <f t="shared" ref="P3:T3" si="1">D3/$B$27</f>
        <v>0.74452191235059761</v>
      </c>
      <c r="Q3" s="19">
        <f t="shared" si="1"/>
        <v>0.41982071713147412</v>
      </c>
      <c r="R3" s="19">
        <f t="shared" si="1"/>
        <v>0.53901062416998669</v>
      </c>
      <c r="S3" s="19">
        <f t="shared" si="1"/>
        <v>0.51792828685258963</v>
      </c>
      <c r="T3" s="19">
        <f t="shared" si="1"/>
        <v>0.475929614873838</v>
      </c>
      <c r="V3" s="6">
        <f>AVERAGE(O3:T3)</f>
        <v>0.53494355909694546</v>
      </c>
      <c r="W3" s="6">
        <f>STDEV(O3:T3)</f>
        <v>0.11087922461368116</v>
      </c>
    </row>
    <row r="4" spans="1:23" s="6" customFormat="1" x14ac:dyDescent="0.25">
      <c r="B4" s="6" t="s">
        <v>135</v>
      </c>
      <c r="C4" s="6">
        <v>27</v>
      </c>
      <c r="D4" s="6">
        <v>2</v>
      </c>
      <c r="E4" s="6">
        <v>23</v>
      </c>
      <c r="F4" s="6">
        <v>12</v>
      </c>
      <c r="G4" s="6">
        <v>8</v>
      </c>
      <c r="H4" s="6">
        <v>23</v>
      </c>
      <c r="J4" s="6">
        <f>AVERAGE(C4:H4)</f>
        <v>15.833333333333334</v>
      </c>
      <c r="K4" s="6">
        <f>STDEV(C4:H4)</f>
        <v>9.9481991670184531</v>
      </c>
      <c r="V4" s="6" t="e">
        <f>AVERAGE(O4:T4)</f>
        <v>#DIV/0!</v>
      </c>
      <c r="W4" s="6" t="e">
        <f>STDEV(O4:T4)</f>
        <v>#DIV/0!</v>
      </c>
    </row>
    <row r="5" spans="1:23" s="8" customFormat="1" x14ac:dyDescent="0.25">
      <c r="B5" s="8" t="s">
        <v>136</v>
      </c>
      <c r="C5" s="8" t="s">
        <v>16</v>
      </c>
      <c r="D5" s="8" t="s">
        <v>16</v>
      </c>
      <c r="E5" s="8" t="s">
        <v>16</v>
      </c>
      <c r="F5" s="8" t="s">
        <v>16</v>
      </c>
      <c r="G5" s="8" t="s">
        <v>16</v>
      </c>
      <c r="H5" s="8" t="s">
        <v>19</v>
      </c>
      <c r="L5" s="8">
        <v>5</v>
      </c>
      <c r="M5" s="8">
        <v>1</v>
      </c>
    </row>
    <row r="6" spans="1:23" s="4" customFormat="1" x14ac:dyDescent="0.25">
      <c r="A6" s="4" t="s">
        <v>22</v>
      </c>
      <c r="B6" s="4" t="s">
        <v>133</v>
      </c>
      <c r="C6" s="4">
        <v>216</v>
      </c>
      <c r="D6" s="4">
        <v>181</v>
      </c>
      <c r="E6" s="4">
        <v>146</v>
      </c>
      <c r="F6" s="4">
        <v>74</v>
      </c>
      <c r="G6" s="4">
        <v>12</v>
      </c>
      <c r="H6" s="4">
        <v>0</v>
      </c>
      <c r="J6" s="6">
        <f>AVERAGE(C6:H6)</f>
        <v>104.83333333333333</v>
      </c>
      <c r="K6" s="6">
        <f>STDEV(C6:H6)</f>
        <v>89.903095979319119</v>
      </c>
      <c r="O6" s="4">
        <f t="shared" ref="O6:T6" si="2">300-C6</f>
        <v>84</v>
      </c>
      <c r="P6" s="4">
        <f t="shared" si="2"/>
        <v>119</v>
      </c>
      <c r="Q6" s="4">
        <f t="shared" si="2"/>
        <v>154</v>
      </c>
      <c r="R6" s="4">
        <f t="shared" si="2"/>
        <v>226</v>
      </c>
      <c r="S6" s="4">
        <f t="shared" si="2"/>
        <v>288</v>
      </c>
      <c r="T6" s="4">
        <f t="shared" si="2"/>
        <v>300</v>
      </c>
      <c r="V6" s="4">
        <f>AVERAGE(O6:T6)</f>
        <v>195.16666666666666</v>
      </c>
      <c r="W6" s="4">
        <f>STDEV(O6:T6)</f>
        <v>89.903095979319133</v>
      </c>
    </row>
    <row r="7" spans="1:23" s="6" customFormat="1" x14ac:dyDescent="0.25">
      <c r="B7" s="6" t="s">
        <v>134</v>
      </c>
      <c r="C7" s="6">
        <v>4423</v>
      </c>
      <c r="D7" s="6">
        <v>4434</v>
      </c>
      <c r="E7" s="6">
        <v>4363</v>
      </c>
      <c r="F7" s="6">
        <v>4607</v>
      </c>
      <c r="G7" s="6">
        <v>4398</v>
      </c>
      <c r="H7" s="6">
        <v>2250</v>
      </c>
      <c r="J7" s="6">
        <f t="shared" ref="J7:J8" si="3">AVERAGE(C7:H7)</f>
        <v>4079.1666666666665</v>
      </c>
      <c r="K7" s="6">
        <f t="shared" ref="K7:K8" si="4">STDEV(C7:H7)</f>
        <v>900.08919928341868</v>
      </c>
      <c r="O7" s="19">
        <f>C7/$B$27</f>
        <v>0.73422974767596283</v>
      </c>
      <c r="P7" s="19">
        <f t="shared" ref="P7" si="5">D7/$B$27</f>
        <v>0.73605577689243029</v>
      </c>
      <c r="Q7" s="19">
        <f t="shared" ref="Q7" si="6">E7/$B$27</f>
        <v>0.72426958831341304</v>
      </c>
      <c r="R7" s="19">
        <f t="shared" ref="R7" si="7">F7/$B$27</f>
        <v>0.76477423638778219</v>
      </c>
      <c r="S7" s="19">
        <f t="shared" ref="S7" si="8">G7/$B$27</f>
        <v>0.73007968127490042</v>
      </c>
      <c r="T7" s="19">
        <f t="shared" ref="T7" si="9">H7/$B$27</f>
        <v>0.37350597609561753</v>
      </c>
      <c r="V7" s="6">
        <f t="shared" ref="V7:V8" si="10">AVERAGE(O7:T7)</f>
        <v>0.67715250110668446</v>
      </c>
      <c r="W7" s="6">
        <f t="shared" ref="W7:W8" si="11">STDEV(O7:T7)</f>
        <v>0.14941719775621165</v>
      </c>
    </row>
    <row r="8" spans="1:23" s="6" customFormat="1" x14ac:dyDescent="0.25">
      <c r="B8" s="6" t="s">
        <v>135</v>
      </c>
      <c r="C8" s="6">
        <v>25</v>
      </c>
      <c r="D8" s="6">
        <v>40</v>
      </c>
      <c r="E8" s="6">
        <v>50</v>
      </c>
      <c r="F8" s="6">
        <v>67</v>
      </c>
      <c r="G8" s="6">
        <v>89</v>
      </c>
      <c r="H8" s="6">
        <v>108</v>
      </c>
      <c r="J8" s="6">
        <f t="shared" si="3"/>
        <v>63.166666666666664</v>
      </c>
      <c r="K8" s="6">
        <f t="shared" si="4"/>
        <v>31.173172226558311</v>
      </c>
      <c r="V8" s="6" t="e">
        <f t="shared" si="10"/>
        <v>#DIV/0!</v>
      </c>
      <c r="W8" s="6" t="e">
        <f t="shared" si="11"/>
        <v>#DIV/0!</v>
      </c>
    </row>
    <row r="9" spans="1:23" s="8" customFormat="1" x14ac:dyDescent="0.25">
      <c r="B9" s="8" t="s">
        <v>136</v>
      </c>
      <c r="C9" s="8" t="s">
        <v>16</v>
      </c>
      <c r="D9" s="8" t="s">
        <v>16</v>
      </c>
      <c r="E9" s="8" t="s">
        <v>16</v>
      </c>
      <c r="F9" s="8" t="s">
        <v>19</v>
      </c>
      <c r="G9" s="8" t="s">
        <v>16</v>
      </c>
      <c r="H9" s="8" t="s">
        <v>19</v>
      </c>
      <c r="L9" s="8">
        <v>4</v>
      </c>
      <c r="M9" s="8">
        <v>1</v>
      </c>
    </row>
    <row r="10" spans="1:23" s="4" customFormat="1" x14ac:dyDescent="0.25">
      <c r="A10" s="4" t="s">
        <v>132</v>
      </c>
      <c r="B10" s="4" t="s">
        <v>133</v>
      </c>
      <c r="C10" s="4">
        <v>145</v>
      </c>
      <c r="D10" s="4">
        <v>175</v>
      </c>
      <c r="E10" s="4">
        <v>163</v>
      </c>
      <c r="F10" s="4">
        <v>176</v>
      </c>
      <c r="G10" s="4">
        <v>140</v>
      </c>
      <c r="H10" s="4">
        <v>0</v>
      </c>
      <c r="J10" s="4">
        <f t="shared" ref="J10:J12" si="12">AVERAGE(C10:H10)</f>
        <v>133.16666666666666</v>
      </c>
      <c r="K10" s="4">
        <f t="shared" ref="K10:K12" si="13">STDEV(C10:H10)</f>
        <v>66.9250824927894</v>
      </c>
      <c r="O10" s="4">
        <f t="shared" ref="O10:T10" si="14">300-C10</f>
        <v>155</v>
      </c>
      <c r="P10" s="4">
        <f t="shared" si="14"/>
        <v>125</v>
      </c>
      <c r="Q10" s="4">
        <f t="shared" si="14"/>
        <v>137</v>
      </c>
      <c r="R10" s="4">
        <f t="shared" si="14"/>
        <v>124</v>
      </c>
      <c r="S10" s="4">
        <f t="shared" si="14"/>
        <v>160</v>
      </c>
      <c r="T10" s="4">
        <f t="shared" si="14"/>
        <v>300</v>
      </c>
      <c r="V10" s="4">
        <f t="shared" ref="V10:V12" si="15">AVERAGE(O10:T10)</f>
        <v>166.83333333333334</v>
      </c>
      <c r="W10" s="4">
        <f t="shared" ref="W10:W12" si="16">STDEV(O10:T10)</f>
        <v>66.925082492789414</v>
      </c>
    </row>
    <row r="11" spans="1:23" s="6" customFormat="1" x14ac:dyDescent="0.25">
      <c r="B11" s="6" t="s">
        <v>134</v>
      </c>
      <c r="C11" s="6">
        <v>5863</v>
      </c>
      <c r="D11" s="6">
        <v>5921</v>
      </c>
      <c r="E11" s="6">
        <v>5861</v>
      </c>
      <c r="F11" s="12">
        <v>288</v>
      </c>
      <c r="G11" s="6">
        <v>5067</v>
      </c>
      <c r="H11" s="6">
        <v>5846</v>
      </c>
      <c r="J11" s="6">
        <f t="shared" si="12"/>
        <v>4807.666666666667</v>
      </c>
      <c r="K11" s="6">
        <f t="shared" si="13"/>
        <v>2237.6562440792081</v>
      </c>
      <c r="O11" s="19">
        <f>C11/$B$27</f>
        <v>0.97327357237715806</v>
      </c>
      <c r="P11" s="19">
        <f t="shared" ref="P11" si="17">D11/$B$27</f>
        <v>0.98290172642762286</v>
      </c>
      <c r="Q11" s="19">
        <f t="shared" ref="Q11" si="18">E11/$B$27</f>
        <v>0.97294156706507307</v>
      </c>
      <c r="R11" s="19">
        <f t="shared" ref="R11" si="19">F11/$B$27</f>
        <v>4.7808764940239043E-2</v>
      </c>
      <c r="S11" s="19">
        <f t="shared" ref="S11" si="20">G11/$B$27</f>
        <v>0.84113545816733071</v>
      </c>
      <c r="T11" s="19">
        <f t="shared" ref="T11" si="21">H11/$B$27</f>
        <v>0.97045152722443562</v>
      </c>
      <c r="V11" s="6">
        <f t="shared" si="15"/>
        <v>0.79808543603364324</v>
      </c>
      <c r="W11" s="6">
        <f t="shared" si="16"/>
        <v>0.37145687982722569</v>
      </c>
    </row>
    <row r="12" spans="1:23" s="6" customFormat="1" x14ac:dyDescent="0.25">
      <c r="B12" s="6" t="s">
        <v>135</v>
      </c>
      <c r="C12" s="6">
        <v>45</v>
      </c>
      <c r="D12" s="6">
        <v>34</v>
      </c>
      <c r="E12" s="6">
        <v>36</v>
      </c>
      <c r="F12" s="6">
        <v>46</v>
      </c>
      <c r="G12" s="6">
        <v>41</v>
      </c>
      <c r="H12" s="6">
        <v>94</v>
      </c>
      <c r="J12" s="6">
        <f t="shared" si="12"/>
        <v>49.333333333333336</v>
      </c>
      <c r="K12" s="6">
        <f t="shared" si="13"/>
        <v>22.393451423723562</v>
      </c>
      <c r="V12" s="6" t="e">
        <f t="shared" si="15"/>
        <v>#DIV/0!</v>
      </c>
      <c r="W12" s="6" t="e">
        <f t="shared" si="16"/>
        <v>#DIV/0!</v>
      </c>
    </row>
    <row r="13" spans="1:23" s="8" customFormat="1" x14ac:dyDescent="0.25">
      <c r="B13" s="8" t="s">
        <v>136</v>
      </c>
      <c r="C13" s="8" t="s">
        <v>16</v>
      </c>
      <c r="D13" s="8" t="s">
        <v>16</v>
      </c>
      <c r="E13" s="8" t="s">
        <v>16</v>
      </c>
      <c r="F13" s="8" t="s">
        <v>16</v>
      </c>
      <c r="G13" s="8" t="s">
        <v>19</v>
      </c>
      <c r="H13" s="8" t="s">
        <v>16</v>
      </c>
      <c r="L13" s="8">
        <v>5</v>
      </c>
      <c r="M13" s="8">
        <v>1</v>
      </c>
    </row>
    <row r="14" spans="1:23" s="4" customFormat="1" x14ac:dyDescent="0.25">
      <c r="A14" s="4" t="s">
        <v>69</v>
      </c>
      <c r="B14" s="4" t="s">
        <v>133</v>
      </c>
      <c r="C14" s="4">
        <v>135</v>
      </c>
      <c r="D14" s="4">
        <v>169</v>
      </c>
      <c r="E14" s="4">
        <v>151</v>
      </c>
      <c r="F14" s="4">
        <v>152</v>
      </c>
      <c r="G14" s="4">
        <v>81</v>
      </c>
      <c r="H14" s="4">
        <v>0</v>
      </c>
      <c r="J14" s="4">
        <f t="shared" ref="J14:J16" si="22">AVERAGE(C14:H14)</f>
        <v>114.66666666666667</v>
      </c>
      <c r="K14" s="4">
        <f t="shared" ref="K14:K16" si="23">STDEV(C14:H14)</f>
        <v>63.814313963770431</v>
      </c>
      <c r="O14" s="4">
        <f t="shared" ref="O14:T14" si="24">300-C14</f>
        <v>165</v>
      </c>
      <c r="P14" s="4">
        <f t="shared" si="24"/>
        <v>131</v>
      </c>
      <c r="Q14" s="4">
        <f t="shared" si="24"/>
        <v>149</v>
      </c>
      <c r="R14" s="4">
        <f t="shared" si="24"/>
        <v>148</v>
      </c>
      <c r="S14" s="4">
        <f t="shared" si="24"/>
        <v>219</v>
      </c>
      <c r="T14" s="4">
        <f t="shared" si="24"/>
        <v>300</v>
      </c>
      <c r="V14" s="4">
        <f t="shared" ref="V14:V16" si="25">AVERAGE(O14:T14)</f>
        <v>185.33333333333334</v>
      </c>
      <c r="W14" s="4">
        <f t="shared" ref="W14:W16" si="26">STDEV(O14:T14)</f>
        <v>63.814313963770452</v>
      </c>
    </row>
    <row r="15" spans="1:23" s="6" customFormat="1" x14ac:dyDescent="0.25">
      <c r="B15" s="6" t="s">
        <v>134</v>
      </c>
      <c r="C15" s="6">
        <v>861</v>
      </c>
      <c r="D15" s="6">
        <v>1341</v>
      </c>
      <c r="E15" s="6">
        <v>1224</v>
      </c>
      <c r="F15" s="6">
        <v>930</v>
      </c>
      <c r="G15" s="6">
        <v>677</v>
      </c>
      <c r="H15" s="6">
        <v>835</v>
      </c>
      <c r="J15" s="6">
        <f t="shared" si="22"/>
        <v>978</v>
      </c>
      <c r="K15" s="6">
        <f t="shared" si="23"/>
        <v>252.71644188694964</v>
      </c>
      <c r="O15" s="19">
        <f>C15/$B$28</f>
        <v>0.47385800770500824</v>
      </c>
      <c r="P15" s="19">
        <f t="shared" ref="P15:T15" si="27">D15/$B$28</f>
        <v>0.73802971931755645</v>
      </c>
      <c r="Q15" s="19">
        <f t="shared" si="27"/>
        <v>0.67363786461199782</v>
      </c>
      <c r="R15" s="19">
        <f t="shared" si="27"/>
        <v>0.51183269124931208</v>
      </c>
      <c r="S15" s="19">
        <f t="shared" si="27"/>
        <v>0.37259218492019813</v>
      </c>
      <c r="T15" s="19">
        <f t="shared" si="27"/>
        <v>0.45954870665932857</v>
      </c>
      <c r="V15" s="6">
        <f t="shared" si="25"/>
        <v>0.53824986241056694</v>
      </c>
      <c r="W15" s="6">
        <f t="shared" si="26"/>
        <v>0.13908444792897603</v>
      </c>
    </row>
    <row r="16" spans="1:23" s="6" customFormat="1" x14ac:dyDescent="0.25">
      <c r="B16" s="6" t="s">
        <v>135</v>
      </c>
      <c r="C16" s="6">
        <v>30</v>
      </c>
      <c r="D16" s="6">
        <v>5</v>
      </c>
      <c r="E16" s="6">
        <v>7</v>
      </c>
      <c r="F16" s="6">
        <v>11</v>
      </c>
      <c r="G16" s="6">
        <v>33</v>
      </c>
      <c r="H16" s="6">
        <v>39</v>
      </c>
      <c r="J16" s="6">
        <f t="shared" si="22"/>
        <v>20.833333333333332</v>
      </c>
      <c r="K16" s="6">
        <f t="shared" si="23"/>
        <v>14.838014242703323</v>
      </c>
      <c r="V16" s="6" t="e">
        <f t="shared" si="25"/>
        <v>#DIV/0!</v>
      </c>
      <c r="W16" s="6" t="e">
        <f t="shared" si="26"/>
        <v>#DIV/0!</v>
      </c>
    </row>
    <row r="17" spans="1:23" s="8" customFormat="1" x14ac:dyDescent="0.25">
      <c r="B17" s="8" t="s">
        <v>136</v>
      </c>
      <c r="C17" s="8" t="s">
        <v>16</v>
      </c>
      <c r="D17" s="8" t="s">
        <v>16</v>
      </c>
      <c r="E17" s="8" t="s">
        <v>16</v>
      </c>
      <c r="F17" s="8" t="s">
        <v>16</v>
      </c>
      <c r="G17" s="8" t="s">
        <v>16</v>
      </c>
      <c r="H17" s="8" t="s">
        <v>19</v>
      </c>
      <c r="L17" s="8">
        <v>5</v>
      </c>
      <c r="M17" s="8">
        <v>1</v>
      </c>
    </row>
    <row r="18" spans="1:23" s="4" customFormat="1" x14ac:dyDescent="0.25">
      <c r="A18" s="4" t="s">
        <v>89</v>
      </c>
      <c r="B18" s="4" t="s">
        <v>133</v>
      </c>
      <c r="C18" s="4">
        <v>152</v>
      </c>
      <c r="D18" s="4">
        <v>39</v>
      </c>
      <c r="E18" s="4">
        <v>192</v>
      </c>
      <c r="F18" s="4">
        <v>182</v>
      </c>
      <c r="G18" s="4">
        <v>40</v>
      </c>
      <c r="H18" s="4">
        <v>0</v>
      </c>
      <c r="J18" s="4">
        <f t="shared" ref="J18:J20" si="28">AVERAGE(C18:H18)</f>
        <v>100.83333333333333</v>
      </c>
      <c r="K18" s="4">
        <f t="shared" ref="K18:K20" si="29">STDEV(C18:H18)</f>
        <v>83.915235009303686</v>
      </c>
      <c r="O18" s="4">
        <f t="shared" ref="O18:T18" si="30">300-C18</f>
        <v>148</v>
      </c>
      <c r="P18" s="4">
        <f t="shared" si="30"/>
        <v>261</v>
      </c>
      <c r="Q18" s="4">
        <f t="shared" si="30"/>
        <v>108</v>
      </c>
      <c r="R18" s="4">
        <f t="shared" si="30"/>
        <v>118</v>
      </c>
      <c r="S18" s="4">
        <f t="shared" si="30"/>
        <v>260</v>
      </c>
      <c r="T18" s="4">
        <f t="shared" si="30"/>
        <v>300</v>
      </c>
      <c r="V18" s="4">
        <f t="shared" ref="V18:V20" si="31">AVERAGE(O18:T18)</f>
        <v>199.16666666666666</v>
      </c>
      <c r="W18" s="4">
        <f t="shared" ref="W18:W20" si="32">STDEV(O18:T18)</f>
        <v>83.9152350093037</v>
      </c>
    </row>
    <row r="19" spans="1:23" s="6" customFormat="1" x14ac:dyDescent="0.25">
      <c r="B19" s="6" t="s">
        <v>134</v>
      </c>
      <c r="C19" s="6">
        <v>1278</v>
      </c>
      <c r="D19" s="6">
        <v>1345</v>
      </c>
      <c r="E19" s="6">
        <v>1158</v>
      </c>
      <c r="F19" s="6">
        <v>1307</v>
      </c>
      <c r="G19" s="6">
        <v>1331</v>
      </c>
      <c r="H19" s="6">
        <v>978</v>
      </c>
      <c r="J19" s="6">
        <f t="shared" si="28"/>
        <v>1232.8333333333333</v>
      </c>
      <c r="K19" s="6">
        <f t="shared" si="29"/>
        <v>141.63250568519499</v>
      </c>
      <c r="O19" s="19">
        <f>C19/$B$28</f>
        <v>0.70335718216840948</v>
      </c>
      <c r="P19" s="19">
        <f t="shared" ref="P19" si="33">D19/$B$28</f>
        <v>0.74023115024766095</v>
      </c>
      <c r="Q19" s="19">
        <f t="shared" ref="Q19" si="34">E19/$B$28</f>
        <v>0.63731425426527244</v>
      </c>
      <c r="R19" s="19">
        <f t="shared" ref="R19" si="35">F19/$B$28</f>
        <v>0.71931755641166761</v>
      </c>
      <c r="S19" s="19">
        <f t="shared" ref="S19" si="36">G19/$B$28</f>
        <v>0.73252614199229504</v>
      </c>
      <c r="T19" s="19">
        <f t="shared" ref="T19" si="37">H19/$B$28</f>
        <v>0.53824986241056683</v>
      </c>
      <c r="V19" s="6">
        <f t="shared" si="31"/>
        <v>0.6784993579159786</v>
      </c>
      <c r="W19" s="6">
        <f t="shared" si="32"/>
        <v>7.794854468090065E-2</v>
      </c>
    </row>
    <row r="20" spans="1:23" s="6" customFormat="1" x14ac:dyDescent="0.25">
      <c r="B20" s="6" t="s">
        <v>135</v>
      </c>
      <c r="C20" s="6">
        <v>46</v>
      </c>
      <c r="D20" s="6">
        <v>90</v>
      </c>
      <c r="E20" s="6">
        <v>31</v>
      </c>
      <c r="F20" s="6">
        <v>34</v>
      </c>
      <c r="G20" s="6">
        <v>94</v>
      </c>
      <c r="H20" s="6">
        <v>86</v>
      </c>
      <c r="J20" s="6">
        <f t="shared" si="28"/>
        <v>63.5</v>
      </c>
      <c r="K20" s="6">
        <f t="shared" si="29"/>
        <v>29.568564388552922</v>
      </c>
      <c r="V20" s="6" t="e">
        <f t="shared" si="31"/>
        <v>#DIV/0!</v>
      </c>
      <c r="W20" s="6" t="e">
        <f t="shared" si="32"/>
        <v>#DIV/0!</v>
      </c>
    </row>
    <row r="21" spans="1:23" s="8" customFormat="1" x14ac:dyDescent="0.25">
      <c r="B21" s="8" t="s">
        <v>136</v>
      </c>
      <c r="C21" s="8" t="s">
        <v>16</v>
      </c>
      <c r="D21" s="8" t="s">
        <v>16</v>
      </c>
      <c r="E21" s="8" t="s">
        <v>16</v>
      </c>
      <c r="F21" s="8" t="s">
        <v>16</v>
      </c>
      <c r="G21" s="8" t="s">
        <v>19</v>
      </c>
      <c r="H21" s="8" t="s">
        <v>19</v>
      </c>
      <c r="L21" s="8">
        <v>4</v>
      </c>
      <c r="M21" s="8">
        <v>2</v>
      </c>
    </row>
    <row r="22" spans="1:23" s="4" customFormat="1" x14ac:dyDescent="0.25">
      <c r="A22" s="4" t="s">
        <v>107</v>
      </c>
      <c r="B22" s="4" t="s">
        <v>133</v>
      </c>
      <c r="C22" s="4">
        <v>164</v>
      </c>
      <c r="D22" s="4">
        <v>233</v>
      </c>
      <c r="E22" s="4">
        <v>126</v>
      </c>
      <c r="F22" s="4">
        <v>2</v>
      </c>
      <c r="G22" s="4">
        <v>2</v>
      </c>
      <c r="H22" s="4">
        <v>0</v>
      </c>
      <c r="J22" s="4">
        <f t="shared" ref="J22:J24" si="38">AVERAGE(C22:H22)</f>
        <v>87.833333333333329</v>
      </c>
      <c r="K22" s="4">
        <f t="shared" ref="K22:K24" si="39">STDEV(C22:H22)</f>
        <v>100.77780840376847</v>
      </c>
      <c r="O22" s="4">
        <f t="shared" ref="O22:T22" si="40">300-C22</f>
        <v>136</v>
      </c>
      <c r="P22" s="4">
        <f t="shared" si="40"/>
        <v>67</v>
      </c>
      <c r="Q22" s="4">
        <f t="shared" si="40"/>
        <v>174</v>
      </c>
      <c r="R22" s="4">
        <f t="shared" si="40"/>
        <v>298</v>
      </c>
      <c r="S22" s="4">
        <f t="shared" si="40"/>
        <v>298</v>
      </c>
      <c r="T22" s="4">
        <f t="shared" si="40"/>
        <v>300</v>
      </c>
      <c r="V22" s="4">
        <f t="shared" ref="V22:V24" si="41">AVERAGE(O22:T22)</f>
        <v>212.16666666666666</v>
      </c>
      <c r="W22" s="4">
        <f t="shared" ref="W22:W24" si="42">STDEV(O22:T22)</f>
        <v>100.77780840376845</v>
      </c>
    </row>
    <row r="23" spans="1:23" s="6" customFormat="1" x14ac:dyDescent="0.25">
      <c r="B23" s="6" t="s">
        <v>134</v>
      </c>
      <c r="C23" s="6">
        <v>1639</v>
      </c>
      <c r="D23" s="6">
        <v>1410</v>
      </c>
      <c r="E23" s="6">
        <v>1754</v>
      </c>
      <c r="F23" s="6">
        <v>1817</v>
      </c>
      <c r="G23" s="6">
        <v>1530</v>
      </c>
      <c r="H23" s="6">
        <v>1703</v>
      </c>
      <c r="J23" s="6">
        <f t="shared" si="38"/>
        <v>1642.1666666666667</v>
      </c>
      <c r="K23" s="6">
        <f t="shared" si="39"/>
        <v>150.51035401814278</v>
      </c>
      <c r="O23" s="19">
        <f>C23/$B$28</f>
        <v>0.90203632361034669</v>
      </c>
      <c r="P23" s="19">
        <f t="shared" ref="P23" si="43">D23/$B$28</f>
        <v>0.77600440286186023</v>
      </c>
      <c r="Q23" s="19">
        <f t="shared" ref="Q23" si="44">E23/$B$28</f>
        <v>0.96532746285085302</v>
      </c>
      <c r="R23" s="19">
        <f t="shared" ref="R23" si="45">F23/$B$28</f>
        <v>1</v>
      </c>
      <c r="S23" s="19">
        <f t="shared" ref="S23" si="46">G23/$B$28</f>
        <v>0.84204733076499727</v>
      </c>
      <c r="T23" s="19">
        <f t="shared" ref="T23" si="47">H23/$B$28</f>
        <v>0.93725921849201976</v>
      </c>
      <c r="V23" s="6">
        <f t="shared" si="41"/>
        <v>0.90377912309667963</v>
      </c>
      <c r="W23" s="6">
        <f t="shared" si="42"/>
        <v>8.283453715913193E-2</v>
      </c>
    </row>
    <row r="24" spans="1:23" s="6" customFormat="1" x14ac:dyDescent="0.25">
      <c r="B24" s="6" t="s">
        <v>135</v>
      </c>
      <c r="C24" s="6">
        <v>33</v>
      </c>
      <c r="D24" s="6">
        <v>18</v>
      </c>
      <c r="E24" s="6">
        <v>58</v>
      </c>
      <c r="F24" s="6">
        <v>92</v>
      </c>
      <c r="G24" s="6">
        <v>91</v>
      </c>
      <c r="H24" s="6">
        <v>78</v>
      </c>
      <c r="J24" s="6">
        <f t="shared" si="38"/>
        <v>61.666666666666664</v>
      </c>
      <c r="K24" s="6">
        <f t="shared" si="39"/>
        <v>30.949421103902193</v>
      </c>
      <c r="V24" s="6" t="e">
        <f t="shared" si="41"/>
        <v>#DIV/0!</v>
      </c>
      <c r="W24" s="6" t="e">
        <f t="shared" si="42"/>
        <v>#DIV/0!</v>
      </c>
    </row>
    <row r="25" spans="1:23" s="8" customFormat="1" x14ac:dyDescent="0.25">
      <c r="B25" s="8" t="s">
        <v>136</v>
      </c>
      <c r="C25" s="8" t="s">
        <v>16</v>
      </c>
      <c r="D25" s="8" t="s">
        <v>16</v>
      </c>
      <c r="E25" s="8" t="s">
        <v>16</v>
      </c>
      <c r="F25" s="8" t="s">
        <v>16</v>
      </c>
      <c r="G25" s="8" t="s">
        <v>16</v>
      </c>
      <c r="H25" s="8" t="s">
        <v>16</v>
      </c>
      <c r="L25" s="8">
        <v>6</v>
      </c>
      <c r="M25" s="8">
        <v>0</v>
      </c>
    </row>
    <row r="27" spans="1:23" x14ac:dyDescent="0.25">
      <c r="A27" t="s">
        <v>250</v>
      </c>
      <c r="B27">
        <v>6024</v>
      </c>
    </row>
    <row r="28" spans="1:23" x14ac:dyDescent="0.25">
      <c r="A28" t="s">
        <v>251</v>
      </c>
      <c r="B28">
        <v>1817</v>
      </c>
    </row>
    <row r="30" spans="1:23" s="4" customFormat="1" x14ac:dyDescent="0.25">
      <c r="A30" s="4" t="s">
        <v>247</v>
      </c>
      <c r="B30" s="4" t="s">
        <v>133</v>
      </c>
      <c r="J30" s="4">
        <f>AVERAGE(C2:H2, C6:H6, C10:H10)</f>
        <v>121.77777777777777</v>
      </c>
      <c r="K30" s="4">
        <f>STDEV(C2:H2, C6:H6, C10:H10)</f>
        <v>71.50117691796126</v>
      </c>
      <c r="N30" s="4" t="s">
        <v>252</v>
      </c>
      <c r="V30" s="4">
        <f>AVERAGE(O2:T2, O6:T6, O10:T10)</f>
        <v>178.22222222222223</v>
      </c>
      <c r="W30" s="4">
        <f>STDEV(O2:T2, O6:T6, O10:T10)</f>
        <v>71.50117691796126</v>
      </c>
    </row>
    <row r="31" spans="1:23" s="6" customFormat="1" x14ac:dyDescent="0.25">
      <c r="B31" s="6" t="s">
        <v>134</v>
      </c>
      <c r="J31" s="6">
        <f>AVERAGE(C3:H3, C7:H7, C11:H11)</f>
        <v>4036.4444444444443</v>
      </c>
      <c r="K31" s="6">
        <f>STDEV(C3:H3, C7:H7, C11:H11)</f>
        <v>1512.1413030075717</v>
      </c>
      <c r="N31" s="6" t="s">
        <v>253</v>
      </c>
      <c r="V31" s="6">
        <f>AVERAGE(O3:T3, O7:T7, O11:T11)</f>
        <v>0.67006049874575757</v>
      </c>
      <c r="W31" s="6">
        <f>STDEV(O3:T3, O7:T7, O11:T11)</f>
        <v>0.25101947261081892</v>
      </c>
    </row>
    <row r="32" spans="1:23" s="8" customFormat="1" x14ac:dyDescent="0.25">
      <c r="B32" s="8" t="s">
        <v>135</v>
      </c>
      <c r="J32" s="8">
        <f>AVERAGE(C4:H4, C8:H8, C12:H12)</f>
        <v>42.777777777777779</v>
      </c>
      <c r="K32" s="8">
        <f>STDEV(C4:H4, C8:H8, C12:H12)</f>
        <v>29.673825970245531</v>
      </c>
    </row>
    <row r="33" spans="1:23" s="4" customFormat="1" x14ac:dyDescent="0.25">
      <c r="A33" s="4" t="s">
        <v>248</v>
      </c>
      <c r="B33" s="4" t="s">
        <v>133</v>
      </c>
      <c r="J33" s="4">
        <f>AVERAGE(C14:H14,C18:H18,C22:H22)</f>
        <v>101.11111111111111</v>
      </c>
      <c r="K33" s="4">
        <f>STDEV(C14:H14,C18:H18,C22:H22)</f>
        <v>79.893965677227385</v>
      </c>
      <c r="N33" s="4" t="s">
        <v>252</v>
      </c>
      <c r="V33" s="4">
        <f>AVERAGE(O14:T14,O18:T18,O22:T22)</f>
        <v>198.88888888888889</v>
      </c>
      <c r="W33" s="4">
        <f>STDEV(O14:T14,O18:T18,O22:T22)</f>
        <v>79.893965677227371</v>
      </c>
    </row>
    <row r="34" spans="1:23" s="6" customFormat="1" x14ac:dyDescent="0.25">
      <c r="B34" s="6" t="s">
        <v>134</v>
      </c>
      <c r="J34" s="6">
        <f>AVERAGE(C15:H15,C19:H19,C23:H23)</f>
        <v>1284.3333333333333</v>
      </c>
      <c r="K34" s="6">
        <f>STDEV(C15:H15,C19:H19,C23:H23)</f>
        <v>332.55835401253933</v>
      </c>
      <c r="N34" s="6" t="s">
        <v>253</v>
      </c>
      <c r="V34" s="6">
        <f>AVERAGE(O15:T15,O19:T19,O23:T23)</f>
        <v>0.70684278114107502</v>
      </c>
      <c r="W34" s="6">
        <f>STDEV(O15:T15,O19:T19,O23:T23)</f>
        <v>0.18302606164696728</v>
      </c>
    </row>
    <row r="35" spans="1:23" s="8" customFormat="1" x14ac:dyDescent="0.25">
      <c r="B35" s="8" t="s">
        <v>135</v>
      </c>
      <c r="J35" s="8">
        <f>AVERAGE(C16:H16,C20:H20,C24:H24)</f>
        <v>48.666666666666664</v>
      </c>
      <c r="K35" s="8">
        <f>STDEV(C16:H16,C20:H20,C24:H24)</f>
        <v>31.848908006028569</v>
      </c>
    </row>
    <row r="37" spans="1:23" s="4" customFormat="1" x14ac:dyDescent="0.25">
      <c r="A37" s="4" t="s">
        <v>18</v>
      </c>
      <c r="B37" s="4" t="s">
        <v>133</v>
      </c>
      <c r="J37" s="4">
        <f>AVERAGE(C2:H2,C14:H14)</f>
        <v>121</v>
      </c>
      <c r="K37" s="4">
        <f>STDEV(C2:H2,C14:H14)</f>
        <v>61.982402194640549</v>
      </c>
      <c r="N37" s="4" t="s">
        <v>252</v>
      </c>
      <c r="V37" s="4">
        <f>AVERAGE(O2:T2,O14:T14)</f>
        <v>179</v>
      </c>
      <c r="W37" s="4">
        <f>STDEV(O2:T2,O14:T14)</f>
        <v>61.982402194640549</v>
      </c>
    </row>
    <row r="38" spans="1:23" s="6" customFormat="1" x14ac:dyDescent="0.25">
      <c r="B38" s="6" t="s">
        <v>134</v>
      </c>
      <c r="J38" s="6">
        <f>AVERAGE(C3:H3,C15:H15)</f>
        <v>2100.25</v>
      </c>
      <c r="K38" s="6">
        <f>STDEV(C3:H3,C15:H15)</f>
        <v>1267.186010956417</v>
      </c>
      <c r="N38" s="6" t="s">
        <v>253</v>
      </c>
      <c r="V38" s="6">
        <f>AVERAGE(O3:T3,O15:T15)</f>
        <v>0.53659671075375626</v>
      </c>
      <c r="W38" s="6">
        <f>STDEV(O3:T3,O15:T15)</f>
        <v>0.11993415824678014</v>
      </c>
    </row>
    <row r="39" spans="1:23" s="8" customFormat="1" x14ac:dyDescent="0.25">
      <c r="B39" s="8" t="s">
        <v>135</v>
      </c>
      <c r="J39" s="8">
        <f>AVERAGE(C4:H4,C16:H16)</f>
        <v>18.333333333333332</v>
      </c>
      <c r="K39" s="8">
        <f>STDEV(C4:H4,C16:H16)</f>
        <v>12.323911224882622</v>
      </c>
    </row>
    <row r="40" spans="1:23" s="4" customFormat="1" x14ac:dyDescent="0.25">
      <c r="A40" s="4" t="s">
        <v>23</v>
      </c>
      <c r="B40" s="4" t="s">
        <v>133</v>
      </c>
      <c r="J40" s="4">
        <f>AVERAGE(C6:H6,C18:H18)</f>
        <v>102.83333333333333</v>
      </c>
      <c r="K40" s="4">
        <f>STDEV(C6:H6,C18:H18)</f>
        <v>82.940102520195907</v>
      </c>
      <c r="N40" s="4" t="s">
        <v>252</v>
      </c>
      <c r="V40" s="4">
        <f>AVERAGE(O6:T6,O18:T18)</f>
        <v>197.16666666666666</v>
      </c>
      <c r="W40" s="4">
        <f>STDEV(O6:T6,O18:T18)</f>
        <v>82.940102520195907</v>
      </c>
    </row>
    <row r="41" spans="1:23" s="6" customFormat="1" x14ac:dyDescent="0.25">
      <c r="B41" s="6" t="s">
        <v>134</v>
      </c>
      <c r="J41" s="6">
        <f>AVERAGE(C7:H7,C19:H19)</f>
        <v>2656</v>
      </c>
      <c r="K41" s="6">
        <f>STDEV(C7:H7,C19:H19)</f>
        <v>1608.3854694014797</v>
      </c>
      <c r="N41" s="6" t="s">
        <v>253</v>
      </c>
      <c r="V41" s="6">
        <f>AVERAGE(O7:T7,O19:T19)</f>
        <v>0.67782592951133169</v>
      </c>
      <c r="W41" s="6">
        <f>STDEV(O7:T7,O19:T19)</f>
        <v>0.11362330710239539</v>
      </c>
    </row>
    <row r="42" spans="1:23" s="8" customFormat="1" x14ac:dyDescent="0.25">
      <c r="B42" s="8" t="s">
        <v>135</v>
      </c>
      <c r="J42" s="8">
        <f>AVERAGE(C8:H8,C20:H20)</f>
        <v>63.333333333333336</v>
      </c>
      <c r="K42" s="8">
        <f>STDEV(C8:H8,C20:H20)</f>
        <v>28.968112039819143</v>
      </c>
    </row>
    <row r="43" spans="1:23" s="4" customFormat="1" x14ac:dyDescent="0.25">
      <c r="A43" s="4" t="s">
        <v>71</v>
      </c>
      <c r="B43" s="4" t="s">
        <v>133</v>
      </c>
      <c r="J43" s="4">
        <f>AVERAGE(C10:H10,C22:H22)</f>
        <v>110.5</v>
      </c>
      <c r="K43" s="4">
        <f>STDEV(C10:H10,C22:H22)</f>
        <v>84.928312015594557</v>
      </c>
      <c r="N43" s="4" t="s">
        <v>252</v>
      </c>
      <c r="V43" s="4">
        <f>AVERAGE(O10:T10,O22:T22)</f>
        <v>189.5</v>
      </c>
      <c r="W43" s="4">
        <f>STDEV(O10:T10,O22:T22)</f>
        <v>84.928312015594557</v>
      </c>
    </row>
    <row r="44" spans="1:23" s="6" customFormat="1" x14ac:dyDescent="0.25">
      <c r="B44" s="6" t="s">
        <v>134</v>
      </c>
      <c r="J44" s="6">
        <f>AVERAGE(C11:H11,C23:H23)</f>
        <v>3224.9166666666665</v>
      </c>
      <c r="K44" s="6">
        <f>STDEV(C11:H11,C23:H23)</f>
        <v>2240.332055677678</v>
      </c>
      <c r="N44" s="6" t="s">
        <v>253</v>
      </c>
      <c r="V44" s="6">
        <f>AVERAGE(O11:T11,O23:T23)</f>
        <v>0.85093227956516138</v>
      </c>
      <c r="W44" s="6">
        <f>STDEV(O11:T11,O23:T23)</f>
        <v>0.26245732762102464</v>
      </c>
    </row>
    <row r="45" spans="1:23" s="8" customFormat="1" x14ac:dyDescent="0.25">
      <c r="B45" s="8" t="s">
        <v>135</v>
      </c>
      <c r="J45" s="8">
        <f>AVERAGE(C12:H12,C24:H24)</f>
        <v>55.5</v>
      </c>
      <c r="K45" s="8">
        <f>STDEV(C12:H12,C24:H24)</f>
        <v>26.548412039483299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7" sqref="G17"/>
    </sheetView>
  </sheetViews>
  <sheetFormatPr defaultRowHeight="15" x14ac:dyDescent="0.25"/>
  <sheetData>
    <row r="1" spans="1:8" x14ac:dyDescent="0.25"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</row>
    <row r="2" spans="1:8" x14ac:dyDescent="0.25">
      <c r="A2" t="s">
        <v>139</v>
      </c>
      <c r="B2">
        <v>3</v>
      </c>
      <c r="C2">
        <v>12</v>
      </c>
      <c r="D2">
        <v>6</v>
      </c>
      <c r="E2">
        <v>9</v>
      </c>
      <c r="F2">
        <v>5</v>
      </c>
      <c r="G2">
        <v>11</v>
      </c>
    </row>
    <row r="3" spans="1:8" x14ac:dyDescent="0.25">
      <c r="B3" t="s">
        <v>137</v>
      </c>
      <c r="C3" t="s">
        <v>137</v>
      </c>
      <c r="D3" t="s">
        <v>137</v>
      </c>
      <c r="E3" t="s">
        <v>140</v>
      </c>
      <c r="F3" t="s">
        <v>138</v>
      </c>
      <c r="G3" t="s">
        <v>138</v>
      </c>
    </row>
    <row r="4" spans="1:8" x14ac:dyDescent="0.25">
      <c r="B4" t="s">
        <v>138</v>
      </c>
      <c r="C4" t="s">
        <v>138</v>
      </c>
      <c r="D4" t="s">
        <v>137</v>
      </c>
      <c r="E4" t="s">
        <v>137</v>
      </c>
      <c r="F4" t="s">
        <v>137</v>
      </c>
      <c r="G4" t="s">
        <v>137</v>
      </c>
    </row>
    <row r="5" spans="1:8" x14ac:dyDescent="0.25">
      <c r="B5" t="s">
        <v>137</v>
      </c>
      <c r="C5" t="s">
        <v>137</v>
      </c>
      <c r="D5" t="s">
        <v>138</v>
      </c>
      <c r="E5" t="s">
        <v>138</v>
      </c>
      <c r="F5" t="s">
        <v>138</v>
      </c>
      <c r="G5" t="s">
        <v>137</v>
      </c>
    </row>
    <row r="6" spans="1:8" x14ac:dyDescent="0.25">
      <c r="B6" t="s">
        <v>138</v>
      </c>
      <c r="C6" t="s">
        <v>138</v>
      </c>
      <c r="D6" t="s">
        <v>138</v>
      </c>
      <c r="E6" t="s">
        <v>137</v>
      </c>
      <c r="F6" t="s">
        <v>137</v>
      </c>
      <c r="G6" t="s">
        <v>138</v>
      </c>
    </row>
    <row r="7" spans="1:8" x14ac:dyDescent="0.25">
      <c r="B7" t="s">
        <v>137</v>
      </c>
      <c r="C7" t="s">
        <v>140</v>
      </c>
      <c r="D7" t="s">
        <v>138</v>
      </c>
      <c r="E7" t="s">
        <v>140</v>
      </c>
      <c r="F7" t="s">
        <v>140</v>
      </c>
      <c r="G7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workbookViewId="0">
      <pane xSplit="2" ySplit="1" topLeftCell="C84" activePane="bottomRight" state="frozen"/>
      <selection pane="topRight" activeCell="C1" sqref="C1"/>
      <selection pane="bottomLeft" activeCell="A2" sqref="A2"/>
      <selection pane="bottomRight" activeCell="B52" sqref="B52"/>
    </sheetView>
  </sheetViews>
  <sheetFormatPr defaultRowHeight="15" x14ac:dyDescent="0.25"/>
  <cols>
    <col min="1" max="1" width="17.28515625" bestFit="1" customWidth="1"/>
    <col min="2" max="2" width="41.85546875" customWidth="1"/>
    <col min="3" max="4" width="23.7109375" bestFit="1" customWidth="1"/>
    <col min="5" max="6" width="20" bestFit="1" customWidth="1"/>
    <col min="7" max="8" width="21.42578125" bestFit="1" customWidth="1"/>
    <col min="9" max="9" width="7.42578125" customWidth="1"/>
    <col min="10" max="11" width="12" bestFit="1" customWidth="1"/>
  </cols>
  <sheetData>
    <row r="1" spans="1:11" s="2" customFormat="1" x14ac:dyDescent="0.25"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J1" s="2" t="s">
        <v>244</v>
      </c>
      <c r="K1" s="2" t="s">
        <v>245</v>
      </c>
    </row>
    <row r="2" spans="1:11" x14ac:dyDescent="0.25">
      <c r="A2" t="s">
        <v>152</v>
      </c>
      <c r="B2" t="s">
        <v>142</v>
      </c>
      <c r="C2" t="s">
        <v>143</v>
      </c>
      <c r="D2" t="s">
        <v>143</v>
      </c>
      <c r="E2" t="s">
        <v>143</v>
      </c>
      <c r="F2" t="s">
        <v>143</v>
      </c>
      <c r="G2" t="s">
        <v>155</v>
      </c>
      <c r="H2" t="s">
        <v>143</v>
      </c>
    </row>
    <row r="3" spans="1:11" x14ac:dyDescent="0.25">
      <c r="B3" t="s">
        <v>144</v>
      </c>
      <c r="C3">
        <v>29</v>
      </c>
      <c r="D3">
        <v>29</v>
      </c>
      <c r="E3">
        <v>29</v>
      </c>
      <c r="F3">
        <v>22</v>
      </c>
      <c r="G3">
        <v>20</v>
      </c>
      <c r="H3">
        <v>22</v>
      </c>
      <c r="J3">
        <f>AVERAGE(C3:H3)</f>
        <v>25.166666666666668</v>
      </c>
      <c r="K3">
        <f>STDEV(C3:H3)</f>
        <v>4.2622372841814773</v>
      </c>
    </row>
    <row r="4" spans="1:11" x14ac:dyDescent="0.25">
      <c r="B4" t="s">
        <v>145</v>
      </c>
      <c r="C4" t="s">
        <v>146</v>
      </c>
      <c r="D4" t="s">
        <v>146</v>
      </c>
      <c r="E4" t="s">
        <v>146</v>
      </c>
      <c r="F4" t="s">
        <v>146</v>
      </c>
      <c r="G4" t="s">
        <v>146</v>
      </c>
      <c r="H4" t="s">
        <v>146</v>
      </c>
    </row>
    <row r="5" spans="1:11" x14ac:dyDescent="0.25">
      <c r="B5" t="s">
        <v>147</v>
      </c>
      <c r="C5" t="s">
        <v>148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</row>
    <row r="6" spans="1:11" x14ac:dyDescent="0.25">
      <c r="B6" t="s">
        <v>149</v>
      </c>
      <c r="C6" t="s">
        <v>150</v>
      </c>
      <c r="D6" t="s">
        <v>153</v>
      </c>
      <c r="E6" t="s">
        <v>154</v>
      </c>
      <c r="F6" t="s">
        <v>153</v>
      </c>
      <c r="G6" t="s">
        <v>156</v>
      </c>
      <c r="H6" t="s">
        <v>156</v>
      </c>
    </row>
    <row r="7" spans="1:11" x14ac:dyDescent="0.25">
      <c r="B7" t="s">
        <v>151</v>
      </c>
      <c r="C7" t="s">
        <v>150</v>
      </c>
      <c r="D7" t="s">
        <v>150</v>
      </c>
      <c r="E7" t="s">
        <v>154</v>
      </c>
      <c r="F7" t="s">
        <v>154</v>
      </c>
      <c r="G7" t="s">
        <v>153</v>
      </c>
      <c r="H7" t="s">
        <v>154</v>
      </c>
    </row>
    <row r="8" spans="1:11" s="4" customFormat="1" x14ac:dyDescent="0.25">
      <c r="A8" s="4" t="s">
        <v>131</v>
      </c>
      <c r="B8" s="4" t="s">
        <v>157</v>
      </c>
      <c r="C8" s="4">
        <v>65</v>
      </c>
      <c r="D8" s="4">
        <v>70</v>
      </c>
      <c r="E8" s="4">
        <v>65</v>
      </c>
      <c r="F8" s="4">
        <v>40</v>
      </c>
      <c r="G8" s="4">
        <v>90</v>
      </c>
      <c r="H8" s="4">
        <v>65</v>
      </c>
      <c r="J8" s="4">
        <f t="shared" ref="J8:J28" si="0">AVERAGE(C8:H8)</f>
        <v>65.833333333333329</v>
      </c>
      <c r="K8" s="4">
        <f t="shared" ref="K8:K28" si="1">STDEV(C8:H8)</f>
        <v>15.942605391424152</v>
      </c>
    </row>
    <row r="9" spans="1:11" s="6" customFormat="1" x14ac:dyDescent="0.25">
      <c r="B9" s="6" t="s">
        <v>158</v>
      </c>
      <c r="C9" s="6">
        <v>75</v>
      </c>
      <c r="D9" s="6">
        <v>85</v>
      </c>
      <c r="E9" s="6">
        <v>55</v>
      </c>
      <c r="F9" s="6">
        <v>40</v>
      </c>
      <c r="G9" s="6">
        <v>5</v>
      </c>
      <c r="H9" s="6">
        <v>60</v>
      </c>
      <c r="J9" s="6">
        <f t="shared" si="0"/>
        <v>53.333333333333336</v>
      </c>
      <c r="K9" s="6">
        <f t="shared" si="1"/>
        <v>28.401877872187718</v>
      </c>
    </row>
    <row r="10" spans="1:11" s="6" customFormat="1" x14ac:dyDescent="0.25">
      <c r="B10" s="6" t="s">
        <v>159</v>
      </c>
      <c r="C10" s="6">
        <v>75</v>
      </c>
      <c r="D10" s="6">
        <v>85</v>
      </c>
      <c r="E10" s="6">
        <v>55</v>
      </c>
      <c r="F10" s="6">
        <v>30</v>
      </c>
      <c r="G10" s="6">
        <v>75</v>
      </c>
      <c r="H10" s="6">
        <v>60</v>
      </c>
      <c r="J10" s="6">
        <f t="shared" si="0"/>
        <v>63.333333333333336</v>
      </c>
      <c r="K10" s="6">
        <f t="shared" si="1"/>
        <v>19.663841605003494</v>
      </c>
    </row>
    <row r="11" spans="1:11" s="6" customFormat="1" x14ac:dyDescent="0.25">
      <c r="B11" s="6" t="s">
        <v>160</v>
      </c>
      <c r="C11" s="6">
        <v>25</v>
      </c>
      <c r="D11" s="6">
        <v>80</v>
      </c>
      <c r="E11" s="6">
        <v>45</v>
      </c>
      <c r="F11" s="6">
        <v>70</v>
      </c>
      <c r="G11" s="6">
        <v>25</v>
      </c>
      <c r="H11" s="6">
        <v>80</v>
      </c>
      <c r="J11" s="6">
        <f t="shared" si="0"/>
        <v>54.166666666666664</v>
      </c>
      <c r="K11" s="6">
        <f t="shared" si="1"/>
        <v>25.964719653149857</v>
      </c>
    </row>
    <row r="12" spans="1:11" s="6" customFormat="1" x14ac:dyDescent="0.25">
      <c r="B12" s="6" t="s">
        <v>161</v>
      </c>
      <c r="C12" s="6">
        <v>80</v>
      </c>
      <c r="D12" s="6">
        <v>85</v>
      </c>
      <c r="E12" s="6">
        <v>60</v>
      </c>
      <c r="F12" s="6">
        <v>35</v>
      </c>
      <c r="G12" s="6">
        <v>45</v>
      </c>
      <c r="H12" s="6">
        <v>60</v>
      </c>
      <c r="J12" s="6">
        <f t="shared" si="0"/>
        <v>60.833333333333336</v>
      </c>
      <c r="K12" s="6">
        <f t="shared" si="1"/>
        <v>19.343388189938867</v>
      </c>
    </row>
    <row r="13" spans="1:11" s="8" customFormat="1" x14ac:dyDescent="0.25">
      <c r="B13" s="8" t="s">
        <v>162</v>
      </c>
      <c r="C13" s="8">
        <v>75</v>
      </c>
      <c r="D13" s="8">
        <v>65</v>
      </c>
      <c r="E13" s="8">
        <v>55</v>
      </c>
      <c r="F13" s="8">
        <v>30</v>
      </c>
      <c r="G13" s="8">
        <v>70</v>
      </c>
      <c r="H13" s="8">
        <v>55</v>
      </c>
      <c r="J13" s="8">
        <f t="shared" si="0"/>
        <v>58.333333333333336</v>
      </c>
      <c r="K13" s="8">
        <f t="shared" si="1"/>
        <v>16.020819787597212</v>
      </c>
    </row>
    <row r="14" spans="1:11" s="4" customFormat="1" x14ac:dyDescent="0.25">
      <c r="A14" s="4" t="s">
        <v>22</v>
      </c>
      <c r="B14" s="4" t="s">
        <v>157</v>
      </c>
      <c r="C14" s="4">
        <v>35</v>
      </c>
      <c r="D14" s="4">
        <v>75</v>
      </c>
      <c r="E14" s="4">
        <v>60</v>
      </c>
      <c r="F14" s="4">
        <v>50</v>
      </c>
      <c r="G14" s="4">
        <v>80</v>
      </c>
      <c r="H14" s="4">
        <v>75</v>
      </c>
      <c r="J14" s="4">
        <f t="shared" si="0"/>
        <v>62.5</v>
      </c>
      <c r="K14" s="4">
        <f t="shared" si="1"/>
        <v>17.535677916750181</v>
      </c>
    </row>
    <row r="15" spans="1:11" s="6" customFormat="1" x14ac:dyDescent="0.25">
      <c r="B15" s="6" t="s">
        <v>158</v>
      </c>
      <c r="C15" s="6">
        <v>35</v>
      </c>
      <c r="D15" s="6">
        <v>70</v>
      </c>
      <c r="E15" s="6">
        <v>45</v>
      </c>
      <c r="F15" s="6">
        <v>40</v>
      </c>
      <c r="G15" s="6">
        <v>5</v>
      </c>
      <c r="H15" s="6">
        <v>65</v>
      </c>
      <c r="J15" s="6">
        <f t="shared" si="0"/>
        <v>43.333333333333336</v>
      </c>
      <c r="K15" s="6">
        <f t="shared" si="1"/>
        <v>23.380903889000244</v>
      </c>
    </row>
    <row r="16" spans="1:11" s="6" customFormat="1" x14ac:dyDescent="0.25">
      <c r="B16" s="6" t="s">
        <v>159</v>
      </c>
      <c r="C16" s="6">
        <v>30</v>
      </c>
      <c r="D16" s="6">
        <v>75</v>
      </c>
      <c r="E16" s="6">
        <v>50</v>
      </c>
      <c r="F16" s="6">
        <v>35</v>
      </c>
      <c r="G16" s="6">
        <v>90</v>
      </c>
      <c r="H16" s="6">
        <v>80</v>
      </c>
      <c r="J16" s="6">
        <f t="shared" si="0"/>
        <v>60</v>
      </c>
      <c r="K16" s="6">
        <f t="shared" si="1"/>
        <v>25.099800796022265</v>
      </c>
    </row>
    <row r="17" spans="1:11" s="6" customFormat="1" x14ac:dyDescent="0.25">
      <c r="B17" s="6" t="s">
        <v>160</v>
      </c>
      <c r="C17" s="6">
        <v>70</v>
      </c>
      <c r="D17" s="6">
        <v>75</v>
      </c>
      <c r="E17" s="6">
        <v>70</v>
      </c>
      <c r="F17" s="6">
        <v>65</v>
      </c>
      <c r="G17" s="6">
        <v>55</v>
      </c>
      <c r="H17" s="6">
        <v>65</v>
      </c>
      <c r="J17" s="6">
        <f t="shared" si="0"/>
        <v>66.666666666666671</v>
      </c>
      <c r="K17" s="6">
        <f t="shared" si="1"/>
        <v>6.8313005106397329</v>
      </c>
    </row>
    <row r="18" spans="1:11" s="6" customFormat="1" x14ac:dyDescent="0.25">
      <c r="B18" s="6" t="s">
        <v>161</v>
      </c>
      <c r="C18" s="6">
        <v>25</v>
      </c>
      <c r="D18" s="6">
        <v>75</v>
      </c>
      <c r="E18" s="6">
        <v>35</v>
      </c>
      <c r="F18" s="6">
        <v>40</v>
      </c>
      <c r="G18" s="6">
        <v>60</v>
      </c>
      <c r="H18" s="6">
        <v>65</v>
      </c>
      <c r="J18" s="6">
        <f t="shared" si="0"/>
        <v>50</v>
      </c>
      <c r="K18" s="6">
        <f t="shared" si="1"/>
        <v>19.493588689617926</v>
      </c>
    </row>
    <row r="19" spans="1:11" s="8" customFormat="1" x14ac:dyDescent="0.25">
      <c r="B19" s="8" t="s">
        <v>162</v>
      </c>
      <c r="C19" s="8">
        <v>25</v>
      </c>
      <c r="D19" s="8">
        <v>80</v>
      </c>
      <c r="E19" s="8">
        <v>45</v>
      </c>
      <c r="F19" s="8">
        <v>30</v>
      </c>
      <c r="G19" s="8">
        <v>30</v>
      </c>
      <c r="H19" s="8">
        <v>75</v>
      </c>
      <c r="J19" s="8">
        <f t="shared" si="0"/>
        <v>47.5</v>
      </c>
      <c r="K19" s="8">
        <f t="shared" si="1"/>
        <v>24.238399287081645</v>
      </c>
    </row>
    <row r="20" spans="1:11" s="4" customFormat="1" x14ac:dyDescent="0.25">
      <c r="A20" s="4" t="s">
        <v>132</v>
      </c>
      <c r="B20" s="4" t="s">
        <v>157</v>
      </c>
      <c r="C20" s="4">
        <v>60</v>
      </c>
      <c r="D20" s="4">
        <v>60</v>
      </c>
      <c r="E20" s="4">
        <v>45</v>
      </c>
      <c r="F20" s="4">
        <v>50</v>
      </c>
      <c r="G20" s="4">
        <v>55</v>
      </c>
      <c r="H20" s="4">
        <v>80</v>
      </c>
      <c r="J20" s="4">
        <f t="shared" si="0"/>
        <v>58.333333333333336</v>
      </c>
      <c r="K20" s="4">
        <f t="shared" si="1"/>
        <v>12.110601416389956</v>
      </c>
    </row>
    <row r="21" spans="1:11" s="6" customFormat="1" x14ac:dyDescent="0.25">
      <c r="B21" s="6" t="s">
        <v>158</v>
      </c>
      <c r="C21" s="6">
        <v>25</v>
      </c>
      <c r="D21" s="6">
        <v>45</v>
      </c>
      <c r="E21" s="6">
        <v>30</v>
      </c>
      <c r="F21" s="6">
        <v>65</v>
      </c>
      <c r="G21" s="6">
        <v>5</v>
      </c>
      <c r="H21" s="6">
        <v>75</v>
      </c>
      <c r="J21" s="6">
        <f t="shared" si="0"/>
        <v>40.833333333333336</v>
      </c>
      <c r="K21" s="6">
        <f t="shared" si="1"/>
        <v>26.156579796805751</v>
      </c>
    </row>
    <row r="22" spans="1:11" s="6" customFormat="1" x14ac:dyDescent="0.25">
      <c r="B22" s="6" t="s">
        <v>159</v>
      </c>
      <c r="C22" s="6">
        <v>50</v>
      </c>
      <c r="D22" s="6">
        <v>45</v>
      </c>
      <c r="E22" s="6">
        <v>35</v>
      </c>
      <c r="F22" s="6">
        <v>50</v>
      </c>
      <c r="G22" s="6">
        <v>75</v>
      </c>
      <c r="H22" s="6">
        <v>80</v>
      </c>
      <c r="J22" s="6">
        <f t="shared" si="0"/>
        <v>55.833333333333336</v>
      </c>
      <c r="K22" s="6">
        <f t="shared" si="1"/>
        <v>17.724747294860549</v>
      </c>
    </row>
    <row r="23" spans="1:11" s="6" customFormat="1" x14ac:dyDescent="0.25">
      <c r="B23" s="6" t="s">
        <v>160</v>
      </c>
      <c r="C23" s="6">
        <v>55</v>
      </c>
      <c r="D23" s="6">
        <v>90</v>
      </c>
      <c r="E23" s="6">
        <v>85</v>
      </c>
      <c r="F23" s="6">
        <v>55</v>
      </c>
      <c r="G23" s="6">
        <v>70</v>
      </c>
      <c r="H23" s="6">
        <v>65</v>
      </c>
      <c r="J23" s="6">
        <f t="shared" si="0"/>
        <v>70</v>
      </c>
      <c r="K23" s="6">
        <f t="shared" si="1"/>
        <v>14.832396974191326</v>
      </c>
    </row>
    <row r="24" spans="1:11" s="6" customFormat="1" x14ac:dyDescent="0.25">
      <c r="B24" s="6" t="s">
        <v>161</v>
      </c>
      <c r="C24" s="6">
        <v>35</v>
      </c>
      <c r="D24" s="6">
        <v>45</v>
      </c>
      <c r="E24" s="6">
        <v>30</v>
      </c>
      <c r="F24" s="6">
        <v>65</v>
      </c>
      <c r="G24" s="6">
        <v>55</v>
      </c>
      <c r="H24" s="6">
        <v>80</v>
      </c>
      <c r="J24" s="6">
        <f t="shared" si="0"/>
        <v>51.666666666666664</v>
      </c>
      <c r="K24" s="6">
        <f t="shared" si="1"/>
        <v>18.885620632287061</v>
      </c>
    </row>
    <row r="25" spans="1:11" s="8" customFormat="1" x14ac:dyDescent="0.25">
      <c r="B25" s="8" t="s">
        <v>162</v>
      </c>
      <c r="C25" s="8">
        <v>25</v>
      </c>
      <c r="D25" s="8">
        <v>50</v>
      </c>
      <c r="E25" s="8">
        <v>25</v>
      </c>
      <c r="F25" s="8">
        <v>55</v>
      </c>
      <c r="G25" s="8">
        <v>30</v>
      </c>
      <c r="H25" s="8">
        <v>70</v>
      </c>
      <c r="J25" s="8">
        <f t="shared" si="0"/>
        <v>42.5</v>
      </c>
      <c r="K25" s="8">
        <f t="shared" si="1"/>
        <v>18.641351882307248</v>
      </c>
    </row>
    <row r="26" spans="1:11" s="6" customFormat="1" x14ac:dyDescent="0.25">
      <c r="A26" s="6" t="s">
        <v>69</v>
      </c>
      <c r="B26" s="6" t="s">
        <v>157</v>
      </c>
      <c r="C26" s="6">
        <v>85</v>
      </c>
      <c r="D26">
        <v>80</v>
      </c>
      <c r="E26">
        <v>90</v>
      </c>
      <c r="F26">
        <v>55</v>
      </c>
      <c r="G26">
        <v>80</v>
      </c>
      <c r="H26">
        <v>90</v>
      </c>
      <c r="J26">
        <f t="shared" si="0"/>
        <v>80</v>
      </c>
      <c r="K26">
        <f t="shared" si="1"/>
        <v>13.038404810405298</v>
      </c>
    </row>
    <row r="27" spans="1:11" s="6" customFormat="1" x14ac:dyDescent="0.25">
      <c r="B27" s="6" t="s">
        <v>158</v>
      </c>
      <c r="C27" s="6">
        <v>80</v>
      </c>
      <c r="D27">
        <v>100</v>
      </c>
      <c r="E27">
        <v>95</v>
      </c>
      <c r="F27">
        <v>45</v>
      </c>
      <c r="G27">
        <v>5</v>
      </c>
      <c r="H27">
        <v>85</v>
      </c>
      <c r="J27">
        <f t="shared" si="0"/>
        <v>68.333333333333329</v>
      </c>
      <c r="K27">
        <f t="shared" si="1"/>
        <v>36.5604522218567</v>
      </c>
    </row>
    <row r="28" spans="1:11" s="6" customFormat="1" x14ac:dyDescent="0.25">
      <c r="B28" s="6" t="s">
        <v>159</v>
      </c>
      <c r="C28" s="6">
        <v>80</v>
      </c>
      <c r="D28">
        <v>80</v>
      </c>
      <c r="E28">
        <v>75</v>
      </c>
      <c r="F28">
        <v>50</v>
      </c>
      <c r="G28">
        <v>90</v>
      </c>
      <c r="H28">
        <v>90</v>
      </c>
      <c r="J28">
        <f t="shared" si="0"/>
        <v>77.5</v>
      </c>
      <c r="K28">
        <f t="shared" si="1"/>
        <v>14.747881203752625</v>
      </c>
    </row>
    <row r="29" spans="1:11" s="6" customFormat="1" x14ac:dyDescent="0.25">
      <c r="B29" s="6" t="s">
        <v>160</v>
      </c>
      <c r="C29" s="6">
        <v>15</v>
      </c>
      <c r="D29">
        <v>70</v>
      </c>
      <c r="E29">
        <v>10</v>
      </c>
      <c r="F29">
        <v>60</v>
      </c>
      <c r="G29">
        <v>30</v>
      </c>
      <c r="H29">
        <v>80</v>
      </c>
      <c r="J29">
        <f t="shared" ref="J29:J43" si="2">AVERAGE(C29:H29)</f>
        <v>44.166666666666664</v>
      </c>
      <c r="K29">
        <f t="shared" ref="K29:K43" si="3">STDEV(C29:H29)</f>
        <v>29.734940165849782</v>
      </c>
    </row>
    <row r="30" spans="1:11" s="6" customFormat="1" x14ac:dyDescent="0.25">
      <c r="B30" s="6" t="s">
        <v>161</v>
      </c>
      <c r="C30" s="6">
        <v>80</v>
      </c>
      <c r="D30">
        <v>90</v>
      </c>
      <c r="E30">
        <v>90</v>
      </c>
      <c r="F30">
        <v>55</v>
      </c>
      <c r="G30">
        <v>80</v>
      </c>
      <c r="H30">
        <v>90</v>
      </c>
      <c r="J30">
        <f t="shared" si="2"/>
        <v>80.833333333333329</v>
      </c>
      <c r="K30">
        <f t="shared" si="3"/>
        <v>13.570801990548206</v>
      </c>
    </row>
    <row r="31" spans="1:11" s="6" customFormat="1" x14ac:dyDescent="0.25">
      <c r="B31" s="6" t="s">
        <v>162</v>
      </c>
      <c r="C31" s="6">
        <v>85</v>
      </c>
      <c r="D31">
        <v>100</v>
      </c>
      <c r="E31">
        <v>90</v>
      </c>
      <c r="F31">
        <v>35</v>
      </c>
      <c r="G31">
        <v>90</v>
      </c>
      <c r="H31">
        <v>80</v>
      </c>
      <c r="J31">
        <f t="shared" si="2"/>
        <v>80</v>
      </c>
      <c r="K31">
        <f t="shared" si="3"/>
        <v>23.021728866442675</v>
      </c>
    </row>
    <row r="32" spans="1:11" s="4" customFormat="1" x14ac:dyDescent="0.25">
      <c r="A32" s="4" t="s">
        <v>89</v>
      </c>
      <c r="B32" s="4" t="s">
        <v>157</v>
      </c>
      <c r="C32" s="4">
        <v>50</v>
      </c>
      <c r="D32">
        <v>75</v>
      </c>
      <c r="E32">
        <v>55</v>
      </c>
      <c r="F32">
        <v>35</v>
      </c>
      <c r="G32">
        <v>75</v>
      </c>
      <c r="H32">
        <v>80</v>
      </c>
      <c r="J32">
        <f t="shared" si="2"/>
        <v>61.666666666666664</v>
      </c>
      <c r="K32">
        <f t="shared" si="3"/>
        <v>17.795130420052178</v>
      </c>
    </row>
    <row r="33" spans="1:11" s="6" customFormat="1" x14ac:dyDescent="0.25">
      <c r="B33" s="6" t="s">
        <v>158</v>
      </c>
      <c r="C33" s="6">
        <v>55</v>
      </c>
      <c r="D33">
        <v>60</v>
      </c>
      <c r="E33">
        <v>60</v>
      </c>
      <c r="F33">
        <v>35</v>
      </c>
      <c r="G33">
        <v>5</v>
      </c>
      <c r="H33">
        <v>65</v>
      </c>
      <c r="J33">
        <f t="shared" si="2"/>
        <v>46.666666666666664</v>
      </c>
      <c r="K33">
        <f t="shared" si="3"/>
        <v>22.94921930407801</v>
      </c>
    </row>
    <row r="34" spans="1:11" s="6" customFormat="1" x14ac:dyDescent="0.25">
      <c r="B34" s="6" t="s">
        <v>159</v>
      </c>
      <c r="C34" s="6">
        <v>45</v>
      </c>
      <c r="D34">
        <v>70</v>
      </c>
      <c r="E34">
        <v>80</v>
      </c>
      <c r="F34">
        <v>30</v>
      </c>
      <c r="G34">
        <v>30</v>
      </c>
      <c r="H34">
        <v>80</v>
      </c>
      <c r="J34">
        <f t="shared" si="2"/>
        <v>55.833333333333336</v>
      </c>
      <c r="K34">
        <f t="shared" si="3"/>
        <v>23.752192881219756</v>
      </c>
    </row>
    <row r="35" spans="1:11" s="6" customFormat="1" x14ac:dyDescent="0.25">
      <c r="B35" s="6" t="s">
        <v>160</v>
      </c>
      <c r="C35" s="6">
        <v>45</v>
      </c>
      <c r="D35">
        <v>80</v>
      </c>
      <c r="E35">
        <v>35</v>
      </c>
      <c r="F35">
        <v>65</v>
      </c>
      <c r="G35">
        <v>35</v>
      </c>
      <c r="H35">
        <v>70</v>
      </c>
      <c r="J35">
        <f t="shared" si="2"/>
        <v>55</v>
      </c>
      <c r="K35">
        <f t="shared" si="3"/>
        <v>19.235384061671343</v>
      </c>
    </row>
    <row r="36" spans="1:11" s="6" customFormat="1" x14ac:dyDescent="0.25">
      <c r="B36" s="6" t="s">
        <v>161</v>
      </c>
      <c r="C36" s="6">
        <v>45</v>
      </c>
      <c r="D36">
        <v>80</v>
      </c>
      <c r="E36">
        <v>70</v>
      </c>
      <c r="F36">
        <v>40</v>
      </c>
      <c r="G36">
        <v>70</v>
      </c>
      <c r="H36">
        <v>75</v>
      </c>
      <c r="J36">
        <f t="shared" si="2"/>
        <v>63.333333333333336</v>
      </c>
      <c r="K36">
        <f t="shared" si="3"/>
        <v>16.633299933166192</v>
      </c>
    </row>
    <row r="37" spans="1:11" s="6" customFormat="1" x14ac:dyDescent="0.25">
      <c r="B37" s="6" t="s">
        <v>162</v>
      </c>
      <c r="C37" s="6">
        <v>40</v>
      </c>
      <c r="D37">
        <v>65</v>
      </c>
      <c r="E37">
        <v>65</v>
      </c>
      <c r="F37">
        <v>30</v>
      </c>
      <c r="G37">
        <v>15</v>
      </c>
      <c r="H37">
        <v>70</v>
      </c>
      <c r="J37">
        <f t="shared" si="2"/>
        <v>47.5</v>
      </c>
      <c r="K37">
        <f t="shared" si="3"/>
        <v>22.527760652137619</v>
      </c>
    </row>
    <row r="38" spans="1:11" s="4" customFormat="1" x14ac:dyDescent="0.25">
      <c r="A38" s="4" t="s">
        <v>107</v>
      </c>
      <c r="B38" s="4" t="s">
        <v>157</v>
      </c>
      <c r="C38" s="4">
        <v>65</v>
      </c>
      <c r="D38">
        <v>50</v>
      </c>
      <c r="E38">
        <v>70</v>
      </c>
      <c r="F38">
        <v>50</v>
      </c>
      <c r="G38">
        <v>85</v>
      </c>
      <c r="H38">
        <v>80</v>
      </c>
      <c r="J38">
        <f t="shared" si="2"/>
        <v>66.666666666666671</v>
      </c>
      <c r="K38">
        <f t="shared" si="3"/>
        <v>14.719601443879737</v>
      </c>
    </row>
    <row r="39" spans="1:11" s="6" customFormat="1" x14ac:dyDescent="0.25">
      <c r="B39" s="6" t="s">
        <v>158</v>
      </c>
      <c r="C39" s="6">
        <v>60</v>
      </c>
      <c r="D39">
        <v>40</v>
      </c>
      <c r="E39">
        <v>50</v>
      </c>
      <c r="F39">
        <v>45</v>
      </c>
      <c r="G39">
        <v>5</v>
      </c>
      <c r="H39">
        <v>75</v>
      </c>
      <c r="J39">
        <f t="shared" si="2"/>
        <v>45.833333333333336</v>
      </c>
      <c r="K39">
        <f t="shared" si="3"/>
        <v>23.540744819709225</v>
      </c>
    </row>
    <row r="40" spans="1:11" s="6" customFormat="1" x14ac:dyDescent="0.25">
      <c r="B40" s="6" t="s">
        <v>159</v>
      </c>
      <c r="C40" s="6">
        <v>65</v>
      </c>
      <c r="D40">
        <v>55</v>
      </c>
      <c r="E40">
        <v>70</v>
      </c>
      <c r="F40">
        <v>55</v>
      </c>
      <c r="G40">
        <v>35</v>
      </c>
      <c r="H40">
        <v>75</v>
      </c>
      <c r="J40">
        <f t="shared" si="2"/>
        <v>59.166666666666664</v>
      </c>
      <c r="K40">
        <f t="shared" si="3"/>
        <v>14.288690166235197</v>
      </c>
    </row>
    <row r="41" spans="1:11" s="6" customFormat="1" x14ac:dyDescent="0.25">
      <c r="B41" s="6" t="s">
        <v>160</v>
      </c>
      <c r="C41" s="6">
        <v>45</v>
      </c>
      <c r="D41">
        <v>80</v>
      </c>
      <c r="E41">
        <v>65</v>
      </c>
      <c r="F41">
        <v>50</v>
      </c>
      <c r="G41">
        <v>55</v>
      </c>
      <c r="H41">
        <v>75</v>
      </c>
      <c r="J41">
        <f t="shared" si="2"/>
        <v>61.666666666666664</v>
      </c>
      <c r="K41">
        <f t="shared" si="3"/>
        <v>14.023789311975078</v>
      </c>
    </row>
    <row r="42" spans="1:11" s="6" customFormat="1" x14ac:dyDescent="0.25">
      <c r="B42" s="6" t="s">
        <v>161</v>
      </c>
      <c r="C42" s="6">
        <v>60</v>
      </c>
      <c r="D42">
        <v>50</v>
      </c>
      <c r="E42">
        <v>70</v>
      </c>
      <c r="F42">
        <v>45</v>
      </c>
      <c r="G42">
        <v>75</v>
      </c>
      <c r="H42">
        <v>75</v>
      </c>
      <c r="J42">
        <f t="shared" si="2"/>
        <v>62.5</v>
      </c>
      <c r="K42">
        <f t="shared" si="3"/>
        <v>12.942179105544785</v>
      </c>
    </row>
    <row r="43" spans="1:11" s="6" customFormat="1" x14ac:dyDescent="0.25">
      <c r="B43" s="6" t="s">
        <v>162</v>
      </c>
      <c r="C43" s="6">
        <v>40</v>
      </c>
      <c r="D43">
        <v>40</v>
      </c>
      <c r="E43">
        <v>55</v>
      </c>
      <c r="F43">
        <v>55</v>
      </c>
      <c r="G43">
        <v>20</v>
      </c>
      <c r="H43">
        <v>65</v>
      </c>
      <c r="J43">
        <f t="shared" si="2"/>
        <v>45.833333333333336</v>
      </c>
      <c r="K43">
        <f t="shared" si="3"/>
        <v>15.942605391424163</v>
      </c>
    </row>
    <row r="44" spans="1:11" x14ac:dyDescent="0.25">
      <c r="A44" t="s">
        <v>194</v>
      </c>
      <c r="B44" t="s">
        <v>163</v>
      </c>
      <c r="C44" t="s">
        <v>164</v>
      </c>
      <c r="D44" t="s">
        <v>195</v>
      </c>
      <c r="E44" t="s">
        <v>195</v>
      </c>
      <c r="F44" t="s">
        <v>164</v>
      </c>
      <c r="G44" t="s">
        <v>195</v>
      </c>
      <c r="H44" t="s">
        <v>164</v>
      </c>
    </row>
    <row r="45" spans="1:11" x14ac:dyDescent="0.25">
      <c r="B45" t="s">
        <v>165</v>
      </c>
      <c r="C45" t="s">
        <v>164</v>
      </c>
      <c r="D45" t="s">
        <v>196</v>
      </c>
      <c r="E45" t="s">
        <v>164</v>
      </c>
      <c r="F45" t="s">
        <v>164</v>
      </c>
      <c r="G45" t="s">
        <v>195</v>
      </c>
      <c r="H45" t="s">
        <v>164</v>
      </c>
    </row>
    <row r="46" spans="1:11" x14ac:dyDescent="0.25">
      <c r="B46" t="s">
        <v>166</v>
      </c>
      <c r="C46" t="s">
        <v>164</v>
      </c>
      <c r="D46" t="s">
        <v>195</v>
      </c>
      <c r="E46" t="s">
        <v>195</v>
      </c>
      <c r="F46" t="s">
        <v>164</v>
      </c>
      <c r="G46" t="s">
        <v>164</v>
      </c>
      <c r="H46" t="s">
        <v>164</v>
      </c>
    </row>
    <row r="47" spans="1:11" x14ac:dyDescent="0.25">
      <c r="B47" t="s">
        <v>167</v>
      </c>
      <c r="C47" t="s">
        <v>164</v>
      </c>
      <c r="D47" t="s">
        <v>195</v>
      </c>
      <c r="E47" t="s">
        <v>195</v>
      </c>
      <c r="F47" t="s">
        <v>195</v>
      </c>
      <c r="G47" t="s">
        <v>195</v>
      </c>
      <c r="H47" t="s">
        <v>195</v>
      </c>
    </row>
    <row r="48" spans="1:11" x14ac:dyDescent="0.25">
      <c r="B48" t="s">
        <v>168</v>
      </c>
      <c r="C48" t="s">
        <v>164</v>
      </c>
      <c r="D48" t="s">
        <v>197</v>
      </c>
      <c r="E48" t="s">
        <v>195</v>
      </c>
      <c r="F48" t="s">
        <v>195</v>
      </c>
      <c r="G48" t="s">
        <v>195</v>
      </c>
      <c r="H48" t="s">
        <v>195</v>
      </c>
    </row>
    <row r="49" spans="1:8" x14ac:dyDescent="0.25">
      <c r="B49" t="s">
        <v>169</v>
      </c>
      <c r="C49" t="s">
        <v>170</v>
      </c>
      <c r="D49" t="s">
        <v>170</v>
      </c>
      <c r="E49" t="s">
        <v>170</v>
      </c>
      <c r="F49" t="s">
        <v>170</v>
      </c>
      <c r="G49" t="s">
        <v>170</v>
      </c>
      <c r="H49" t="s">
        <v>170</v>
      </c>
    </row>
    <row r="50" spans="1:8" x14ac:dyDescent="0.25">
      <c r="B50" t="s">
        <v>171</v>
      </c>
      <c r="C50" t="s">
        <v>148</v>
      </c>
      <c r="D50" t="s">
        <v>170</v>
      </c>
      <c r="E50" t="s">
        <v>170</v>
      </c>
      <c r="F50" t="s">
        <v>170</v>
      </c>
      <c r="G50" t="s">
        <v>148</v>
      </c>
      <c r="H50" t="s">
        <v>170</v>
      </c>
    </row>
    <row r="51" spans="1:8" x14ac:dyDescent="0.25">
      <c r="B51" t="s">
        <v>172</v>
      </c>
      <c r="C51">
        <v>3</v>
      </c>
      <c r="D51" t="s">
        <v>198</v>
      </c>
      <c r="E51">
        <v>5</v>
      </c>
      <c r="F51">
        <v>5</v>
      </c>
      <c r="G51">
        <v>5</v>
      </c>
      <c r="H51">
        <v>5</v>
      </c>
    </row>
    <row r="52" spans="1:8" x14ac:dyDescent="0.25">
      <c r="B52" t="s">
        <v>173</v>
      </c>
      <c r="C52">
        <v>5</v>
      </c>
      <c r="D52" t="s">
        <v>199</v>
      </c>
      <c r="E52">
        <v>6</v>
      </c>
      <c r="F52">
        <v>6</v>
      </c>
      <c r="G52">
        <v>6</v>
      </c>
      <c r="H52">
        <v>4</v>
      </c>
    </row>
    <row r="53" spans="1:8" x14ac:dyDescent="0.25">
      <c r="A53" t="s">
        <v>174</v>
      </c>
    </row>
    <row r="54" spans="1:8" x14ac:dyDescent="0.25">
      <c r="B54" t="s">
        <v>175</v>
      </c>
    </row>
    <row r="55" spans="1:8" x14ac:dyDescent="0.25">
      <c r="B55" t="s">
        <v>200</v>
      </c>
    </row>
    <row r="56" spans="1:8" x14ac:dyDescent="0.25">
      <c r="B56" t="s">
        <v>210</v>
      </c>
    </row>
    <row r="57" spans="1:8" x14ac:dyDescent="0.25">
      <c r="B57" t="s">
        <v>216</v>
      </c>
    </row>
    <row r="58" spans="1:8" x14ac:dyDescent="0.25">
      <c r="B58" t="s">
        <v>225</v>
      </c>
    </row>
    <row r="59" spans="1:8" x14ac:dyDescent="0.25">
      <c r="B59" t="s">
        <v>234</v>
      </c>
    </row>
    <row r="60" spans="1:8" x14ac:dyDescent="0.25">
      <c r="A60" t="s">
        <v>176</v>
      </c>
    </row>
    <row r="61" spans="1:8" x14ac:dyDescent="0.25">
      <c r="B61" t="s">
        <v>177</v>
      </c>
    </row>
    <row r="62" spans="1:8" x14ac:dyDescent="0.25">
      <c r="B62" t="s">
        <v>201</v>
      </c>
    </row>
    <row r="63" spans="1:8" x14ac:dyDescent="0.25">
      <c r="B63" t="s">
        <v>211</v>
      </c>
    </row>
    <row r="64" spans="1:8" x14ac:dyDescent="0.25">
      <c r="B64" t="s">
        <v>217</v>
      </c>
    </row>
    <row r="65" spans="1:2" x14ac:dyDescent="0.25">
      <c r="B65" t="s">
        <v>226</v>
      </c>
    </row>
    <row r="66" spans="1:2" x14ac:dyDescent="0.25">
      <c r="B66" t="s">
        <v>235</v>
      </c>
    </row>
    <row r="67" spans="1:2" x14ac:dyDescent="0.25">
      <c r="A67" t="s">
        <v>178</v>
      </c>
    </row>
    <row r="68" spans="1:2" x14ac:dyDescent="0.25">
      <c r="B68" t="s">
        <v>193</v>
      </c>
    </row>
    <row r="69" spans="1:2" x14ac:dyDescent="0.25">
      <c r="B69" t="s">
        <v>202</v>
      </c>
    </row>
    <row r="70" spans="1:2" x14ac:dyDescent="0.25">
      <c r="B70" t="s">
        <v>212</v>
      </c>
    </row>
    <row r="71" spans="1:2" x14ac:dyDescent="0.25">
      <c r="B71" t="s">
        <v>218</v>
      </c>
    </row>
    <row r="72" spans="1:2" x14ac:dyDescent="0.25">
      <c r="B72" t="s">
        <v>227</v>
      </c>
    </row>
    <row r="73" spans="1:2" x14ac:dyDescent="0.25">
      <c r="B73" t="s">
        <v>236</v>
      </c>
    </row>
    <row r="74" spans="1:2" x14ac:dyDescent="0.25">
      <c r="A74" t="s">
        <v>179</v>
      </c>
    </row>
    <row r="75" spans="1:2" x14ac:dyDescent="0.25">
      <c r="B75" t="s">
        <v>180</v>
      </c>
    </row>
    <row r="76" spans="1:2" x14ac:dyDescent="0.25">
      <c r="B76" t="s">
        <v>203</v>
      </c>
    </row>
    <row r="77" spans="1:2" x14ac:dyDescent="0.25">
      <c r="B77" t="s">
        <v>213</v>
      </c>
    </row>
    <row r="78" spans="1:2" x14ac:dyDescent="0.25">
      <c r="B78" t="s">
        <v>219</v>
      </c>
    </row>
    <row r="79" spans="1:2" x14ac:dyDescent="0.25">
      <c r="B79" t="s">
        <v>228</v>
      </c>
    </row>
    <row r="80" spans="1:2" x14ac:dyDescent="0.25">
      <c r="B80" t="s">
        <v>237</v>
      </c>
    </row>
    <row r="81" spans="1:2" x14ac:dyDescent="0.25">
      <c r="A81" t="s">
        <v>181</v>
      </c>
    </row>
    <row r="82" spans="1:2" x14ac:dyDescent="0.25">
      <c r="B82" t="s">
        <v>182</v>
      </c>
    </row>
    <row r="83" spans="1:2" x14ac:dyDescent="0.25">
      <c r="B83" t="s">
        <v>204</v>
      </c>
    </row>
    <row r="84" spans="1:2" x14ac:dyDescent="0.25">
      <c r="B84" t="s">
        <v>214</v>
      </c>
    </row>
    <row r="85" spans="1:2" x14ac:dyDescent="0.25">
      <c r="B85" t="s">
        <v>220</v>
      </c>
    </row>
    <row r="86" spans="1:2" x14ac:dyDescent="0.25">
      <c r="B86" t="s">
        <v>229</v>
      </c>
    </row>
    <row r="87" spans="1:2" x14ac:dyDescent="0.25">
      <c r="B87" t="s">
        <v>238</v>
      </c>
    </row>
    <row r="88" spans="1:2" x14ac:dyDescent="0.25">
      <c r="A88" t="s">
        <v>183</v>
      </c>
    </row>
    <row r="89" spans="1:2" x14ac:dyDescent="0.25">
      <c r="B89" t="s">
        <v>184</v>
      </c>
    </row>
    <row r="90" spans="1:2" x14ac:dyDescent="0.25">
      <c r="B90" t="s">
        <v>205</v>
      </c>
    </row>
    <row r="91" spans="1:2" x14ac:dyDescent="0.25">
      <c r="B91" t="s">
        <v>215</v>
      </c>
    </row>
    <row r="92" spans="1:2" x14ac:dyDescent="0.25">
      <c r="B92" t="s">
        <v>221</v>
      </c>
    </row>
    <row r="93" spans="1:2" x14ac:dyDescent="0.25">
      <c r="B93" t="s">
        <v>230</v>
      </c>
    </row>
    <row r="94" spans="1:2" x14ac:dyDescent="0.25">
      <c r="B94" t="s">
        <v>239</v>
      </c>
    </row>
    <row r="95" spans="1:2" x14ac:dyDescent="0.25">
      <c r="A95" t="s">
        <v>185</v>
      </c>
    </row>
    <row r="96" spans="1:2" x14ac:dyDescent="0.25">
      <c r="B96" t="s">
        <v>186</v>
      </c>
    </row>
    <row r="97" spans="1:2" x14ac:dyDescent="0.25">
      <c r="B97" t="s">
        <v>206</v>
      </c>
    </row>
    <row r="99" spans="1:2" x14ac:dyDescent="0.25">
      <c r="B99" t="s">
        <v>222</v>
      </c>
    </row>
    <row r="100" spans="1:2" x14ac:dyDescent="0.25">
      <c r="B100" t="s">
        <v>231</v>
      </c>
    </row>
    <row r="101" spans="1:2" x14ac:dyDescent="0.25">
      <c r="B101" t="s">
        <v>240</v>
      </c>
    </row>
    <row r="102" spans="1:2" x14ac:dyDescent="0.25">
      <c r="A102" t="s">
        <v>187</v>
      </c>
    </row>
    <row r="103" spans="1:2" x14ac:dyDescent="0.25">
      <c r="B103" t="s">
        <v>188</v>
      </c>
    </row>
    <row r="104" spans="1:2" x14ac:dyDescent="0.25">
      <c r="B104" t="s">
        <v>207</v>
      </c>
    </row>
    <row r="106" spans="1:2" x14ac:dyDescent="0.25">
      <c r="B106" t="s">
        <v>223</v>
      </c>
    </row>
    <row r="107" spans="1:2" x14ac:dyDescent="0.25">
      <c r="B107" t="s">
        <v>232</v>
      </c>
    </row>
    <row r="108" spans="1:2" x14ac:dyDescent="0.25">
      <c r="B108" t="s">
        <v>241</v>
      </c>
    </row>
    <row r="109" spans="1:2" x14ac:dyDescent="0.25">
      <c r="A109" t="s">
        <v>189</v>
      </c>
    </row>
    <row r="110" spans="1:2" x14ac:dyDescent="0.25">
      <c r="B110" t="s">
        <v>190</v>
      </c>
    </row>
    <row r="111" spans="1:2" x14ac:dyDescent="0.25">
      <c r="B111" t="s">
        <v>208</v>
      </c>
    </row>
    <row r="113" spans="1:2" x14ac:dyDescent="0.25">
      <c r="B113" t="s">
        <v>224</v>
      </c>
    </row>
    <row r="114" spans="1:2" x14ac:dyDescent="0.25">
      <c r="B114" t="s">
        <v>233</v>
      </c>
    </row>
    <row r="115" spans="1:2" x14ac:dyDescent="0.25">
      <c r="B115" t="s">
        <v>242</v>
      </c>
    </row>
    <row r="116" spans="1:2" x14ac:dyDescent="0.25">
      <c r="A116" t="s">
        <v>191</v>
      </c>
    </row>
    <row r="117" spans="1:2" x14ac:dyDescent="0.25">
      <c r="B117" t="s">
        <v>192</v>
      </c>
    </row>
    <row r="118" spans="1:2" x14ac:dyDescent="0.25">
      <c r="B118" t="s">
        <v>209</v>
      </c>
    </row>
    <row r="122" spans="1:2" x14ac:dyDescent="0.25">
      <c r="B122" t="s">
        <v>243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  <col min="2" max="2" width="15.85546875" customWidth="1"/>
    <col min="3" max="3" width="13.85546875" customWidth="1"/>
    <col min="4" max="4" width="2" bestFit="1" customWidth="1"/>
    <col min="5" max="5" width="3" bestFit="1" customWidth="1"/>
    <col min="6" max="6" width="12.42578125" bestFit="1" customWidth="1"/>
  </cols>
  <sheetData>
    <row r="1" spans="1:6" x14ac:dyDescent="0.25">
      <c r="A1" t="s">
        <v>270</v>
      </c>
      <c r="B1" t="s">
        <v>271</v>
      </c>
      <c r="C1" t="s">
        <v>272</v>
      </c>
      <c r="F1" t="s">
        <v>273</v>
      </c>
    </row>
    <row r="2" spans="1:6" x14ac:dyDescent="0.25">
      <c r="A2">
        <v>223</v>
      </c>
      <c r="B2">
        <v>300</v>
      </c>
      <c r="C2">
        <f>B2-A2</f>
        <v>77</v>
      </c>
      <c r="D2">
        <f>INT(C2/60)</f>
        <v>1</v>
      </c>
      <c r="E2">
        <f>MOD(C2,60)</f>
        <v>17</v>
      </c>
      <c r="F2" t="str">
        <f>CONCATENATE(D2, ":", E2)</f>
        <v>1:17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Survey</vt:lpstr>
      <vt:lpstr>Compare</vt:lpstr>
      <vt:lpstr>Secondary Task Scoring Sheet</vt:lpstr>
      <vt:lpstr>Details</vt:lpstr>
      <vt:lpstr>Groups</vt:lpstr>
      <vt:lpstr>Surveys</vt:lpstr>
      <vt:lpstr>Computations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2013-10-01T00:19:20Z</dcterms:modified>
</cp:coreProperties>
</file>